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bookViews>
    <workbookView xWindow="240" yWindow="75" windowWidth="12240" windowHeight="7935" activeTab="1"/>
  </bookViews>
  <sheets>
    <sheet name="Hoja1" sheetId="1" r:id="rId1"/>
    <sheet name="DATOS" sheetId="2" r:id="rId2"/>
    <sheet name="DETALLES" sheetId="3" r:id="rId3"/>
    <sheet name="COLGADOR" sheetId="4" r:id="rId4"/>
    <sheet name="BUSCADOR" sheetId="5" r:id="rId5"/>
    <sheet name="PEDIDOS" sheetId="6" r:id="rId6"/>
    <sheet name="CONT.TELEF." sheetId="7" r:id="rId7"/>
    <sheet name="Hoja5" sheetId="8" r:id="rId8"/>
    <sheet name="STOCK FILTROS" sheetId="9" r:id="rId9"/>
    <sheet name="estantes" sheetId="10" r:id="rId10"/>
    <sheet name="FIL.BUSES" sheetId="11" r:id="rId11"/>
    <sheet name="DIARIO" sheetId="12" r:id="rId12"/>
    <sheet name="CLAVES" sheetId="13" r:id="rId13"/>
  </sheets>
  <definedNames>
    <definedName name="_xlnm._FilterDatabase" localSheetId="1" hidden="1">DATOS!$A$5:$W$1287</definedName>
    <definedName name="_xlnm._FilterDatabase" localSheetId="2" hidden="1">DETALLES!$A$5:$M$26</definedName>
    <definedName name="_xlnm._FilterDatabase" localSheetId="0" hidden="1">Hoja1!$A$5:$O$116</definedName>
    <definedName name="_xlnm.Print_Area" localSheetId="1">DATOS!$A$1:$U$209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ECIOS">DETALLES!$H$30:$H$34</definedName>
    <definedName name="PRODUCTOS">DETALLES!$F$30:$F$34</definedName>
  </definedNames>
  <calcPr calcId="152511"/>
</workbook>
</file>

<file path=xl/calcChain.xml><?xml version="1.0" encoding="utf-8"?>
<calcChain xmlns="http://schemas.openxmlformats.org/spreadsheetml/2006/main">
  <c r="E6" i="2" l="1"/>
  <c r="S6" i="2"/>
  <c r="K6" i="2"/>
  <c r="J6" i="2"/>
  <c r="L6" i="2"/>
  <c r="U6" i="2"/>
  <c r="T1058" i="2"/>
  <c r="E1284" i="2"/>
  <c r="E1057" i="2"/>
  <c r="E1058" i="2"/>
  <c r="C1285" i="2"/>
  <c r="C1286" i="2"/>
  <c r="C1287" i="2"/>
  <c r="Q1058" i="2"/>
  <c r="J1058" i="2"/>
  <c r="K1058" i="2" s="1"/>
  <c r="Q1283" i="2"/>
  <c r="T1283" i="2"/>
  <c r="Q1284" i="2"/>
  <c r="T1284" i="2"/>
  <c r="Q1057" i="2"/>
  <c r="T1057" i="2"/>
  <c r="J1283" i="2"/>
  <c r="K1283" i="2" s="1"/>
  <c r="L1283" i="2" s="1"/>
  <c r="M1283" i="2" s="1"/>
  <c r="J1284" i="2"/>
  <c r="K1284" i="2" s="1"/>
  <c r="J1057" i="2"/>
  <c r="K1057" i="2" s="1"/>
  <c r="E1283" i="2"/>
  <c r="E1280" i="2"/>
  <c r="E1279" i="2"/>
  <c r="E1278" i="2"/>
  <c r="E1277" i="2"/>
  <c r="E1270" i="2"/>
  <c r="E1056" i="2"/>
  <c r="E1055" i="2"/>
  <c r="E1054" i="2"/>
  <c r="E1051" i="2"/>
  <c r="E1046" i="2"/>
  <c r="E1050" i="2"/>
  <c r="E1045" i="2"/>
  <c r="E1049" i="2"/>
  <c r="E1282" i="2"/>
  <c r="E1281" i="2"/>
  <c r="E1276" i="2"/>
  <c r="E1275" i="2"/>
  <c r="E1274" i="2"/>
  <c r="E1273" i="2"/>
  <c r="E1271" i="2"/>
  <c r="E1272" i="2"/>
  <c r="E1269" i="2"/>
  <c r="E1060" i="2"/>
  <c r="E1268" i="2"/>
  <c r="E1061" i="2"/>
  <c r="E1059" i="2"/>
  <c r="E1052" i="2"/>
  <c r="E1053" i="2"/>
  <c r="E1044" i="2"/>
  <c r="E1048" i="2"/>
  <c r="E1047" i="2"/>
  <c r="Q1055" i="2"/>
  <c r="Q1056" i="2"/>
  <c r="Q1270" i="2"/>
  <c r="Q1277" i="2"/>
  <c r="Q1278" i="2"/>
  <c r="Q1279" i="2"/>
  <c r="Q1051" i="2"/>
  <c r="T1051" i="2"/>
  <c r="Q1054" i="2"/>
  <c r="T1054" i="2"/>
  <c r="T1055" i="2"/>
  <c r="T1056" i="2"/>
  <c r="T1270" i="2"/>
  <c r="T1277" i="2"/>
  <c r="T1278" i="2"/>
  <c r="T1279" i="2"/>
  <c r="Q1280" i="2"/>
  <c r="T1280" i="2"/>
  <c r="J1054" i="2"/>
  <c r="K1054" i="2" s="1"/>
  <c r="J1055" i="2"/>
  <c r="K1055" i="2" s="1"/>
  <c r="J1056" i="2"/>
  <c r="K1056" i="2" s="1"/>
  <c r="J1270" i="2"/>
  <c r="K1270" i="2" s="1"/>
  <c r="L1270" i="2" s="1"/>
  <c r="M1270" i="2" s="1"/>
  <c r="J1277" i="2"/>
  <c r="K1277" i="2" s="1"/>
  <c r="L1277" i="2" s="1"/>
  <c r="M1277" i="2" s="1"/>
  <c r="S1277" i="2" s="1"/>
  <c r="J1278" i="2"/>
  <c r="K1278" i="2" s="1"/>
  <c r="L1278" i="2" s="1"/>
  <c r="M1278" i="2" s="1"/>
  <c r="J1279" i="2"/>
  <c r="K1279" i="2" s="1"/>
  <c r="L1279" i="2" s="1"/>
  <c r="M1279" i="2" s="1"/>
  <c r="S1279" i="2" s="1"/>
  <c r="J1280" i="2"/>
  <c r="K1280" i="2" s="1"/>
  <c r="L1280" i="2" s="1"/>
  <c r="M1280" i="2" s="1"/>
  <c r="T1046" i="2"/>
  <c r="Q1046" i="2"/>
  <c r="T1050" i="2"/>
  <c r="T1045" i="2"/>
  <c r="Q1045" i="2"/>
  <c r="P1049" i="2"/>
  <c r="T1049" i="2" s="1"/>
  <c r="J1051" i="2"/>
  <c r="K1051" i="2" s="1"/>
  <c r="C1051" i="2" s="1"/>
  <c r="J1046" i="2"/>
  <c r="K1046" i="2" s="1"/>
  <c r="C1046" i="2" s="1"/>
  <c r="J1050" i="2"/>
  <c r="K1050" i="2" s="1"/>
  <c r="C1050" i="2" s="1"/>
  <c r="J1045" i="2"/>
  <c r="K1045" i="2" s="1"/>
  <c r="C1045" i="2" s="1"/>
  <c r="J1049" i="2"/>
  <c r="K1049" i="2" s="1"/>
  <c r="C1049" i="2" s="1"/>
  <c r="J1282" i="2"/>
  <c r="K1282" i="2" s="1"/>
  <c r="E87" i="2"/>
  <c r="E88" i="2"/>
  <c r="E877" i="2"/>
  <c r="T877" i="2"/>
  <c r="Q877" i="2"/>
  <c r="J877" i="2"/>
  <c r="K877" i="2" s="1"/>
  <c r="C877" i="2" s="1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1253" i="2"/>
  <c r="E1254" i="2"/>
  <c r="E1255" i="2"/>
  <c r="E1256" i="2"/>
  <c r="E1257" i="2"/>
  <c r="E1258" i="2"/>
  <c r="E1259" i="2"/>
  <c r="E794" i="2"/>
  <c r="E1230" i="2"/>
  <c r="E1229" i="2"/>
  <c r="C231" i="2"/>
  <c r="T1230" i="2"/>
  <c r="Q1230" i="2"/>
  <c r="T1229" i="2"/>
  <c r="Q1229" i="2"/>
  <c r="J1230" i="2"/>
  <c r="K1230" i="2" s="1"/>
  <c r="C1230" i="2" s="1"/>
  <c r="J1229" i="2"/>
  <c r="K1229" i="2" s="1"/>
  <c r="C1229" i="2" s="1"/>
  <c r="P767" i="2"/>
  <c r="P757" i="2"/>
  <c r="Q757" i="2" s="1"/>
  <c r="P756" i="2"/>
  <c r="Q756" i="2" s="1"/>
  <c r="P743" i="2"/>
  <c r="Q743" i="2" s="1"/>
  <c r="P728" i="2"/>
  <c r="Q728" i="2" s="1"/>
  <c r="P718" i="2"/>
  <c r="Q718" i="2" s="1"/>
  <c r="P715" i="2"/>
  <c r="Q715" i="2" s="1"/>
  <c r="P714" i="2"/>
  <c r="Q714" i="2" s="1"/>
  <c r="P713" i="2"/>
  <c r="Q713" i="2" s="1"/>
  <c r="P711" i="2"/>
  <c r="Q711" i="2" s="1"/>
  <c r="P709" i="2"/>
  <c r="Q709" i="2" s="1"/>
  <c r="P700" i="2"/>
  <c r="Q698" i="2"/>
  <c r="P697" i="2"/>
  <c r="P695" i="2"/>
  <c r="T695" i="2" s="1"/>
  <c r="P691" i="2"/>
  <c r="P688" i="2"/>
  <c r="P637" i="2"/>
  <c r="Q637" i="2" s="1"/>
  <c r="P635" i="2"/>
  <c r="P634" i="2"/>
  <c r="T634" i="2" s="1"/>
  <c r="P631" i="2"/>
  <c r="P617" i="2"/>
  <c r="Q617" i="2" s="1"/>
  <c r="P616" i="2"/>
  <c r="P443" i="2"/>
  <c r="Q443" i="2" s="1"/>
  <c r="P442" i="2"/>
  <c r="T442" i="2" s="1"/>
  <c r="P439" i="2"/>
  <c r="Q439" i="2" s="1"/>
  <c r="P425" i="2"/>
  <c r="Q425" i="2" s="1"/>
  <c r="P423" i="2"/>
  <c r="Q423" i="2" s="1"/>
  <c r="P416" i="2"/>
  <c r="Q416" i="2" s="1"/>
  <c r="P413" i="2"/>
  <c r="Q413" i="2" s="1"/>
  <c r="Q442" i="2"/>
  <c r="Q22" i="2"/>
  <c r="Q18" i="2"/>
  <c r="Q14" i="2"/>
  <c r="Q6" i="2"/>
  <c r="Q900" i="2"/>
  <c r="E1262" i="2"/>
  <c r="E1261" i="2"/>
  <c r="E1260" i="2"/>
  <c r="E505" i="2"/>
  <c r="E1228" i="2"/>
  <c r="E909" i="2"/>
  <c r="E1158" i="2"/>
  <c r="E1157" i="2"/>
  <c r="E1153" i="2"/>
  <c r="E1151" i="2"/>
  <c r="E1150" i="2"/>
  <c r="E1149" i="2"/>
  <c r="E1148" i="2"/>
  <c r="E1146" i="2"/>
  <c r="Q909" i="2"/>
  <c r="Q88" i="2"/>
  <c r="Q1228" i="2"/>
  <c r="Q505" i="2"/>
  <c r="Q794" i="2"/>
  <c r="Q1260" i="2"/>
  <c r="Q1261" i="2"/>
  <c r="Q1262" i="2"/>
  <c r="Q1263" i="2"/>
  <c r="Q1264" i="2"/>
  <c r="Q1265" i="2"/>
  <c r="Q1266" i="2"/>
  <c r="Q168" i="2"/>
  <c r="Q169" i="2"/>
  <c r="Q170" i="2"/>
  <c r="Q171" i="2"/>
  <c r="Q172" i="2"/>
  <c r="Q173" i="2"/>
  <c r="Q174" i="2"/>
  <c r="Q175" i="2"/>
  <c r="Q177" i="2"/>
  <c r="Q179" i="2"/>
  <c r="Q180" i="2"/>
  <c r="Q181" i="2"/>
  <c r="Q182" i="2"/>
  <c r="Q183" i="2"/>
  <c r="Q184" i="2"/>
  <c r="Q186" i="2"/>
  <c r="Q187" i="2"/>
  <c r="Q188" i="2"/>
  <c r="Q189" i="2"/>
  <c r="Q190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13" i="2"/>
  <c r="Q215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2" i="2"/>
  <c r="Q233" i="2"/>
  <c r="Q235" i="2"/>
  <c r="Q236" i="2"/>
  <c r="Q237" i="2"/>
  <c r="Q239" i="2"/>
  <c r="Q240" i="2"/>
  <c r="Q242" i="2"/>
  <c r="Q243" i="2"/>
  <c r="Q244" i="2"/>
  <c r="Q245" i="2"/>
  <c r="Q246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9" i="2"/>
  <c r="Q270" i="2"/>
  <c r="Q272" i="2"/>
  <c r="Q280" i="2"/>
  <c r="Q281" i="2"/>
  <c r="Q282" i="2"/>
  <c r="Q287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1" i="2"/>
  <c r="Q312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1" i="2"/>
  <c r="Q334" i="2"/>
  <c r="Q335" i="2"/>
  <c r="Q336" i="2"/>
  <c r="Q337" i="2"/>
  <c r="Q338" i="2"/>
  <c r="Q339" i="2"/>
  <c r="Q342" i="2"/>
  <c r="Q344" i="2"/>
  <c r="Q345" i="2"/>
  <c r="Q346" i="2"/>
  <c r="Q347" i="2"/>
  <c r="Q348" i="2"/>
  <c r="Q350" i="2"/>
  <c r="Q351" i="2"/>
  <c r="Q352" i="2"/>
  <c r="Q353" i="2"/>
  <c r="Q354" i="2"/>
  <c r="Q355" i="2"/>
  <c r="Q357" i="2"/>
  <c r="Q359" i="2"/>
  <c r="Q360" i="2"/>
  <c r="Q361" i="2"/>
  <c r="Q362" i="2"/>
  <c r="Q365" i="2"/>
  <c r="Q366" i="2"/>
  <c r="Q368" i="2"/>
  <c r="Q371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1" i="2"/>
  <c r="Q393" i="2"/>
  <c r="Q394" i="2"/>
  <c r="Q395" i="2"/>
  <c r="Q397" i="2"/>
  <c r="Q398" i="2"/>
  <c r="Q399" i="2"/>
  <c r="Q400" i="2"/>
  <c r="Q405" i="2"/>
  <c r="Q406" i="2"/>
  <c r="Q409" i="2"/>
  <c r="Q410" i="2"/>
  <c r="Q414" i="2"/>
  <c r="Q417" i="2"/>
  <c r="Q418" i="2"/>
  <c r="Q419" i="2"/>
  <c r="Q420" i="2"/>
  <c r="Q421" i="2"/>
  <c r="Q422" i="2"/>
  <c r="Q424" i="2"/>
  <c r="Q430" i="2"/>
  <c r="Q431" i="2"/>
  <c r="Q433" i="2"/>
  <c r="Q434" i="2"/>
  <c r="Q435" i="2"/>
  <c r="Q436" i="2"/>
  <c r="Q437" i="2"/>
  <c r="Q438" i="2"/>
  <c r="Q440" i="2"/>
  <c r="Q441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4" i="2"/>
  <c r="Q495" i="2"/>
  <c r="Q496" i="2"/>
  <c r="Q497" i="2"/>
  <c r="Q498" i="2"/>
  <c r="Q499" i="2"/>
  <c r="Q500" i="2"/>
  <c r="Q501" i="2"/>
  <c r="Q503" i="2"/>
  <c r="Q504" i="2"/>
  <c r="Q514" i="2"/>
  <c r="Q515" i="2"/>
  <c r="Q516" i="2"/>
  <c r="Q517" i="2"/>
  <c r="Q541" i="2"/>
  <c r="Q547" i="2"/>
  <c r="Q549" i="2"/>
  <c r="Q550" i="2"/>
  <c r="Q557" i="2"/>
  <c r="Q558" i="2"/>
  <c r="Q559" i="2"/>
  <c r="Q560" i="2"/>
  <c r="Q567" i="2"/>
  <c r="Q568" i="2"/>
  <c r="Q569" i="2"/>
  <c r="Q570" i="2"/>
  <c r="Q571" i="2"/>
  <c r="Q572" i="2"/>
  <c r="Q573" i="2"/>
  <c r="Q574" i="2"/>
  <c r="Q579" i="2"/>
  <c r="Q580" i="2"/>
  <c r="Q587" i="2"/>
  <c r="Q588" i="2"/>
  <c r="Q591" i="2"/>
  <c r="Q595" i="2"/>
  <c r="Q596" i="2"/>
  <c r="Q603" i="2"/>
  <c r="Q608" i="2"/>
  <c r="Q613" i="2"/>
  <c r="Q614" i="2"/>
  <c r="Q615" i="2"/>
  <c r="Q619" i="2"/>
  <c r="Q636" i="2"/>
  <c r="Q639" i="2"/>
  <c r="Q642" i="2"/>
  <c r="Q644" i="2"/>
  <c r="Q648" i="2"/>
  <c r="Q650" i="2"/>
  <c r="Q651" i="2"/>
  <c r="Q652" i="2"/>
  <c r="Q654" i="2"/>
  <c r="Q657" i="2"/>
  <c r="Q660" i="2"/>
  <c r="Q661" i="2"/>
  <c r="Q663" i="2"/>
  <c r="Q664" i="2"/>
  <c r="Q665" i="2"/>
  <c r="Q668" i="2"/>
  <c r="Q669" i="2"/>
  <c r="Q670" i="2"/>
  <c r="Q671" i="2"/>
  <c r="Q691" i="2"/>
  <c r="Q694" i="2"/>
  <c r="Q697" i="2"/>
  <c r="Q898" i="2"/>
  <c r="Q701" i="2"/>
  <c r="Q702" i="2"/>
  <c r="Q703" i="2"/>
  <c r="Q704" i="2"/>
  <c r="Q705" i="2"/>
  <c r="Q724" i="2"/>
  <c r="Q725" i="2"/>
  <c r="Q726" i="2"/>
  <c r="Q727" i="2"/>
  <c r="Q730" i="2"/>
  <c r="Q746" i="2"/>
  <c r="Q747" i="2"/>
  <c r="Q748" i="2"/>
  <c r="Q749" i="2"/>
  <c r="Q750" i="2"/>
  <c r="Q751" i="2"/>
  <c r="Q752" i="2"/>
  <c r="Q753" i="2"/>
  <c r="Q758" i="2"/>
  <c r="Q761" i="2"/>
  <c r="Q762" i="2"/>
  <c r="Q765" i="2"/>
  <c r="Q769" i="2"/>
  <c r="Q770" i="2"/>
  <c r="Q774" i="2"/>
  <c r="Q776" i="2"/>
  <c r="Q777" i="2"/>
  <c r="Q780" i="2"/>
  <c r="Q791" i="2"/>
  <c r="Q792" i="2"/>
  <c r="Q795" i="2"/>
  <c r="Q802" i="2"/>
  <c r="Q803" i="2"/>
  <c r="Q806" i="2"/>
  <c r="Q807" i="2"/>
  <c r="Q812" i="2"/>
  <c r="Q816" i="2"/>
  <c r="Q817" i="2"/>
  <c r="Q818" i="2"/>
  <c r="Q819" i="2"/>
  <c r="Q820" i="2"/>
  <c r="Q822" i="2"/>
  <c r="Q823" i="2"/>
  <c r="Q828" i="2"/>
  <c r="Q829" i="2"/>
  <c r="Q830" i="2"/>
  <c r="Q831" i="2"/>
  <c r="Q835" i="2"/>
  <c r="Q836" i="2"/>
  <c r="Q837" i="2"/>
  <c r="Q838" i="2"/>
  <c r="Q839" i="2"/>
  <c r="Q840" i="2"/>
  <c r="Q841" i="2"/>
  <c r="Q842" i="2"/>
  <c r="Q843" i="2"/>
  <c r="Q844" i="2"/>
  <c r="Q845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81" i="2"/>
  <c r="Q882" i="2"/>
  <c r="Q884" i="2"/>
  <c r="Q885" i="2"/>
  <c r="Q888" i="2"/>
  <c r="Q905" i="2"/>
  <c r="Q906" i="2"/>
  <c r="Q907" i="2"/>
  <c r="Q910" i="2"/>
  <c r="Q911" i="2"/>
  <c r="Q915" i="2"/>
  <c r="Q919" i="2"/>
  <c r="Q920" i="2"/>
  <c r="Q921" i="2"/>
  <c r="Q954" i="2"/>
  <c r="Q956" i="2"/>
  <c r="Q957" i="2"/>
  <c r="Q968" i="2"/>
  <c r="Q975" i="2"/>
  <c r="Q984" i="2"/>
  <c r="Q987" i="2"/>
  <c r="Q996" i="2"/>
  <c r="Q997" i="2"/>
  <c r="Q1004" i="2"/>
  <c r="Q1005" i="2"/>
  <c r="Q1008" i="2"/>
  <c r="Q1014" i="2"/>
  <c r="Q1016" i="2"/>
  <c r="Q1018" i="2"/>
  <c r="Q1020" i="2"/>
  <c r="Q1025" i="2"/>
  <c r="Q1030" i="2"/>
  <c r="Q1033" i="2"/>
  <c r="Q1040" i="2"/>
  <c r="Q1041" i="2"/>
  <c r="Q1043" i="2"/>
  <c r="Q1053" i="2"/>
  <c r="Q1052" i="2"/>
  <c r="Q1059" i="2"/>
  <c r="Q1061" i="2"/>
  <c r="Q1268" i="2"/>
  <c r="Q1272" i="2"/>
  <c r="Q1271" i="2"/>
  <c r="Q1273" i="2"/>
  <c r="Q1274" i="2"/>
  <c r="Q1275" i="2"/>
  <c r="Q1276" i="2"/>
  <c r="Q1067" i="2"/>
  <c r="Q1068" i="2"/>
  <c r="Q1069" i="2"/>
  <c r="Q1071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3" i="2"/>
  <c r="Q1094" i="2"/>
  <c r="Q1095" i="2"/>
  <c r="Q1100" i="2"/>
  <c r="Q1101" i="2"/>
  <c r="Q1102" i="2"/>
  <c r="Q1104" i="2"/>
  <c r="Q1105" i="2"/>
  <c r="Q1106" i="2"/>
  <c r="Q1107" i="2"/>
  <c r="Q1108" i="2"/>
  <c r="Q1112" i="2"/>
  <c r="Q1113" i="2"/>
  <c r="Q1114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50" i="2"/>
  <c r="Q1151" i="2"/>
  <c r="Q1152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5" i="2"/>
  <c r="Q1226" i="2"/>
  <c r="Q1227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89" i="2"/>
  <c r="Q90" i="2"/>
  <c r="Q91" i="2"/>
  <c r="Q92" i="2"/>
  <c r="Q93" i="2"/>
  <c r="Q94" i="2"/>
  <c r="Q95" i="2"/>
  <c r="Q96" i="2"/>
  <c r="Q97" i="2"/>
  <c r="Q99" i="2"/>
  <c r="Q102" i="2"/>
  <c r="Q103" i="2"/>
  <c r="Q104" i="2"/>
  <c r="Q105" i="2"/>
  <c r="Q107" i="2"/>
  <c r="Q110" i="2"/>
  <c r="Q112" i="2"/>
  <c r="Q113" i="2"/>
  <c r="Q117" i="2"/>
  <c r="Q118" i="2"/>
  <c r="Q120" i="2"/>
  <c r="Q121" i="2"/>
  <c r="Q123" i="2"/>
  <c r="Q124" i="2"/>
  <c r="Q126" i="2"/>
  <c r="Q128" i="2"/>
  <c r="Q129" i="2"/>
  <c r="Q130" i="2"/>
  <c r="Q131" i="2"/>
  <c r="Q132" i="2"/>
  <c r="Q133" i="2"/>
  <c r="Q134" i="2"/>
  <c r="Q135" i="2"/>
  <c r="Q136" i="2"/>
  <c r="Q137" i="2"/>
  <c r="Q140" i="2"/>
  <c r="Q143" i="2"/>
  <c r="Q145" i="2"/>
  <c r="Q146" i="2"/>
  <c r="Q147" i="2"/>
  <c r="Q148" i="2"/>
  <c r="Q149" i="2"/>
  <c r="Q150" i="2"/>
  <c r="Q151" i="2"/>
  <c r="Q152" i="2"/>
  <c r="Q153" i="2"/>
  <c r="Q156" i="2"/>
  <c r="Q157" i="2"/>
  <c r="Q159" i="2"/>
  <c r="Q160" i="2"/>
  <c r="Q161" i="2"/>
  <c r="Q162" i="2"/>
  <c r="Q166" i="2"/>
  <c r="Q167" i="2"/>
  <c r="Q61" i="2"/>
  <c r="Q62" i="2"/>
  <c r="Q63" i="2"/>
  <c r="Q65" i="2"/>
  <c r="Q66" i="2"/>
  <c r="Q67" i="2"/>
  <c r="Q68" i="2"/>
  <c r="Q71" i="2"/>
  <c r="Q72" i="2"/>
  <c r="Q73" i="2"/>
  <c r="Q74" i="2"/>
  <c r="Q76" i="2"/>
  <c r="Q77" i="2"/>
  <c r="Q78" i="2"/>
  <c r="Q79" i="2"/>
  <c r="Q80" i="2"/>
  <c r="Q81" i="2"/>
  <c r="Q82" i="2"/>
  <c r="Q83" i="2"/>
  <c r="Q84" i="2"/>
  <c r="Q31" i="2"/>
  <c r="Q35" i="2"/>
  <c r="Q39" i="2"/>
  <c r="Q40" i="2"/>
  <c r="Q41" i="2"/>
  <c r="Q42" i="2"/>
  <c r="Q43" i="2"/>
  <c r="Q44" i="2"/>
  <c r="Q50" i="2"/>
  <c r="Q52" i="2"/>
  <c r="Q56" i="2"/>
  <c r="E1267" i="2"/>
  <c r="E272" i="2"/>
  <c r="E888" i="2"/>
  <c r="E1025" i="2"/>
  <c r="E1152" i="2"/>
  <c r="E1090" i="2"/>
  <c r="E102" i="2"/>
  <c r="E1172" i="2"/>
  <c r="T102" i="2"/>
  <c r="T1090" i="2"/>
  <c r="T1152" i="2"/>
  <c r="T1025" i="2"/>
  <c r="T888" i="2"/>
  <c r="T272" i="2"/>
  <c r="S1267" i="2"/>
  <c r="T1267" i="2"/>
  <c r="U1267" i="2" s="1"/>
  <c r="J1090" i="2"/>
  <c r="K1090" i="2" s="1"/>
  <c r="L1090" i="2" s="1"/>
  <c r="M1090" i="2" s="1"/>
  <c r="J1152" i="2"/>
  <c r="K1152" i="2" s="1"/>
  <c r="L1152" i="2" s="1"/>
  <c r="M1152" i="2" s="1"/>
  <c r="J1025" i="2"/>
  <c r="K1025" i="2" s="1"/>
  <c r="J888" i="2"/>
  <c r="K888" i="2" s="1"/>
  <c r="J272" i="2"/>
  <c r="K272" i="2" s="1"/>
  <c r="J102" i="2"/>
  <c r="K102" i="2" s="1"/>
  <c r="C102" i="2" s="1"/>
  <c r="T1172" i="2"/>
  <c r="J1172" i="2"/>
  <c r="K1172" i="2" s="1"/>
  <c r="J312" i="2"/>
  <c r="K312" i="2" s="1"/>
  <c r="L312" i="2" s="1"/>
  <c r="M312" i="2" s="1"/>
  <c r="T311" i="2"/>
  <c r="T312" i="2"/>
  <c r="J311" i="2"/>
  <c r="K311" i="2" s="1"/>
  <c r="L311" i="2" s="1"/>
  <c r="M311" i="2" s="1"/>
  <c r="E308" i="2"/>
  <c r="E309" i="2"/>
  <c r="E311" i="2"/>
  <c r="E312" i="2"/>
  <c r="E313" i="2"/>
  <c r="E310" i="2"/>
  <c r="E314" i="2"/>
  <c r="E315" i="2"/>
  <c r="E316" i="2"/>
  <c r="E317" i="2"/>
  <c r="E318" i="2"/>
  <c r="E329" i="2"/>
  <c r="E330" i="2"/>
  <c r="E331" i="2"/>
  <c r="E332" i="2"/>
  <c r="E333" i="2"/>
  <c r="E334" i="2"/>
  <c r="E335" i="2"/>
  <c r="E253" i="2"/>
  <c r="E254" i="2"/>
  <c r="E255" i="2"/>
  <c r="E256" i="2"/>
  <c r="E257" i="2"/>
  <c r="T63" i="2"/>
  <c r="J63" i="2"/>
  <c r="K63" i="2" s="1"/>
  <c r="C63" i="2" s="1"/>
  <c r="E1162" i="2"/>
  <c r="E1163" i="2"/>
  <c r="E1164" i="2"/>
  <c r="E1165" i="2"/>
  <c r="E1166" i="2"/>
  <c r="E1167" i="2"/>
  <c r="E1168" i="2"/>
  <c r="E1169" i="2"/>
  <c r="E1170" i="2"/>
  <c r="E1171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5" i="2"/>
  <c r="E1226" i="2"/>
  <c r="E1227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63" i="2"/>
  <c r="E1264" i="2"/>
  <c r="E1265" i="2"/>
  <c r="E1266" i="2"/>
  <c r="E112" i="2"/>
  <c r="E222" i="2"/>
  <c r="E113" i="2"/>
  <c r="E161" i="2"/>
  <c r="E61" i="2"/>
  <c r="E62" i="2"/>
  <c r="T1163" i="2"/>
  <c r="T1164" i="2"/>
  <c r="T1165" i="2"/>
  <c r="T1166" i="2"/>
  <c r="T1167" i="2"/>
  <c r="T1168" i="2"/>
  <c r="T1169" i="2"/>
  <c r="T1170" i="2"/>
  <c r="T1171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5" i="2"/>
  <c r="T1226" i="2"/>
  <c r="T1227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909" i="2"/>
  <c r="T88" i="2"/>
  <c r="T1228" i="2"/>
  <c r="T505" i="2"/>
  <c r="T794" i="2"/>
  <c r="T1260" i="2"/>
  <c r="T1261" i="2"/>
  <c r="T1262" i="2"/>
  <c r="T1263" i="2"/>
  <c r="T1264" i="2"/>
  <c r="T1265" i="2"/>
  <c r="T1266" i="2"/>
  <c r="T112" i="2"/>
  <c r="T222" i="2"/>
  <c r="T113" i="2"/>
  <c r="T161" i="2"/>
  <c r="T61" i="2"/>
  <c r="T62" i="2"/>
  <c r="J1163" i="2"/>
  <c r="K1163" i="2" s="1"/>
  <c r="L1163" i="2" s="1"/>
  <c r="M1163" i="2" s="1"/>
  <c r="J1164" i="2"/>
  <c r="K1164" i="2" s="1"/>
  <c r="L1164" i="2" s="1"/>
  <c r="M1164" i="2" s="1"/>
  <c r="J1165" i="2"/>
  <c r="K1165" i="2" s="1"/>
  <c r="L1165" i="2" s="1"/>
  <c r="M1165" i="2" s="1"/>
  <c r="J1166" i="2"/>
  <c r="K1166" i="2" s="1"/>
  <c r="L1166" i="2" s="1"/>
  <c r="M1166" i="2" s="1"/>
  <c r="J1167" i="2"/>
  <c r="K1167" i="2" s="1"/>
  <c r="L1167" i="2" s="1"/>
  <c r="M1167" i="2" s="1"/>
  <c r="J1168" i="2"/>
  <c r="K1168" i="2" s="1"/>
  <c r="L1168" i="2" s="1"/>
  <c r="M1168" i="2" s="1"/>
  <c r="J1169" i="2"/>
  <c r="K1169" i="2" s="1"/>
  <c r="L1169" i="2" s="1"/>
  <c r="M1169" i="2" s="1"/>
  <c r="J1170" i="2"/>
  <c r="K1170" i="2" s="1"/>
  <c r="L1170" i="2" s="1"/>
  <c r="M1170" i="2" s="1"/>
  <c r="J1171" i="2"/>
  <c r="K1171" i="2" s="1"/>
  <c r="L1171" i="2" s="1"/>
  <c r="M1171" i="2" s="1"/>
  <c r="J1173" i="2"/>
  <c r="K1173" i="2" s="1"/>
  <c r="L1173" i="2" s="1"/>
  <c r="M1173" i="2" s="1"/>
  <c r="J1174" i="2"/>
  <c r="K1174" i="2" s="1"/>
  <c r="L1174" i="2" s="1"/>
  <c r="M1174" i="2" s="1"/>
  <c r="J1175" i="2"/>
  <c r="K1175" i="2" s="1"/>
  <c r="L1175" i="2" s="1"/>
  <c r="M1175" i="2" s="1"/>
  <c r="J1176" i="2"/>
  <c r="K1176" i="2" s="1"/>
  <c r="L1176" i="2" s="1"/>
  <c r="M1176" i="2" s="1"/>
  <c r="J1177" i="2"/>
  <c r="K1177" i="2" s="1"/>
  <c r="L1177" i="2" s="1"/>
  <c r="M1177" i="2" s="1"/>
  <c r="J1178" i="2"/>
  <c r="K1178" i="2" s="1"/>
  <c r="L1178" i="2" s="1"/>
  <c r="M1178" i="2" s="1"/>
  <c r="J1179" i="2"/>
  <c r="K1179" i="2" s="1"/>
  <c r="L1179" i="2" s="1"/>
  <c r="M1179" i="2" s="1"/>
  <c r="J1180" i="2"/>
  <c r="K1180" i="2" s="1"/>
  <c r="L1180" i="2" s="1"/>
  <c r="M1180" i="2" s="1"/>
  <c r="J1181" i="2"/>
  <c r="K1181" i="2" s="1"/>
  <c r="L1181" i="2" s="1"/>
  <c r="M1181" i="2" s="1"/>
  <c r="J1182" i="2"/>
  <c r="K1182" i="2" s="1"/>
  <c r="L1182" i="2" s="1"/>
  <c r="M1182" i="2" s="1"/>
  <c r="J1183" i="2"/>
  <c r="K1183" i="2" s="1"/>
  <c r="L1183" i="2" s="1"/>
  <c r="M1183" i="2" s="1"/>
  <c r="J1184" i="2"/>
  <c r="K1184" i="2" s="1"/>
  <c r="L1184" i="2" s="1"/>
  <c r="M1184" i="2" s="1"/>
  <c r="J1185" i="2"/>
  <c r="K1185" i="2" s="1"/>
  <c r="L1185" i="2" s="1"/>
  <c r="M1185" i="2" s="1"/>
  <c r="J1186" i="2"/>
  <c r="K1186" i="2" s="1"/>
  <c r="L1186" i="2" s="1"/>
  <c r="M1186" i="2" s="1"/>
  <c r="J1187" i="2"/>
  <c r="K1187" i="2" s="1"/>
  <c r="L1187" i="2" s="1"/>
  <c r="M1187" i="2" s="1"/>
  <c r="J1188" i="2"/>
  <c r="K1188" i="2" s="1"/>
  <c r="L1188" i="2" s="1"/>
  <c r="M1188" i="2" s="1"/>
  <c r="J1189" i="2"/>
  <c r="K1189" i="2" s="1"/>
  <c r="L1189" i="2" s="1"/>
  <c r="M1189" i="2" s="1"/>
  <c r="J1190" i="2"/>
  <c r="K1190" i="2" s="1"/>
  <c r="L1190" i="2" s="1"/>
  <c r="M1190" i="2" s="1"/>
  <c r="J1191" i="2"/>
  <c r="K1191" i="2" s="1"/>
  <c r="L1191" i="2" s="1"/>
  <c r="M1191" i="2" s="1"/>
  <c r="J1192" i="2"/>
  <c r="K1192" i="2" s="1"/>
  <c r="L1192" i="2" s="1"/>
  <c r="M1192" i="2" s="1"/>
  <c r="J1193" i="2"/>
  <c r="K1193" i="2" s="1"/>
  <c r="L1193" i="2" s="1"/>
  <c r="M1193" i="2" s="1"/>
  <c r="J1194" i="2"/>
  <c r="K1194" i="2" s="1"/>
  <c r="L1194" i="2" s="1"/>
  <c r="M1194" i="2" s="1"/>
  <c r="J1195" i="2"/>
  <c r="K1195" i="2" s="1"/>
  <c r="L1195" i="2" s="1"/>
  <c r="M1195" i="2" s="1"/>
  <c r="J1196" i="2"/>
  <c r="K1196" i="2" s="1"/>
  <c r="L1196" i="2" s="1"/>
  <c r="M1196" i="2" s="1"/>
  <c r="J1197" i="2"/>
  <c r="K1197" i="2" s="1"/>
  <c r="L1197" i="2" s="1"/>
  <c r="M1197" i="2" s="1"/>
  <c r="J1198" i="2"/>
  <c r="K1198" i="2" s="1"/>
  <c r="L1198" i="2" s="1"/>
  <c r="M1198" i="2" s="1"/>
  <c r="J1199" i="2"/>
  <c r="K1199" i="2" s="1"/>
  <c r="L1199" i="2" s="1"/>
  <c r="M1199" i="2" s="1"/>
  <c r="J1200" i="2"/>
  <c r="K1200" i="2" s="1"/>
  <c r="L1200" i="2" s="1"/>
  <c r="M1200" i="2" s="1"/>
  <c r="J1201" i="2"/>
  <c r="K1201" i="2" s="1"/>
  <c r="L1201" i="2" s="1"/>
  <c r="M1201" i="2" s="1"/>
  <c r="J1202" i="2"/>
  <c r="K1202" i="2" s="1"/>
  <c r="L1202" i="2" s="1"/>
  <c r="M1202" i="2" s="1"/>
  <c r="J1203" i="2"/>
  <c r="K1203" i="2" s="1"/>
  <c r="L1203" i="2" s="1"/>
  <c r="M1203" i="2" s="1"/>
  <c r="J1204" i="2"/>
  <c r="K1204" i="2" s="1"/>
  <c r="L1204" i="2" s="1"/>
  <c r="M1204" i="2" s="1"/>
  <c r="J1205" i="2"/>
  <c r="K1205" i="2" s="1"/>
  <c r="L1205" i="2" s="1"/>
  <c r="M1205" i="2" s="1"/>
  <c r="J1206" i="2"/>
  <c r="K1206" i="2" s="1"/>
  <c r="L1206" i="2" s="1"/>
  <c r="M1206" i="2" s="1"/>
  <c r="J1207" i="2"/>
  <c r="K1207" i="2" s="1"/>
  <c r="L1207" i="2" s="1"/>
  <c r="M1207" i="2" s="1"/>
  <c r="J1208" i="2"/>
  <c r="K1208" i="2" s="1"/>
  <c r="L1208" i="2" s="1"/>
  <c r="M1208" i="2" s="1"/>
  <c r="J1209" i="2"/>
  <c r="K1209" i="2" s="1"/>
  <c r="L1209" i="2" s="1"/>
  <c r="M1209" i="2" s="1"/>
  <c r="J1210" i="2"/>
  <c r="K1210" i="2" s="1"/>
  <c r="L1210" i="2" s="1"/>
  <c r="M1210" i="2" s="1"/>
  <c r="J1211" i="2"/>
  <c r="K1211" i="2" s="1"/>
  <c r="L1211" i="2" s="1"/>
  <c r="M1211" i="2" s="1"/>
  <c r="J1212" i="2"/>
  <c r="K1212" i="2" s="1"/>
  <c r="L1212" i="2" s="1"/>
  <c r="M1212" i="2" s="1"/>
  <c r="J1213" i="2"/>
  <c r="K1213" i="2" s="1"/>
  <c r="L1213" i="2" s="1"/>
  <c r="M1213" i="2" s="1"/>
  <c r="J1214" i="2"/>
  <c r="K1214" i="2" s="1"/>
  <c r="L1214" i="2" s="1"/>
  <c r="M1214" i="2" s="1"/>
  <c r="J1215" i="2"/>
  <c r="K1215" i="2" s="1"/>
  <c r="L1215" i="2" s="1"/>
  <c r="M1215" i="2" s="1"/>
  <c r="J1216" i="2"/>
  <c r="K1216" i="2" s="1"/>
  <c r="L1216" i="2" s="1"/>
  <c r="M1216" i="2" s="1"/>
  <c r="J1217" i="2"/>
  <c r="K1217" i="2" s="1"/>
  <c r="L1217" i="2" s="1"/>
  <c r="M1217" i="2" s="1"/>
  <c r="J1218" i="2"/>
  <c r="K1218" i="2" s="1"/>
  <c r="L1218" i="2" s="1"/>
  <c r="M1218" i="2" s="1"/>
  <c r="J1219" i="2"/>
  <c r="K1219" i="2" s="1"/>
  <c r="L1219" i="2" s="1"/>
  <c r="M1219" i="2" s="1"/>
  <c r="J1220" i="2"/>
  <c r="K1220" i="2" s="1"/>
  <c r="L1220" i="2" s="1"/>
  <c r="M1220" i="2" s="1"/>
  <c r="J1221" i="2"/>
  <c r="K1221" i="2" s="1"/>
  <c r="L1221" i="2" s="1"/>
  <c r="M1221" i="2" s="1"/>
  <c r="J1222" i="2"/>
  <c r="K1222" i="2" s="1"/>
  <c r="L1222" i="2" s="1"/>
  <c r="M1222" i="2" s="1"/>
  <c r="J1223" i="2"/>
  <c r="K1223" i="2" s="1"/>
  <c r="L1223" i="2" s="1"/>
  <c r="M1223" i="2" s="1"/>
  <c r="J1225" i="2"/>
  <c r="K1225" i="2" s="1"/>
  <c r="L1225" i="2" s="1"/>
  <c r="M1225" i="2" s="1"/>
  <c r="J1226" i="2"/>
  <c r="K1226" i="2" s="1"/>
  <c r="L1226" i="2" s="1"/>
  <c r="M1226" i="2" s="1"/>
  <c r="J1227" i="2"/>
  <c r="K1227" i="2" s="1"/>
  <c r="L1227" i="2" s="1"/>
  <c r="M1227" i="2" s="1"/>
  <c r="J1231" i="2"/>
  <c r="K1231" i="2" s="1"/>
  <c r="L1231" i="2" s="1"/>
  <c r="M1231" i="2" s="1"/>
  <c r="J1232" i="2"/>
  <c r="K1232" i="2" s="1"/>
  <c r="L1232" i="2" s="1"/>
  <c r="M1232" i="2" s="1"/>
  <c r="J1233" i="2"/>
  <c r="K1233" i="2" s="1"/>
  <c r="L1233" i="2" s="1"/>
  <c r="M1233" i="2" s="1"/>
  <c r="J1234" i="2"/>
  <c r="K1234" i="2" s="1"/>
  <c r="L1234" i="2" s="1"/>
  <c r="M1234" i="2" s="1"/>
  <c r="J1235" i="2"/>
  <c r="K1235" i="2" s="1"/>
  <c r="L1235" i="2" s="1"/>
  <c r="M1235" i="2" s="1"/>
  <c r="J1236" i="2"/>
  <c r="K1236" i="2" s="1"/>
  <c r="L1236" i="2" s="1"/>
  <c r="M1236" i="2" s="1"/>
  <c r="J1237" i="2"/>
  <c r="K1237" i="2" s="1"/>
  <c r="L1237" i="2" s="1"/>
  <c r="M1237" i="2" s="1"/>
  <c r="J1238" i="2"/>
  <c r="K1238" i="2" s="1"/>
  <c r="L1238" i="2" s="1"/>
  <c r="M1238" i="2" s="1"/>
  <c r="J1239" i="2"/>
  <c r="K1239" i="2" s="1"/>
  <c r="L1239" i="2" s="1"/>
  <c r="M1239" i="2" s="1"/>
  <c r="J1240" i="2"/>
  <c r="K1240" i="2" s="1"/>
  <c r="L1240" i="2" s="1"/>
  <c r="M1240" i="2" s="1"/>
  <c r="J1241" i="2"/>
  <c r="K1241" i="2" s="1"/>
  <c r="L1241" i="2" s="1"/>
  <c r="M1241" i="2" s="1"/>
  <c r="J1242" i="2"/>
  <c r="K1242" i="2" s="1"/>
  <c r="L1242" i="2" s="1"/>
  <c r="M1242" i="2" s="1"/>
  <c r="J1243" i="2"/>
  <c r="K1243" i="2" s="1"/>
  <c r="L1243" i="2" s="1"/>
  <c r="M1243" i="2" s="1"/>
  <c r="J1244" i="2"/>
  <c r="K1244" i="2" s="1"/>
  <c r="L1244" i="2" s="1"/>
  <c r="M1244" i="2" s="1"/>
  <c r="J1245" i="2"/>
  <c r="K1245" i="2" s="1"/>
  <c r="L1245" i="2" s="1"/>
  <c r="M1245" i="2" s="1"/>
  <c r="J1246" i="2"/>
  <c r="K1246" i="2" s="1"/>
  <c r="L1246" i="2" s="1"/>
  <c r="M1246" i="2" s="1"/>
  <c r="J1247" i="2"/>
  <c r="K1247" i="2" s="1"/>
  <c r="L1247" i="2" s="1"/>
  <c r="M1247" i="2" s="1"/>
  <c r="J1248" i="2"/>
  <c r="K1248" i="2" s="1"/>
  <c r="L1248" i="2" s="1"/>
  <c r="M1248" i="2" s="1"/>
  <c r="J1249" i="2"/>
  <c r="K1249" i="2" s="1"/>
  <c r="L1249" i="2" s="1"/>
  <c r="M1249" i="2" s="1"/>
  <c r="J1250" i="2"/>
  <c r="K1250" i="2" s="1"/>
  <c r="L1250" i="2" s="1"/>
  <c r="M1250" i="2" s="1"/>
  <c r="J1251" i="2"/>
  <c r="K1251" i="2" s="1"/>
  <c r="L1251" i="2" s="1"/>
  <c r="M1251" i="2" s="1"/>
  <c r="J1252" i="2"/>
  <c r="K1252" i="2" s="1"/>
  <c r="L1252" i="2" s="1"/>
  <c r="M1252" i="2" s="1"/>
  <c r="J1253" i="2"/>
  <c r="K1253" i="2" s="1"/>
  <c r="L1253" i="2" s="1"/>
  <c r="M1253" i="2" s="1"/>
  <c r="J1254" i="2"/>
  <c r="K1254" i="2" s="1"/>
  <c r="L1254" i="2" s="1"/>
  <c r="M1254" i="2" s="1"/>
  <c r="J1255" i="2"/>
  <c r="K1255" i="2" s="1"/>
  <c r="L1255" i="2" s="1"/>
  <c r="M1255" i="2" s="1"/>
  <c r="J1256" i="2"/>
  <c r="K1256" i="2" s="1"/>
  <c r="L1256" i="2" s="1"/>
  <c r="M1256" i="2" s="1"/>
  <c r="J1257" i="2"/>
  <c r="K1257" i="2" s="1"/>
  <c r="L1257" i="2" s="1"/>
  <c r="M1257" i="2" s="1"/>
  <c r="J1258" i="2"/>
  <c r="K1258" i="2" s="1"/>
  <c r="L1258" i="2" s="1"/>
  <c r="M1258" i="2" s="1"/>
  <c r="J1259" i="2"/>
  <c r="K1259" i="2" s="1"/>
  <c r="L1259" i="2" s="1"/>
  <c r="M1259" i="2" s="1"/>
  <c r="J909" i="2"/>
  <c r="K909" i="2" s="1"/>
  <c r="L909" i="2" s="1"/>
  <c r="J88" i="2"/>
  <c r="K88" i="2" s="1"/>
  <c r="C88" i="2" s="1"/>
  <c r="J1228" i="2"/>
  <c r="K1228" i="2" s="1"/>
  <c r="L1228" i="2" s="1"/>
  <c r="J505" i="2"/>
  <c r="K505" i="2" s="1"/>
  <c r="J794" i="2"/>
  <c r="K794" i="2" s="1"/>
  <c r="L794" i="2" s="1"/>
  <c r="J1260" i="2"/>
  <c r="K1260" i="2" s="1"/>
  <c r="J1261" i="2"/>
  <c r="K1261" i="2" s="1"/>
  <c r="L1261" i="2" s="1"/>
  <c r="J1262" i="2"/>
  <c r="K1262" i="2" s="1"/>
  <c r="J1263" i="2"/>
  <c r="K1263" i="2" s="1"/>
  <c r="L1263" i="2" s="1"/>
  <c r="J1264" i="2"/>
  <c r="K1264" i="2" s="1"/>
  <c r="J1265" i="2"/>
  <c r="K1265" i="2" s="1"/>
  <c r="L1265" i="2" s="1"/>
  <c r="J1266" i="2"/>
  <c r="K1266" i="2" s="1"/>
  <c r="L1266" i="2" s="1"/>
  <c r="M1266" i="2" s="1"/>
  <c r="J112" i="2"/>
  <c r="K112" i="2" s="1"/>
  <c r="L112" i="2" s="1"/>
  <c r="M112" i="2" s="1"/>
  <c r="J222" i="2"/>
  <c r="K222" i="2" s="1"/>
  <c r="L222" i="2" s="1"/>
  <c r="M222" i="2" s="1"/>
  <c r="J113" i="2"/>
  <c r="K113" i="2" s="1"/>
  <c r="L113" i="2" s="1"/>
  <c r="M113" i="2" s="1"/>
  <c r="J161" i="2"/>
  <c r="K161" i="2" s="1"/>
  <c r="J61" i="2"/>
  <c r="K61" i="2" s="1"/>
  <c r="J62" i="2"/>
  <c r="K62" i="2" s="1"/>
  <c r="L62" i="2" s="1"/>
  <c r="M62" i="2" s="1"/>
  <c r="J7" i="2"/>
  <c r="J8" i="2"/>
  <c r="K8" i="2" s="1"/>
  <c r="C8" i="2" s="1"/>
  <c r="J9" i="2"/>
  <c r="K9" i="2" s="1"/>
  <c r="C9" i="2" s="1"/>
  <c r="J10" i="2"/>
  <c r="K10" i="2" s="1"/>
  <c r="L10" i="2" s="1"/>
  <c r="J11" i="2"/>
  <c r="K11" i="2" s="1"/>
  <c r="L11" i="2" s="1"/>
  <c r="J12" i="2"/>
  <c r="E15" i="2"/>
  <c r="E16" i="2"/>
  <c r="E17" i="2"/>
  <c r="E18" i="2"/>
  <c r="E19" i="2"/>
  <c r="E20" i="2"/>
  <c r="E21" i="2"/>
  <c r="E22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271" i="2"/>
  <c r="P249" i="2"/>
  <c r="Q249" i="2" s="1"/>
  <c r="E249" i="2"/>
  <c r="E250" i="2"/>
  <c r="E251" i="2"/>
  <c r="E252" i="2"/>
  <c r="E258" i="2"/>
  <c r="E1154" i="2"/>
  <c r="E1155" i="2"/>
  <c r="E1156" i="2"/>
  <c r="T1148" i="2"/>
  <c r="T1071" i="2"/>
  <c r="T255" i="2"/>
  <c r="T254" i="2"/>
  <c r="T251" i="2"/>
  <c r="T253" i="2"/>
  <c r="J255" i="2"/>
  <c r="K255" i="2" s="1"/>
  <c r="J254" i="2"/>
  <c r="K254" i="2" s="1"/>
  <c r="J251" i="2"/>
  <c r="K251" i="2" s="1"/>
  <c r="J253" i="2"/>
  <c r="K253" i="2" s="1"/>
  <c r="E1071" i="2"/>
  <c r="E282" i="2"/>
  <c r="E281" i="2"/>
  <c r="T40" i="2"/>
  <c r="T39" i="2"/>
  <c r="P38" i="2"/>
  <c r="T38" i="2" s="1"/>
  <c r="P37" i="2"/>
  <c r="P36" i="2"/>
  <c r="T36" i="2" s="1"/>
  <c r="J40" i="2"/>
  <c r="K40" i="2" s="1"/>
  <c r="J39" i="2"/>
  <c r="K39" i="2" s="1"/>
  <c r="J38" i="2"/>
  <c r="K38" i="2" s="1"/>
  <c r="J37" i="2"/>
  <c r="K37" i="2" s="1"/>
  <c r="J36" i="2"/>
  <c r="K36" i="2" s="1"/>
  <c r="E40" i="2"/>
  <c r="E39" i="2"/>
  <c r="E38" i="2"/>
  <c r="E37" i="2"/>
  <c r="E36" i="2"/>
  <c r="J305" i="2"/>
  <c r="K305" i="2" s="1"/>
  <c r="L305" i="2" s="1"/>
  <c r="M305" i="2" s="1"/>
  <c r="E305" i="2"/>
  <c r="E306" i="2"/>
  <c r="T300" i="2"/>
  <c r="T301" i="2"/>
  <c r="T307" i="2"/>
  <c r="T308" i="2"/>
  <c r="J300" i="2"/>
  <c r="K300" i="2" s="1"/>
  <c r="L300" i="2" s="1"/>
  <c r="M300" i="2" s="1"/>
  <c r="J301" i="2"/>
  <c r="K301" i="2" s="1"/>
  <c r="L301" i="2" s="1"/>
  <c r="M301" i="2" s="1"/>
  <c r="J307" i="2"/>
  <c r="K307" i="2" s="1"/>
  <c r="J308" i="2"/>
  <c r="K308" i="2" s="1"/>
  <c r="C308" i="2" s="1"/>
  <c r="T303" i="2"/>
  <c r="T304" i="2"/>
  <c r="J303" i="2"/>
  <c r="K303" i="2" s="1"/>
  <c r="L303" i="2" s="1"/>
  <c r="M303" i="2" s="1"/>
  <c r="J304" i="2"/>
  <c r="K304" i="2" s="1"/>
  <c r="L304" i="2" s="1"/>
  <c r="M304" i="2" s="1"/>
  <c r="E303" i="2"/>
  <c r="E304" i="2"/>
  <c r="E390" i="2"/>
  <c r="P390" i="2"/>
  <c r="Q390" i="2" s="1"/>
  <c r="J390" i="2"/>
  <c r="K390" i="2" s="1"/>
  <c r="C390" i="2" s="1"/>
  <c r="E906" i="2"/>
  <c r="T906" i="2"/>
  <c r="J906" i="2"/>
  <c r="K906" i="2" s="1"/>
  <c r="L906" i="2" s="1"/>
  <c r="E641" i="2"/>
  <c r="P641" i="2"/>
  <c r="J641" i="2"/>
  <c r="K641" i="2" s="1"/>
  <c r="C641" i="2" s="1"/>
  <c r="E665" i="2"/>
  <c r="E636" i="2"/>
  <c r="T665" i="2"/>
  <c r="J665" i="2"/>
  <c r="K665" i="2" s="1"/>
  <c r="T905" i="2"/>
  <c r="P367" i="2"/>
  <c r="T367" i="2" s="1"/>
  <c r="T373" i="2"/>
  <c r="P369" i="2"/>
  <c r="T369" i="2" s="1"/>
  <c r="P659" i="2"/>
  <c r="T659" i="2" s="1"/>
  <c r="P271" i="2"/>
  <c r="T271" i="2" s="1"/>
  <c r="P408" i="2"/>
  <c r="P407" i="2"/>
  <c r="T407" i="2" s="1"/>
  <c r="P403" i="2"/>
  <c r="T403" i="2" s="1"/>
  <c r="P402" i="2"/>
  <c r="J905" i="2"/>
  <c r="K905" i="2" s="1"/>
  <c r="J367" i="2"/>
  <c r="K367" i="2" s="1"/>
  <c r="J373" i="2"/>
  <c r="K373" i="2" s="1"/>
  <c r="J369" i="2"/>
  <c r="K369" i="2" s="1"/>
  <c r="J659" i="2"/>
  <c r="K659" i="2" s="1"/>
  <c r="J271" i="2"/>
  <c r="K271" i="2" s="1"/>
  <c r="J408" i="2"/>
  <c r="K408" i="2" s="1"/>
  <c r="J407" i="2"/>
  <c r="K407" i="2" s="1"/>
  <c r="J403" i="2"/>
  <c r="K403" i="2" s="1"/>
  <c r="J402" i="2"/>
  <c r="K402" i="2" s="1"/>
  <c r="E905" i="2"/>
  <c r="E367" i="2"/>
  <c r="E373" i="2"/>
  <c r="E369" i="2"/>
  <c r="E659" i="2"/>
  <c r="E408" i="2"/>
  <c r="E407" i="2"/>
  <c r="E403" i="2"/>
  <c r="E402" i="2"/>
  <c r="E378" i="2"/>
  <c r="E379" i="2"/>
  <c r="E380" i="2"/>
  <c r="E381" i="2"/>
  <c r="E382" i="2"/>
  <c r="E383" i="2"/>
  <c r="E384" i="2"/>
  <c r="E385" i="2"/>
  <c r="E386" i="2"/>
  <c r="E387" i="2"/>
  <c r="E389" i="2"/>
  <c r="T388" i="2"/>
  <c r="T389" i="2"/>
  <c r="T387" i="2"/>
  <c r="T1162" i="2"/>
  <c r="J1162" i="2"/>
  <c r="K1162" i="2" s="1"/>
  <c r="C1162" i="2" s="1"/>
  <c r="E263" i="2"/>
  <c r="E266" i="2"/>
  <c r="E270" i="2"/>
  <c r="T263" i="2"/>
  <c r="T266" i="2"/>
  <c r="T270" i="2"/>
  <c r="J263" i="2"/>
  <c r="K263" i="2" s="1"/>
  <c r="C263" i="2" s="1"/>
  <c r="J266" i="2"/>
  <c r="K266" i="2" s="1"/>
  <c r="C266" i="2" s="1"/>
  <c r="J270" i="2"/>
  <c r="K270" i="2" s="1"/>
  <c r="C270" i="2" s="1"/>
  <c r="E701" i="2"/>
  <c r="E705" i="2"/>
  <c r="E704" i="2"/>
  <c r="E703" i="2"/>
  <c r="T701" i="2"/>
  <c r="T705" i="2"/>
  <c r="T704" i="2"/>
  <c r="T703" i="2"/>
  <c r="J701" i="2"/>
  <c r="K701" i="2" s="1"/>
  <c r="C701" i="2" s="1"/>
  <c r="J705" i="2"/>
  <c r="K705" i="2" s="1"/>
  <c r="C705" i="2" s="1"/>
  <c r="J704" i="2"/>
  <c r="K704" i="2" s="1"/>
  <c r="C704" i="2" s="1"/>
  <c r="J703" i="2"/>
  <c r="K703" i="2" s="1"/>
  <c r="C703" i="2" s="1"/>
  <c r="P772" i="2"/>
  <c r="T772" i="2" s="1"/>
  <c r="P768" i="2"/>
  <c r="T768" i="2" s="1"/>
  <c r="P771" i="2"/>
  <c r="J772" i="2"/>
  <c r="K772" i="2" s="1"/>
  <c r="L772" i="2" s="1"/>
  <c r="J768" i="2"/>
  <c r="K768" i="2" s="1"/>
  <c r="L768" i="2" s="1"/>
  <c r="J767" i="2"/>
  <c r="K767" i="2" s="1"/>
  <c r="L767" i="2" s="1"/>
  <c r="J771" i="2"/>
  <c r="K771" i="2" s="1"/>
  <c r="L771" i="2" s="1"/>
  <c r="E772" i="2"/>
  <c r="E768" i="2"/>
  <c r="E767" i="2"/>
  <c r="E771" i="2"/>
  <c r="E770" i="2"/>
  <c r="E557" i="2"/>
  <c r="T557" i="2"/>
  <c r="J557" i="2"/>
  <c r="K557" i="2" s="1"/>
  <c r="C557" i="2" s="1"/>
  <c r="T419" i="2"/>
  <c r="T420" i="2"/>
  <c r="T421" i="2"/>
  <c r="T422" i="2"/>
  <c r="E419" i="2"/>
  <c r="E420" i="2"/>
  <c r="E421" i="2"/>
  <c r="E422" i="2"/>
  <c r="E423" i="2"/>
  <c r="E442" i="2"/>
  <c r="E443" i="2"/>
  <c r="J442" i="2"/>
  <c r="K442" i="2" s="1"/>
  <c r="K1021" i="2"/>
  <c r="L1021" i="2" s="1"/>
  <c r="P1021" i="2"/>
  <c r="Q1021" i="2" s="1"/>
  <c r="J156" i="2"/>
  <c r="K156" i="2" s="1"/>
  <c r="E156" i="2"/>
  <c r="T240" i="2"/>
  <c r="P247" i="2"/>
  <c r="T247" i="2" s="1"/>
  <c r="T239" i="2"/>
  <c r="P238" i="2"/>
  <c r="T246" i="2"/>
  <c r="T237" i="2"/>
  <c r="T236" i="2"/>
  <c r="T235" i="2"/>
  <c r="T245" i="2"/>
  <c r="T244" i="2"/>
  <c r="T243" i="2"/>
  <c r="T242" i="2"/>
  <c r="P241" i="2"/>
  <c r="T241" i="2" s="1"/>
  <c r="J240" i="2"/>
  <c r="K240" i="2" s="1"/>
  <c r="J247" i="2"/>
  <c r="K247" i="2" s="1"/>
  <c r="J239" i="2"/>
  <c r="K239" i="2" s="1"/>
  <c r="J238" i="2"/>
  <c r="K238" i="2" s="1"/>
  <c r="J246" i="2"/>
  <c r="K246" i="2" s="1"/>
  <c r="J237" i="2"/>
  <c r="K237" i="2" s="1"/>
  <c r="J236" i="2"/>
  <c r="K236" i="2" s="1"/>
  <c r="J235" i="2"/>
  <c r="K235" i="2" s="1"/>
  <c r="J245" i="2"/>
  <c r="K245" i="2" s="1"/>
  <c r="J244" i="2"/>
  <c r="K244" i="2" s="1"/>
  <c r="J243" i="2"/>
  <c r="K243" i="2" s="1"/>
  <c r="J242" i="2"/>
  <c r="K242" i="2" s="1"/>
  <c r="J241" i="2"/>
  <c r="K241" i="2" s="1"/>
  <c r="E240" i="2"/>
  <c r="E247" i="2"/>
  <c r="E239" i="2"/>
  <c r="E238" i="2"/>
  <c r="E246" i="2"/>
  <c r="E237" i="2"/>
  <c r="E236" i="2"/>
  <c r="E235" i="2"/>
  <c r="E245" i="2"/>
  <c r="E244" i="2"/>
  <c r="E243" i="2"/>
  <c r="E242" i="2"/>
  <c r="E241" i="2"/>
  <c r="T418" i="2"/>
  <c r="T424" i="2"/>
  <c r="J418" i="2"/>
  <c r="K418" i="2" s="1"/>
  <c r="L418" i="2" s="1"/>
  <c r="J424" i="2"/>
  <c r="K424" i="2" s="1"/>
  <c r="J423" i="2"/>
  <c r="K423" i="2" s="1"/>
  <c r="L423" i="2" s="1"/>
  <c r="J422" i="2"/>
  <c r="K422" i="2" s="1"/>
  <c r="J421" i="2"/>
  <c r="K421" i="2" s="1"/>
  <c r="L421" i="2" s="1"/>
  <c r="E418" i="2"/>
  <c r="E424" i="2"/>
  <c r="P1039" i="2"/>
  <c r="P1038" i="2"/>
  <c r="T1038" i="2" s="1"/>
  <c r="P1037" i="2"/>
  <c r="P1036" i="2"/>
  <c r="T1036" i="2" s="1"/>
  <c r="P1035" i="2"/>
  <c r="P1034" i="2"/>
  <c r="T1034" i="2" s="1"/>
  <c r="T1041" i="2"/>
  <c r="T1040" i="2"/>
  <c r="T1033" i="2"/>
  <c r="J1039" i="2"/>
  <c r="K1039" i="2" s="1"/>
  <c r="L1039" i="2" s="1"/>
  <c r="J1038" i="2"/>
  <c r="K1038" i="2" s="1"/>
  <c r="J1037" i="2"/>
  <c r="K1037" i="2" s="1"/>
  <c r="J1036" i="2"/>
  <c r="K1036" i="2" s="1"/>
  <c r="J1035" i="2"/>
  <c r="K1035" i="2" s="1"/>
  <c r="L1035" i="2" s="1"/>
  <c r="J1034" i="2"/>
  <c r="K1034" i="2" s="1"/>
  <c r="L1034" i="2" s="1"/>
  <c r="J1041" i="2"/>
  <c r="K1041" i="2" s="1"/>
  <c r="L1041" i="2" s="1"/>
  <c r="J1040" i="2"/>
  <c r="K1040" i="2" s="1"/>
  <c r="J1033" i="2"/>
  <c r="K1033" i="2" s="1"/>
  <c r="L1033" i="2" s="1"/>
  <c r="E1039" i="2"/>
  <c r="E1038" i="2"/>
  <c r="E1037" i="2"/>
  <c r="E1036" i="2"/>
  <c r="E1035" i="2"/>
  <c r="E1034" i="2"/>
  <c r="E1041" i="2"/>
  <c r="E1040" i="2"/>
  <c r="E1033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J329" i="2"/>
  <c r="K329" i="2" s="1"/>
  <c r="J328" i="2"/>
  <c r="K328" i="2" s="1"/>
  <c r="J327" i="2"/>
  <c r="K327" i="2" s="1"/>
  <c r="J326" i="2"/>
  <c r="K326" i="2" s="1"/>
  <c r="J325" i="2"/>
  <c r="K325" i="2" s="1"/>
  <c r="J324" i="2"/>
  <c r="K324" i="2" s="1"/>
  <c r="J323" i="2"/>
  <c r="K323" i="2" s="1"/>
  <c r="J322" i="2"/>
  <c r="K322" i="2" s="1"/>
  <c r="J321" i="2"/>
  <c r="K321" i="2" s="1"/>
  <c r="J320" i="2"/>
  <c r="K320" i="2" s="1"/>
  <c r="J319" i="2"/>
  <c r="K319" i="2" s="1"/>
  <c r="C319" i="2" s="1"/>
  <c r="J318" i="2"/>
  <c r="K318" i="2" s="1"/>
  <c r="C318" i="2" s="1"/>
  <c r="E328" i="2"/>
  <c r="E327" i="2"/>
  <c r="E326" i="2"/>
  <c r="E325" i="2"/>
  <c r="E324" i="2"/>
  <c r="E323" i="2"/>
  <c r="E322" i="2"/>
  <c r="E321" i="2"/>
  <c r="E320" i="2"/>
  <c r="E319" i="2"/>
  <c r="T746" i="2"/>
  <c r="T747" i="2"/>
  <c r="T748" i="2"/>
  <c r="T749" i="2"/>
  <c r="T750" i="2"/>
  <c r="T751" i="2"/>
  <c r="T752" i="2"/>
  <c r="T753" i="2"/>
  <c r="J746" i="2"/>
  <c r="K746" i="2" s="1"/>
  <c r="L746" i="2" s="1"/>
  <c r="M746" i="2" s="1"/>
  <c r="J747" i="2"/>
  <c r="K747" i="2" s="1"/>
  <c r="L747" i="2" s="1"/>
  <c r="M747" i="2" s="1"/>
  <c r="J748" i="2"/>
  <c r="K748" i="2" s="1"/>
  <c r="L748" i="2" s="1"/>
  <c r="M748" i="2" s="1"/>
  <c r="J749" i="2"/>
  <c r="K749" i="2" s="1"/>
  <c r="J750" i="2"/>
  <c r="K750" i="2" s="1"/>
  <c r="L750" i="2" s="1"/>
  <c r="M750" i="2" s="1"/>
  <c r="J751" i="2"/>
  <c r="K751" i="2" s="1"/>
  <c r="L751" i="2" s="1"/>
  <c r="M751" i="2" s="1"/>
  <c r="J752" i="2"/>
  <c r="K752" i="2" s="1"/>
  <c r="L752" i="2" s="1"/>
  <c r="M752" i="2" s="1"/>
  <c r="J753" i="2"/>
  <c r="K753" i="2" s="1"/>
  <c r="L753" i="2" s="1"/>
  <c r="M753" i="2" s="1"/>
  <c r="E748" i="2"/>
  <c r="E749" i="2"/>
  <c r="E750" i="2"/>
  <c r="E751" i="2"/>
  <c r="E752" i="2"/>
  <c r="E753" i="2"/>
  <c r="T725" i="2"/>
  <c r="T726" i="2"/>
  <c r="T727" i="2"/>
  <c r="J725" i="2"/>
  <c r="K725" i="2" s="1"/>
  <c r="J726" i="2"/>
  <c r="K726" i="2" s="1"/>
  <c r="L726" i="2" s="1"/>
  <c r="M726" i="2" s="1"/>
  <c r="J727" i="2"/>
  <c r="K727" i="2" s="1"/>
  <c r="L727" i="2" s="1"/>
  <c r="M727" i="2" s="1"/>
  <c r="E725" i="2"/>
  <c r="E726" i="2"/>
  <c r="E727" i="2"/>
  <c r="P735" i="2"/>
  <c r="Q735" i="2" s="1"/>
  <c r="P736" i="2"/>
  <c r="Q736" i="2" s="1"/>
  <c r="P737" i="2"/>
  <c r="Q737" i="2" s="1"/>
  <c r="P738" i="2"/>
  <c r="Q738" i="2" s="1"/>
  <c r="P739" i="2"/>
  <c r="Q739" i="2" s="1"/>
  <c r="P740" i="2"/>
  <c r="Q740" i="2" s="1"/>
  <c r="P741" i="2"/>
  <c r="Q741" i="2" s="1"/>
  <c r="P742" i="2"/>
  <c r="Q742" i="2" s="1"/>
  <c r="P744" i="2"/>
  <c r="Q744" i="2" s="1"/>
  <c r="P745" i="2"/>
  <c r="Q745" i="2" s="1"/>
  <c r="P710" i="2"/>
  <c r="Q710" i="2" s="1"/>
  <c r="P712" i="2"/>
  <c r="Q712" i="2" s="1"/>
  <c r="P716" i="2"/>
  <c r="Q716" i="2" s="1"/>
  <c r="P717" i="2"/>
  <c r="Q717" i="2" s="1"/>
  <c r="T718" i="2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E734" i="2"/>
  <c r="E735" i="2"/>
  <c r="E736" i="2"/>
  <c r="E737" i="2"/>
  <c r="E738" i="2"/>
  <c r="E739" i="2"/>
  <c r="E740" i="2"/>
  <c r="E741" i="2"/>
  <c r="E742" i="2"/>
  <c r="E743" i="2"/>
  <c r="E744" i="2"/>
  <c r="E745" i="2"/>
  <c r="E709" i="2"/>
  <c r="E710" i="2"/>
  <c r="E711" i="2"/>
  <c r="E712" i="2"/>
  <c r="E713" i="2"/>
  <c r="E714" i="2"/>
  <c r="E715" i="2"/>
  <c r="E716" i="2"/>
  <c r="E717" i="2"/>
  <c r="E718" i="2"/>
  <c r="E746" i="2"/>
  <c r="E747" i="2"/>
  <c r="E733" i="2"/>
  <c r="E732" i="2"/>
  <c r="E731" i="2"/>
  <c r="E730" i="2"/>
  <c r="E729" i="2"/>
  <c r="E728" i="2"/>
  <c r="E724" i="2"/>
  <c r="E723" i="2"/>
  <c r="E722" i="2"/>
  <c r="E721" i="2"/>
  <c r="E720" i="2"/>
  <c r="E719" i="2"/>
  <c r="P734" i="2"/>
  <c r="T734" i="2" s="1"/>
  <c r="P733" i="2"/>
  <c r="P732" i="2"/>
  <c r="T732" i="2" s="1"/>
  <c r="P731" i="2"/>
  <c r="T730" i="2"/>
  <c r="P729" i="2"/>
  <c r="T724" i="2"/>
  <c r="P723" i="2"/>
  <c r="P722" i="2"/>
  <c r="T722" i="2" s="1"/>
  <c r="P721" i="2"/>
  <c r="P720" i="2"/>
  <c r="T720" i="2" s="1"/>
  <c r="P719" i="2"/>
  <c r="J734" i="2"/>
  <c r="K734" i="2" s="1"/>
  <c r="C734" i="2" s="1"/>
  <c r="J733" i="2"/>
  <c r="K733" i="2" s="1"/>
  <c r="C733" i="2" s="1"/>
  <c r="J732" i="2"/>
  <c r="K732" i="2" s="1"/>
  <c r="C732" i="2" s="1"/>
  <c r="J731" i="2"/>
  <c r="K731" i="2" s="1"/>
  <c r="C731" i="2" s="1"/>
  <c r="J730" i="2"/>
  <c r="K730" i="2" s="1"/>
  <c r="C730" i="2" s="1"/>
  <c r="J729" i="2"/>
  <c r="K729" i="2" s="1"/>
  <c r="C729" i="2" s="1"/>
  <c r="J728" i="2"/>
  <c r="K728" i="2" s="1"/>
  <c r="C728" i="2" s="1"/>
  <c r="J724" i="2"/>
  <c r="K724" i="2" s="1"/>
  <c r="C724" i="2" s="1"/>
  <c r="J723" i="2"/>
  <c r="K723" i="2" s="1"/>
  <c r="C723" i="2" s="1"/>
  <c r="J722" i="2"/>
  <c r="K722" i="2" s="1"/>
  <c r="C722" i="2" s="1"/>
  <c r="J721" i="2"/>
  <c r="K721" i="2" s="1"/>
  <c r="C721" i="2" s="1"/>
  <c r="J720" i="2"/>
  <c r="K720" i="2" s="1"/>
  <c r="C720" i="2" s="1"/>
  <c r="J719" i="2"/>
  <c r="K719" i="2" s="1"/>
  <c r="C719" i="2" s="1"/>
  <c r="E504" i="2"/>
  <c r="T504" i="2"/>
  <c r="J504" i="2"/>
  <c r="K504" i="2" s="1"/>
  <c r="C504" i="2" s="1"/>
  <c r="E1141" i="2"/>
  <c r="T1141" i="2"/>
  <c r="J1141" i="2"/>
  <c r="K1141" i="2" s="1"/>
  <c r="C1141" i="2" s="1"/>
  <c r="T1142" i="2"/>
  <c r="T1140" i="2"/>
  <c r="T1139" i="2"/>
  <c r="T1138" i="2"/>
  <c r="T1137" i="2"/>
  <c r="T1136" i="2"/>
  <c r="T1135" i="2"/>
  <c r="T1134" i="2"/>
  <c r="T1133" i="2"/>
  <c r="T1132" i="2"/>
  <c r="T1143" i="2"/>
  <c r="T1144" i="2"/>
  <c r="T1145" i="2"/>
  <c r="T1146" i="2"/>
  <c r="J1142" i="2"/>
  <c r="K1142" i="2" s="1"/>
  <c r="J1140" i="2"/>
  <c r="K1140" i="2" s="1"/>
  <c r="J1139" i="2"/>
  <c r="K1139" i="2" s="1"/>
  <c r="J1138" i="2"/>
  <c r="K1138" i="2" s="1"/>
  <c r="J1137" i="2"/>
  <c r="K1137" i="2" s="1"/>
  <c r="J1136" i="2"/>
  <c r="K1136" i="2" s="1"/>
  <c r="J1135" i="2"/>
  <c r="K1135" i="2" s="1"/>
  <c r="J1134" i="2"/>
  <c r="K1134" i="2" s="1"/>
  <c r="J1133" i="2"/>
  <c r="K1133" i="2" s="1"/>
  <c r="J1132" i="2"/>
  <c r="K1132" i="2" s="1"/>
  <c r="J1143" i="2"/>
  <c r="K1143" i="2" s="1"/>
  <c r="J1144" i="2"/>
  <c r="K1144" i="2" s="1"/>
  <c r="J1145" i="2"/>
  <c r="K1145" i="2" s="1"/>
  <c r="J1146" i="2"/>
  <c r="K1146" i="2" s="1"/>
  <c r="E1142" i="2"/>
  <c r="E1140" i="2"/>
  <c r="E1139" i="2"/>
  <c r="E1138" i="2"/>
  <c r="E1137" i="2"/>
  <c r="E1136" i="2"/>
  <c r="E1135" i="2"/>
  <c r="E1134" i="2"/>
  <c r="E1133" i="2"/>
  <c r="E1132" i="2"/>
  <c r="E1143" i="2"/>
  <c r="E1144" i="2"/>
  <c r="E1145" i="2"/>
  <c r="T1120" i="2"/>
  <c r="T1113" i="2"/>
  <c r="T1112" i="2"/>
  <c r="J1120" i="2"/>
  <c r="K1120" i="2" s="1"/>
  <c r="J1113" i="2"/>
  <c r="K1113" i="2" s="1"/>
  <c r="J1112" i="2"/>
  <c r="K1112" i="2" s="1"/>
  <c r="E1120" i="2"/>
  <c r="E1113" i="2"/>
  <c r="E1112" i="2"/>
  <c r="E409" i="2"/>
  <c r="T409" i="2"/>
  <c r="P1023" i="2"/>
  <c r="Q1023" i="2" s="1"/>
  <c r="E1023" i="2"/>
  <c r="J1023" i="2"/>
  <c r="K1023" i="2" s="1"/>
  <c r="E1109" i="2"/>
  <c r="E1102" i="2"/>
  <c r="T1124" i="2"/>
  <c r="T1128" i="2"/>
  <c r="T1105" i="2"/>
  <c r="T1117" i="2"/>
  <c r="T1119" i="2"/>
  <c r="T1126" i="2"/>
  <c r="T1122" i="2"/>
  <c r="T1121" i="2"/>
  <c r="T1118" i="2"/>
  <c r="J1124" i="2"/>
  <c r="K1124" i="2" s="1"/>
  <c r="J1128" i="2"/>
  <c r="K1128" i="2" s="1"/>
  <c r="J1105" i="2"/>
  <c r="K1105" i="2" s="1"/>
  <c r="J1117" i="2"/>
  <c r="K1117" i="2" s="1"/>
  <c r="J1119" i="2"/>
  <c r="K1119" i="2" s="1"/>
  <c r="J1126" i="2"/>
  <c r="K1126" i="2" s="1"/>
  <c r="J1122" i="2"/>
  <c r="K1122" i="2" s="1"/>
  <c r="J1121" i="2"/>
  <c r="K1121" i="2" s="1"/>
  <c r="J1118" i="2"/>
  <c r="K1118" i="2" s="1"/>
  <c r="E1128" i="2"/>
  <c r="E1105" i="2"/>
  <c r="E1117" i="2"/>
  <c r="E1119" i="2"/>
  <c r="E1126" i="2"/>
  <c r="E1122" i="2"/>
  <c r="E1121" i="2"/>
  <c r="E1118" i="2"/>
  <c r="T1100" i="2"/>
  <c r="T1102" i="2"/>
  <c r="T1108" i="2"/>
  <c r="T1107" i="2"/>
  <c r="J1102" i="2"/>
  <c r="K1102" i="2" s="1"/>
  <c r="P1110" i="2"/>
  <c r="Q1110" i="2" s="1"/>
  <c r="P1109" i="2"/>
  <c r="T1109" i="2" s="1"/>
  <c r="J1109" i="2"/>
  <c r="K1109" i="2" s="1"/>
  <c r="T1129" i="2"/>
  <c r="T1116" i="2"/>
  <c r="T1127" i="2"/>
  <c r="T1101" i="2"/>
  <c r="T1104" i="2"/>
  <c r="T1130" i="2"/>
  <c r="T1131" i="2"/>
  <c r="T1123" i="2"/>
  <c r="T1125" i="2"/>
  <c r="T1106" i="2"/>
  <c r="J1129" i="2"/>
  <c r="K1129" i="2" s="1"/>
  <c r="J1116" i="2"/>
  <c r="K1116" i="2" s="1"/>
  <c r="J1127" i="2"/>
  <c r="K1127" i="2" s="1"/>
  <c r="J1101" i="2"/>
  <c r="K1101" i="2" s="1"/>
  <c r="J1104" i="2"/>
  <c r="K1104" i="2" s="1"/>
  <c r="J1130" i="2"/>
  <c r="K1130" i="2" s="1"/>
  <c r="J1131" i="2"/>
  <c r="K1131" i="2" s="1"/>
  <c r="J1123" i="2"/>
  <c r="K1123" i="2" s="1"/>
  <c r="J1125" i="2"/>
  <c r="K1125" i="2" s="1"/>
  <c r="J1107" i="2"/>
  <c r="K1107" i="2" s="1"/>
  <c r="J1108" i="2"/>
  <c r="K1108" i="2" s="1"/>
  <c r="J1100" i="2"/>
  <c r="K1100" i="2" s="1"/>
  <c r="J1106" i="2"/>
  <c r="K1106" i="2" s="1"/>
  <c r="J1110" i="2"/>
  <c r="K1110" i="2" s="1"/>
  <c r="E1124" i="2"/>
  <c r="E1129" i="2"/>
  <c r="E1116" i="2"/>
  <c r="E1127" i="2"/>
  <c r="E1101" i="2"/>
  <c r="E1104" i="2"/>
  <c r="E1130" i="2"/>
  <c r="E1131" i="2"/>
  <c r="E1123" i="2"/>
  <c r="E1125" i="2"/>
  <c r="E1107" i="2"/>
  <c r="E1108" i="2"/>
  <c r="E1100" i="2"/>
  <c r="E1106" i="2"/>
  <c r="E1110" i="2"/>
  <c r="E1111" i="2"/>
  <c r="E1103" i="2"/>
  <c r="E1099" i="2"/>
  <c r="E1098" i="2"/>
  <c r="P1111" i="2"/>
  <c r="Q1111" i="2" s="1"/>
  <c r="P1103" i="2"/>
  <c r="Q1103" i="2" s="1"/>
  <c r="P1099" i="2"/>
  <c r="Q1099" i="2" s="1"/>
  <c r="P1098" i="2"/>
  <c r="Q1098" i="2" s="1"/>
  <c r="J1111" i="2"/>
  <c r="K1111" i="2" s="1"/>
  <c r="J1103" i="2"/>
  <c r="K1103" i="2" s="1"/>
  <c r="J1099" i="2"/>
  <c r="K1099" i="2" s="1"/>
  <c r="J1098" i="2"/>
  <c r="K1098" i="2" s="1"/>
  <c r="E495" i="2"/>
  <c r="E496" i="2"/>
  <c r="T495" i="2"/>
  <c r="T496" i="2"/>
  <c r="J495" i="2"/>
  <c r="K495" i="2" s="1"/>
  <c r="C495" i="2" s="1"/>
  <c r="J496" i="2"/>
  <c r="K496" i="2" s="1"/>
  <c r="C496" i="2" s="1"/>
  <c r="T874" i="2"/>
  <c r="T875" i="2"/>
  <c r="T829" i="2"/>
  <c r="T830" i="2"/>
  <c r="T831" i="2"/>
  <c r="T845" i="2"/>
  <c r="T837" i="2"/>
  <c r="J874" i="2"/>
  <c r="K874" i="2" s="1"/>
  <c r="L874" i="2" s="1"/>
  <c r="M874" i="2" s="1"/>
  <c r="J875" i="2"/>
  <c r="K875" i="2" s="1"/>
  <c r="L875" i="2" s="1"/>
  <c r="M875" i="2" s="1"/>
  <c r="J829" i="2"/>
  <c r="K829" i="2" s="1"/>
  <c r="L829" i="2" s="1"/>
  <c r="M829" i="2" s="1"/>
  <c r="J830" i="2"/>
  <c r="K830" i="2" s="1"/>
  <c r="L830" i="2" s="1"/>
  <c r="M830" i="2" s="1"/>
  <c r="J831" i="2"/>
  <c r="K831" i="2" s="1"/>
  <c r="L831" i="2" s="1"/>
  <c r="M831" i="2" s="1"/>
  <c r="J845" i="2"/>
  <c r="K845" i="2" s="1"/>
  <c r="L845" i="2" s="1"/>
  <c r="M845" i="2" s="1"/>
  <c r="J837" i="2"/>
  <c r="K837" i="2" s="1"/>
  <c r="E845" i="2"/>
  <c r="E837" i="2"/>
  <c r="E836" i="2"/>
  <c r="E873" i="2"/>
  <c r="E874" i="2"/>
  <c r="E875" i="2"/>
  <c r="T870" i="2"/>
  <c r="T871" i="2"/>
  <c r="T872" i="2"/>
  <c r="T838" i="2"/>
  <c r="T839" i="2"/>
  <c r="T840" i="2"/>
  <c r="T841" i="2"/>
  <c r="T828" i="2"/>
  <c r="T842" i="2"/>
  <c r="T844" i="2"/>
  <c r="T835" i="2"/>
  <c r="T836" i="2"/>
  <c r="T873" i="2"/>
  <c r="J871" i="2"/>
  <c r="K871" i="2" s="1"/>
  <c r="J872" i="2"/>
  <c r="K872" i="2" s="1"/>
  <c r="L872" i="2" s="1"/>
  <c r="M872" i="2" s="1"/>
  <c r="J838" i="2"/>
  <c r="K838" i="2" s="1"/>
  <c r="L838" i="2" s="1"/>
  <c r="M838" i="2" s="1"/>
  <c r="J839" i="2"/>
  <c r="K839" i="2" s="1"/>
  <c r="L839" i="2" s="1"/>
  <c r="M839" i="2" s="1"/>
  <c r="J840" i="2"/>
  <c r="K840" i="2" s="1"/>
  <c r="L840" i="2" s="1"/>
  <c r="M840" i="2" s="1"/>
  <c r="J841" i="2"/>
  <c r="K841" i="2" s="1"/>
  <c r="L841" i="2" s="1"/>
  <c r="M841" i="2" s="1"/>
  <c r="J828" i="2"/>
  <c r="K828" i="2" s="1"/>
  <c r="L828" i="2" s="1"/>
  <c r="M828" i="2" s="1"/>
  <c r="J842" i="2"/>
  <c r="K842" i="2" s="1"/>
  <c r="L842" i="2" s="1"/>
  <c r="M842" i="2" s="1"/>
  <c r="J844" i="2"/>
  <c r="K844" i="2" s="1"/>
  <c r="L844" i="2" s="1"/>
  <c r="M844" i="2" s="1"/>
  <c r="J835" i="2"/>
  <c r="K835" i="2" s="1"/>
  <c r="J836" i="2"/>
  <c r="K836" i="2" s="1"/>
  <c r="L836" i="2" s="1"/>
  <c r="M836" i="2" s="1"/>
  <c r="J873" i="2"/>
  <c r="K873" i="2" s="1"/>
  <c r="L873" i="2" s="1"/>
  <c r="M873" i="2" s="1"/>
  <c r="E870" i="2"/>
  <c r="E871" i="2"/>
  <c r="E872" i="2"/>
  <c r="E838" i="2"/>
  <c r="E839" i="2"/>
  <c r="E840" i="2"/>
  <c r="E841" i="2"/>
  <c r="E842" i="2"/>
  <c r="E844" i="2"/>
  <c r="E835" i="2"/>
  <c r="J870" i="2"/>
  <c r="K870" i="2" s="1"/>
  <c r="C870" i="2" s="1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5" i="2"/>
  <c r="E854" i="2"/>
  <c r="E853" i="2"/>
  <c r="E852" i="2"/>
  <c r="E851" i="2"/>
  <c r="E848" i="2"/>
  <c r="T851" i="2"/>
  <c r="T852" i="2"/>
  <c r="T853" i="2"/>
  <c r="T854" i="2"/>
  <c r="T855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J851" i="2"/>
  <c r="K851" i="2" s="1"/>
  <c r="L851" i="2" s="1"/>
  <c r="M851" i="2" s="1"/>
  <c r="J852" i="2"/>
  <c r="K852" i="2" s="1"/>
  <c r="L852" i="2" s="1"/>
  <c r="M852" i="2" s="1"/>
  <c r="J853" i="2"/>
  <c r="K853" i="2" s="1"/>
  <c r="L853" i="2" s="1"/>
  <c r="M853" i="2" s="1"/>
  <c r="J854" i="2"/>
  <c r="K854" i="2" s="1"/>
  <c r="L854" i="2" s="1"/>
  <c r="M854" i="2" s="1"/>
  <c r="J855" i="2"/>
  <c r="K855" i="2" s="1"/>
  <c r="L855" i="2" s="1"/>
  <c r="M855" i="2" s="1"/>
  <c r="J857" i="2"/>
  <c r="K857" i="2" s="1"/>
  <c r="L857" i="2" s="1"/>
  <c r="M857" i="2" s="1"/>
  <c r="J858" i="2"/>
  <c r="K858" i="2" s="1"/>
  <c r="L858" i="2" s="1"/>
  <c r="M858" i="2" s="1"/>
  <c r="J859" i="2"/>
  <c r="K859" i="2" s="1"/>
  <c r="L859" i="2" s="1"/>
  <c r="M859" i="2" s="1"/>
  <c r="J860" i="2"/>
  <c r="K860" i="2" s="1"/>
  <c r="L860" i="2" s="1"/>
  <c r="M860" i="2" s="1"/>
  <c r="J861" i="2"/>
  <c r="K861" i="2" s="1"/>
  <c r="L861" i="2" s="1"/>
  <c r="M861" i="2" s="1"/>
  <c r="J862" i="2"/>
  <c r="K862" i="2" s="1"/>
  <c r="L862" i="2" s="1"/>
  <c r="M862" i="2" s="1"/>
  <c r="J863" i="2"/>
  <c r="K863" i="2" s="1"/>
  <c r="L863" i="2" s="1"/>
  <c r="M863" i="2" s="1"/>
  <c r="J864" i="2"/>
  <c r="K864" i="2" s="1"/>
  <c r="L864" i="2" s="1"/>
  <c r="M864" i="2" s="1"/>
  <c r="J865" i="2"/>
  <c r="K865" i="2" s="1"/>
  <c r="L865" i="2" s="1"/>
  <c r="M865" i="2" s="1"/>
  <c r="J866" i="2"/>
  <c r="K866" i="2" s="1"/>
  <c r="L866" i="2" s="1"/>
  <c r="M866" i="2" s="1"/>
  <c r="J867" i="2"/>
  <c r="K867" i="2" s="1"/>
  <c r="L867" i="2" s="1"/>
  <c r="M867" i="2" s="1"/>
  <c r="J868" i="2"/>
  <c r="K868" i="2" s="1"/>
  <c r="L868" i="2" s="1"/>
  <c r="M868" i="2" s="1"/>
  <c r="J869" i="2"/>
  <c r="K869" i="2" s="1"/>
  <c r="L869" i="2" s="1"/>
  <c r="M869" i="2" s="1"/>
  <c r="T848" i="2"/>
  <c r="J848" i="2"/>
  <c r="K848" i="2" s="1"/>
  <c r="C848" i="2" s="1"/>
  <c r="T27" i="2"/>
  <c r="Q27" i="2"/>
  <c r="J27" i="2"/>
  <c r="K27" i="2" s="1"/>
  <c r="L27" i="2" s="1"/>
  <c r="E27" i="2"/>
  <c r="E397" i="2"/>
  <c r="T397" i="2"/>
  <c r="J397" i="2"/>
  <c r="K397" i="2" s="1"/>
  <c r="C397" i="2" s="1"/>
  <c r="E399" i="2"/>
  <c r="E398" i="2"/>
  <c r="T398" i="2"/>
  <c r="T399" i="2"/>
  <c r="J399" i="2"/>
  <c r="K399" i="2" s="1"/>
  <c r="J398" i="2"/>
  <c r="K398" i="2" s="1"/>
  <c r="C398" i="2" s="1"/>
  <c r="T911" i="2"/>
  <c r="G21" i="6"/>
  <c r="H21" i="6" s="1"/>
  <c r="G22" i="6"/>
  <c r="G23" i="6"/>
  <c r="H23" i="6" s="1"/>
  <c r="G24" i="6"/>
  <c r="G25" i="6"/>
  <c r="H25" i="6" s="1"/>
  <c r="G26" i="6"/>
  <c r="G27" i="6"/>
  <c r="H27" i="6" s="1"/>
  <c r="G28" i="6"/>
  <c r="G29" i="6"/>
  <c r="H29" i="6" s="1"/>
  <c r="G30" i="6"/>
  <c r="G31" i="6"/>
  <c r="H31" i="6" s="1"/>
  <c r="G32" i="6"/>
  <c r="G33" i="6"/>
  <c r="H33" i="6" s="1"/>
  <c r="G34" i="6"/>
  <c r="G35" i="6"/>
  <c r="H35" i="6" s="1"/>
  <c r="G36" i="6"/>
  <c r="G37" i="6"/>
  <c r="H37" i="6" s="1"/>
  <c r="G38" i="6"/>
  <c r="G39" i="6"/>
  <c r="G40" i="6"/>
  <c r="G41" i="6"/>
  <c r="H41" i="6" s="1"/>
  <c r="G42" i="6"/>
  <c r="G43" i="6"/>
  <c r="G44" i="6"/>
  <c r="G45" i="6"/>
  <c r="H45" i="6" s="1"/>
  <c r="G46" i="6"/>
  <c r="G47" i="6"/>
  <c r="G9" i="6"/>
  <c r="G10" i="6"/>
  <c r="H10" i="6" s="1"/>
  <c r="G11" i="6"/>
  <c r="G12" i="6"/>
  <c r="H12" i="6" s="1"/>
  <c r="G13" i="6"/>
  <c r="G14" i="6"/>
  <c r="H14" i="6" s="1"/>
  <c r="G15" i="6"/>
  <c r="G16" i="6"/>
  <c r="H16" i="6" s="1"/>
  <c r="G17" i="6"/>
  <c r="G18" i="6"/>
  <c r="H18" i="6" s="1"/>
  <c r="G19" i="6"/>
  <c r="G20" i="6"/>
  <c r="H20" i="6" s="1"/>
  <c r="T1020" i="2"/>
  <c r="J1020" i="2"/>
  <c r="K1020" i="2" s="1"/>
  <c r="G91" i="6"/>
  <c r="H91" i="6" s="1"/>
  <c r="G90" i="6"/>
  <c r="H90" i="6" s="1"/>
  <c r="G89" i="6"/>
  <c r="H89" i="6" s="1"/>
  <c r="G88" i="6"/>
  <c r="H88" i="6" s="1"/>
  <c r="G87" i="6"/>
  <c r="H87" i="6" s="1"/>
  <c r="G86" i="6"/>
  <c r="H86" i="6" s="1"/>
  <c r="G85" i="6"/>
  <c r="H85" i="6" s="1"/>
  <c r="G84" i="6"/>
  <c r="H84" i="6" s="1"/>
  <c r="G83" i="6"/>
  <c r="H83" i="6" s="1"/>
  <c r="G82" i="6"/>
  <c r="H82" i="6" s="1"/>
  <c r="G81" i="6"/>
  <c r="H81" i="6" s="1"/>
  <c r="G80" i="6"/>
  <c r="H80" i="6" s="1"/>
  <c r="G79" i="6"/>
  <c r="H79" i="6" s="1"/>
  <c r="G78" i="6"/>
  <c r="H78" i="6" s="1"/>
  <c r="G77" i="6"/>
  <c r="H77" i="6" s="1"/>
  <c r="G76" i="6"/>
  <c r="H76" i="6" s="1"/>
  <c r="G75" i="6"/>
  <c r="H75" i="6" s="1"/>
  <c r="G74" i="6"/>
  <c r="H74" i="6" s="1"/>
  <c r="G73" i="6"/>
  <c r="H73" i="6" s="1"/>
  <c r="G72" i="6"/>
  <c r="H72" i="6" s="1"/>
  <c r="G71" i="6"/>
  <c r="H71" i="6" s="1"/>
  <c r="G70" i="6"/>
  <c r="H70" i="6" s="1"/>
  <c r="G69" i="6"/>
  <c r="H69" i="6" s="1"/>
  <c r="G68" i="6"/>
  <c r="H68" i="6" s="1"/>
  <c r="G67" i="6"/>
  <c r="H67" i="6" s="1"/>
  <c r="G66" i="6"/>
  <c r="H66" i="6" s="1"/>
  <c r="G65" i="6"/>
  <c r="H65" i="6" s="1"/>
  <c r="G64" i="6"/>
  <c r="H64" i="6" s="1"/>
  <c r="T975" i="2"/>
  <c r="T1068" i="2"/>
  <c r="T281" i="2"/>
  <c r="T282" i="2"/>
  <c r="J975" i="2"/>
  <c r="K975" i="2" s="1"/>
  <c r="J911" i="2"/>
  <c r="K911" i="2" s="1"/>
  <c r="J1068" i="2"/>
  <c r="K1068" i="2" s="1"/>
  <c r="J281" i="2"/>
  <c r="K281" i="2" s="1"/>
  <c r="C281" i="2" s="1"/>
  <c r="J282" i="2"/>
  <c r="K282" i="2" s="1"/>
  <c r="C282" i="2" s="1"/>
  <c r="J1148" i="2"/>
  <c r="K1148" i="2" s="1"/>
  <c r="C1148" i="2" s="1"/>
  <c r="J1071" i="2"/>
  <c r="K1071" i="2" s="1"/>
  <c r="C1071" i="2" s="1"/>
  <c r="E975" i="2"/>
  <c r="E911" i="2"/>
  <c r="E1068" i="2"/>
  <c r="F58" i="6"/>
  <c r="H9" i="6"/>
  <c r="H11" i="6"/>
  <c r="H13" i="6"/>
  <c r="H15" i="6"/>
  <c r="H17" i="6"/>
  <c r="H19" i="6"/>
  <c r="H22" i="6"/>
  <c r="H24" i="6"/>
  <c r="H26" i="6"/>
  <c r="H28" i="6"/>
  <c r="H30" i="6"/>
  <c r="H32" i="6"/>
  <c r="H34" i="6"/>
  <c r="H36" i="6"/>
  <c r="H38" i="6"/>
  <c r="H39" i="6"/>
  <c r="H40" i="6"/>
  <c r="H42" i="6"/>
  <c r="H43" i="6"/>
  <c r="H44" i="6"/>
  <c r="H46" i="6"/>
  <c r="H47" i="6"/>
  <c r="G48" i="6"/>
  <c r="H48" i="6" s="1"/>
  <c r="G49" i="6"/>
  <c r="H49" i="6" s="1"/>
  <c r="G50" i="6"/>
  <c r="H50" i="6" s="1"/>
  <c r="G51" i="6"/>
  <c r="H51" i="6" s="1"/>
  <c r="G52" i="6"/>
  <c r="H52" i="6" s="1"/>
  <c r="G53" i="6"/>
  <c r="H53" i="6" s="1"/>
  <c r="G8" i="6"/>
  <c r="H8" i="6" s="1"/>
  <c r="E344" i="2"/>
  <c r="E343" i="2"/>
  <c r="J344" i="2"/>
  <c r="K344" i="2" s="1"/>
  <c r="P343" i="2"/>
  <c r="Q343" i="2" s="1"/>
  <c r="J343" i="2"/>
  <c r="K343" i="2" s="1"/>
  <c r="J365" i="2"/>
  <c r="K365" i="2" s="1"/>
  <c r="J360" i="2"/>
  <c r="K360" i="2" s="1"/>
  <c r="C360" i="2" s="1"/>
  <c r="J357" i="2"/>
  <c r="K357" i="2" s="1"/>
  <c r="T129" i="2"/>
  <c r="T130" i="2"/>
  <c r="T131" i="2"/>
  <c r="T132" i="2"/>
  <c r="T133" i="2"/>
  <c r="T134" i="2"/>
  <c r="T135" i="2"/>
  <c r="T336" i="2"/>
  <c r="T334" i="2"/>
  <c r="T335" i="2"/>
  <c r="T337" i="2"/>
  <c r="T338" i="2"/>
  <c r="T350" i="2"/>
  <c r="T353" i="2"/>
  <c r="T351" i="2"/>
  <c r="T352" i="2"/>
  <c r="T371" i="2"/>
  <c r="T361" i="2"/>
  <c r="T376" i="2"/>
  <c r="T907" i="2"/>
  <c r="T503" i="2"/>
  <c r="J129" i="2"/>
  <c r="K129" i="2" s="1"/>
  <c r="L129" i="2" s="1"/>
  <c r="M129" i="2" s="1"/>
  <c r="J130" i="2"/>
  <c r="K130" i="2" s="1"/>
  <c r="L130" i="2" s="1"/>
  <c r="M130" i="2" s="1"/>
  <c r="J131" i="2"/>
  <c r="K131" i="2" s="1"/>
  <c r="J132" i="2"/>
  <c r="K132" i="2" s="1"/>
  <c r="L132" i="2" s="1"/>
  <c r="M132" i="2" s="1"/>
  <c r="J133" i="2"/>
  <c r="K133" i="2" s="1"/>
  <c r="J134" i="2"/>
  <c r="K134" i="2" s="1"/>
  <c r="L134" i="2" s="1"/>
  <c r="M134" i="2" s="1"/>
  <c r="J135" i="2"/>
  <c r="K135" i="2" s="1"/>
  <c r="L135" i="2" s="1"/>
  <c r="M135" i="2" s="1"/>
  <c r="J336" i="2"/>
  <c r="K336" i="2" s="1"/>
  <c r="L336" i="2" s="1"/>
  <c r="M336" i="2" s="1"/>
  <c r="J334" i="2"/>
  <c r="K334" i="2" s="1"/>
  <c r="L334" i="2" s="1"/>
  <c r="M334" i="2" s="1"/>
  <c r="J335" i="2"/>
  <c r="K335" i="2" s="1"/>
  <c r="L335" i="2" s="1"/>
  <c r="M335" i="2" s="1"/>
  <c r="J337" i="2"/>
  <c r="K337" i="2" s="1"/>
  <c r="J338" i="2"/>
  <c r="K338" i="2" s="1"/>
  <c r="L338" i="2" s="1"/>
  <c r="M338" i="2" s="1"/>
  <c r="J350" i="2"/>
  <c r="K350" i="2" s="1"/>
  <c r="L350" i="2" s="1"/>
  <c r="M350" i="2" s="1"/>
  <c r="J353" i="2"/>
  <c r="K353" i="2" s="1"/>
  <c r="L353" i="2" s="1"/>
  <c r="M353" i="2" s="1"/>
  <c r="J351" i="2"/>
  <c r="K351" i="2" s="1"/>
  <c r="J352" i="2"/>
  <c r="K352" i="2" s="1"/>
  <c r="L352" i="2" s="1"/>
  <c r="M352" i="2" s="1"/>
  <c r="J371" i="2"/>
  <c r="K371" i="2" s="1"/>
  <c r="L371" i="2" s="1"/>
  <c r="M371" i="2" s="1"/>
  <c r="J361" i="2"/>
  <c r="K361" i="2" s="1"/>
  <c r="L361" i="2" s="1"/>
  <c r="M361" i="2" s="1"/>
  <c r="J376" i="2"/>
  <c r="K376" i="2" s="1"/>
  <c r="J907" i="2"/>
  <c r="K907" i="2" s="1"/>
  <c r="L907" i="2" s="1"/>
  <c r="M907" i="2" s="1"/>
  <c r="J503" i="2"/>
  <c r="K503" i="2" s="1"/>
  <c r="L503" i="2" s="1"/>
  <c r="M503" i="2" s="1"/>
  <c r="E130" i="2"/>
  <c r="E131" i="2"/>
  <c r="E132" i="2"/>
  <c r="E133" i="2"/>
  <c r="E134" i="2"/>
  <c r="E135" i="2"/>
  <c r="E336" i="2"/>
  <c r="E337" i="2"/>
  <c r="E338" i="2"/>
  <c r="E350" i="2"/>
  <c r="E353" i="2"/>
  <c r="E351" i="2"/>
  <c r="E352" i="2"/>
  <c r="E371" i="2"/>
  <c r="E361" i="2"/>
  <c r="E376" i="2"/>
  <c r="E907" i="2"/>
  <c r="E503" i="2"/>
  <c r="E671" i="2"/>
  <c r="E129" i="2"/>
  <c r="T73" i="2"/>
  <c r="T72" i="2"/>
  <c r="T588" i="2"/>
  <c r="T269" i="2"/>
  <c r="T262" i="2"/>
  <c r="T267" i="2"/>
  <c r="T233" i="2"/>
  <c r="T232" i="2"/>
  <c r="T1114" i="2"/>
  <c r="T264" i="2"/>
  <c r="T1089" i="2"/>
  <c r="T1084" i="2"/>
  <c r="T919" i="2"/>
  <c r="T84" i="2"/>
  <c r="T229" i="2"/>
  <c r="T121" i="2"/>
  <c r="T650" i="2"/>
  <c r="T670" i="2"/>
  <c r="T1271" i="2"/>
  <c r="T1275" i="2"/>
  <c r="T1273" i="2"/>
  <c r="T1276" i="2"/>
  <c r="J73" i="2"/>
  <c r="K73" i="2" s="1"/>
  <c r="J72" i="2"/>
  <c r="K72" i="2" s="1"/>
  <c r="J588" i="2"/>
  <c r="K588" i="2" s="1"/>
  <c r="J269" i="2"/>
  <c r="K269" i="2" s="1"/>
  <c r="J262" i="2"/>
  <c r="K262" i="2" s="1"/>
  <c r="J267" i="2"/>
  <c r="K267" i="2" s="1"/>
  <c r="J233" i="2"/>
  <c r="K233" i="2" s="1"/>
  <c r="J232" i="2"/>
  <c r="K232" i="2" s="1"/>
  <c r="J1114" i="2"/>
  <c r="K1114" i="2" s="1"/>
  <c r="J264" i="2"/>
  <c r="K264" i="2" s="1"/>
  <c r="J1089" i="2"/>
  <c r="K1089" i="2" s="1"/>
  <c r="J1084" i="2"/>
  <c r="K1084" i="2" s="1"/>
  <c r="J919" i="2"/>
  <c r="K919" i="2" s="1"/>
  <c r="L919" i="2" s="1"/>
  <c r="J84" i="2"/>
  <c r="K84" i="2" s="1"/>
  <c r="J229" i="2"/>
  <c r="K229" i="2" s="1"/>
  <c r="L229" i="2" s="1"/>
  <c r="J121" i="2"/>
  <c r="K121" i="2" s="1"/>
  <c r="J650" i="2"/>
  <c r="K650" i="2" s="1"/>
  <c r="L650" i="2" s="1"/>
  <c r="J670" i="2"/>
  <c r="K670" i="2" s="1"/>
  <c r="J1271" i="2"/>
  <c r="K1271" i="2" s="1"/>
  <c r="J1275" i="2"/>
  <c r="K1275" i="2" s="1"/>
  <c r="L1275" i="2" s="1"/>
  <c r="J1273" i="2"/>
  <c r="K1273" i="2" s="1"/>
  <c r="J1276" i="2"/>
  <c r="K1276" i="2" s="1"/>
  <c r="L1276" i="2" s="1"/>
  <c r="E73" i="2"/>
  <c r="E72" i="2"/>
  <c r="E588" i="2"/>
  <c r="E269" i="2"/>
  <c r="E262" i="2"/>
  <c r="E267" i="2"/>
  <c r="E233" i="2"/>
  <c r="E232" i="2"/>
  <c r="E1114" i="2"/>
  <c r="E264" i="2"/>
  <c r="E1089" i="2"/>
  <c r="E1084" i="2"/>
  <c r="E919" i="2"/>
  <c r="E84" i="2"/>
  <c r="E229" i="2"/>
  <c r="E650" i="2"/>
  <c r="E670" i="2"/>
  <c r="P546" i="2"/>
  <c r="T546" i="2" s="1"/>
  <c r="J546" i="2"/>
  <c r="K546" i="2" s="1"/>
  <c r="P542" i="2"/>
  <c r="Q542" i="2" s="1"/>
  <c r="P543" i="2"/>
  <c r="Q543" i="2" s="1"/>
  <c r="P544" i="2"/>
  <c r="Q544" i="2" s="1"/>
  <c r="P545" i="2"/>
  <c r="Q545" i="2" s="1"/>
  <c r="J541" i="2"/>
  <c r="K541" i="2" s="1"/>
  <c r="J542" i="2"/>
  <c r="K542" i="2" s="1"/>
  <c r="J543" i="2"/>
  <c r="K543" i="2" s="1"/>
  <c r="J544" i="2"/>
  <c r="K544" i="2" s="1"/>
  <c r="J545" i="2"/>
  <c r="K545" i="2" s="1"/>
  <c r="T435" i="2"/>
  <c r="T436" i="2"/>
  <c r="T437" i="2"/>
  <c r="T438" i="2"/>
  <c r="T440" i="2"/>
  <c r="T441" i="2"/>
  <c r="T433" i="2"/>
  <c r="T434" i="2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33" i="2"/>
  <c r="K433" i="2" s="1"/>
  <c r="J434" i="2"/>
  <c r="K434" i="2" s="1"/>
  <c r="E435" i="2"/>
  <c r="E436" i="2"/>
  <c r="E437" i="2"/>
  <c r="E438" i="2"/>
  <c r="E439" i="2"/>
  <c r="E440" i="2"/>
  <c r="E441" i="2"/>
  <c r="E433" i="2"/>
  <c r="E434" i="2"/>
  <c r="E501" i="2"/>
  <c r="E500" i="2"/>
  <c r="E499" i="2"/>
  <c r="E498" i="2"/>
  <c r="E497" i="2"/>
  <c r="E491" i="2"/>
  <c r="E490" i="2"/>
  <c r="E489" i="2"/>
  <c r="E488" i="2"/>
  <c r="E487" i="2"/>
  <c r="E486" i="2"/>
  <c r="E485" i="2"/>
  <c r="E484" i="2"/>
  <c r="E483" i="2"/>
  <c r="E482" i="2"/>
  <c r="E481" i="2"/>
  <c r="J435" i="2"/>
  <c r="K435" i="2" s="1"/>
  <c r="C435" i="2" s="1"/>
  <c r="J501" i="2"/>
  <c r="K501" i="2" s="1"/>
  <c r="C501" i="2" s="1"/>
  <c r="J500" i="2"/>
  <c r="K500" i="2" s="1"/>
  <c r="C500" i="2" s="1"/>
  <c r="J499" i="2"/>
  <c r="K499" i="2" s="1"/>
  <c r="C499" i="2" s="1"/>
  <c r="J498" i="2"/>
  <c r="K498" i="2" s="1"/>
  <c r="C498" i="2" s="1"/>
  <c r="J497" i="2"/>
  <c r="K497" i="2" s="1"/>
  <c r="C497" i="2" s="1"/>
  <c r="J491" i="2"/>
  <c r="K491" i="2" s="1"/>
  <c r="C491" i="2" s="1"/>
  <c r="J490" i="2"/>
  <c r="K490" i="2" s="1"/>
  <c r="C490" i="2" s="1"/>
  <c r="J489" i="2"/>
  <c r="K489" i="2" s="1"/>
  <c r="C489" i="2" s="1"/>
  <c r="J488" i="2"/>
  <c r="K488" i="2" s="1"/>
  <c r="C488" i="2" s="1"/>
  <c r="J487" i="2"/>
  <c r="K487" i="2" s="1"/>
  <c r="C487" i="2" s="1"/>
  <c r="J486" i="2"/>
  <c r="K486" i="2" s="1"/>
  <c r="C486" i="2" s="1"/>
  <c r="J485" i="2"/>
  <c r="K485" i="2" s="1"/>
  <c r="C485" i="2" s="1"/>
  <c r="J484" i="2"/>
  <c r="K484" i="2" s="1"/>
  <c r="C484" i="2" s="1"/>
  <c r="J483" i="2"/>
  <c r="K483" i="2" s="1"/>
  <c r="C483" i="2" s="1"/>
  <c r="J482" i="2"/>
  <c r="K482" i="2" s="1"/>
  <c r="C482" i="2" s="1"/>
  <c r="J481" i="2"/>
  <c r="K481" i="2" s="1"/>
  <c r="C481" i="2" s="1"/>
  <c r="T501" i="2"/>
  <c r="T500" i="2"/>
  <c r="T499" i="2"/>
  <c r="T498" i="2"/>
  <c r="T497" i="2"/>
  <c r="T491" i="2"/>
  <c r="T490" i="2"/>
  <c r="T489" i="2"/>
  <c r="T488" i="2"/>
  <c r="T487" i="2"/>
  <c r="T486" i="2"/>
  <c r="T485" i="2"/>
  <c r="T484" i="2"/>
  <c r="T483" i="2"/>
  <c r="T482" i="2"/>
  <c r="T481" i="2"/>
  <c r="P447" i="2"/>
  <c r="T447" i="2" s="1"/>
  <c r="P446" i="2"/>
  <c r="P445" i="2"/>
  <c r="T445" i="2" s="1"/>
  <c r="P444" i="2"/>
  <c r="Q444" i="2" s="1"/>
  <c r="J447" i="2"/>
  <c r="K447" i="2" s="1"/>
  <c r="L447" i="2" s="1"/>
  <c r="J446" i="2"/>
  <c r="K446" i="2" s="1"/>
  <c r="J445" i="2"/>
  <c r="K445" i="2" s="1"/>
  <c r="L445" i="2" s="1"/>
  <c r="J444" i="2"/>
  <c r="K444" i="2" s="1"/>
  <c r="J443" i="2"/>
  <c r="K443" i="2" s="1"/>
  <c r="L443" i="2" s="1"/>
  <c r="E447" i="2"/>
  <c r="E446" i="2"/>
  <c r="E445" i="2"/>
  <c r="E444" i="2"/>
  <c r="E674" i="2"/>
  <c r="E600" i="2"/>
  <c r="E603" i="2"/>
  <c r="E576" i="2"/>
  <c r="E575" i="2"/>
  <c r="E50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573" i="2"/>
  <c r="E572" i="2"/>
  <c r="E571" i="2"/>
  <c r="E570" i="2"/>
  <c r="E569" i="2"/>
  <c r="T573" i="2"/>
  <c r="T572" i="2"/>
  <c r="T571" i="2"/>
  <c r="T570" i="2"/>
  <c r="T569" i="2"/>
  <c r="J573" i="2"/>
  <c r="K573" i="2" s="1"/>
  <c r="C573" i="2" s="1"/>
  <c r="J572" i="2"/>
  <c r="K572" i="2" s="1"/>
  <c r="C572" i="2" s="1"/>
  <c r="J571" i="2"/>
  <c r="K571" i="2" s="1"/>
  <c r="C571" i="2" s="1"/>
  <c r="J570" i="2"/>
  <c r="K570" i="2" s="1"/>
  <c r="C570" i="2" s="1"/>
  <c r="J569" i="2"/>
  <c r="K569" i="2" s="1"/>
  <c r="C569" i="2" s="1"/>
  <c r="J227" i="2"/>
  <c r="K227" i="2" s="1"/>
  <c r="C227" i="2" s="1"/>
  <c r="J224" i="2"/>
  <c r="K224" i="2" s="1"/>
  <c r="E227" i="2"/>
  <c r="E224" i="2"/>
  <c r="E230" i="2"/>
  <c r="E228" i="2"/>
  <c r="E225" i="2"/>
  <c r="T227" i="2"/>
  <c r="T224" i="2"/>
  <c r="T230" i="2"/>
  <c r="T228" i="2"/>
  <c r="T225" i="2"/>
  <c r="J230" i="2"/>
  <c r="K230" i="2" s="1"/>
  <c r="C230" i="2" s="1"/>
  <c r="J228" i="2"/>
  <c r="K228" i="2" s="1"/>
  <c r="C228" i="2" s="1"/>
  <c r="J225" i="2"/>
  <c r="K225" i="2" s="1"/>
  <c r="C225" i="2" s="1"/>
  <c r="J169" i="2"/>
  <c r="K169" i="2" s="1"/>
  <c r="E166" i="2"/>
  <c r="E167" i="2"/>
  <c r="J167" i="2"/>
  <c r="K167" i="2" s="1"/>
  <c r="C167" i="2" s="1"/>
  <c r="E298" i="2"/>
  <c r="E663" i="2"/>
  <c r="P798" i="2"/>
  <c r="P883" i="2"/>
  <c r="P879" i="2"/>
  <c r="P902" i="2"/>
  <c r="P647" i="2"/>
  <c r="P630" i="2"/>
  <c r="T630" i="2" s="1"/>
  <c r="P633" i="2"/>
  <c r="P632" i="2"/>
  <c r="T632" i="2" s="1"/>
  <c r="P629" i="2"/>
  <c r="P622" i="2"/>
  <c r="T622" i="2" s="1"/>
  <c r="T620" i="2"/>
  <c r="P625" i="2"/>
  <c r="P624" i="2"/>
  <c r="T624" i="2" s="1"/>
  <c r="P627" i="2"/>
  <c r="P626" i="2"/>
  <c r="T626" i="2" s="1"/>
  <c r="P628" i="2"/>
  <c r="T628" i="2" s="1"/>
  <c r="P623" i="2"/>
  <c r="P512" i="2"/>
  <c r="T512" i="2" s="1"/>
  <c r="J798" i="2"/>
  <c r="K798" i="2" s="1"/>
  <c r="J883" i="2"/>
  <c r="K883" i="2" s="1"/>
  <c r="J879" i="2"/>
  <c r="K879" i="2" s="1"/>
  <c r="J902" i="2"/>
  <c r="K902" i="2" s="1"/>
  <c r="J647" i="2"/>
  <c r="K647" i="2" s="1"/>
  <c r="J634" i="2"/>
  <c r="K634" i="2" s="1"/>
  <c r="J635" i="2"/>
  <c r="K635" i="2" s="1"/>
  <c r="J630" i="2"/>
  <c r="K630" i="2" s="1"/>
  <c r="J633" i="2"/>
  <c r="K633" i="2" s="1"/>
  <c r="J632" i="2"/>
  <c r="K632" i="2" s="1"/>
  <c r="J631" i="2"/>
  <c r="K631" i="2" s="1"/>
  <c r="J629" i="2"/>
  <c r="K629" i="2" s="1"/>
  <c r="J622" i="2"/>
  <c r="K622" i="2" s="1"/>
  <c r="J620" i="2"/>
  <c r="K620" i="2" s="1"/>
  <c r="J625" i="2"/>
  <c r="K625" i="2" s="1"/>
  <c r="J624" i="2"/>
  <c r="K624" i="2" s="1"/>
  <c r="J627" i="2"/>
  <c r="K627" i="2" s="1"/>
  <c r="J626" i="2"/>
  <c r="K626" i="2" s="1"/>
  <c r="J628" i="2"/>
  <c r="K628" i="2" s="1"/>
  <c r="J623" i="2"/>
  <c r="K623" i="2" s="1"/>
  <c r="J512" i="2"/>
  <c r="K512" i="2" s="1"/>
  <c r="E798" i="2"/>
  <c r="E883" i="2"/>
  <c r="E879" i="2"/>
  <c r="E902" i="2"/>
  <c r="E647" i="2"/>
  <c r="E634" i="2"/>
  <c r="E635" i="2"/>
  <c r="E630" i="2"/>
  <c r="E633" i="2"/>
  <c r="E632" i="2"/>
  <c r="E631" i="2"/>
  <c r="E629" i="2"/>
  <c r="E622" i="2"/>
  <c r="E620" i="2"/>
  <c r="E625" i="2"/>
  <c r="E624" i="2"/>
  <c r="E627" i="2"/>
  <c r="E626" i="2"/>
  <c r="E628" i="2"/>
  <c r="E623" i="2"/>
  <c r="E512" i="2"/>
  <c r="E778" i="2"/>
  <c r="P778" i="2"/>
  <c r="T778" i="2" s="1"/>
  <c r="J778" i="2"/>
  <c r="K778" i="2" s="1"/>
  <c r="P234" i="2"/>
  <c r="Q234" i="2" s="1"/>
  <c r="P106" i="2"/>
  <c r="Q106" i="2" s="1"/>
  <c r="P903" i="2"/>
  <c r="Q903" i="2" s="1"/>
  <c r="P415" i="2"/>
  <c r="Q415" i="2" s="1"/>
  <c r="P340" i="2"/>
  <c r="Q340" i="2" s="1"/>
  <c r="P341" i="2"/>
  <c r="Q341" i="2" s="1"/>
  <c r="P773" i="2"/>
  <c r="Q773" i="2" s="1"/>
  <c r="P87" i="2"/>
  <c r="Q87" i="2" s="1"/>
  <c r="J234" i="2"/>
  <c r="K234" i="2" s="1"/>
  <c r="J106" i="2"/>
  <c r="K106" i="2" s="1"/>
  <c r="J903" i="2"/>
  <c r="K903" i="2" s="1"/>
  <c r="J415" i="2"/>
  <c r="K415" i="2" s="1"/>
  <c r="J416" i="2"/>
  <c r="K416" i="2" s="1"/>
  <c r="J340" i="2"/>
  <c r="K340" i="2" s="1"/>
  <c r="J341" i="2"/>
  <c r="K341" i="2" s="1"/>
  <c r="J773" i="2"/>
  <c r="K773" i="2" s="1"/>
  <c r="J87" i="2"/>
  <c r="K87" i="2" s="1"/>
  <c r="C87" i="2" s="1"/>
  <c r="J50" i="2"/>
  <c r="K50" i="2" s="1"/>
  <c r="J671" i="2"/>
  <c r="K671" i="2" s="1"/>
  <c r="E234" i="2"/>
  <c r="E106" i="2"/>
  <c r="E903" i="2"/>
  <c r="E415" i="2"/>
  <c r="E416" i="2"/>
  <c r="E340" i="2"/>
  <c r="E341" i="2"/>
  <c r="E773" i="2"/>
  <c r="E50" i="2"/>
  <c r="E893" i="2"/>
  <c r="E894" i="2"/>
  <c r="E895" i="2"/>
  <c r="P893" i="2"/>
  <c r="Q893" i="2" s="1"/>
  <c r="P894" i="2"/>
  <c r="Q894" i="2" s="1"/>
  <c r="P895" i="2"/>
  <c r="Q895" i="2" s="1"/>
  <c r="J893" i="2"/>
  <c r="K893" i="2" s="1"/>
  <c r="J894" i="2"/>
  <c r="K894" i="2" s="1"/>
  <c r="J895" i="2"/>
  <c r="K895" i="2" s="1"/>
  <c r="E889" i="2"/>
  <c r="E890" i="2"/>
  <c r="E891" i="2"/>
  <c r="E892" i="2"/>
  <c r="P889" i="2"/>
  <c r="Q889" i="2" s="1"/>
  <c r="P890" i="2"/>
  <c r="Q890" i="2" s="1"/>
  <c r="P891" i="2"/>
  <c r="Q891" i="2" s="1"/>
  <c r="P892" i="2"/>
  <c r="Q892" i="2" s="1"/>
  <c r="J889" i="2"/>
  <c r="K889" i="2" s="1"/>
  <c r="J890" i="2"/>
  <c r="K890" i="2" s="1"/>
  <c r="J891" i="2"/>
  <c r="K891" i="2" s="1"/>
  <c r="J892" i="2"/>
  <c r="K892" i="2" s="1"/>
  <c r="E645" i="2"/>
  <c r="P645" i="2"/>
  <c r="J645" i="2"/>
  <c r="K645" i="2" s="1"/>
  <c r="C645" i="2" s="1"/>
  <c r="E658" i="2"/>
  <c r="P658" i="2"/>
  <c r="J658" i="2"/>
  <c r="K658" i="2" s="1"/>
  <c r="E574" i="2"/>
  <c r="T574" i="2"/>
  <c r="J574" i="2"/>
  <c r="K574" i="2" s="1"/>
  <c r="E143" i="2"/>
  <c r="J143" i="2"/>
  <c r="K143" i="2" s="1"/>
  <c r="C143" i="2" s="1"/>
  <c r="J298" i="2"/>
  <c r="K298" i="2" s="1"/>
  <c r="L298" i="2" s="1"/>
  <c r="M298" i="2" s="1"/>
  <c r="J299" i="2"/>
  <c r="K299" i="2" s="1"/>
  <c r="L299" i="2" s="1"/>
  <c r="M299" i="2" s="1"/>
  <c r="T298" i="2"/>
  <c r="T299" i="2"/>
  <c r="P1153" i="2"/>
  <c r="Q1153" i="2" s="1"/>
  <c r="J1153" i="2"/>
  <c r="K1153" i="2" s="1"/>
  <c r="J128" i="2"/>
  <c r="K128" i="2" s="1"/>
  <c r="J97" i="2"/>
  <c r="K97" i="2" s="1"/>
  <c r="E96" i="2"/>
  <c r="E97" i="2"/>
  <c r="J96" i="2"/>
  <c r="K96" i="2" s="1"/>
  <c r="C96" i="2" s="1"/>
  <c r="E213" i="2"/>
  <c r="J213" i="2"/>
  <c r="K213" i="2" s="1"/>
  <c r="C213" i="2" s="1"/>
  <c r="T315" i="2"/>
  <c r="T317" i="2"/>
  <c r="J776" i="2"/>
  <c r="K776" i="2" s="1"/>
  <c r="E1069" i="2"/>
  <c r="T1069" i="2"/>
  <c r="J1069" i="2"/>
  <c r="K1069" i="2" s="1"/>
  <c r="C1069" i="2" s="1"/>
  <c r="T128" i="2"/>
  <c r="T97" i="2"/>
  <c r="T105" i="2"/>
  <c r="T95" i="2"/>
  <c r="T92" i="2"/>
  <c r="T94" i="2"/>
  <c r="T90" i="2"/>
  <c r="T91" i="2"/>
  <c r="T93" i="2"/>
  <c r="J95" i="2"/>
  <c r="K95" i="2" s="1"/>
  <c r="L95" i="2" s="1"/>
  <c r="J92" i="2"/>
  <c r="K92" i="2" s="1"/>
  <c r="J94" i="2"/>
  <c r="K94" i="2" s="1"/>
  <c r="L94" i="2" s="1"/>
  <c r="J90" i="2"/>
  <c r="K90" i="2" s="1"/>
  <c r="J91" i="2"/>
  <c r="K91" i="2" s="1"/>
  <c r="L91" i="2" s="1"/>
  <c r="J93" i="2"/>
  <c r="K93" i="2" s="1"/>
  <c r="E95" i="2"/>
  <c r="E92" i="2"/>
  <c r="E94" i="2"/>
  <c r="E90" i="2"/>
  <c r="E91" i="2"/>
  <c r="E93" i="2"/>
  <c r="T81" i="2"/>
  <c r="E41" i="2"/>
  <c r="E43" i="2"/>
  <c r="E47" i="2"/>
  <c r="T1160" i="2"/>
  <c r="P1157" i="2"/>
  <c r="Q1157" i="2" s="1"/>
  <c r="P1158" i="2"/>
  <c r="Q1158" i="2" s="1"/>
  <c r="P392" i="2"/>
  <c r="Q392" i="2" s="1"/>
  <c r="P610" i="2"/>
  <c r="Q610" i="2" s="1"/>
  <c r="P621" i="2"/>
  <c r="Q621" i="2" s="1"/>
  <c r="Q655" i="2"/>
  <c r="P793" i="2"/>
  <c r="Q793" i="2" s="1"/>
  <c r="P801" i="2"/>
  <c r="Q801" i="2" s="1"/>
  <c r="P799" i="2"/>
  <c r="Q799" i="2" s="1"/>
  <c r="P1028" i="2"/>
  <c r="Q1028" i="2" s="1"/>
  <c r="P1096" i="2"/>
  <c r="Q1096" i="2" s="1"/>
  <c r="J1160" i="2"/>
  <c r="K1160" i="2" s="1"/>
  <c r="J1161" i="2"/>
  <c r="K1161" i="2" s="1"/>
  <c r="J1157" i="2"/>
  <c r="K1157" i="2" s="1"/>
  <c r="C1157" i="2" s="1"/>
  <c r="J1158" i="2"/>
  <c r="K1158" i="2" s="1"/>
  <c r="C1158" i="2" s="1"/>
  <c r="J392" i="2"/>
  <c r="K392" i="2" s="1"/>
  <c r="J610" i="2"/>
  <c r="K610" i="2" s="1"/>
  <c r="J621" i="2"/>
  <c r="K621" i="2" s="1"/>
  <c r="J655" i="2"/>
  <c r="K655" i="2" s="1"/>
  <c r="J793" i="2"/>
  <c r="K793" i="2" s="1"/>
  <c r="J801" i="2"/>
  <c r="K801" i="2" s="1"/>
  <c r="C801" i="2" s="1"/>
  <c r="J799" i="2"/>
  <c r="K799" i="2" s="1"/>
  <c r="J1028" i="2"/>
  <c r="K1028" i="2" s="1"/>
  <c r="J1094" i="2"/>
  <c r="K1094" i="2" s="1"/>
  <c r="J1095" i="2"/>
  <c r="K1095" i="2" s="1"/>
  <c r="J1096" i="2"/>
  <c r="K1096" i="2" s="1"/>
  <c r="J803" i="2"/>
  <c r="K803" i="2" s="1"/>
  <c r="J315" i="2"/>
  <c r="K315" i="2" s="1"/>
  <c r="C315" i="2" s="1"/>
  <c r="J316" i="2"/>
  <c r="K316" i="2" s="1"/>
  <c r="C316" i="2" s="1"/>
  <c r="J317" i="2"/>
  <c r="K317" i="2" s="1"/>
  <c r="C317" i="2" s="1"/>
  <c r="E1160" i="2"/>
  <c r="E1161" i="2"/>
  <c r="E392" i="2"/>
  <c r="E610" i="2"/>
  <c r="E621" i="2"/>
  <c r="E655" i="2"/>
  <c r="E793" i="2"/>
  <c r="E801" i="2"/>
  <c r="E799" i="2"/>
  <c r="E1028" i="2"/>
  <c r="E1094" i="2"/>
  <c r="E1095" i="2"/>
  <c r="E1096" i="2"/>
  <c r="E170" i="2"/>
  <c r="J170" i="2"/>
  <c r="K170" i="2" s="1"/>
  <c r="C170" i="2" s="1"/>
  <c r="P28" i="2"/>
  <c r="Q28" i="2" s="1"/>
  <c r="E541" i="2"/>
  <c r="E542" i="2"/>
  <c r="E543" i="2"/>
  <c r="E544" i="2"/>
  <c r="E545" i="2"/>
  <c r="E549" i="2"/>
  <c r="E550" i="2"/>
  <c r="E548" i="2"/>
  <c r="E551" i="2"/>
  <c r="T550" i="2"/>
  <c r="J550" i="2"/>
  <c r="K550" i="2" s="1"/>
  <c r="L550" i="2" s="1"/>
  <c r="M550" i="2" s="1"/>
  <c r="T193" i="2"/>
  <c r="T183" i="2"/>
  <c r="T179" i="2"/>
  <c r="T181" i="2"/>
  <c r="T182" i="2"/>
  <c r="T184" i="2"/>
  <c r="T180" i="2"/>
  <c r="J193" i="2"/>
  <c r="K193" i="2" s="1"/>
  <c r="J183" i="2"/>
  <c r="K183" i="2" s="1"/>
  <c r="J179" i="2"/>
  <c r="K179" i="2" s="1"/>
  <c r="J181" i="2"/>
  <c r="K181" i="2" s="1"/>
  <c r="J182" i="2"/>
  <c r="K182" i="2" s="1"/>
  <c r="J184" i="2"/>
  <c r="K184" i="2" s="1"/>
  <c r="J180" i="2"/>
  <c r="K180" i="2" s="1"/>
  <c r="E193" i="2"/>
  <c r="E183" i="2"/>
  <c r="E179" i="2"/>
  <c r="E181" i="2"/>
  <c r="E182" i="2"/>
  <c r="E184" i="2"/>
  <c r="E180" i="2"/>
  <c r="T204" i="2"/>
  <c r="T205" i="2"/>
  <c r="T206" i="2"/>
  <c r="T207" i="2"/>
  <c r="T197" i="2"/>
  <c r="T186" i="2"/>
  <c r="T187" i="2"/>
  <c r="T188" i="2"/>
  <c r="T189" i="2"/>
  <c r="T190" i="2"/>
  <c r="T195" i="2"/>
  <c r="T194" i="2"/>
  <c r="T202" i="2"/>
  <c r="T192" i="2"/>
  <c r="J197" i="2"/>
  <c r="K197" i="2" s="1"/>
  <c r="L197" i="2" s="1"/>
  <c r="M197" i="2" s="1"/>
  <c r="J186" i="2"/>
  <c r="K186" i="2" s="1"/>
  <c r="J187" i="2"/>
  <c r="K187" i="2" s="1"/>
  <c r="J188" i="2"/>
  <c r="K188" i="2" s="1"/>
  <c r="J189" i="2"/>
  <c r="K189" i="2" s="1"/>
  <c r="J190" i="2"/>
  <c r="K190" i="2" s="1"/>
  <c r="J195" i="2"/>
  <c r="K195" i="2" s="1"/>
  <c r="J194" i="2"/>
  <c r="K194" i="2" s="1"/>
  <c r="J202" i="2"/>
  <c r="K202" i="2" s="1"/>
  <c r="J192" i="2"/>
  <c r="K192" i="2" s="1"/>
  <c r="E197" i="2"/>
  <c r="E186" i="2"/>
  <c r="E187" i="2"/>
  <c r="E188" i="2"/>
  <c r="E189" i="2"/>
  <c r="E190" i="2"/>
  <c r="E195" i="2"/>
  <c r="E194" i="2"/>
  <c r="E202" i="2"/>
  <c r="E192" i="2"/>
  <c r="E207" i="2"/>
  <c r="E206" i="2"/>
  <c r="E205" i="2"/>
  <c r="E204" i="2"/>
  <c r="E201" i="2"/>
  <c r="E200" i="2"/>
  <c r="E199" i="2"/>
  <c r="E198" i="2"/>
  <c r="E203" i="2"/>
  <c r="E214" i="2"/>
  <c r="J201" i="2"/>
  <c r="K201" i="2" s="1"/>
  <c r="C201" i="2" s="1"/>
  <c r="J204" i="2"/>
  <c r="K204" i="2" s="1"/>
  <c r="C204" i="2" s="1"/>
  <c r="J205" i="2"/>
  <c r="K205" i="2" s="1"/>
  <c r="C205" i="2" s="1"/>
  <c r="J206" i="2"/>
  <c r="K206" i="2" s="1"/>
  <c r="C206" i="2" s="1"/>
  <c r="J207" i="2"/>
  <c r="K207" i="2" s="1"/>
  <c r="C207" i="2" s="1"/>
  <c r="T201" i="2"/>
  <c r="T200" i="2"/>
  <c r="T199" i="2"/>
  <c r="T198" i="2"/>
  <c r="T203" i="2"/>
  <c r="J200" i="2"/>
  <c r="K200" i="2" s="1"/>
  <c r="L200" i="2" s="1"/>
  <c r="J199" i="2"/>
  <c r="K199" i="2" s="1"/>
  <c r="L199" i="2" s="1"/>
  <c r="J198" i="2"/>
  <c r="K198" i="2" s="1"/>
  <c r="C198" i="2" s="1"/>
  <c r="J203" i="2"/>
  <c r="K203" i="2" s="1"/>
  <c r="L203" i="2" s="1"/>
  <c r="E1159" i="2"/>
  <c r="E765" i="2"/>
  <c r="E761" i="2"/>
  <c r="E760" i="2"/>
  <c r="T1159" i="2"/>
  <c r="T765" i="2"/>
  <c r="T761" i="2"/>
  <c r="P760" i="2"/>
  <c r="T760" i="2" s="1"/>
  <c r="J1159" i="2"/>
  <c r="K1159" i="2" s="1"/>
  <c r="C1159" i="2" s="1"/>
  <c r="J765" i="2"/>
  <c r="K765" i="2" s="1"/>
  <c r="C765" i="2" s="1"/>
  <c r="J761" i="2"/>
  <c r="K761" i="2" s="1"/>
  <c r="C761" i="2" s="1"/>
  <c r="J760" i="2"/>
  <c r="K760" i="2" s="1"/>
  <c r="C760" i="2" s="1"/>
  <c r="T762" i="2"/>
  <c r="T17" i="2"/>
  <c r="T13" i="2"/>
  <c r="T221" i="2"/>
  <c r="T256" i="2"/>
  <c r="T257" i="2"/>
  <c r="T258" i="2"/>
  <c r="T259" i="2"/>
  <c r="T260" i="2"/>
  <c r="T261" i="2"/>
  <c r="Q17" i="2"/>
  <c r="E67" i="2"/>
  <c r="T67" i="2"/>
  <c r="J67" i="2"/>
  <c r="K67" i="2" s="1"/>
  <c r="C67" i="2" s="1"/>
  <c r="T580" i="2"/>
  <c r="J580" i="2"/>
  <c r="K580" i="2" s="1"/>
  <c r="C580" i="2" s="1"/>
  <c r="E791" i="2"/>
  <c r="T792" i="2"/>
  <c r="T791" i="2"/>
  <c r="J791" i="2"/>
  <c r="K791" i="2" s="1"/>
  <c r="E792" i="2"/>
  <c r="J792" i="2"/>
  <c r="K792" i="2" s="1"/>
  <c r="E65" i="2"/>
  <c r="T65" i="2"/>
  <c r="J65" i="2"/>
  <c r="K65" i="2" s="1"/>
  <c r="C65" i="2" s="1"/>
  <c r="T1004" i="2"/>
  <c r="T1005" i="2"/>
  <c r="T668" i="2"/>
  <c r="T1147" i="2"/>
  <c r="Q13" i="2"/>
  <c r="T177" i="2"/>
  <c r="T145" i="2"/>
  <c r="T146" i="2"/>
  <c r="T147" i="2"/>
  <c r="J1004" i="2"/>
  <c r="K1004" i="2" s="1"/>
  <c r="L1004" i="2" s="1"/>
  <c r="M1004" i="2" s="1"/>
  <c r="J1005" i="2"/>
  <c r="K1005" i="2" s="1"/>
  <c r="L1005" i="2" s="1"/>
  <c r="M1005" i="2" s="1"/>
  <c r="J668" i="2"/>
  <c r="K668" i="2" s="1"/>
  <c r="L668" i="2" s="1"/>
  <c r="M668" i="2" s="1"/>
  <c r="J1147" i="2"/>
  <c r="K1147" i="2" s="1"/>
  <c r="L1147" i="2" s="1"/>
  <c r="M1147" i="2" s="1"/>
  <c r="J256" i="2"/>
  <c r="K256" i="2" s="1"/>
  <c r="L256" i="2" s="1"/>
  <c r="M256" i="2" s="1"/>
  <c r="J257" i="2"/>
  <c r="K257" i="2" s="1"/>
  <c r="L257" i="2" s="1"/>
  <c r="M257" i="2" s="1"/>
  <c r="J258" i="2"/>
  <c r="K258" i="2" s="1"/>
  <c r="L258" i="2" s="1"/>
  <c r="M258" i="2" s="1"/>
  <c r="J259" i="2"/>
  <c r="K259" i="2" s="1"/>
  <c r="L259" i="2" s="1"/>
  <c r="M259" i="2" s="1"/>
  <c r="J260" i="2"/>
  <c r="K260" i="2" s="1"/>
  <c r="L260" i="2" s="1"/>
  <c r="M260" i="2" s="1"/>
  <c r="J261" i="2"/>
  <c r="K261" i="2" s="1"/>
  <c r="J762" i="2"/>
  <c r="K762" i="2" s="1"/>
  <c r="L762" i="2" s="1"/>
  <c r="M762" i="2" s="1"/>
  <c r="J17" i="2"/>
  <c r="K17" i="2" s="1"/>
  <c r="L17" i="2" s="1"/>
  <c r="J13" i="2"/>
  <c r="K13" i="2" s="1"/>
  <c r="J221" i="2"/>
  <c r="K221" i="2" s="1"/>
  <c r="L221" i="2" s="1"/>
  <c r="M221" i="2" s="1"/>
  <c r="J177" i="2"/>
  <c r="K177" i="2" s="1"/>
  <c r="J145" i="2"/>
  <c r="K145" i="2" s="1"/>
  <c r="L145" i="2" s="1"/>
  <c r="M145" i="2" s="1"/>
  <c r="J146" i="2"/>
  <c r="K146" i="2" s="1"/>
  <c r="L146" i="2" s="1"/>
  <c r="M146" i="2" s="1"/>
  <c r="J147" i="2"/>
  <c r="K147" i="2" s="1"/>
  <c r="L147" i="2" s="1"/>
  <c r="M147" i="2" s="1"/>
  <c r="E1004" i="2"/>
  <c r="E1005" i="2"/>
  <c r="E668" i="2"/>
  <c r="E1147" i="2"/>
  <c r="E259" i="2"/>
  <c r="E260" i="2"/>
  <c r="E261" i="2"/>
  <c r="E762" i="2"/>
  <c r="E13" i="2"/>
  <c r="E221" i="2"/>
  <c r="E177" i="2"/>
  <c r="E145" i="2"/>
  <c r="E146" i="2"/>
  <c r="E147" i="2"/>
  <c r="E673" i="2"/>
  <c r="J673" i="2"/>
  <c r="K673" i="2" s="1"/>
  <c r="P673" i="2"/>
  <c r="Q673" i="2" s="1"/>
  <c r="P775" i="2"/>
  <c r="Q775" i="2" s="1"/>
  <c r="P548" i="2"/>
  <c r="Q548" i="2" s="1"/>
  <c r="Q551" i="2"/>
  <c r="P563" i="2"/>
  <c r="Q563" i="2" s="1"/>
  <c r="P564" i="2"/>
  <c r="Q564" i="2" s="1"/>
  <c r="P163" i="2"/>
  <c r="Q163" i="2" s="1"/>
  <c r="P155" i="2"/>
  <c r="Q155" i="2" s="1"/>
  <c r="P164" i="2"/>
  <c r="Q164" i="2" s="1"/>
  <c r="J1115" i="2"/>
  <c r="K1115" i="2" s="1"/>
  <c r="L1115" i="2" s="1"/>
  <c r="M1115" i="2" s="1"/>
  <c r="J1059" i="2"/>
  <c r="K1059" i="2" s="1"/>
  <c r="L1059" i="2" s="1"/>
  <c r="M1059" i="2" s="1"/>
  <c r="J802" i="2"/>
  <c r="K802" i="2" s="1"/>
  <c r="J775" i="2"/>
  <c r="K775" i="2" s="1"/>
  <c r="L775" i="2" s="1"/>
  <c r="M775" i="2" s="1"/>
  <c r="J756" i="2"/>
  <c r="K756" i="2" s="1"/>
  <c r="L756" i="2" s="1"/>
  <c r="M756" i="2" s="1"/>
  <c r="J757" i="2"/>
  <c r="K757" i="2" s="1"/>
  <c r="J548" i="2"/>
  <c r="K548" i="2" s="1"/>
  <c r="J551" i="2"/>
  <c r="K551" i="2" s="1"/>
  <c r="L551" i="2" s="1"/>
  <c r="M551" i="2" s="1"/>
  <c r="J563" i="2"/>
  <c r="K563" i="2" s="1"/>
  <c r="J564" i="2"/>
  <c r="K564" i="2" s="1"/>
  <c r="L564" i="2" s="1"/>
  <c r="M564" i="2" s="1"/>
  <c r="J175" i="2"/>
  <c r="K175" i="2" s="1"/>
  <c r="J171" i="2"/>
  <c r="K171" i="2" s="1"/>
  <c r="L171" i="2" s="1"/>
  <c r="M171" i="2" s="1"/>
  <c r="J163" i="2"/>
  <c r="K163" i="2" s="1"/>
  <c r="J155" i="2"/>
  <c r="K155" i="2" s="1"/>
  <c r="L155" i="2" s="1"/>
  <c r="M155" i="2" s="1"/>
  <c r="J164" i="2"/>
  <c r="K164" i="2" s="1"/>
  <c r="J31" i="2"/>
  <c r="K31" i="2" s="1"/>
  <c r="L31" i="2" s="1"/>
  <c r="M31" i="2" s="1"/>
  <c r="J591" i="2"/>
  <c r="K591" i="2" s="1"/>
  <c r="L591" i="2" s="1"/>
  <c r="M591" i="2" s="1"/>
  <c r="J885" i="2"/>
  <c r="K885" i="2" s="1"/>
  <c r="L885" i="2" s="1"/>
  <c r="M885" i="2" s="1"/>
  <c r="J884" i="2"/>
  <c r="K884" i="2" s="1"/>
  <c r="E775" i="2"/>
  <c r="E756" i="2"/>
  <c r="E757" i="2"/>
  <c r="E563" i="2"/>
  <c r="E564" i="2"/>
  <c r="E175" i="2"/>
  <c r="E171" i="2"/>
  <c r="E163" i="2"/>
  <c r="E155" i="2"/>
  <c r="E164" i="2"/>
  <c r="E31" i="2"/>
  <c r="E591" i="2"/>
  <c r="E885" i="2"/>
  <c r="E884" i="2"/>
  <c r="P912" i="2"/>
  <c r="Q912" i="2" s="1"/>
  <c r="P918" i="2"/>
  <c r="Q918" i="2" s="1"/>
  <c r="P598" i="2"/>
  <c r="Q598" i="2" s="1"/>
  <c r="P592" i="2"/>
  <c r="Q592" i="2" s="1"/>
  <c r="P273" i="2"/>
  <c r="Q273" i="2" s="1"/>
  <c r="P274" i="2"/>
  <c r="Q274" i="2" s="1"/>
  <c r="P562" i="2"/>
  <c r="Q562" i="2" s="1"/>
  <c r="Q19" i="2"/>
  <c r="P565" i="2"/>
  <c r="Q565" i="2" s="1"/>
  <c r="P566" i="2"/>
  <c r="Q566" i="2" s="1"/>
  <c r="P1026" i="2"/>
  <c r="Q1026" i="2" s="1"/>
  <c r="P1027" i="2"/>
  <c r="Q1027" i="2" s="1"/>
  <c r="P1115" i="2"/>
  <c r="Q1115" i="2" s="1"/>
  <c r="J918" i="2"/>
  <c r="K918" i="2" s="1"/>
  <c r="J598" i="2"/>
  <c r="K598" i="2" s="1"/>
  <c r="J596" i="2"/>
  <c r="K596" i="2" s="1"/>
  <c r="J592" i="2"/>
  <c r="K592" i="2" s="1"/>
  <c r="J273" i="2"/>
  <c r="K273" i="2" s="1"/>
  <c r="J274" i="2"/>
  <c r="K274" i="2" s="1"/>
  <c r="J562" i="2"/>
  <c r="K562" i="2" s="1"/>
  <c r="J280" i="2"/>
  <c r="K280" i="2" s="1"/>
  <c r="J19" i="2"/>
  <c r="K19" i="2" s="1"/>
  <c r="L19" i="2" s="1"/>
  <c r="J565" i="2"/>
  <c r="K565" i="2" s="1"/>
  <c r="J566" i="2"/>
  <c r="K566" i="2" s="1"/>
  <c r="J1026" i="2"/>
  <c r="K1026" i="2" s="1"/>
  <c r="J1027" i="2"/>
  <c r="K1027" i="2" s="1"/>
  <c r="E1115" i="2"/>
  <c r="E918" i="2"/>
  <c r="E598" i="2"/>
  <c r="E596" i="2"/>
  <c r="E592" i="2"/>
  <c r="E273" i="2"/>
  <c r="E274" i="2"/>
  <c r="E562" i="2"/>
  <c r="E280" i="2"/>
  <c r="E565" i="2"/>
  <c r="E566" i="2"/>
  <c r="E1026" i="2"/>
  <c r="E1027" i="2"/>
  <c r="E821" i="2"/>
  <c r="E763" i="2"/>
  <c r="P763" i="2"/>
  <c r="Q763" i="2" s="1"/>
  <c r="P764" i="2"/>
  <c r="Q764" i="2" s="1"/>
  <c r="P808" i="2"/>
  <c r="Q808" i="2" s="1"/>
  <c r="P85" i="2"/>
  <c r="Q85" i="2" s="1"/>
  <c r="Q70" i="2"/>
  <c r="P667" i="2"/>
  <c r="Q667" i="2" s="1"/>
  <c r="Q672" i="2"/>
  <c r="P561" i="2"/>
  <c r="Q561" i="2" s="1"/>
  <c r="J764" i="2"/>
  <c r="K764" i="2" s="1"/>
  <c r="J808" i="2"/>
  <c r="K808" i="2" s="1"/>
  <c r="J85" i="2"/>
  <c r="K85" i="2" s="1"/>
  <c r="J70" i="2"/>
  <c r="K70" i="2" s="1"/>
  <c r="J71" i="2"/>
  <c r="K71" i="2" s="1"/>
  <c r="J667" i="2"/>
  <c r="K667" i="2" s="1"/>
  <c r="J672" i="2"/>
  <c r="K672" i="2" s="1"/>
  <c r="J560" i="2"/>
  <c r="K560" i="2" s="1"/>
  <c r="J561" i="2"/>
  <c r="K561" i="2" s="1"/>
  <c r="J648" i="2"/>
  <c r="K648" i="2" s="1"/>
  <c r="J912" i="2"/>
  <c r="K912" i="2" s="1"/>
  <c r="E85" i="2"/>
  <c r="E70" i="2"/>
  <c r="E71" i="2"/>
  <c r="E667" i="2"/>
  <c r="E672" i="2"/>
  <c r="E560" i="2"/>
  <c r="E561" i="2"/>
  <c r="E648" i="2"/>
  <c r="E912" i="2"/>
  <c r="E820" i="2"/>
  <c r="T820" i="2"/>
  <c r="J820" i="2"/>
  <c r="K820" i="2" s="1"/>
  <c r="E819" i="2"/>
  <c r="E818" i="2"/>
  <c r="T823" i="2"/>
  <c r="T819" i="2"/>
  <c r="T818" i="2"/>
  <c r="J823" i="2"/>
  <c r="K823" i="2" s="1"/>
  <c r="C823" i="2" s="1"/>
  <c r="J819" i="2"/>
  <c r="K819" i="2" s="1"/>
  <c r="C819" i="2" s="1"/>
  <c r="J818" i="2"/>
  <c r="K818" i="2" s="1"/>
  <c r="C818" i="2" s="1"/>
  <c r="Q16" i="2"/>
  <c r="T16" i="2"/>
  <c r="J16" i="2"/>
  <c r="K16" i="2" s="1"/>
  <c r="L16" i="2" s="1"/>
  <c r="Q1070" i="2"/>
  <c r="P804" i="2"/>
  <c r="Q804" i="2" s="1"/>
  <c r="P805" i="2"/>
  <c r="Q805" i="2" s="1"/>
  <c r="P814" i="2"/>
  <c r="Q814" i="2" s="1"/>
  <c r="Q9" i="2"/>
  <c r="P553" i="2"/>
  <c r="Q553" i="2" s="1"/>
  <c r="P556" i="2"/>
  <c r="Q556" i="2" s="1"/>
  <c r="P552" i="2"/>
  <c r="Q552" i="2" s="1"/>
  <c r="P759" i="2"/>
  <c r="Q759" i="2" s="1"/>
  <c r="P908" i="2"/>
  <c r="Q908" i="2" s="1"/>
  <c r="Q1060" i="2"/>
  <c r="Q1269" i="2"/>
  <c r="P897" i="2"/>
  <c r="Q897" i="2" s="1"/>
  <c r="P649" i="2"/>
  <c r="Q649" i="2" s="1"/>
  <c r="P646" i="2"/>
  <c r="Q646" i="2" s="1"/>
  <c r="P643" i="2"/>
  <c r="Q643" i="2" s="1"/>
  <c r="P594" i="2"/>
  <c r="Q594" i="2" s="1"/>
  <c r="P582" i="2"/>
  <c r="Q582" i="2" s="1"/>
  <c r="P597" i="2"/>
  <c r="Q597" i="2" s="1"/>
  <c r="P583" i="2"/>
  <c r="Q583" i="2" s="1"/>
  <c r="Q586" i="2"/>
  <c r="Q599" i="2"/>
  <c r="P590" i="2"/>
  <c r="Q590" i="2" s="1"/>
  <c r="P821" i="2"/>
  <c r="Q821" i="2" s="1"/>
  <c r="E594" i="2"/>
  <c r="E595" i="2"/>
  <c r="E582" i="2"/>
  <c r="E597" i="2"/>
  <c r="E583" i="2"/>
  <c r="E586" i="2"/>
  <c r="E599" i="2"/>
  <c r="E590" i="2"/>
  <c r="E764" i="2"/>
  <c r="J595" i="2"/>
  <c r="K595" i="2" s="1"/>
  <c r="L595" i="2" s="1"/>
  <c r="M595" i="2" s="1"/>
  <c r="J582" i="2"/>
  <c r="K582" i="2" s="1"/>
  <c r="L582" i="2" s="1"/>
  <c r="M582" i="2" s="1"/>
  <c r="J597" i="2"/>
  <c r="K597" i="2" s="1"/>
  <c r="L597" i="2" s="1"/>
  <c r="M597" i="2" s="1"/>
  <c r="J583" i="2"/>
  <c r="K583" i="2" s="1"/>
  <c r="L583" i="2" s="1"/>
  <c r="M583" i="2" s="1"/>
  <c r="J586" i="2"/>
  <c r="K586" i="2" s="1"/>
  <c r="L586" i="2" s="1"/>
  <c r="M586" i="2" s="1"/>
  <c r="J599" i="2"/>
  <c r="K599" i="2" s="1"/>
  <c r="L599" i="2" s="1"/>
  <c r="J590" i="2"/>
  <c r="K590" i="2" s="1"/>
  <c r="L590" i="2" s="1"/>
  <c r="J821" i="2"/>
  <c r="K821" i="2" s="1"/>
  <c r="L821" i="2" s="1"/>
  <c r="J763" i="2"/>
  <c r="K763" i="2" s="1"/>
  <c r="L763" i="2" s="1"/>
  <c r="J804" i="2"/>
  <c r="K804" i="2" s="1"/>
  <c r="C804" i="2" s="1"/>
  <c r="J805" i="2"/>
  <c r="K805" i="2" s="1"/>
  <c r="C805" i="2" s="1"/>
  <c r="J814" i="2"/>
  <c r="K814" i="2" s="1"/>
  <c r="C814" i="2" s="1"/>
  <c r="J393" i="2"/>
  <c r="K393" i="2" s="1"/>
  <c r="C393" i="2" s="1"/>
  <c r="J553" i="2"/>
  <c r="K553" i="2" s="1"/>
  <c r="C553" i="2" s="1"/>
  <c r="J556" i="2"/>
  <c r="K556" i="2" s="1"/>
  <c r="C556" i="2" s="1"/>
  <c r="J552" i="2"/>
  <c r="K552" i="2" s="1"/>
  <c r="C552" i="2" s="1"/>
  <c r="J759" i="2"/>
  <c r="K759" i="2" s="1"/>
  <c r="J908" i="2"/>
  <c r="K908" i="2" s="1"/>
  <c r="J1060" i="2"/>
  <c r="K1060" i="2" s="1"/>
  <c r="J1269" i="2"/>
  <c r="K1269" i="2" s="1"/>
  <c r="J897" i="2"/>
  <c r="K897" i="2" s="1"/>
  <c r="J414" i="2"/>
  <c r="K414" i="2" s="1"/>
  <c r="J849" i="2"/>
  <c r="K849" i="2" s="1"/>
  <c r="J850" i="2"/>
  <c r="K850" i="2" s="1"/>
  <c r="J649" i="2"/>
  <c r="K649" i="2" s="1"/>
  <c r="J646" i="2"/>
  <c r="K646" i="2" s="1"/>
  <c r="J643" i="2"/>
  <c r="K643" i="2" s="1"/>
  <c r="J594" i="2"/>
  <c r="K594" i="2" s="1"/>
  <c r="E1070" i="2"/>
  <c r="E393" i="2"/>
  <c r="E9" i="2"/>
  <c r="E553" i="2"/>
  <c r="E556" i="2"/>
  <c r="E552" i="2"/>
  <c r="E759" i="2"/>
  <c r="E908" i="2"/>
  <c r="E897" i="2"/>
  <c r="E849" i="2"/>
  <c r="E850" i="2"/>
  <c r="E649" i="2"/>
  <c r="E646" i="2"/>
  <c r="E643" i="2"/>
  <c r="E653" i="2"/>
  <c r="E638" i="2"/>
  <c r="E662" i="2"/>
  <c r="E284" i="2"/>
  <c r="E290" i="2"/>
  <c r="E289" i="2"/>
  <c r="E1000" i="2"/>
  <c r="E1097" i="2"/>
  <c r="E191" i="2"/>
  <c r="E8" i="2"/>
  <c r="E417" i="2"/>
  <c r="E176" i="2"/>
  <c r="E1003" i="2"/>
  <c r="E843" i="2"/>
  <c r="E846" i="2"/>
  <c r="E847" i="2"/>
  <c r="E856" i="2"/>
  <c r="E834" i="2"/>
  <c r="P653" i="2"/>
  <c r="Q653" i="2" s="1"/>
  <c r="P638" i="2"/>
  <c r="Q638" i="2" s="1"/>
  <c r="P662" i="2"/>
  <c r="Q662" i="2" s="1"/>
  <c r="P284" i="2"/>
  <c r="Q284" i="2" s="1"/>
  <c r="T290" i="2"/>
  <c r="P289" i="2"/>
  <c r="Q289" i="2" s="1"/>
  <c r="P1000" i="2"/>
  <c r="Q1000" i="2" s="1"/>
  <c r="P600" i="2"/>
  <c r="Q600" i="2" s="1"/>
  <c r="P809" i="2"/>
  <c r="Q809" i="2" s="1"/>
  <c r="P813" i="2"/>
  <c r="Q813" i="2" s="1"/>
  <c r="P1097" i="2"/>
  <c r="Q1097" i="2" s="1"/>
  <c r="P191" i="2"/>
  <c r="Q191" i="2" s="1"/>
  <c r="Q8" i="2"/>
  <c r="P176" i="2"/>
  <c r="Q176" i="2" s="1"/>
  <c r="P1003" i="2"/>
  <c r="Q1003" i="2" s="1"/>
  <c r="P846" i="2"/>
  <c r="Q846" i="2" s="1"/>
  <c r="P834" i="2"/>
  <c r="Q834" i="2" s="1"/>
  <c r="P674" i="2"/>
  <c r="Q674" i="2" s="1"/>
  <c r="J653" i="2"/>
  <c r="K653" i="2" s="1"/>
  <c r="C653" i="2" s="1"/>
  <c r="J638" i="2"/>
  <c r="K638" i="2" s="1"/>
  <c r="C638" i="2" s="1"/>
  <c r="J662" i="2"/>
  <c r="K662" i="2" s="1"/>
  <c r="C662" i="2" s="1"/>
  <c r="J284" i="2"/>
  <c r="K284" i="2" s="1"/>
  <c r="C284" i="2" s="1"/>
  <c r="J290" i="2"/>
  <c r="K290" i="2" s="1"/>
  <c r="C290" i="2" s="1"/>
  <c r="J289" i="2"/>
  <c r="K289" i="2" s="1"/>
  <c r="C289" i="2" s="1"/>
  <c r="J1000" i="2"/>
  <c r="K1000" i="2" s="1"/>
  <c r="C1000" i="2" s="1"/>
  <c r="J600" i="2"/>
  <c r="K600" i="2" s="1"/>
  <c r="C600" i="2" s="1"/>
  <c r="J809" i="2"/>
  <c r="K809" i="2" s="1"/>
  <c r="C809" i="2" s="1"/>
  <c r="J813" i="2"/>
  <c r="K813" i="2" s="1"/>
  <c r="C813" i="2" s="1"/>
  <c r="J1097" i="2"/>
  <c r="K1097" i="2" s="1"/>
  <c r="C1097" i="2" s="1"/>
  <c r="J191" i="2"/>
  <c r="K191" i="2" s="1"/>
  <c r="C191" i="2" s="1"/>
  <c r="J417" i="2"/>
  <c r="K417" i="2" s="1"/>
  <c r="C417" i="2" s="1"/>
  <c r="J176" i="2"/>
  <c r="K176" i="2" s="1"/>
  <c r="C176" i="2" s="1"/>
  <c r="J1003" i="2"/>
  <c r="K1003" i="2" s="1"/>
  <c r="C1003" i="2" s="1"/>
  <c r="J843" i="2"/>
  <c r="K843" i="2" s="1"/>
  <c r="C843" i="2" s="1"/>
  <c r="J846" i="2"/>
  <c r="K846" i="2" s="1"/>
  <c r="C846" i="2" s="1"/>
  <c r="J847" i="2"/>
  <c r="K847" i="2" s="1"/>
  <c r="C847" i="2" s="1"/>
  <c r="J856" i="2"/>
  <c r="K856" i="2" s="1"/>
  <c r="C856" i="2" s="1"/>
  <c r="J834" i="2"/>
  <c r="K834" i="2" s="1"/>
  <c r="C834" i="2" s="1"/>
  <c r="J674" i="2"/>
  <c r="K674" i="2" s="1"/>
  <c r="C674" i="2" s="1"/>
  <c r="J1070" i="2"/>
  <c r="K1070" i="2" s="1"/>
  <c r="C1070" i="2" s="1"/>
  <c r="J409" i="2"/>
  <c r="K409" i="2" s="1"/>
  <c r="E664" i="2"/>
  <c r="E921" i="2"/>
  <c r="E920" i="2"/>
  <c r="E702" i="2"/>
  <c r="E83" i="2"/>
  <c r="E777" i="2"/>
  <c r="T664" i="2"/>
  <c r="T636" i="2"/>
  <c r="T921" i="2"/>
  <c r="T920" i="2"/>
  <c r="T702" i="2"/>
  <c r="T83" i="2"/>
  <c r="T777" i="2"/>
  <c r="J664" i="2"/>
  <c r="K664" i="2" s="1"/>
  <c r="C664" i="2" s="1"/>
  <c r="J636" i="2"/>
  <c r="K636" i="2" s="1"/>
  <c r="C636" i="2" s="1"/>
  <c r="J921" i="2"/>
  <c r="K921" i="2" s="1"/>
  <c r="C921" i="2" s="1"/>
  <c r="J920" i="2"/>
  <c r="K920" i="2" s="1"/>
  <c r="C920" i="2" s="1"/>
  <c r="J702" i="2"/>
  <c r="K702" i="2" s="1"/>
  <c r="C702" i="2" s="1"/>
  <c r="J83" i="2"/>
  <c r="K83" i="2" s="1"/>
  <c r="C83" i="2" s="1"/>
  <c r="J777" i="2"/>
  <c r="K777" i="2" s="1"/>
  <c r="C777" i="2" s="1"/>
  <c r="E136" i="2"/>
  <c r="T136" i="2"/>
  <c r="J136" i="2"/>
  <c r="K136" i="2" s="1"/>
  <c r="J162" i="2"/>
  <c r="K162" i="2" s="1"/>
  <c r="C162" i="2" s="1"/>
  <c r="J174" i="2"/>
  <c r="K174" i="2" s="1"/>
  <c r="P127" i="2"/>
  <c r="Q127" i="2" s="1"/>
  <c r="J127" i="2"/>
  <c r="K127" i="2" s="1"/>
  <c r="Q119" i="2"/>
  <c r="J119" i="2"/>
  <c r="K119" i="2" s="1"/>
  <c r="L119" i="2" s="1"/>
  <c r="J117" i="2"/>
  <c r="K117" i="2" s="1"/>
  <c r="L117" i="2" s="1"/>
  <c r="E196" i="2"/>
  <c r="J196" i="2"/>
  <c r="K196" i="2" s="1"/>
  <c r="J806" i="2"/>
  <c r="K806" i="2" s="1"/>
  <c r="P330" i="2"/>
  <c r="Q330" i="2" s="1"/>
  <c r="J330" i="2"/>
  <c r="K330" i="2" s="1"/>
  <c r="C330" i="2" s="1"/>
  <c r="J166" i="2"/>
  <c r="K166" i="2" s="1"/>
  <c r="C166" i="2" s="1"/>
  <c r="J124" i="2"/>
  <c r="K124" i="2" s="1"/>
  <c r="J1268" i="2"/>
  <c r="K1268" i="2" s="1"/>
  <c r="C1268" i="2" s="1"/>
  <c r="E297" i="2"/>
  <c r="T297" i="2"/>
  <c r="J297" i="2"/>
  <c r="K297" i="2" s="1"/>
  <c r="E295" i="2"/>
  <c r="T295" i="2"/>
  <c r="J295" i="2"/>
  <c r="K295" i="2" s="1"/>
  <c r="E296" i="2"/>
  <c r="T296" i="2"/>
  <c r="J296" i="2"/>
  <c r="K296" i="2" s="1"/>
  <c r="E294" i="2"/>
  <c r="T294" i="2"/>
  <c r="J294" i="2"/>
  <c r="K294" i="2" s="1"/>
  <c r="C294" i="2" s="1"/>
  <c r="E293" i="2"/>
  <c r="T293" i="2"/>
  <c r="J293" i="2"/>
  <c r="K293" i="2" s="1"/>
  <c r="C293" i="2" s="1"/>
  <c r="E292" i="2"/>
  <c r="E291" i="2"/>
  <c r="T287" i="2"/>
  <c r="T291" i="2"/>
  <c r="T292" i="2"/>
  <c r="J292" i="2"/>
  <c r="K292" i="2" s="1"/>
  <c r="L292" i="2" s="1"/>
  <c r="J291" i="2"/>
  <c r="K291" i="2" s="1"/>
  <c r="C291" i="2" s="1"/>
  <c r="E285" i="2"/>
  <c r="P285" i="2"/>
  <c r="T285" i="2" s="1"/>
  <c r="J285" i="2"/>
  <c r="K285" i="2" s="1"/>
  <c r="E287" i="2"/>
  <c r="J287" i="2"/>
  <c r="K287" i="2" s="1"/>
  <c r="C287" i="2" s="1"/>
  <c r="E286" i="2"/>
  <c r="P286" i="2"/>
  <c r="Q286" i="2" s="1"/>
  <c r="J286" i="2"/>
  <c r="K286" i="2" s="1"/>
  <c r="P288" i="2"/>
  <c r="Q288" i="2" s="1"/>
  <c r="E302" i="2"/>
  <c r="T302" i="2"/>
  <c r="J302" i="2"/>
  <c r="K302" i="2" s="1"/>
  <c r="J474" i="2"/>
  <c r="K474" i="2" s="1"/>
  <c r="L474" i="2" s="1"/>
  <c r="M474" i="2" s="1"/>
  <c r="J475" i="2"/>
  <c r="K475" i="2" s="1"/>
  <c r="L475" i="2" s="1"/>
  <c r="M475" i="2" s="1"/>
  <c r="J476" i="2"/>
  <c r="K476" i="2" s="1"/>
  <c r="L476" i="2" s="1"/>
  <c r="M476" i="2" s="1"/>
  <c r="J477" i="2"/>
  <c r="K477" i="2" s="1"/>
  <c r="C477" i="2" s="1"/>
  <c r="J473" i="2"/>
  <c r="K473" i="2" s="1"/>
  <c r="L473" i="2" s="1"/>
  <c r="M473" i="2" s="1"/>
  <c r="J468" i="2"/>
  <c r="K468" i="2" s="1"/>
  <c r="L468" i="2" s="1"/>
  <c r="M468" i="2" s="1"/>
  <c r="J469" i="2"/>
  <c r="K469" i="2" s="1"/>
  <c r="L469" i="2" s="1"/>
  <c r="M469" i="2" s="1"/>
  <c r="J470" i="2"/>
  <c r="K470" i="2" s="1"/>
  <c r="L470" i="2" s="1"/>
  <c r="M470" i="2" s="1"/>
  <c r="J471" i="2"/>
  <c r="K471" i="2" s="1"/>
  <c r="C471" i="2" s="1"/>
  <c r="J472" i="2"/>
  <c r="K472" i="2" s="1"/>
  <c r="L472" i="2" s="1"/>
  <c r="M472" i="2" s="1"/>
  <c r="J467" i="2"/>
  <c r="K467" i="2" s="1"/>
  <c r="L467" i="2" s="1"/>
  <c r="M467" i="2" s="1"/>
  <c r="J461" i="2"/>
  <c r="K461" i="2" s="1"/>
  <c r="L461" i="2" s="1"/>
  <c r="M461" i="2" s="1"/>
  <c r="J462" i="2"/>
  <c r="K462" i="2" s="1"/>
  <c r="L462" i="2" s="1"/>
  <c r="M462" i="2" s="1"/>
  <c r="J463" i="2"/>
  <c r="K463" i="2" s="1"/>
  <c r="L463" i="2" s="1"/>
  <c r="M463" i="2" s="1"/>
  <c r="J464" i="2"/>
  <c r="K464" i="2" s="1"/>
  <c r="L464" i="2" s="1"/>
  <c r="M464" i="2" s="1"/>
  <c r="J465" i="2"/>
  <c r="K465" i="2" s="1"/>
  <c r="L465" i="2" s="1"/>
  <c r="M465" i="2" s="1"/>
  <c r="J466" i="2"/>
  <c r="K466" i="2" s="1"/>
  <c r="L466" i="2" s="1"/>
  <c r="M466" i="2" s="1"/>
  <c r="J460" i="2"/>
  <c r="K460" i="2" s="1"/>
  <c r="L460" i="2" s="1"/>
  <c r="M460" i="2" s="1"/>
  <c r="J454" i="2"/>
  <c r="K454" i="2" s="1"/>
  <c r="L454" i="2" s="1"/>
  <c r="M454" i="2" s="1"/>
  <c r="J455" i="2"/>
  <c r="K455" i="2" s="1"/>
  <c r="L455" i="2" s="1"/>
  <c r="M455" i="2" s="1"/>
  <c r="J456" i="2"/>
  <c r="K456" i="2" s="1"/>
  <c r="L456" i="2" s="1"/>
  <c r="M456" i="2" s="1"/>
  <c r="J457" i="2"/>
  <c r="K457" i="2" s="1"/>
  <c r="L457" i="2" s="1"/>
  <c r="M457" i="2" s="1"/>
  <c r="J458" i="2"/>
  <c r="K458" i="2" s="1"/>
  <c r="C458" i="2" s="1"/>
  <c r="J459" i="2"/>
  <c r="K459" i="2" s="1"/>
  <c r="L459" i="2" s="1"/>
  <c r="M459" i="2" s="1"/>
  <c r="J449" i="2"/>
  <c r="K449" i="2" s="1"/>
  <c r="L449" i="2" s="1"/>
  <c r="M449" i="2" s="1"/>
  <c r="J450" i="2"/>
  <c r="K450" i="2" s="1"/>
  <c r="L450" i="2" s="1"/>
  <c r="M450" i="2" s="1"/>
  <c r="J451" i="2"/>
  <c r="K451" i="2" s="1"/>
  <c r="L451" i="2" s="1"/>
  <c r="M451" i="2" s="1"/>
  <c r="J452" i="2"/>
  <c r="K452" i="2" s="1"/>
  <c r="L452" i="2" s="1"/>
  <c r="M452" i="2" s="1"/>
  <c r="J453" i="2"/>
  <c r="K453" i="2" s="1"/>
  <c r="L453" i="2" s="1"/>
  <c r="M453" i="2" s="1"/>
  <c r="J448" i="2"/>
  <c r="K448" i="2" s="1"/>
  <c r="C448" i="2" s="1"/>
  <c r="T448" i="2"/>
  <c r="T449" i="2"/>
  <c r="T450" i="2"/>
  <c r="T451" i="2"/>
  <c r="T452" i="2"/>
  <c r="T453" i="2"/>
  <c r="T454" i="2"/>
  <c r="T455" i="2"/>
  <c r="T456" i="2"/>
  <c r="T457" i="2"/>
  <c r="T458" i="2"/>
  <c r="T459" i="2"/>
  <c r="U459" i="2" s="1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U475" i="2" s="1"/>
  <c r="T476" i="2"/>
  <c r="J8" i="12"/>
  <c r="K8" i="12"/>
  <c r="J9" i="12"/>
  <c r="K9" i="12"/>
  <c r="J10" i="12"/>
  <c r="K10" i="12"/>
  <c r="J11" i="12"/>
  <c r="K11" i="12"/>
  <c r="J12" i="12"/>
  <c r="K12" i="12"/>
  <c r="K7" i="12"/>
  <c r="J7" i="12"/>
  <c r="E8" i="12"/>
  <c r="F8" i="12"/>
  <c r="E9" i="12"/>
  <c r="F9" i="12"/>
  <c r="E10" i="12"/>
  <c r="F10" i="12"/>
  <c r="E11" i="12"/>
  <c r="F11" i="12"/>
  <c r="E12" i="12"/>
  <c r="F12" i="12"/>
  <c r="F7" i="12"/>
  <c r="E7" i="12"/>
  <c r="E160" i="2"/>
  <c r="E157" i="2"/>
  <c r="E159" i="2"/>
  <c r="J159" i="2"/>
  <c r="K159" i="2" s="1"/>
  <c r="C159" i="2" s="1"/>
  <c r="J157" i="2"/>
  <c r="K157" i="2" s="1"/>
  <c r="C157" i="2" s="1"/>
  <c r="J160" i="2"/>
  <c r="K160" i="2" s="1"/>
  <c r="C160" i="2" s="1"/>
  <c r="J172" i="2"/>
  <c r="K172" i="2" s="1"/>
  <c r="E639" i="2"/>
  <c r="J639" i="2"/>
  <c r="K639" i="2" s="1"/>
  <c r="C639" i="2" s="1"/>
  <c r="J697" i="2"/>
  <c r="K697" i="2" s="1"/>
  <c r="C697" i="2" s="1"/>
  <c r="T663" i="2"/>
  <c r="J663" i="2"/>
  <c r="K663" i="2" s="1"/>
  <c r="P678" i="2"/>
  <c r="Q678" i="2" s="1"/>
  <c r="J678" i="2"/>
  <c r="K678" i="2" s="1"/>
  <c r="T657" i="2"/>
  <c r="J657" i="2"/>
  <c r="K657" i="2" s="1"/>
  <c r="E656" i="2"/>
  <c r="P656" i="2"/>
  <c r="Q656" i="2" s="1"/>
  <c r="J656" i="2"/>
  <c r="K656" i="2" s="1"/>
  <c r="L656" i="2" s="1"/>
  <c r="J644" i="2"/>
  <c r="K644" i="2" s="1"/>
  <c r="C644" i="2" s="1"/>
  <c r="J642" i="2"/>
  <c r="K642" i="2" s="1"/>
  <c r="J652" i="2"/>
  <c r="K652" i="2" s="1"/>
  <c r="C652" i="2" s="1"/>
  <c r="J651" i="2"/>
  <c r="E644" i="2"/>
  <c r="E642" i="2"/>
  <c r="E660" i="2"/>
  <c r="J770" i="2"/>
  <c r="K770" i="2" s="1"/>
  <c r="J380" i="2"/>
  <c r="K380" i="2" s="1"/>
  <c r="J660" i="2"/>
  <c r="K660" i="2" s="1"/>
  <c r="E669" i="2"/>
  <c r="T669" i="2"/>
  <c r="J669" i="2"/>
  <c r="K669" i="2" s="1"/>
  <c r="C669" i="2" s="1"/>
  <c r="E75" i="2"/>
  <c r="J76" i="2"/>
  <c r="K76" i="2" s="1"/>
  <c r="P75" i="2"/>
  <c r="J75" i="2"/>
  <c r="K75" i="2" s="1"/>
  <c r="C75" i="2" s="1"/>
  <c r="E74" i="2"/>
  <c r="T74" i="2"/>
  <c r="J74" i="2"/>
  <c r="K74" i="2" s="1"/>
  <c r="J81" i="2"/>
  <c r="K81" i="2" s="1"/>
  <c r="J80" i="2"/>
  <c r="K80" i="2" s="1"/>
  <c r="C80" i="2" s="1"/>
  <c r="J78" i="2"/>
  <c r="K78" i="2" s="1"/>
  <c r="P69" i="2"/>
  <c r="Q69" i="2" s="1"/>
  <c r="J77" i="2"/>
  <c r="K77" i="2" s="1"/>
  <c r="C77" i="2" s="1"/>
  <c r="E49" i="2"/>
  <c r="P49" i="2"/>
  <c r="T49" i="2" s="1"/>
  <c r="J49" i="2"/>
  <c r="K49" i="2" s="1"/>
  <c r="AB26" i="6"/>
  <c r="AC26" i="6" s="1"/>
  <c r="AB27" i="6"/>
  <c r="AC27" i="6" s="1"/>
  <c r="AB28" i="6"/>
  <c r="AC28" i="6" s="1"/>
  <c r="AB29" i="6"/>
  <c r="AC29" i="6" s="1"/>
  <c r="AB30" i="6"/>
  <c r="AC30" i="6" s="1"/>
  <c r="AB31" i="6"/>
  <c r="AC31" i="6" s="1"/>
  <c r="AB32" i="6"/>
  <c r="AC32" i="6" s="1"/>
  <c r="AB33" i="6"/>
  <c r="AC33" i="6" s="1"/>
  <c r="AB34" i="6"/>
  <c r="AC34" i="6" s="1"/>
  <c r="AB36" i="6"/>
  <c r="AC36" i="6" s="1"/>
  <c r="AB8" i="6"/>
  <c r="AC8" i="6" s="1"/>
  <c r="AB9" i="6"/>
  <c r="AC9" i="6" s="1"/>
  <c r="AB10" i="6"/>
  <c r="AC10" i="6" s="1"/>
  <c r="AB11" i="6"/>
  <c r="AC11" i="6" s="1"/>
  <c r="AB12" i="6"/>
  <c r="AC12" i="6" s="1"/>
  <c r="AB13" i="6"/>
  <c r="AC13" i="6" s="1"/>
  <c r="AB14" i="6"/>
  <c r="AC14" i="6" s="1"/>
  <c r="AB15" i="6"/>
  <c r="AC15" i="6" s="1"/>
  <c r="AB16" i="6"/>
  <c r="AC16" i="6" s="1"/>
  <c r="AB17" i="6"/>
  <c r="AC17" i="6" s="1"/>
  <c r="AB18" i="6"/>
  <c r="AC18" i="6" s="1"/>
  <c r="AB19" i="6"/>
  <c r="AC19" i="6" s="1"/>
  <c r="AB20" i="6"/>
  <c r="AC20" i="6" s="1"/>
  <c r="AB21" i="6"/>
  <c r="AC21" i="6" s="1"/>
  <c r="AB22" i="6"/>
  <c r="AC22" i="6" s="1"/>
  <c r="AB23" i="6"/>
  <c r="AC23" i="6" s="1"/>
  <c r="AB24" i="6"/>
  <c r="AC24" i="6" s="1"/>
  <c r="AB25" i="6"/>
  <c r="AC25" i="6" s="1"/>
  <c r="AB7" i="6"/>
  <c r="AC7" i="6" s="1"/>
  <c r="P100" i="2"/>
  <c r="Q100" i="2" s="1"/>
  <c r="P101" i="2"/>
  <c r="Q101" i="2" s="1"/>
  <c r="J100" i="2"/>
  <c r="K100" i="2" s="1"/>
  <c r="L100" i="2" s="1"/>
  <c r="J101" i="2"/>
  <c r="K101" i="2" s="1"/>
  <c r="E100" i="2"/>
  <c r="E101" i="2"/>
  <c r="E99" i="2"/>
  <c r="J99" i="2"/>
  <c r="K99" i="2" s="1"/>
  <c r="P268" i="2"/>
  <c r="Q268" i="2" s="1"/>
  <c r="P275" i="2"/>
  <c r="Q275" i="2" s="1"/>
  <c r="P278" i="2"/>
  <c r="Q278" i="2" s="1"/>
  <c r="P279" i="2"/>
  <c r="Q279" i="2" s="1"/>
  <c r="P276" i="2"/>
  <c r="Q276" i="2" s="1"/>
  <c r="Q277" i="2"/>
  <c r="P310" i="2"/>
  <c r="Q310" i="2" s="1"/>
  <c r="P283" i="2"/>
  <c r="T283" i="2" s="1"/>
  <c r="P313" i="2"/>
  <c r="Q313" i="2" s="1"/>
  <c r="P314" i="2"/>
  <c r="P332" i="2"/>
  <c r="Q332" i="2" s="1"/>
  <c r="E219" i="2"/>
  <c r="E223" i="2"/>
  <c r="E220" i="2"/>
  <c r="E226" i="2"/>
  <c r="J219" i="2"/>
  <c r="K219" i="2" s="1"/>
  <c r="L219" i="2" s="1"/>
  <c r="M219" i="2" s="1"/>
  <c r="J223" i="2"/>
  <c r="K223" i="2" s="1"/>
  <c r="L223" i="2" s="1"/>
  <c r="M223" i="2" s="1"/>
  <c r="J220" i="2"/>
  <c r="K220" i="2" s="1"/>
  <c r="L220" i="2" s="1"/>
  <c r="M220" i="2" s="1"/>
  <c r="J226" i="2"/>
  <c r="K226" i="2" s="1"/>
  <c r="C226" i="2" s="1"/>
  <c r="P108" i="2"/>
  <c r="Q108" i="2" s="1"/>
  <c r="P109" i="2"/>
  <c r="Q109" i="2" s="1"/>
  <c r="P111" i="2"/>
  <c r="Q111" i="2" s="1"/>
  <c r="P86" i="2"/>
  <c r="Q86" i="2" s="1"/>
  <c r="Q12" i="2"/>
  <c r="P11" i="2"/>
  <c r="Q11" i="2" s="1"/>
  <c r="P10" i="2"/>
  <c r="Q10" i="2" s="1"/>
  <c r="J277" i="2"/>
  <c r="K277" i="2" s="1"/>
  <c r="E276" i="2"/>
  <c r="E277" i="2"/>
  <c r="J276" i="2"/>
  <c r="K276" i="2" s="1"/>
  <c r="C276" i="2" s="1"/>
  <c r="Q26" i="2"/>
  <c r="C104" i="2"/>
  <c r="E68" i="2"/>
  <c r="J69" i="2"/>
  <c r="K69" i="2" s="1"/>
  <c r="T68" i="2"/>
  <c r="J43" i="2"/>
  <c r="K43" i="2" s="1"/>
  <c r="J47" i="2"/>
  <c r="K47" i="2" s="1"/>
  <c r="L47" i="2" s="1"/>
  <c r="J68" i="2"/>
  <c r="K68" i="2" s="1"/>
  <c r="J66" i="2"/>
  <c r="K66" i="2" s="1"/>
  <c r="E66" i="2"/>
  <c r="J41" i="2"/>
  <c r="K41" i="2" s="1"/>
  <c r="C41" i="2" s="1"/>
  <c r="E104" i="2"/>
  <c r="J104" i="2"/>
  <c r="P60" i="2"/>
  <c r="Q60" i="2" s="1"/>
  <c r="P1149" i="2"/>
  <c r="Q1149" i="2" s="1"/>
  <c r="P1031" i="2"/>
  <c r="Q1031" i="2" s="1"/>
  <c r="P1032" i="2"/>
  <c r="Q1032" i="2" s="1"/>
  <c r="P1029" i="2"/>
  <c r="Q1029" i="2" s="1"/>
  <c r="P1006" i="2"/>
  <c r="Q1006" i="2" s="1"/>
  <c r="P930" i="2"/>
  <c r="Q930" i="2" s="1"/>
  <c r="P940" i="2"/>
  <c r="Q940" i="2" s="1"/>
  <c r="P938" i="2"/>
  <c r="Q938" i="2" s="1"/>
  <c r="P953" i="2"/>
  <c r="Q953" i="2" s="1"/>
  <c r="P1007" i="2"/>
  <c r="Q1007" i="2" s="1"/>
  <c r="J60" i="2"/>
  <c r="K60" i="2" s="1"/>
  <c r="C60" i="2" s="1"/>
  <c r="J1149" i="2"/>
  <c r="K1149" i="2" s="1"/>
  <c r="L1149" i="2" s="1"/>
  <c r="M1149" i="2" s="1"/>
  <c r="J1150" i="2"/>
  <c r="K1150" i="2" s="1"/>
  <c r="C1150" i="2" s="1"/>
  <c r="J1151" i="2"/>
  <c r="K1151" i="2" s="1"/>
  <c r="L1151" i="2" s="1"/>
  <c r="M1151" i="2" s="1"/>
  <c r="J288" i="2"/>
  <c r="K288" i="2" s="1"/>
  <c r="C288" i="2" s="1"/>
  <c r="J1030" i="2"/>
  <c r="K1030" i="2" s="1"/>
  <c r="L1030" i="2" s="1"/>
  <c r="M1030" i="2" s="1"/>
  <c r="J1031" i="2"/>
  <c r="K1031" i="2" s="1"/>
  <c r="C1031" i="2" s="1"/>
  <c r="J1032" i="2"/>
  <c r="K1032" i="2" s="1"/>
  <c r="L1032" i="2" s="1"/>
  <c r="M1032" i="2" s="1"/>
  <c r="J1029" i="2"/>
  <c r="K1029" i="2" s="1"/>
  <c r="C1029" i="2" s="1"/>
  <c r="J1006" i="2"/>
  <c r="K1006" i="2" s="1"/>
  <c r="L1006" i="2" s="1"/>
  <c r="M1006" i="2" s="1"/>
  <c r="J930" i="2"/>
  <c r="K930" i="2" s="1"/>
  <c r="C930" i="2" s="1"/>
  <c r="J940" i="2"/>
  <c r="K940" i="2" s="1"/>
  <c r="L940" i="2" s="1"/>
  <c r="M940" i="2" s="1"/>
  <c r="J938" i="2"/>
  <c r="K938" i="2" s="1"/>
  <c r="C938" i="2" s="1"/>
  <c r="J953" i="2"/>
  <c r="K953" i="2" s="1"/>
  <c r="L953" i="2" s="1"/>
  <c r="M953" i="2" s="1"/>
  <c r="J954" i="2"/>
  <c r="K954" i="2" s="1"/>
  <c r="C954" i="2" s="1"/>
  <c r="J1007" i="2"/>
  <c r="K1007" i="2" s="1"/>
  <c r="L1007" i="2" s="1"/>
  <c r="M1007" i="2" s="1"/>
  <c r="E60" i="2"/>
  <c r="E288" i="2"/>
  <c r="E1030" i="2"/>
  <c r="E1031" i="2"/>
  <c r="E1032" i="2"/>
  <c r="E1029" i="2"/>
  <c r="E1006" i="2"/>
  <c r="E930" i="2"/>
  <c r="E940" i="2"/>
  <c r="E938" i="2"/>
  <c r="E953" i="2"/>
  <c r="E954" i="2"/>
  <c r="E1007" i="2"/>
  <c r="P64" i="2"/>
  <c r="Q64" i="2" s="1"/>
  <c r="P57" i="2"/>
  <c r="Q57" i="2" s="1"/>
  <c r="P58" i="2"/>
  <c r="Q58" i="2" s="1"/>
  <c r="P59" i="2"/>
  <c r="Q59" i="2" s="1"/>
  <c r="J64" i="2"/>
  <c r="K64" i="2" s="1"/>
  <c r="L64" i="2" s="1"/>
  <c r="M64" i="2" s="1"/>
  <c r="J57" i="2"/>
  <c r="K57" i="2" s="1"/>
  <c r="L57" i="2" s="1"/>
  <c r="M57" i="2" s="1"/>
  <c r="J58" i="2"/>
  <c r="K58" i="2" s="1"/>
  <c r="L58" i="2" s="1"/>
  <c r="M58" i="2" s="1"/>
  <c r="J59" i="2"/>
  <c r="K59" i="2" s="1"/>
  <c r="L59" i="2" s="1"/>
  <c r="M59" i="2" s="1"/>
  <c r="E64" i="2"/>
  <c r="E57" i="2"/>
  <c r="E58" i="2"/>
  <c r="E59" i="2"/>
  <c r="E114" i="2"/>
  <c r="E209" i="2"/>
  <c r="E916" i="2"/>
  <c r="E917" i="2"/>
  <c r="E914" i="2"/>
  <c r="E913" i="2"/>
  <c r="E1066" i="2"/>
  <c r="E581" i="2"/>
  <c r="E585" i="2"/>
  <c r="E589" i="2"/>
  <c r="E268" i="2"/>
  <c r="E410" i="2"/>
  <c r="E411" i="2"/>
  <c r="P509" i="2"/>
  <c r="Q509" i="2" s="1"/>
  <c r="Q1048" i="2"/>
  <c r="P904" i="2"/>
  <c r="Q904" i="2" s="1"/>
  <c r="P114" i="2"/>
  <c r="Q114" i="2" s="1"/>
  <c r="P209" i="2"/>
  <c r="Q209" i="2" s="1"/>
  <c r="P916" i="2"/>
  <c r="Q916" i="2" s="1"/>
  <c r="P917" i="2"/>
  <c r="Q917" i="2" s="1"/>
  <c r="P914" i="2"/>
  <c r="Q914" i="2" s="1"/>
  <c r="P913" i="2"/>
  <c r="Q913" i="2" s="1"/>
  <c r="P214" i="2"/>
  <c r="Q214" i="2" s="1"/>
  <c r="P1066" i="2"/>
  <c r="Q1066" i="2" s="1"/>
  <c r="P581" i="2"/>
  <c r="Q581" i="2" s="1"/>
  <c r="P585" i="2"/>
  <c r="Q585" i="2" s="1"/>
  <c r="P589" i="2"/>
  <c r="Q589" i="2" s="1"/>
  <c r="P411" i="2"/>
  <c r="Q411" i="2" s="1"/>
  <c r="J509" i="2"/>
  <c r="K509" i="2" s="1"/>
  <c r="C509" i="2" s="1"/>
  <c r="J1048" i="2"/>
  <c r="K1048" i="2" s="1"/>
  <c r="C1048" i="2" s="1"/>
  <c r="J904" i="2"/>
  <c r="K904" i="2" s="1"/>
  <c r="C904" i="2" s="1"/>
  <c r="J114" i="2"/>
  <c r="K114" i="2" s="1"/>
  <c r="C114" i="2" s="1"/>
  <c r="J209" i="2"/>
  <c r="K209" i="2" s="1"/>
  <c r="C209" i="2" s="1"/>
  <c r="J313" i="2"/>
  <c r="K313" i="2" s="1"/>
  <c r="C313" i="2" s="1"/>
  <c r="J916" i="2"/>
  <c r="K916" i="2" s="1"/>
  <c r="C916" i="2" s="1"/>
  <c r="J917" i="2"/>
  <c r="K917" i="2" s="1"/>
  <c r="C917" i="2" s="1"/>
  <c r="J914" i="2"/>
  <c r="K914" i="2" s="1"/>
  <c r="C914" i="2" s="1"/>
  <c r="J913" i="2"/>
  <c r="K913" i="2" s="1"/>
  <c r="C913" i="2" s="1"/>
  <c r="J214" i="2"/>
  <c r="K214" i="2" s="1"/>
  <c r="C214" i="2" s="1"/>
  <c r="J1066" i="2"/>
  <c r="K1066" i="2" s="1"/>
  <c r="C1066" i="2" s="1"/>
  <c r="J581" i="2"/>
  <c r="K581" i="2" s="1"/>
  <c r="C581" i="2" s="1"/>
  <c r="J585" i="2"/>
  <c r="K585" i="2" s="1"/>
  <c r="C585" i="2" s="1"/>
  <c r="J589" i="2"/>
  <c r="K589" i="2" s="1"/>
  <c r="C589" i="2" s="1"/>
  <c r="J268" i="2"/>
  <c r="K268" i="2" s="1"/>
  <c r="C268" i="2" s="1"/>
  <c r="J331" i="2"/>
  <c r="K331" i="2" s="1"/>
  <c r="C331" i="2" s="1"/>
  <c r="J410" i="2"/>
  <c r="K410" i="2" s="1"/>
  <c r="C410" i="2" s="1"/>
  <c r="J411" i="2"/>
  <c r="K411" i="2" s="1"/>
  <c r="C411" i="2" s="1"/>
  <c r="E509" i="2"/>
  <c r="E904" i="2"/>
  <c r="P886" i="2"/>
  <c r="Q886" i="2" s="1"/>
  <c r="P887" i="2"/>
  <c r="E395" i="2"/>
  <c r="E394" i="2"/>
  <c r="T395" i="2"/>
  <c r="J395" i="2"/>
  <c r="K395" i="2" s="1"/>
  <c r="C395" i="2" s="1"/>
  <c r="T394" i="2"/>
  <c r="J394" i="2"/>
  <c r="K394" i="2" s="1"/>
  <c r="C394" i="2" s="1"/>
  <c r="P575" i="2"/>
  <c r="Q575" i="2" s="1"/>
  <c r="J575" i="2"/>
  <c r="K575" i="2" s="1"/>
  <c r="C575" i="2" s="1"/>
  <c r="P1155" i="2"/>
  <c r="Q1155" i="2" s="1"/>
  <c r="P896" i="2"/>
  <c r="Q896" i="2" s="1"/>
  <c r="P208" i="2"/>
  <c r="Q208" i="2" s="1"/>
  <c r="P576" i="2"/>
  <c r="Q576" i="2" s="1"/>
  <c r="P185" i="2"/>
  <c r="Q185" i="2" s="1"/>
  <c r="P178" i="2"/>
  <c r="T178" i="2" s="1"/>
  <c r="P492" i="2"/>
  <c r="Q492" i="2" s="1"/>
  <c r="P493" i="2"/>
  <c r="Q493" i="2" s="1"/>
  <c r="P432" i="2"/>
  <c r="P426" i="2"/>
  <c r="Q426" i="2" s="1"/>
  <c r="P427" i="2"/>
  <c r="Q427" i="2" s="1"/>
  <c r="P429" i="2"/>
  <c r="T429" i="2" s="1"/>
  <c r="P428" i="2"/>
  <c r="Q428" i="2" s="1"/>
  <c r="E185" i="2"/>
  <c r="E178" i="2"/>
  <c r="E492" i="2"/>
  <c r="E493" i="2"/>
  <c r="E432" i="2"/>
  <c r="E426" i="2"/>
  <c r="E431" i="2"/>
  <c r="E427" i="2"/>
  <c r="E429" i="2"/>
  <c r="E428" i="2"/>
  <c r="E283" i="2"/>
  <c r="J178" i="2"/>
  <c r="K178" i="2" s="1"/>
  <c r="C178" i="2" s="1"/>
  <c r="J492" i="2"/>
  <c r="K492" i="2" s="1"/>
  <c r="C492" i="2" s="1"/>
  <c r="J493" i="2"/>
  <c r="K493" i="2" s="1"/>
  <c r="C493" i="2" s="1"/>
  <c r="J309" i="2"/>
  <c r="K309" i="2" s="1"/>
  <c r="C309" i="2" s="1"/>
  <c r="J432" i="2"/>
  <c r="K432" i="2" s="1"/>
  <c r="C432" i="2" s="1"/>
  <c r="J426" i="2"/>
  <c r="K426" i="2" s="1"/>
  <c r="C426" i="2" s="1"/>
  <c r="J431" i="2"/>
  <c r="K431" i="2" s="1"/>
  <c r="C431" i="2" s="1"/>
  <c r="J427" i="2"/>
  <c r="K427" i="2" s="1"/>
  <c r="C427" i="2" s="1"/>
  <c r="J429" i="2"/>
  <c r="K429" i="2" s="1"/>
  <c r="C429" i="2" s="1"/>
  <c r="J428" i="2"/>
  <c r="K428" i="2" s="1"/>
  <c r="C428" i="2" s="1"/>
  <c r="J283" i="2"/>
  <c r="K283" i="2" s="1"/>
  <c r="C283" i="2" s="1"/>
  <c r="J1274" i="2"/>
  <c r="K1274" i="2" s="1"/>
  <c r="C1274" i="2" s="1"/>
  <c r="P508" i="2"/>
  <c r="Q508" i="2" s="1"/>
  <c r="J508" i="2"/>
  <c r="K508" i="2" s="1"/>
  <c r="C508" i="2" s="1"/>
  <c r="E779" i="2"/>
  <c r="E780" i="2"/>
  <c r="E781" i="2"/>
  <c r="E782" i="2"/>
  <c r="E783" i="2"/>
  <c r="E784" i="2"/>
  <c r="E785" i="2"/>
  <c r="E786" i="2"/>
  <c r="E787" i="2"/>
  <c r="E788" i="2"/>
  <c r="E789" i="2"/>
  <c r="E896" i="2"/>
  <c r="E208" i="2"/>
  <c r="P779" i="2"/>
  <c r="Q779" i="2" s="1"/>
  <c r="P781" i="2"/>
  <c r="Q781" i="2" s="1"/>
  <c r="P782" i="2"/>
  <c r="Q782" i="2" s="1"/>
  <c r="P783" i="2"/>
  <c r="Q783" i="2" s="1"/>
  <c r="P784" i="2"/>
  <c r="Q784" i="2" s="1"/>
  <c r="P785" i="2"/>
  <c r="Q785" i="2" s="1"/>
  <c r="P786" i="2"/>
  <c r="Q786" i="2" s="1"/>
  <c r="P787" i="2"/>
  <c r="Q787" i="2" s="1"/>
  <c r="P788" i="2"/>
  <c r="Q788" i="2" s="1"/>
  <c r="P789" i="2"/>
  <c r="Q789" i="2" s="1"/>
  <c r="J779" i="2"/>
  <c r="K779" i="2" s="1"/>
  <c r="L779" i="2" s="1"/>
  <c r="M779" i="2" s="1"/>
  <c r="J780" i="2"/>
  <c r="K780" i="2" s="1"/>
  <c r="C780" i="2" s="1"/>
  <c r="J781" i="2"/>
  <c r="K781" i="2" s="1"/>
  <c r="C781" i="2" s="1"/>
  <c r="J782" i="2"/>
  <c r="K782" i="2" s="1"/>
  <c r="C782" i="2" s="1"/>
  <c r="J783" i="2"/>
  <c r="K783" i="2" s="1"/>
  <c r="L783" i="2" s="1"/>
  <c r="M783" i="2" s="1"/>
  <c r="J784" i="2"/>
  <c r="K784" i="2" s="1"/>
  <c r="J785" i="2"/>
  <c r="K785" i="2" s="1"/>
  <c r="L785" i="2" s="1"/>
  <c r="M785" i="2" s="1"/>
  <c r="J786" i="2"/>
  <c r="K786" i="2" s="1"/>
  <c r="J787" i="2"/>
  <c r="K787" i="2" s="1"/>
  <c r="C787" i="2" s="1"/>
  <c r="J788" i="2"/>
  <c r="K788" i="2" s="1"/>
  <c r="C788" i="2" s="1"/>
  <c r="J789" i="2"/>
  <c r="K789" i="2" s="1"/>
  <c r="L789" i="2" s="1"/>
  <c r="M789" i="2" s="1"/>
  <c r="J314" i="2"/>
  <c r="K314" i="2" s="1"/>
  <c r="C314" i="2" s="1"/>
  <c r="J896" i="2"/>
  <c r="K896" i="2" s="1"/>
  <c r="C896" i="2" s="1"/>
  <c r="J208" i="2"/>
  <c r="K208" i="2" s="1"/>
  <c r="C208" i="2" s="1"/>
  <c r="J576" i="2"/>
  <c r="K576" i="2" s="1"/>
  <c r="J185" i="2"/>
  <c r="K185" i="2" s="1"/>
  <c r="E342" i="2"/>
  <c r="J342" i="2"/>
  <c r="K342" i="2" s="1"/>
  <c r="C342" i="2" s="1"/>
  <c r="J420" i="2"/>
  <c r="K420" i="2" s="1"/>
  <c r="C420" i="2" s="1"/>
  <c r="E1042" i="2"/>
  <c r="E901" i="2"/>
  <c r="J1042" i="2"/>
  <c r="K1042" i="2" s="1"/>
  <c r="C1042" i="2" s="1"/>
  <c r="P1011" i="2"/>
  <c r="Q1011" i="2" s="1"/>
  <c r="P1012" i="2"/>
  <c r="Q1012" i="2" s="1"/>
  <c r="P1013" i="2"/>
  <c r="Q1013" i="2" s="1"/>
  <c r="P1015" i="2"/>
  <c r="Q1015" i="2" s="1"/>
  <c r="P1017" i="2"/>
  <c r="Q1017" i="2" s="1"/>
  <c r="P1010" i="2"/>
  <c r="Q1010" i="2" s="1"/>
  <c r="P901" i="2"/>
  <c r="Q901" i="2" s="1"/>
  <c r="P1042" i="2"/>
  <c r="Q1042" i="2" s="1"/>
  <c r="Q1047" i="2"/>
  <c r="Q1044" i="2"/>
  <c r="Q1282" i="2"/>
  <c r="P1022" i="2"/>
  <c r="Q1022" i="2" s="1"/>
  <c r="P1024" i="2"/>
  <c r="T1024" i="2" s="1"/>
  <c r="J901" i="2"/>
  <c r="K901" i="2" s="1"/>
  <c r="C901" i="2" s="1"/>
  <c r="P1156" i="2"/>
  <c r="Q1156" i="2" s="1"/>
  <c r="E154" i="2"/>
  <c r="P154" i="2"/>
  <c r="J154" i="2"/>
  <c r="K154" i="2" s="1"/>
  <c r="C154" i="2" s="1"/>
  <c r="P605" i="2"/>
  <c r="P1002" i="2"/>
  <c r="Q1002" i="2" s="1"/>
  <c r="P396" i="2"/>
  <c r="P47" i="2"/>
  <c r="Q47" i="2" s="1"/>
  <c r="J110" i="2"/>
  <c r="K110" i="2" s="1"/>
  <c r="C110" i="2" s="1"/>
  <c r="P46" i="2"/>
  <c r="Q46" i="2" s="1"/>
  <c r="P48" i="2"/>
  <c r="Q48" i="2" s="1"/>
  <c r="P45" i="2"/>
  <c r="Q45" i="2" s="1"/>
  <c r="J44" i="2"/>
  <c r="K44" i="2" s="1"/>
  <c r="L44" i="2" s="1"/>
  <c r="M44" i="2" s="1"/>
  <c r="J46" i="2"/>
  <c r="K46" i="2" s="1"/>
  <c r="J48" i="2"/>
  <c r="K48" i="2" s="1"/>
  <c r="L48" i="2" s="1"/>
  <c r="M48" i="2" s="1"/>
  <c r="J45" i="2"/>
  <c r="K45" i="2" s="1"/>
  <c r="E44" i="2"/>
  <c r="E46" i="2"/>
  <c r="E48" i="2"/>
  <c r="E45" i="2"/>
  <c r="P666" i="2"/>
  <c r="E86" i="2"/>
  <c r="E1002" i="2"/>
  <c r="E396" i="2"/>
  <c r="E605" i="2"/>
  <c r="J400" i="2"/>
  <c r="K400" i="2" s="1"/>
  <c r="C400" i="2" s="1"/>
  <c r="J86" i="2"/>
  <c r="K86" i="2" s="1"/>
  <c r="C86" i="2" s="1"/>
  <c r="J1002" i="2"/>
  <c r="K1002" i="2" s="1"/>
  <c r="C1002" i="2" s="1"/>
  <c r="J396" i="2"/>
  <c r="K396" i="2" s="1"/>
  <c r="C396" i="2" s="1"/>
  <c r="J605" i="2"/>
  <c r="K605" i="2" s="1"/>
  <c r="C605" i="2" s="1"/>
  <c r="T558" i="2"/>
  <c r="T400" i="2"/>
  <c r="E613" i="2"/>
  <c r="E666" i="2"/>
  <c r="E910" i="2"/>
  <c r="E108" i="2"/>
  <c r="E109" i="2"/>
  <c r="E110" i="2"/>
  <c r="E111" i="2"/>
  <c r="E558" i="2"/>
  <c r="E400" i="2"/>
  <c r="J614" i="2"/>
  <c r="K614" i="2" s="1"/>
  <c r="C614" i="2" s="1"/>
  <c r="J613" i="2"/>
  <c r="K613" i="2" s="1"/>
  <c r="C613" i="2" s="1"/>
  <c r="J666" i="2"/>
  <c r="K666" i="2" s="1"/>
  <c r="C666" i="2" s="1"/>
  <c r="J910" i="2"/>
  <c r="K910" i="2" s="1"/>
  <c r="C910" i="2" s="1"/>
  <c r="J108" i="2"/>
  <c r="K108" i="2" s="1"/>
  <c r="C108" i="2" s="1"/>
  <c r="J109" i="2"/>
  <c r="K109" i="2" s="1"/>
  <c r="C109" i="2" s="1"/>
  <c r="J111" i="2"/>
  <c r="K111" i="2" s="1"/>
  <c r="C111" i="2" s="1"/>
  <c r="J558" i="2"/>
  <c r="K558" i="2" s="1"/>
  <c r="C558" i="2" s="1"/>
  <c r="E11" i="2"/>
  <c r="E10" i="2"/>
  <c r="E637" i="2"/>
  <c r="E795" i="2"/>
  <c r="E391" i="2"/>
  <c r="E898" i="2"/>
  <c r="E652" i="2"/>
  <c r="E137" i="2"/>
  <c r="E354" i="2"/>
  <c r="E1067" i="2"/>
  <c r="E615" i="2"/>
  <c r="E614" i="2"/>
  <c r="T547" i="2"/>
  <c r="T568" i="2"/>
  <c r="T654" i="2"/>
  <c r="T265" i="2"/>
  <c r="T915" i="2"/>
  <c r="T1093" i="2"/>
  <c r="T795" i="2"/>
  <c r="T391" i="2"/>
  <c r="T812" i="2"/>
  <c r="T898" i="2"/>
  <c r="T652" i="2"/>
  <c r="T137" i="2"/>
  <c r="T354" i="2"/>
  <c r="T1067" i="2"/>
  <c r="T615" i="2"/>
  <c r="T614" i="2"/>
  <c r="T613" i="2"/>
  <c r="T910" i="2"/>
  <c r="J547" i="2"/>
  <c r="K547" i="2" s="1"/>
  <c r="C547" i="2" s="1"/>
  <c r="J568" i="2"/>
  <c r="K568" i="2" s="1"/>
  <c r="C568" i="2" s="1"/>
  <c r="J654" i="2"/>
  <c r="K654" i="2" s="1"/>
  <c r="J265" i="2"/>
  <c r="K265" i="2" s="1"/>
  <c r="J886" i="2"/>
  <c r="K886" i="2" s="1"/>
  <c r="J887" i="2"/>
  <c r="K887" i="2" s="1"/>
  <c r="L887" i="2" s="1"/>
  <c r="M887" i="2" s="1"/>
  <c r="J915" i="2"/>
  <c r="K915" i="2" s="1"/>
  <c r="L915" i="2" s="1"/>
  <c r="M915" i="2" s="1"/>
  <c r="J1024" i="2"/>
  <c r="K1024" i="2" s="1"/>
  <c r="L1024" i="2" s="1"/>
  <c r="M1024" i="2" s="1"/>
  <c r="J1093" i="2"/>
  <c r="K1093" i="2" s="1"/>
  <c r="J637" i="2"/>
  <c r="K637" i="2" s="1"/>
  <c r="L637" i="2" s="1"/>
  <c r="M637" i="2" s="1"/>
  <c r="J795" i="2"/>
  <c r="K795" i="2" s="1"/>
  <c r="C795" i="2" s="1"/>
  <c r="J391" i="2"/>
  <c r="K391" i="2" s="1"/>
  <c r="C391" i="2" s="1"/>
  <c r="J812" i="2"/>
  <c r="K812" i="2" s="1"/>
  <c r="C812" i="2" s="1"/>
  <c r="J898" i="2"/>
  <c r="K898" i="2" s="1"/>
  <c r="C898" i="2" s="1"/>
  <c r="J137" i="2"/>
  <c r="K137" i="2" s="1"/>
  <c r="C137" i="2" s="1"/>
  <c r="J354" i="2"/>
  <c r="K354" i="2" s="1"/>
  <c r="C354" i="2" s="1"/>
  <c r="J1067" i="2"/>
  <c r="K1067" i="2" s="1"/>
  <c r="C1067" i="2" s="1"/>
  <c r="J615" i="2"/>
  <c r="K615" i="2" s="1"/>
  <c r="C615" i="2" s="1"/>
  <c r="E516" i="2"/>
  <c r="E515" i="2"/>
  <c r="E547" i="2"/>
  <c r="E568" i="2"/>
  <c r="E654" i="2"/>
  <c r="E265" i="2"/>
  <c r="E886" i="2"/>
  <c r="E887" i="2"/>
  <c r="E915" i="2"/>
  <c r="E1024" i="2"/>
  <c r="E1093" i="2"/>
  <c r="J387" i="2"/>
  <c r="K387" i="2" s="1"/>
  <c r="J389" i="2"/>
  <c r="K389" i="2" s="1"/>
  <c r="C389" i="2" s="1"/>
  <c r="E388" i="2"/>
  <c r="J388" i="2"/>
  <c r="K388" i="2" s="1"/>
  <c r="C388" i="2" s="1"/>
  <c r="J1075" i="2"/>
  <c r="K1075" i="2" s="1"/>
  <c r="C1075" i="2" s="1"/>
  <c r="E1081" i="2"/>
  <c r="E1082" i="2"/>
  <c r="E1078" i="2"/>
  <c r="E1079" i="2"/>
  <c r="E1085" i="2"/>
  <c r="E1086" i="2"/>
  <c r="E1088" i="2"/>
  <c r="E1087" i="2"/>
  <c r="E430" i="2"/>
  <c r="E480" i="2"/>
  <c r="E479" i="2"/>
  <c r="E478" i="2"/>
  <c r="E494" i="2"/>
  <c r="E377" i="2"/>
  <c r="E406" i="2"/>
  <c r="E514" i="2"/>
  <c r="T479" i="2"/>
  <c r="T478" i="2"/>
  <c r="T494" i="2"/>
  <c r="T382" i="2"/>
  <c r="T383" i="2"/>
  <c r="T384" i="2"/>
  <c r="T386" i="2"/>
  <c r="T378" i="2"/>
  <c r="T377" i="2"/>
  <c r="T385" i="2"/>
  <c r="T406" i="2"/>
  <c r="T514" i="2"/>
  <c r="T516" i="2"/>
  <c r="T515" i="2"/>
  <c r="J1086" i="2"/>
  <c r="K1086" i="2" s="1"/>
  <c r="C1086" i="2" s="1"/>
  <c r="J1088" i="2"/>
  <c r="K1088" i="2" s="1"/>
  <c r="C1088" i="2" s="1"/>
  <c r="J1087" i="2"/>
  <c r="K1087" i="2" s="1"/>
  <c r="J310" i="2"/>
  <c r="K310" i="2" s="1"/>
  <c r="C310" i="2" s="1"/>
  <c r="J430" i="2"/>
  <c r="K430" i="2" s="1"/>
  <c r="J480" i="2"/>
  <c r="K480" i="2" s="1"/>
  <c r="L480" i="2" s="1"/>
  <c r="M480" i="2" s="1"/>
  <c r="J479" i="2"/>
  <c r="K479" i="2" s="1"/>
  <c r="J478" i="2"/>
  <c r="K478" i="2" s="1"/>
  <c r="J494" i="2"/>
  <c r="K494" i="2" s="1"/>
  <c r="L494" i="2" s="1"/>
  <c r="M494" i="2" s="1"/>
  <c r="J382" i="2"/>
  <c r="K382" i="2" s="1"/>
  <c r="L382" i="2" s="1"/>
  <c r="M382" i="2" s="1"/>
  <c r="J383" i="2"/>
  <c r="K383" i="2" s="1"/>
  <c r="J384" i="2"/>
  <c r="K384" i="2" s="1"/>
  <c r="L384" i="2" s="1"/>
  <c r="M384" i="2" s="1"/>
  <c r="J386" i="2"/>
  <c r="K386" i="2" s="1"/>
  <c r="J378" i="2"/>
  <c r="K378" i="2" s="1"/>
  <c r="J377" i="2"/>
  <c r="K377" i="2" s="1"/>
  <c r="L377" i="2" s="1"/>
  <c r="M377" i="2" s="1"/>
  <c r="J385" i="2"/>
  <c r="K385" i="2" s="1"/>
  <c r="J406" i="2"/>
  <c r="K406" i="2" s="1"/>
  <c r="L406" i="2" s="1"/>
  <c r="M406" i="2" s="1"/>
  <c r="J514" i="2"/>
  <c r="K514" i="2" s="1"/>
  <c r="L514" i="2" s="1"/>
  <c r="M514" i="2" s="1"/>
  <c r="J516" i="2"/>
  <c r="K516" i="2" s="1"/>
  <c r="L516" i="2" s="1"/>
  <c r="M516" i="2" s="1"/>
  <c r="J515" i="2"/>
  <c r="K515" i="2" s="1"/>
  <c r="J1085" i="2"/>
  <c r="K1085" i="2" s="1"/>
  <c r="J1079" i="2"/>
  <c r="K1079" i="2" s="1"/>
  <c r="C1079" i="2" s="1"/>
  <c r="J1078" i="2"/>
  <c r="K1078" i="2" s="1"/>
  <c r="T1082" i="2"/>
  <c r="T1078" i="2"/>
  <c r="T1079" i="2"/>
  <c r="T1085" i="2"/>
  <c r="T1086" i="2"/>
  <c r="T1088" i="2"/>
  <c r="T1087" i="2"/>
  <c r="T430" i="2"/>
  <c r="T480" i="2"/>
  <c r="J1082" i="2"/>
  <c r="K1082" i="2" s="1"/>
  <c r="E1080" i="2"/>
  <c r="T1081" i="2"/>
  <c r="J1081" i="2"/>
  <c r="K1081" i="2" s="1"/>
  <c r="C1081" i="2" s="1"/>
  <c r="P356" i="2"/>
  <c r="Q356" i="2" s="1"/>
  <c r="J356" i="2"/>
  <c r="K356" i="2" s="1"/>
  <c r="C356" i="2" s="1"/>
  <c r="E959" i="2"/>
  <c r="P959" i="2"/>
  <c r="Q959" i="2" s="1"/>
  <c r="J959" i="2"/>
  <c r="K959" i="2" s="1"/>
  <c r="C959" i="2" s="1"/>
  <c r="E958" i="2"/>
  <c r="P958" i="2"/>
  <c r="Q958" i="2" s="1"/>
  <c r="J958" i="2"/>
  <c r="K958" i="2" s="1"/>
  <c r="C958" i="2" s="1"/>
  <c r="E994" i="2"/>
  <c r="P994" i="2"/>
  <c r="Q994" i="2" s="1"/>
  <c r="J994" i="2"/>
  <c r="K994" i="2" s="1"/>
  <c r="C994" i="2" s="1"/>
  <c r="E990" i="2"/>
  <c r="P990" i="2"/>
  <c r="Q990" i="2" s="1"/>
  <c r="J990" i="2"/>
  <c r="K990" i="2" s="1"/>
  <c r="C990" i="2" s="1"/>
  <c r="E987" i="2"/>
  <c r="E989" i="2"/>
  <c r="E971" i="2"/>
  <c r="E969" i="2"/>
  <c r="E970" i="2"/>
  <c r="E995" i="2"/>
  <c r="J987" i="2"/>
  <c r="K987" i="2" s="1"/>
  <c r="L987" i="2" s="1"/>
  <c r="M987" i="2" s="1"/>
  <c r="J989" i="2"/>
  <c r="K989" i="2" s="1"/>
  <c r="C989" i="2" s="1"/>
  <c r="J971" i="2"/>
  <c r="K971" i="2" s="1"/>
  <c r="C971" i="2" s="1"/>
  <c r="J969" i="2"/>
  <c r="K969" i="2" s="1"/>
  <c r="C969" i="2" s="1"/>
  <c r="J970" i="2"/>
  <c r="K970" i="2" s="1"/>
  <c r="C970" i="2" s="1"/>
  <c r="J995" i="2"/>
  <c r="K995" i="2" s="1"/>
  <c r="C995" i="2" s="1"/>
  <c r="E996" i="2"/>
  <c r="P989" i="2"/>
  <c r="Q989" i="2" s="1"/>
  <c r="P971" i="2"/>
  <c r="Q971" i="2" s="1"/>
  <c r="P969" i="2"/>
  <c r="Q969" i="2" s="1"/>
  <c r="P970" i="2"/>
  <c r="Q970" i="2" s="1"/>
  <c r="P995" i="2"/>
  <c r="Q995" i="2" s="1"/>
  <c r="J996" i="2"/>
  <c r="K996" i="2" s="1"/>
  <c r="C996" i="2" s="1"/>
  <c r="E997" i="2"/>
  <c r="E993" i="2"/>
  <c r="E991" i="2"/>
  <c r="E988" i="2"/>
  <c r="E992" i="2"/>
  <c r="E984" i="2"/>
  <c r="E982" i="2"/>
  <c r="E981" i="2"/>
  <c r="E985" i="2"/>
  <c r="E980" i="2"/>
  <c r="P980" i="2"/>
  <c r="Q980" i="2" s="1"/>
  <c r="P985" i="2"/>
  <c r="Q985" i="2" s="1"/>
  <c r="P981" i="2"/>
  <c r="Q981" i="2" s="1"/>
  <c r="P982" i="2"/>
  <c r="Q982" i="2" s="1"/>
  <c r="P992" i="2"/>
  <c r="Q992" i="2" s="1"/>
  <c r="P988" i="2"/>
  <c r="Q988" i="2" s="1"/>
  <c r="P991" i="2"/>
  <c r="Q991" i="2" s="1"/>
  <c r="P993" i="2"/>
  <c r="Q993" i="2" s="1"/>
  <c r="J980" i="2"/>
  <c r="K980" i="2" s="1"/>
  <c r="J985" i="2"/>
  <c r="K985" i="2" s="1"/>
  <c r="C985" i="2" s="1"/>
  <c r="J981" i="2"/>
  <c r="K981" i="2" s="1"/>
  <c r="C981" i="2" s="1"/>
  <c r="J982" i="2"/>
  <c r="K982" i="2" s="1"/>
  <c r="L982" i="2" s="1"/>
  <c r="M982" i="2" s="1"/>
  <c r="J984" i="2"/>
  <c r="K984" i="2" s="1"/>
  <c r="C984" i="2" s="1"/>
  <c r="J992" i="2"/>
  <c r="K992" i="2" s="1"/>
  <c r="C992" i="2" s="1"/>
  <c r="J988" i="2"/>
  <c r="K988" i="2" s="1"/>
  <c r="J991" i="2"/>
  <c r="K991" i="2" s="1"/>
  <c r="C991" i="2" s="1"/>
  <c r="J993" i="2"/>
  <c r="K993" i="2" s="1"/>
  <c r="L993" i="2" s="1"/>
  <c r="M993" i="2" s="1"/>
  <c r="J997" i="2"/>
  <c r="K997" i="2" s="1"/>
  <c r="L997" i="2" s="1"/>
  <c r="M997" i="2" s="1"/>
  <c r="P974" i="2"/>
  <c r="Q974" i="2" s="1"/>
  <c r="P973" i="2"/>
  <c r="Q973" i="2" s="1"/>
  <c r="P977" i="2"/>
  <c r="Q977" i="2" s="1"/>
  <c r="P976" i="2"/>
  <c r="Q976" i="2" s="1"/>
  <c r="P979" i="2"/>
  <c r="Q979" i="2" s="1"/>
  <c r="P983" i="2"/>
  <c r="Q983" i="2" s="1"/>
  <c r="J974" i="2"/>
  <c r="K974" i="2" s="1"/>
  <c r="C974" i="2" s="1"/>
  <c r="J973" i="2"/>
  <c r="K973" i="2" s="1"/>
  <c r="C973" i="2" s="1"/>
  <c r="J977" i="2"/>
  <c r="K977" i="2" s="1"/>
  <c r="C977" i="2" s="1"/>
  <c r="J976" i="2"/>
  <c r="K976" i="2" s="1"/>
  <c r="C976" i="2" s="1"/>
  <c r="J979" i="2"/>
  <c r="K979" i="2" s="1"/>
  <c r="C979" i="2" s="1"/>
  <c r="J983" i="2"/>
  <c r="K983" i="2" s="1"/>
  <c r="C983" i="2" s="1"/>
  <c r="E974" i="2"/>
  <c r="E973" i="2"/>
  <c r="E977" i="2"/>
  <c r="E976" i="2"/>
  <c r="E979" i="2"/>
  <c r="E983" i="2"/>
  <c r="J826" i="2"/>
  <c r="K826" i="2" s="1"/>
  <c r="C826" i="2" s="1"/>
  <c r="P825" i="2"/>
  <c r="Q825" i="2" s="1"/>
  <c r="P826" i="2"/>
  <c r="Q826" i="2" s="1"/>
  <c r="J825" i="2"/>
  <c r="K825" i="2" s="1"/>
  <c r="C825" i="2" s="1"/>
  <c r="P53" i="2"/>
  <c r="Q53" i="2" s="1"/>
  <c r="J528" i="2"/>
  <c r="K528" i="2" s="1"/>
  <c r="J529" i="2"/>
  <c r="K529" i="2" s="1"/>
  <c r="L529" i="2" s="1"/>
  <c r="M529" i="2" s="1"/>
  <c r="J530" i="2"/>
  <c r="K530" i="2" s="1"/>
  <c r="J531" i="2"/>
  <c r="K531" i="2" s="1"/>
  <c r="L531" i="2" s="1"/>
  <c r="M531" i="2" s="1"/>
  <c r="J532" i="2"/>
  <c r="K532" i="2" s="1"/>
  <c r="J18" i="2"/>
  <c r="K18" i="2" s="1"/>
  <c r="L18" i="2" s="1"/>
  <c r="J1074" i="2"/>
  <c r="K1074" i="2" s="1"/>
  <c r="J1076" i="2"/>
  <c r="K1076" i="2" s="1"/>
  <c r="J1077" i="2"/>
  <c r="K1077" i="2" s="1"/>
  <c r="L1077" i="2" s="1"/>
  <c r="M1077" i="2" s="1"/>
  <c r="J1083" i="2"/>
  <c r="K1083" i="2" s="1"/>
  <c r="L1083" i="2" s="1"/>
  <c r="M1083" i="2" s="1"/>
  <c r="J1080" i="2"/>
  <c r="K1080" i="2" s="1"/>
  <c r="J527" i="2"/>
  <c r="K527" i="2" s="1"/>
  <c r="L527" i="2" s="1"/>
  <c r="M527" i="2" s="1"/>
  <c r="J53" i="2"/>
  <c r="K53" i="2" s="1"/>
  <c r="C53" i="2" s="1"/>
  <c r="P51" i="2"/>
  <c r="Q51" i="2" s="1"/>
  <c r="J51" i="2"/>
  <c r="K51" i="2" s="1"/>
  <c r="C51" i="2" s="1"/>
  <c r="J56" i="2"/>
  <c r="K56" i="2" s="1"/>
  <c r="C56" i="2" s="1"/>
  <c r="T52" i="2"/>
  <c r="J52" i="2"/>
  <c r="K52" i="2" s="1"/>
  <c r="C52" i="2" s="1"/>
  <c r="E23" i="2"/>
  <c r="T23" i="2"/>
  <c r="J23" i="2"/>
  <c r="K23" i="2" s="1"/>
  <c r="L23" i="2" s="1"/>
  <c r="M23" i="2" s="1"/>
  <c r="E527" i="2"/>
  <c r="E528" i="2"/>
  <c r="E529" i="2"/>
  <c r="E530" i="2"/>
  <c r="E531" i="2"/>
  <c r="E532" i="2"/>
  <c r="E1074" i="2"/>
  <c r="E1076" i="2"/>
  <c r="E1077" i="2"/>
  <c r="E1083" i="2"/>
  <c r="P527" i="2"/>
  <c r="Q527" i="2" s="1"/>
  <c r="P528" i="2"/>
  <c r="Q528" i="2" s="1"/>
  <c r="P529" i="2"/>
  <c r="Q529" i="2" s="1"/>
  <c r="P530" i="2"/>
  <c r="Q530" i="2" s="1"/>
  <c r="P531" i="2"/>
  <c r="Q531" i="2" s="1"/>
  <c r="P532" i="2"/>
  <c r="Q532" i="2" s="1"/>
  <c r="T1074" i="2"/>
  <c r="E1065" i="2"/>
  <c r="E1064" i="2"/>
  <c r="E694" i="2"/>
  <c r="T694" i="2"/>
  <c r="J694" i="2"/>
  <c r="K694" i="2" s="1"/>
  <c r="C694" i="2" s="1"/>
  <c r="E695" i="2"/>
  <c r="E693" i="2"/>
  <c r="J695" i="2"/>
  <c r="K695" i="2" s="1"/>
  <c r="C695" i="2" s="1"/>
  <c r="P693" i="2"/>
  <c r="Q693" i="2" s="1"/>
  <c r="J693" i="2"/>
  <c r="K693" i="2" s="1"/>
  <c r="C693" i="2" s="1"/>
  <c r="J1064" i="2"/>
  <c r="K1064" i="2" s="1"/>
  <c r="P1064" i="2"/>
  <c r="Q1064" i="2" s="1"/>
  <c r="J1065" i="2"/>
  <c r="K1065" i="2" s="1"/>
  <c r="L1065" i="2" s="1"/>
  <c r="M1065" i="2" s="1"/>
  <c r="P1065" i="2"/>
  <c r="T1065" i="2" s="1"/>
  <c r="P1009" i="2"/>
  <c r="Q1009" i="2" s="1"/>
  <c r="F24" i="3"/>
  <c r="I24" i="3"/>
  <c r="P811" i="2"/>
  <c r="Q811" i="2" s="1"/>
  <c r="J811" i="2"/>
  <c r="K811" i="2" s="1"/>
  <c r="C811" i="2" s="1"/>
  <c r="T20" i="2"/>
  <c r="J24" i="2"/>
  <c r="K24" i="2" s="1"/>
  <c r="L24" i="2" s="1"/>
  <c r="M24" i="2" s="1"/>
  <c r="J21" i="2"/>
  <c r="K21" i="2" s="1"/>
  <c r="J1009" i="2"/>
  <c r="K1009" i="2" s="1"/>
  <c r="C1009" i="2" s="1"/>
  <c r="J1015" i="2"/>
  <c r="K1015" i="2" s="1"/>
  <c r="C1015" i="2" s="1"/>
  <c r="J1011" i="2"/>
  <c r="K1011" i="2" s="1"/>
  <c r="C1011" i="2" s="1"/>
  <c r="P521" i="2"/>
  <c r="P538" i="2"/>
  <c r="Q538" i="2" s="1"/>
  <c r="P522" i="2"/>
  <c r="T522" i="2" s="1"/>
  <c r="P523" i="2"/>
  <c r="P524" i="2"/>
  <c r="T524" i="2" s="1"/>
  <c r="P525" i="2"/>
  <c r="P526" i="2"/>
  <c r="T526" i="2" s="1"/>
  <c r="Q534" i="2"/>
  <c r="P536" i="2"/>
  <c r="T536" i="2" s="1"/>
  <c r="P537" i="2"/>
  <c r="P535" i="2"/>
  <c r="P533" i="2"/>
  <c r="J520" i="2"/>
  <c r="K520" i="2" s="1"/>
  <c r="J521" i="2"/>
  <c r="K521" i="2" s="1"/>
  <c r="L521" i="2" s="1"/>
  <c r="M521" i="2" s="1"/>
  <c r="J538" i="2"/>
  <c r="K538" i="2" s="1"/>
  <c r="J522" i="2"/>
  <c r="K522" i="2" s="1"/>
  <c r="J523" i="2"/>
  <c r="K523" i="2" s="1"/>
  <c r="L523" i="2" s="1"/>
  <c r="M523" i="2" s="1"/>
  <c r="J524" i="2"/>
  <c r="K524" i="2" s="1"/>
  <c r="J525" i="2"/>
  <c r="K525" i="2" s="1"/>
  <c r="L525" i="2" s="1"/>
  <c r="M525" i="2" s="1"/>
  <c r="J526" i="2"/>
  <c r="K526" i="2" s="1"/>
  <c r="J534" i="2"/>
  <c r="K534" i="2" s="1"/>
  <c r="J536" i="2"/>
  <c r="K536" i="2" s="1"/>
  <c r="J537" i="2"/>
  <c r="K537" i="2" s="1"/>
  <c r="L537" i="2" s="1"/>
  <c r="M537" i="2" s="1"/>
  <c r="J535" i="2"/>
  <c r="K535" i="2" s="1"/>
  <c r="L535" i="2" s="1"/>
  <c r="M535" i="2" s="1"/>
  <c r="J533" i="2"/>
  <c r="K533" i="2" s="1"/>
  <c r="L533" i="2" s="1"/>
  <c r="M533" i="2" s="1"/>
  <c r="J348" i="2"/>
  <c r="K348" i="2" s="1"/>
  <c r="C348" i="2" s="1"/>
  <c r="J349" i="2"/>
  <c r="K349" i="2" s="1"/>
  <c r="L349" i="2" s="1"/>
  <c r="M349" i="2" s="1"/>
  <c r="J511" i="2"/>
  <c r="K511" i="2" s="1"/>
  <c r="L511" i="2" s="1"/>
  <c r="M511" i="2" s="1"/>
  <c r="J404" i="2"/>
  <c r="K404" i="2" s="1"/>
  <c r="L404" i="2" s="1"/>
  <c r="M404" i="2" s="1"/>
  <c r="J405" i="2"/>
  <c r="K405" i="2" s="1"/>
  <c r="J507" i="2"/>
  <c r="K507" i="2" s="1"/>
  <c r="J518" i="2"/>
  <c r="K518" i="2" s="1"/>
  <c r="C518" i="2" s="1"/>
  <c r="J519" i="2"/>
  <c r="K519" i="2" s="1"/>
  <c r="C519" i="2" s="1"/>
  <c r="E405" i="2"/>
  <c r="E507" i="2"/>
  <c r="E518" i="2"/>
  <c r="E519" i="2"/>
  <c r="E520" i="2"/>
  <c r="E521" i="2"/>
  <c r="E538" i="2"/>
  <c r="E522" i="2"/>
  <c r="E523" i="2"/>
  <c r="E524" i="2"/>
  <c r="E525" i="2"/>
  <c r="E526" i="2"/>
  <c r="E534" i="2"/>
  <c r="E536" i="2"/>
  <c r="E537" i="2"/>
  <c r="E535" i="2"/>
  <c r="E533" i="2"/>
  <c r="Q349" i="2"/>
  <c r="P511" i="2"/>
  <c r="Q511" i="2" s="1"/>
  <c r="P404" i="2"/>
  <c r="Q404" i="2" s="1"/>
  <c r="P507" i="2"/>
  <c r="Q507" i="2" s="1"/>
  <c r="P518" i="2"/>
  <c r="Q518" i="2" s="1"/>
  <c r="P519" i="2"/>
  <c r="Q519" i="2" s="1"/>
  <c r="P520" i="2"/>
  <c r="Q520" i="2" s="1"/>
  <c r="P139" i="2"/>
  <c r="Q139" i="2" s="1"/>
  <c r="Q1281" i="2"/>
  <c r="P363" i="2"/>
  <c r="Q363" i="2" s="1"/>
  <c r="P358" i="2"/>
  <c r="Q358" i="2" s="1"/>
  <c r="J139" i="2"/>
  <c r="K139" i="2" s="1"/>
  <c r="C139" i="2" s="1"/>
  <c r="J173" i="2"/>
  <c r="K173" i="2" s="1"/>
  <c r="C173" i="2" s="1"/>
  <c r="J148" i="2"/>
  <c r="K148" i="2" s="1"/>
  <c r="C148" i="2" s="1"/>
  <c r="J1053" i="2"/>
  <c r="K1053" i="2" s="1"/>
  <c r="C1053" i="2" s="1"/>
  <c r="J1281" i="2"/>
  <c r="K1281" i="2" s="1"/>
  <c r="C1281" i="2" s="1"/>
  <c r="J359" i="2"/>
  <c r="K359" i="2" s="1"/>
  <c r="C359" i="2" s="1"/>
  <c r="J366" i="2"/>
  <c r="K366" i="2" s="1"/>
  <c r="C366" i="2" s="1"/>
  <c r="J374" i="2"/>
  <c r="K374" i="2" s="1"/>
  <c r="C374" i="2" s="1"/>
  <c r="J362" i="2"/>
  <c r="K362" i="2" s="1"/>
  <c r="C362" i="2" s="1"/>
  <c r="J355" i="2"/>
  <c r="K355" i="2" s="1"/>
  <c r="C355" i="2" s="1"/>
  <c r="J363" i="2"/>
  <c r="K363" i="2" s="1"/>
  <c r="C363" i="2" s="1"/>
  <c r="J358" i="2"/>
  <c r="K358" i="2" s="1"/>
  <c r="C358" i="2" s="1"/>
  <c r="J339" i="2"/>
  <c r="K339" i="2" s="1"/>
  <c r="C339" i="2" s="1"/>
  <c r="J345" i="2"/>
  <c r="K345" i="2" s="1"/>
  <c r="C345" i="2" s="1"/>
  <c r="J346" i="2"/>
  <c r="K346" i="2" s="1"/>
  <c r="C346" i="2" s="1"/>
  <c r="J347" i="2"/>
  <c r="K347" i="2" s="1"/>
  <c r="E699" i="2"/>
  <c r="E700" i="2"/>
  <c r="E754" i="2"/>
  <c r="E755" i="2"/>
  <c r="E1224" i="2"/>
  <c r="E506" i="2"/>
  <c r="E413" i="2"/>
  <c r="E141" i="2"/>
  <c r="E139" i="2"/>
  <c r="E173" i="2"/>
  <c r="E148" i="2"/>
  <c r="E359" i="2"/>
  <c r="E366" i="2"/>
  <c r="E374" i="2"/>
  <c r="E362" i="2"/>
  <c r="E355" i="2"/>
  <c r="E363" i="2"/>
  <c r="E358" i="2"/>
  <c r="E339" i="2"/>
  <c r="E345" i="2"/>
  <c r="E346" i="2"/>
  <c r="E347" i="2"/>
  <c r="E348" i="2"/>
  <c r="E349" i="2"/>
  <c r="E511" i="2"/>
  <c r="E404" i="2"/>
  <c r="J141" i="2"/>
  <c r="K141" i="2" s="1"/>
  <c r="C141" i="2" s="1"/>
  <c r="J413" i="2"/>
  <c r="K413" i="2" s="1"/>
  <c r="C413" i="2" s="1"/>
  <c r="J506" i="2"/>
  <c r="K506" i="2" s="1"/>
  <c r="C506" i="2" s="1"/>
  <c r="J1224" i="2"/>
  <c r="K1224" i="2" s="1"/>
  <c r="C1224" i="2" s="1"/>
  <c r="J755" i="2"/>
  <c r="K755" i="2" s="1"/>
  <c r="C755" i="2" s="1"/>
  <c r="J754" i="2"/>
  <c r="K754" i="2" s="1"/>
  <c r="C754" i="2" s="1"/>
  <c r="J700" i="2"/>
  <c r="K700" i="2" s="1"/>
  <c r="C700" i="2" s="1"/>
  <c r="P699" i="2"/>
  <c r="Q699" i="2" s="1"/>
  <c r="Q700" i="2"/>
  <c r="P754" i="2"/>
  <c r="Q754" i="2" s="1"/>
  <c r="P755" i="2"/>
  <c r="Q755" i="2" s="1"/>
  <c r="P1224" i="2"/>
  <c r="Q1224" i="2" s="1"/>
  <c r="P506" i="2"/>
  <c r="Q506" i="2" s="1"/>
  <c r="P141" i="2"/>
  <c r="Q141" i="2" s="1"/>
  <c r="J699" i="2"/>
  <c r="K699" i="2" s="1"/>
  <c r="C699" i="2" s="1"/>
  <c r="E934" i="2"/>
  <c r="E922" i="2"/>
  <c r="E925" i="2"/>
  <c r="E924" i="2"/>
  <c r="E923" i="2"/>
  <c r="E926" i="2"/>
  <c r="E947" i="2"/>
  <c r="E972" i="2"/>
  <c r="E978" i="2"/>
  <c r="E927" i="2"/>
  <c r="E928" i="2"/>
  <c r="E929" i="2"/>
  <c r="P924" i="2"/>
  <c r="Q924" i="2" s="1"/>
  <c r="P923" i="2"/>
  <c r="Q923" i="2" s="1"/>
  <c r="P926" i="2"/>
  <c r="Q926" i="2" s="1"/>
  <c r="P947" i="2"/>
  <c r="Q947" i="2" s="1"/>
  <c r="P972" i="2"/>
  <c r="Q972" i="2" s="1"/>
  <c r="P978" i="2"/>
  <c r="Q978" i="2" s="1"/>
  <c r="J924" i="2"/>
  <c r="K924" i="2" s="1"/>
  <c r="C924" i="2" s="1"/>
  <c r="J923" i="2"/>
  <c r="K923" i="2" s="1"/>
  <c r="J926" i="2"/>
  <c r="K926" i="2" s="1"/>
  <c r="C926" i="2" s="1"/>
  <c r="J947" i="2"/>
  <c r="K947" i="2" s="1"/>
  <c r="L947" i="2" s="1"/>
  <c r="M947" i="2" s="1"/>
  <c r="J972" i="2"/>
  <c r="K972" i="2" s="1"/>
  <c r="C972" i="2" s="1"/>
  <c r="J978" i="2"/>
  <c r="K978" i="2" s="1"/>
  <c r="C978" i="2" s="1"/>
  <c r="E931" i="2"/>
  <c r="P944" i="2"/>
  <c r="Q944" i="2" s="1"/>
  <c r="P939" i="2"/>
  <c r="Q939" i="2" s="1"/>
  <c r="P933" i="2"/>
  <c r="Q933" i="2" s="1"/>
  <c r="P928" i="2"/>
  <c r="Q928" i="2" s="1"/>
  <c r="P927" i="2"/>
  <c r="Q927" i="2" s="1"/>
  <c r="P941" i="2"/>
  <c r="Q941" i="2" s="1"/>
  <c r="P932" i="2"/>
  <c r="Q932" i="2" s="1"/>
  <c r="P929" i="2"/>
  <c r="Q929" i="2" s="1"/>
  <c r="P931" i="2"/>
  <c r="Q931" i="2" s="1"/>
  <c r="P934" i="2"/>
  <c r="Q934" i="2" s="1"/>
  <c r="P922" i="2"/>
  <c r="Q922" i="2" s="1"/>
  <c r="P925" i="2"/>
  <c r="Q925" i="2" s="1"/>
  <c r="J944" i="2"/>
  <c r="K944" i="2" s="1"/>
  <c r="L944" i="2" s="1"/>
  <c r="M944" i="2" s="1"/>
  <c r="J939" i="2"/>
  <c r="K939" i="2" s="1"/>
  <c r="C939" i="2" s="1"/>
  <c r="J933" i="2"/>
  <c r="K933" i="2" s="1"/>
  <c r="J928" i="2"/>
  <c r="K928" i="2" s="1"/>
  <c r="C928" i="2" s="1"/>
  <c r="J927" i="2"/>
  <c r="K927" i="2" s="1"/>
  <c r="C927" i="2" s="1"/>
  <c r="J941" i="2"/>
  <c r="K941" i="2" s="1"/>
  <c r="J932" i="2"/>
  <c r="K932" i="2" s="1"/>
  <c r="J929" i="2"/>
  <c r="K929" i="2" s="1"/>
  <c r="L929" i="2" s="1"/>
  <c r="M929" i="2" s="1"/>
  <c r="J931" i="2"/>
  <c r="K931" i="2" s="1"/>
  <c r="L931" i="2" s="1"/>
  <c r="M931" i="2" s="1"/>
  <c r="J934" i="2"/>
  <c r="K934" i="2" s="1"/>
  <c r="L934" i="2" s="1"/>
  <c r="M934" i="2" s="1"/>
  <c r="J922" i="2"/>
  <c r="K922" i="2" s="1"/>
  <c r="J925" i="2"/>
  <c r="K925" i="2" s="1"/>
  <c r="L925" i="2" s="1"/>
  <c r="M925" i="2" s="1"/>
  <c r="E943" i="2"/>
  <c r="E944" i="2"/>
  <c r="E939" i="2"/>
  <c r="E933" i="2"/>
  <c r="E941" i="2"/>
  <c r="E932" i="2"/>
  <c r="E951" i="2"/>
  <c r="E949" i="2"/>
  <c r="E950" i="2"/>
  <c r="E946" i="2"/>
  <c r="E948" i="2"/>
  <c r="E679" i="2"/>
  <c r="E935" i="2"/>
  <c r="E942" i="2"/>
  <c r="E945" i="2"/>
  <c r="E937" i="2"/>
  <c r="P951" i="2"/>
  <c r="Q951" i="2" s="1"/>
  <c r="P949" i="2"/>
  <c r="Q949" i="2" s="1"/>
  <c r="P950" i="2"/>
  <c r="Q950" i="2" s="1"/>
  <c r="P946" i="2"/>
  <c r="Q946" i="2" s="1"/>
  <c r="P948" i="2"/>
  <c r="Q948" i="2" s="1"/>
  <c r="P679" i="2"/>
  <c r="Q679" i="2" s="1"/>
  <c r="P935" i="2"/>
  <c r="Q935" i="2" s="1"/>
  <c r="P942" i="2"/>
  <c r="Q942" i="2" s="1"/>
  <c r="P945" i="2"/>
  <c r="Q945" i="2" s="1"/>
  <c r="P937" i="2"/>
  <c r="Q937" i="2" s="1"/>
  <c r="P943" i="2"/>
  <c r="Q943" i="2" s="1"/>
  <c r="J951" i="2"/>
  <c r="K951" i="2" s="1"/>
  <c r="C951" i="2" s="1"/>
  <c r="J949" i="2"/>
  <c r="K949" i="2" s="1"/>
  <c r="C949" i="2" s="1"/>
  <c r="J950" i="2"/>
  <c r="K950" i="2" s="1"/>
  <c r="C950" i="2" s="1"/>
  <c r="J946" i="2"/>
  <c r="K946" i="2" s="1"/>
  <c r="J948" i="2"/>
  <c r="K948" i="2" s="1"/>
  <c r="L948" i="2" s="1"/>
  <c r="M948" i="2" s="1"/>
  <c r="J679" i="2"/>
  <c r="K679" i="2" s="1"/>
  <c r="C679" i="2" s="1"/>
  <c r="J935" i="2"/>
  <c r="K935" i="2" s="1"/>
  <c r="L935" i="2" s="1"/>
  <c r="M935" i="2" s="1"/>
  <c r="J942" i="2"/>
  <c r="K942" i="2" s="1"/>
  <c r="C942" i="2" s="1"/>
  <c r="J945" i="2"/>
  <c r="K945" i="2" s="1"/>
  <c r="C945" i="2" s="1"/>
  <c r="J937" i="2"/>
  <c r="K937" i="2" s="1"/>
  <c r="C937" i="2" s="1"/>
  <c r="J943" i="2"/>
  <c r="K943" i="2" s="1"/>
  <c r="C943" i="2" s="1"/>
  <c r="P963" i="2"/>
  <c r="P964" i="2"/>
  <c r="T964" i="2" s="1"/>
  <c r="P965" i="2"/>
  <c r="P966" i="2"/>
  <c r="T966" i="2" s="1"/>
  <c r="T968" i="2"/>
  <c r="P952" i="2"/>
  <c r="T952" i="2" s="1"/>
  <c r="J956" i="2"/>
  <c r="K956" i="2" s="1"/>
  <c r="C956" i="2" s="1"/>
  <c r="J967" i="2"/>
  <c r="K967" i="2" s="1"/>
  <c r="C967" i="2" s="1"/>
  <c r="J957" i="2"/>
  <c r="K957" i="2" s="1"/>
  <c r="C957" i="2" s="1"/>
  <c r="J968" i="2"/>
  <c r="K968" i="2" s="1"/>
  <c r="C968" i="2" s="1"/>
  <c r="J952" i="2"/>
  <c r="K952" i="2" s="1"/>
  <c r="C952" i="2" s="1"/>
  <c r="E963" i="2"/>
  <c r="E964" i="2"/>
  <c r="E965" i="2"/>
  <c r="E966" i="2"/>
  <c r="E956" i="2"/>
  <c r="E967" i="2"/>
  <c r="E957" i="2"/>
  <c r="E968" i="2"/>
  <c r="E952" i="2"/>
  <c r="J963" i="2"/>
  <c r="K963" i="2" s="1"/>
  <c r="C963" i="2" s="1"/>
  <c r="J964" i="2"/>
  <c r="K964" i="2" s="1"/>
  <c r="C964" i="2" s="1"/>
  <c r="J965" i="2"/>
  <c r="K965" i="2" s="1"/>
  <c r="C965" i="2" s="1"/>
  <c r="J966" i="2"/>
  <c r="K966" i="2" s="1"/>
  <c r="C966" i="2" s="1"/>
  <c r="J688" i="2"/>
  <c r="K688" i="2" s="1"/>
  <c r="L688" i="2" s="1"/>
  <c r="M688" i="2" s="1"/>
  <c r="E687" i="2"/>
  <c r="E685" i="2"/>
  <c r="E686" i="2"/>
  <c r="E680" i="2"/>
  <c r="E955" i="2"/>
  <c r="P682" i="2"/>
  <c r="Q682" i="2" s="1"/>
  <c r="P681" i="2"/>
  <c r="Q681" i="2" s="1"/>
  <c r="P685" i="2"/>
  <c r="Q685" i="2" s="1"/>
  <c r="P686" i="2"/>
  <c r="Q686" i="2" s="1"/>
  <c r="P680" i="2"/>
  <c r="P955" i="2"/>
  <c r="P687" i="2"/>
  <c r="Q687" i="2" s="1"/>
  <c r="J684" i="2"/>
  <c r="K684" i="2" s="1"/>
  <c r="C684" i="2" s="1"/>
  <c r="J683" i="2"/>
  <c r="K683" i="2" s="1"/>
  <c r="C683" i="2" s="1"/>
  <c r="J687" i="2"/>
  <c r="K687" i="2" s="1"/>
  <c r="C687" i="2" s="1"/>
  <c r="J682" i="2"/>
  <c r="K682" i="2" s="1"/>
  <c r="C682" i="2" s="1"/>
  <c r="J681" i="2"/>
  <c r="K681" i="2" s="1"/>
  <c r="C681" i="2" s="1"/>
  <c r="J685" i="2"/>
  <c r="K685" i="2" s="1"/>
  <c r="C685" i="2" s="1"/>
  <c r="J686" i="2"/>
  <c r="K686" i="2" s="1"/>
  <c r="C686" i="2" s="1"/>
  <c r="J680" i="2"/>
  <c r="K680" i="2" s="1"/>
  <c r="C680" i="2" s="1"/>
  <c r="J955" i="2"/>
  <c r="K955" i="2" s="1"/>
  <c r="C955" i="2" s="1"/>
  <c r="E279" i="2"/>
  <c r="E684" i="2"/>
  <c r="E683" i="2"/>
  <c r="E688" i="2"/>
  <c r="E682" i="2"/>
  <c r="E681" i="2"/>
  <c r="J279" i="2"/>
  <c r="K279" i="2" s="1"/>
  <c r="C279" i="2" s="1"/>
  <c r="P684" i="2"/>
  <c r="P683" i="2"/>
  <c r="T683" i="2" s="1"/>
  <c r="P554" i="2"/>
  <c r="Q554" i="2" s="1"/>
  <c r="P138" i="2"/>
  <c r="Q138" i="2" s="1"/>
  <c r="P144" i="2"/>
  <c r="Q144" i="2" s="1"/>
  <c r="J138" i="2"/>
  <c r="K138" i="2" s="1"/>
  <c r="C138" i="2" s="1"/>
  <c r="J144" i="2"/>
  <c r="K144" i="2" s="1"/>
  <c r="C144" i="2" s="1"/>
  <c r="J1044" i="2"/>
  <c r="K1044" i="2" s="1"/>
  <c r="C1044" i="2" s="1"/>
  <c r="J1052" i="2"/>
  <c r="K1052" i="2" s="1"/>
  <c r="C1052" i="2" s="1"/>
  <c r="J1061" i="2"/>
  <c r="K1061" i="2" s="1"/>
  <c r="C1061" i="2" s="1"/>
  <c r="J1047" i="2"/>
  <c r="K1047" i="2" s="1"/>
  <c r="C1047" i="2" s="1"/>
  <c r="J306" i="2"/>
  <c r="K306" i="2" s="1"/>
  <c r="C306" i="2" s="1"/>
  <c r="J20" i="2"/>
  <c r="K20" i="2" s="1"/>
  <c r="L20" i="2" s="1"/>
  <c r="E554" i="2"/>
  <c r="E138" i="2"/>
  <c r="E144" i="2"/>
  <c r="E307" i="2"/>
  <c r="E774" i="2"/>
  <c r="J1017" i="2"/>
  <c r="K1017" i="2" s="1"/>
  <c r="L1017" i="2" s="1"/>
  <c r="J1018" i="2"/>
  <c r="K1018" i="2" s="1"/>
  <c r="C1018" i="2" s="1"/>
  <c r="J1001" i="2"/>
  <c r="K1001" i="2" s="1"/>
  <c r="C1001" i="2" s="1"/>
  <c r="J554" i="2"/>
  <c r="K554" i="2" s="1"/>
  <c r="C554" i="2" s="1"/>
  <c r="E510" i="2"/>
  <c r="E1012" i="2"/>
  <c r="E1014" i="2"/>
  <c r="E1013" i="2"/>
  <c r="E1017" i="2"/>
  <c r="E1018" i="2"/>
  <c r="E1001" i="2"/>
  <c r="P510" i="2"/>
  <c r="Q510" i="2" s="1"/>
  <c r="P1001" i="2"/>
  <c r="Q1001" i="2" s="1"/>
  <c r="J168" i="2"/>
  <c r="J577" i="2"/>
  <c r="J578" i="2"/>
  <c r="K578" i="2" s="1"/>
  <c r="C578" i="2" s="1"/>
  <c r="J616" i="2"/>
  <c r="J617" i="2"/>
  <c r="K617" i="2" s="1"/>
  <c r="J691" i="2"/>
  <c r="J696" i="2"/>
  <c r="J690" i="2"/>
  <c r="J689" i="2"/>
  <c r="J692" i="2"/>
  <c r="J249" i="2"/>
  <c r="K249" i="2" s="1"/>
  <c r="L249" i="2" s="1"/>
  <c r="J278" i="2"/>
  <c r="J510" i="2"/>
  <c r="J774" i="2"/>
  <c r="J1155" i="2"/>
  <c r="J1012" i="2"/>
  <c r="J1014" i="2"/>
  <c r="J1013" i="2"/>
  <c r="E168" i="2"/>
  <c r="E577" i="2"/>
  <c r="E578" i="2"/>
  <c r="E616" i="2"/>
  <c r="E617" i="2"/>
  <c r="E691" i="2"/>
  <c r="E696" i="2"/>
  <c r="E690" i="2"/>
  <c r="E689" i="2"/>
  <c r="E692" i="2"/>
  <c r="E278" i="2"/>
  <c r="J502" i="2"/>
  <c r="K502" i="2" s="1"/>
  <c r="L502" i="2" s="1"/>
  <c r="J149" i="2"/>
  <c r="J827" i="2"/>
  <c r="K827" i="2" s="1"/>
  <c r="C827" i="2" s="1"/>
  <c r="J555" i="2"/>
  <c r="K555" i="2" s="1"/>
  <c r="C555" i="2" s="1"/>
  <c r="E275" i="2"/>
  <c r="E218" i="2"/>
  <c r="E115" i="2"/>
  <c r="P1092" i="2"/>
  <c r="Q1092" i="2" s="1"/>
  <c r="P593" i="2"/>
  <c r="Q593" i="2" s="1"/>
  <c r="P618" i="2"/>
  <c r="Q618" i="2" s="1"/>
  <c r="P899" i="2"/>
  <c r="Q899" i="2" s="1"/>
  <c r="P115" i="2"/>
  <c r="Q115" i="2" s="1"/>
  <c r="P796" i="2"/>
  <c r="Q796" i="2" s="1"/>
  <c r="P766" i="2"/>
  <c r="Q766" i="2" s="1"/>
  <c r="P609" i="2"/>
  <c r="Q609" i="2" s="1"/>
  <c r="P602" i="2"/>
  <c r="Q602" i="2" s="1"/>
  <c r="P412" i="2"/>
  <c r="Q412" i="2" s="1"/>
  <c r="P502" i="2"/>
  <c r="Q502" i="2" s="1"/>
  <c r="P827" i="2"/>
  <c r="Q827" i="2" s="1"/>
  <c r="P555" i="2"/>
  <c r="Q555" i="2" s="1"/>
  <c r="P824" i="2"/>
  <c r="Q824" i="2" s="1"/>
  <c r="P577" i="2"/>
  <c r="Q577" i="2" s="1"/>
  <c r="P578" i="2"/>
  <c r="Q578" i="2" s="1"/>
  <c r="Q616" i="2"/>
  <c r="P696" i="2"/>
  <c r="Q696" i="2" s="1"/>
  <c r="P690" i="2"/>
  <c r="Q690" i="2" s="1"/>
  <c r="P689" i="2"/>
  <c r="Q689" i="2" s="1"/>
  <c r="P692" i="2"/>
  <c r="Q692" i="2" s="1"/>
  <c r="J82" i="2"/>
  <c r="J1092" i="2"/>
  <c r="J1016" i="2"/>
  <c r="K1016" i="2" s="1"/>
  <c r="C1016" i="2" s="1"/>
  <c r="J1008" i="2"/>
  <c r="J1010" i="2"/>
  <c r="K1010" i="2" s="1"/>
  <c r="C1010" i="2" s="1"/>
  <c r="J593" i="2"/>
  <c r="J618" i="2"/>
  <c r="K618" i="2" s="1"/>
  <c r="C618" i="2" s="1"/>
  <c r="J587" i="2"/>
  <c r="J817" i="2"/>
  <c r="J661" i="2"/>
  <c r="J22" i="2"/>
  <c r="K22" i="2" s="1"/>
  <c r="L22" i="2" s="1"/>
  <c r="J549" i="2"/>
  <c r="J107" i="2"/>
  <c r="K107" i="2" s="1"/>
  <c r="C107" i="2" s="1"/>
  <c r="J769" i="2"/>
  <c r="J25" i="2"/>
  <c r="J899" i="2"/>
  <c r="K899" i="2" s="1"/>
  <c r="C899" i="2" s="1"/>
  <c r="J425" i="2"/>
  <c r="J275" i="2"/>
  <c r="K275" i="2" s="1"/>
  <c r="C275" i="2" s="1"/>
  <c r="J218" i="2"/>
  <c r="J115" i="2"/>
  <c r="J796" i="2"/>
  <c r="J766" i="2"/>
  <c r="K766" i="2" s="1"/>
  <c r="C766" i="2" s="1"/>
  <c r="J609" i="2"/>
  <c r="J602" i="2"/>
  <c r="J412" i="2"/>
  <c r="J824" i="2"/>
  <c r="J882" i="2"/>
  <c r="J152" i="2"/>
  <c r="E82" i="2"/>
  <c r="E1092" i="2"/>
  <c r="E1016" i="2"/>
  <c r="E1008" i="2"/>
  <c r="E1010" i="2"/>
  <c r="E593" i="2"/>
  <c r="E618" i="2"/>
  <c r="E587" i="2"/>
  <c r="E817" i="2"/>
  <c r="E661" i="2"/>
  <c r="E107" i="2"/>
  <c r="E769" i="2"/>
  <c r="E25" i="2"/>
  <c r="E899" i="2"/>
  <c r="E425" i="2"/>
  <c r="E796" i="2"/>
  <c r="E766" i="2"/>
  <c r="E609" i="2"/>
  <c r="E602" i="2"/>
  <c r="E412" i="2"/>
  <c r="E502" i="2"/>
  <c r="E149" i="2"/>
  <c r="E555" i="2"/>
  <c r="E882" i="2"/>
  <c r="E152" i="2"/>
  <c r="S1278" i="2" l="1"/>
  <c r="S1270" i="2"/>
  <c r="L1284" i="2"/>
  <c r="M1284" i="2" s="1"/>
  <c r="S1284" i="2" s="1"/>
  <c r="C1284" i="2"/>
  <c r="L1058" i="2"/>
  <c r="M1058" i="2" s="1"/>
  <c r="U1058" i="2" s="1"/>
  <c r="C1058" i="2"/>
  <c r="L1057" i="2"/>
  <c r="M1057" i="2" s="1"/>
  <c r="S1057" i="2" s="1"/>
  <c r="C1057" i="2"/>
  <c r="S1058" i="2"/>
  <c r="U1284" i="2"/>
  <c r="S1283" i="2"/>
  <c r="U1283" i="2"/>
  <c r="S1280" i="2"/>
  <c r="C1280" i="2"/>
  <c r="C1278" i="2"/>
  <c r="U1280" i="2"/>
  <c r="U1279" i="2"/>
  <c r="U1278" i="2"/>
  <c r="U1277" i="2"/>
  <c r="C1283" i="2"/>
  <c r="C1279" i="2"/>
  <c r="C1277" i="2"/>
  <c r="U1270" i="2"/>
  <c r="C1270" i="2"/>
  <c r="L1056" i="2"/>
  <c r="M1056" i="2" s="1"/>
  <c r="S1056" i="2" s="1"/>
  <c r="C1056" i="2"/>
  <c r="U1056" i="2"/>
  <c r="L1055" i="2"/>
  <c r="M1055" i="2" s="1"/>
  <c r="U1055" i="2" s="1"/>
  <c r="C1055" i="2"/>
  <c r="S1055" i="2"/>
  <c r="L1054" i="2"/>
  <c r="M1054" i="2" s="1"/>
  <c r="S1054" i="2" s="1"/>
  <c r="C1054" i="2"/>
  <c r="Q1049" i="2"/>
  <c r="Q1050" i="2"/>
  <c r="L1049" i="2"/>
  <c r="M1049" i="2" s="1"/>
  <c r="U1049" i="2" s="1"/>
  <c r="L1050" i="2"/>
  <c r="M1050" i="2" s="1"/>
  <c r="U1050" i="2" s="1"/>
  <c r="L1051" i="2"/>
  <c r="M1051" i="2" s="1"/>
  <c r="S1051" i="2" s="1"/>
  <c r="L1282" i="2"/>
  <c r="M1282" i="2" s="1"/>
  <c r="S1282" i="2" s="1"/>
  <c r="C1282" i="2"/>
  <c r="L1045" i="2"/>
  <c r="M1045" i="2" s="1"/>
  <c r="U1045" i="2" s="1"/>
  <c r="L1046" i="2"/>
  <c r="M1046" i="2" s="1"/>
  <c r="U1046" i="2" s="1"/>
  <c r="T728" i="2"/>
  <c r="T443" i="2"/>
  <c r="L877" i="2"/>
  <c r="M877" i="2" s="1"/>
  <c r="T637" i="2"/>
  <c r="T439" i="2"/>
  <c r="S828" i="2"/>
  <c r="T743" i="2"/>
  <c r="T423" i="2"/>
  <c r="T714" i="2"/>
  <c r="S868" i="2"/>
  <c r="S866" i="2"/>
  <c r="S864" i="2"/>
  <c r="S862" i="2"/>
  <c r="S860" i="2"/>
  <c r="S858" i="2"/>
  <c r="S303" i="2"/>
  <c r="S855" i="2"/>
  <c r="S853" i="2"/>
  <c r="S831" i="2"/>
  <c r="S829" i="2"/>
  <c r="L1230" i="2"/>
  <c r="M1230" i="2" s="1"/>
  <c r="S1230" i="2" s="1"/>
  <c r="L1229" i="2"/>
  <c r="M1229" i="2" s="1"/>
  <c r="S1229" i="2" s="1"/>
  <c r="S727" i="2"/>
  <c r="M1265" i="2"/>
  <c r="M1263" i="2"/>
  <c r="M1261" i="2"/>
  <c r="S1261" i="2" s="1"/>
  <c r="M794" i="2"/>
  <c r="S794" i="2" s="1"/>
  <c r="M1228" i="2"/>
  <c r="M909" i="2"/>
  <c r="L88" i="2"/>
  <c r="M88" i="2" s="1"/>
  <c r="L505" i="2"/>
  <c r="M505" i="2" s="1"/>
  <c r="S505" i="2" s="1"/>
  <c r="L1260" i="2"/>
  <c r="M1260" i="2" s="1"/>
  <c r="S1260" i="2" s="1"/>
  <c r="L1262" i="2"/>
  <c r="M1262" i="2" s="1"/>
  <c r="S1262" i="2" s="1"/>
  <c r="L1264" i="2"/>
  <c r="M1264" i="2" s="1"/>
  <c r="L1158" i="2"/>
  <c r="M1158" i="2" s="1"/>
  <c r="S1158" i="2" s="1"/>
  <c r="S371" i="2"/>
  <c r="S350" i="2"/>
  <c r="S334" i="2"/>
  <c r="S135" i="2"/>
  <c r="S129" i="2"/>
  <c r="S844" i="2"/>
  <c r="S840" i="2"/>
  <c r="S838" i="2"/>
  <c r="S752" i="2"/>
  <c r="S750" i="2"/>
  <c r="S748" i="2"/>
  <c r="S746" i="2"/>
  <c r="S300" i="2"/>
  <c r="S311" i="2"/>
  <c r="U460" i="2"/>
  <c r="Q38" i="2"/>
  <c r="T688" i="2"/>
  <c r="U688" i="2" s="1"/>
  <c r="Q688" i="2"/>
  <c r="T684" i="2"/>
  <c r="Q684" i="2"/>
  <c r="T967" i="2"/>
  <c r="Q967" i="2"/>
  <c r="T965" i="2"/>
  <c r="Q965" i="2"/>
  <c r="T963" i="2"/>
  <c r="Q963" i="2"/>
  <c r="T533" i="2"/>
  <c r="U533" i="2" s="1"/>
  <c r="Q533" i="2"/>
  <c r="T537" i="2"/>
  <c r="U537" i="2" s="1"/>
  <c r="Q537" i="2"/>
  <c r="T525" i="2"/>
  <c r="Q525" i="2"/>
  <c r="S525" i="2" s="1"/>
  <c r="T523" i="2"/>
  <c r="U523" i="2" s="1"/>
  <c r="Q523" i="2"/>
  <c r="S523" i="2" s="1"/>
  <c r="T887" i="2"/>
  <c r="U887" i="2" s="1"/>
  <c r="Q887" i="2"/>
  <c r="S887" i="2" s="1"/>
  <c r="T314" i="2"/>
  <c r="Q314" i="2"/>
  <c r="T645" i="2"/>
  <c r="Q645" i="2"/>
  <c r="T627" i="2"/>
  <c r="Q627" i="2"/>
  <c r="T631" i="2"/>
  <c r="Q631" i="2"/>
  <c r="T635" i="2"/>
  <c r="Q635" i="2"/>
  <c r="T446" i="2"/>
  <c r="Q446" i="2"/>
  <c r="T680" i="2"/>
  <c r="Q680" i="2"/>
  <c r="T535" i="2"/>
  <c r="U535" i="2" s="1"/>
  <c r="Q535" i="2"/>
  <c r="S535" i="2" s="1"/>
  <c r="T521" i="2"/>
  <c r="Q521" i="2"/>
  <c r="T666" i="2"/>
  <c r="Q666" i="2"/>
  <c r="T396" i="2"/>
  <c r="Q396" i="2"/>
  <c r="T605" i="2"/>
  <c r="Q605" i="2"/>
  <c r="T154" i="2"/>
  <c r="Q154" i="2"/>
  <c r="T432" i="2"/>
  <c r="Q432" i="2"/>
  <c r="T75" i="2"/>
  <c r="Q75" i="2"/>
  <c r="T658" i="2"/>
  <c r="Q658" i="2"/>
  <c r="T623" i="2"/>
  <c r="Q623" i="2"/>
  <c r="T629" i="2"/>
  <c r="Q629" i="2"/>
  <c r="T902" i="2"/>
  <c r="Q902" i="2"/>
  <c r="T883" i="2"/>
  <c r="Q883" i="2"/>
  <c r="T729" i="2"/>
  <c r="Q729" i="2"/>
  <c r="T731" i="2"/>
  <c r="Q731" i="2"/>
  <c r="T733" i="2"/>
  <c r="Q733" i="2"/>
  <c r="T771" i="2"/>
  <c r="Q771" i="2"/>
  <c r="T402" i="2"/>
  <c r="Q402" i="2"/>
  <c r="Q36" i="2"/>
  <c r="Q1109" i="2"/>
  <c r="Q1065" i="2"/>
  <c r="S1065" i="2" s="1"/>
  <c r="Q1036" i="2"/>
  <c r="Q1024" i="2"/>
  <c r="Q964" i="2"/>
  <c r="Q778" i="2"/>
  <c r="Q772" i="2"/>
  <c r="Q732" i="2"/>
  <c r="Q720" i="2"/>
  <c r="Q683" i="2"/>
  <c r="Q659" i="2"/>
  <c r="Q634" i="2"/>
  <c r="Q630" i="2"/>
  <c r="Q626" i="2"/>
  <c r="Q622" i="2"/>
  <c r="Q546" i="2"/>
  <c r="Q536" i="2"/>
  <c r="Q524" i="2"/>
  <c r="Q512" i="2"/>
  <c r="Q445" i="2"/>
  <c r="Q429" i="2"/>
  <c r="Q403" i="2"/>
  <c r="Q369" i="2"/>
  <c r="Q367" i="2"/>
  <c r="Q285" i="2"/>
  <c r="Q271" i="2"/>
  <c r="Q178" i="2"/>
  <c r="T955" i="2"/>
  <c r="Q955" i="2"/>
  <c r="T625" i="2"/>
  <c r="Q625" i="2"/>
  <c r="T633" i="2"/>
  <c r="Q633" i="2"/>
  <c r="T647" i="2"/>
  <c r="Q647" i="2"/>
  <c r="T879" i="2"/>
  <c r="Q879" i="2"/>
  <c r="T798" i="2"/>
  <c r="Q798" i="2"/>
  <c r="T444" i="2"/>
  <c r="T719" i="2"/>
  <c r="Q719" i="2"/>
  <c r="T721" i="2"/>
  <c r="Q721" i="2"/>
  <c r="T723" i="2"/>
  <c r="Q723" i="2"/>
  <c r="T1035" i="2"/>
  <c r="Q1035" i="2"/>
  <c r="T1037" i="2"/>
  <c r="Q1037" i="2"/>
  <c r="T1039" i="2"/>
  <c r="Q1039" i="2"/>
  <c r="T238" i="2"/>
  <c r="Q238" i="2"/>
  <c r="T767" i="2"/>
  <c r="Q767" i="2"/>
  <c r="T408" i="2"/>
  <c r="Q408" i="2"/>
  <c r="T641" i="2"/>
  <c r="Q641" i="2"/>
  <c r="T37" i="2"/>
  <c r="Q37" i="2"/>
  <c r="Q49" i="2"/>
  <c r="Q1038" i="2"/>
  <c r="Q1034" i="2"/>
  <c r="Q966" i="2"/>
  <c r="Q952" i="2"/>
  <c r="Q768" i="2"/>
  <c r="Q760" i="2"/>
  <c r="Q734" i="2"/>
  <c r="Q722" i="2"/>
  <c r="Q695" i="2"/>
  <c r="Q632" i="2"/>
  <c r="Q628" i="2"/>
  <c r="Q624" i="2"/>
  <c r="Q620" i="2"/>
  <c r="Q526" i="2"/>
  <c r="Q522" i="2"/>
  <c r="Q447" i="2"/>
  <c r="Q407" i="2"/>
  <c r="Q283" i="2"/>
  <c r="Q247" i="2"/>
  <c r="Q241" i="2"/>
  <c r="L1172" i="2"/>
  <c r="M1172" i="2" s="1"/>
  <c r="U1172" i="2" s="1"/>
  <c r="C1172" i="2"/>
  <c r="L272" i="2"/>
  <c r="M272" i="2" s="1"/>
  <c r="C272" i="2"/>
  <c r="L888" i="2"/>
  <c r="M888" i="2" s="1"/>
  <c r="C888" i="2"/>
  <c r="L1025" i="2"/>
  <c r="M1025" i="2" s="1"/>
  <c r="C1025" i="2"/>
  <c r="S1152" i="2"/>
  <c r="U1152" i="2"/>
  <c r="C1152" i="2"/>
  <c r="S1090" i="2"/>
  <c r="U1090" i="2"/>
  <c r="C1090" i="2"/>
  <c r="L102" i="2"/>
  <c r="M102" i="2" s="1"/>
  <c r="U102" i="2" s="1"/>
  <c r="U311" i="2"/>
  <c r="C312" i="2"/>
  <c r="S312" i="2"/>
  <c r="U312" i="2"/>
  <c r="C311" i="2"/>
  <c r="S112" i="2"/>
  <c r="S1266" i="2"/>
  <c r="S1265" i="2"/>
  <c r="S1263" i="2"/>
  <c r="S1228" i="2"/>
  <c r="S909" i="2"/>
  <c r="S1259" i="2"/>
  <c r="S1258" i="2"/>
  <c r="S1257" i="2"/>
  <c r="S1256" i="2"/>
  <c r="S1255" i="2"/>
  <c r="S1254" i="2"/>
  <c r="S1253" i="2"/>
  <c r="S1252" i="2"/>
  <c r="S1251" i="2"/>
  <c r="S1250" i="2"/>
  <c r="S1249" i="2"/>
  <c r="S1248" i="2"/>
  <c r="S1247" i="2"/>
  <c r="S1246" i="2"/>
  <c r="S1245" i="2"/>
  <c r="S1244" i="2"/>
  <c r="S1243" i="2"/>
  <c r="S1242" i="2"/>
  <c r="S1241" i="2"/>
  <c r="S1240" i="2"/>
  <c r="S1239" i="2"/>
  <c r="S1238" i="2"/>
  <c r="S1237" i="2"/>
  <c r="S1236" i="2"/>
  <c r="S1235" i="2"/>
  <c r="S1234" i="2"/>
  <c r="S1233" i="2"/>
  <c r="S1232" i="2"/>
  <c r="S1231" i="2"/>
  <c r="S1227" i="2"/>
  <c r="S1226" i="2"/>
  <c r="S1225" i="2"/>
  <c r="S1223" i="2"/>
  <c r="S1222" i="2"/>
  <c r="S1221" i="2"/>
  <c r="S1220" i="2"/>
  <c r="S1219" i="2"/>
  <c r="S1218" i="2"/>
  <c r="S1217" i="2"/>
  <c r="S1216" i="2"/>
  <c r="S1215" i="2"/>
  <c r="S1214" i="2"/>
  <c r="S1213" i="2"/>
  <c r="S1212" i="2"/>
  <c r="S1211" i="2"/>
  <c r="S1210" i="2"/>
  <c r="S1209" i="2"/>
  <c r="S1208" i="2"/>
  <c r="S1207" i="2"/>
  <c r="S1206" i="2"/>
  <c r="S1205" i="2"/>
  <c r="S1204" i="2"/>
  <c r="S1203" i="2"/>
  <c r="S1202" i="2"/>
  <c r="S1201" i="2"/>
  <c r="S1200" i="2"/>
  <c r="S1199" i="2"/>
  <c r="S1198" i="2"/>
  <c r="S1197" i="2"/>
  <c r="S1196" i="2"/>
  <c r="S1195" i="2"/>
  <c r="S1194" i="2"/>
  <c r="S1193" i="2"/>
  <c r="S1192" i="2"/>
  <c r="S1191" i="2"/>
  <c r="S1190" i="2"/>
  <c r="S1189" i="2"/>
  <c r="S1188" i="2"/>
  <c r="S1187" i="2"/>
  <c r="S1186" i="2"/>
  <c r="S1185" i="2"/>
  <c r="S1184" i="2"/>
  <c r="S1183" i="2"/>
  <c r="S1182" i="2"/>
  <c r="S1181" i="2"/>
  <c r="S1180" i="2"/>
  <c r="S1179" i="2"/>
  <c r="S1178" i="2"/>
  <c r="S1177" i="2"/>
  <c r="S1176" i="2"/>
  <c r="S1175" i="2"/>
  <c r="S1174" i="2"/>
  <c r="S1173" i="2"/>
  <c r="S1171" i="2"/>
  <c r="S1170" i="2"/>
  <c r="S1169" i="2"/>
  <c r="S1168" i="2"/>
  <c r="S1167" i="2"/>
  <c r="S1166" i="2"/>
  <c r="S1165" i="2"/>
  <c r="S1164" i="2"/>
  <c r="S1163" i="2"/>
  <c r="C112" i="2"/>
  <c r="C1265" i="2"/>
  <c r="C1263" i="2"/>
  <c r="C1261" i="2"/>
  <c r="C794" i="2"/>
  <c r="C1228" i="2"/>
  <c r="C909" i="2"/>
  <c r="C1258" i="2"/>
  <c r="C1256" i="2"/>
  <c r="C1254" i="2"/>
  <c r="C1252" i="2"/>
  <c r="C1250" i="2"/>
  <c r="C1248" i="2"/>
  <c r="C1246" i="2"/>
  <c r="C1244" i="2"/>
  <c r="C1242" i="2"/>
  <c r="C1240" i="2"/>
  <c r="C1238" i="2"/>
  <c r="C1236" i="2"/>
  <c r="C1234" i="2"/>
  <c r="C1232" i="2"/>
  <c r="C1227" i="2"/>
  <c r="C1225" i="2"/>
  <c r="C1222" i="2"/>
  <c r="C1220" i="2"/>
  <c r="C1218" i="2"/>
  <c r="C1216" i="2"/>
  <c r="C1214" i="2"/>
  <c r="C1212" i="2"/>
  <c r="C1210" i="2"/>
  <c r="C1208" i="2"/>
  <c r="C1206" i="2"/>
  <c r="C1204" i="2"/>
  <c r="C1202" i="2"/>
  <c r="C1200" i="2"/>
  <c r="C1198" i="2"/>
  <c r="C1196" i="2"/>
  <c r="C1194" i="2"/>
  <c r="C1192" i="2"/>
  <c r="C1190" i="2"/>
  <c r="C1188" i="2"/>
  <c r="C1186" i="2"/>
  <c r="C1184" i="2"/>
  <c r="C1182" i="2"/>
  <c r="C1180" i="2"/>
  <c r="C1178" i="2"/>
  <c r="C1176" i="2"/>
  <c r="C1174" i="2"/>
  <c r="C1171" i="2"/>
  <c r="C1169" i="2"/>
  <c r="C1167" i="2"/>
  <c r="C1165" i="2"/>
  <c r="C1163" i="2"/>
  <c r="L63" i="2"/>
  <c r="M63" i="2" s="1"/>
  <c r="U112" i="2"/>
  <c r="U1266" i="2"/>
  <c r="U1265" i="2"/>
  <c r="U1263" i="2"/>
  <c r="U1261" i="2"/>
  <c r="U794" i="2"/>
  <c r="U1228" i="2"/>
  <c r="U909" i="2"/>
  <c r="U1259" i="2"/>
  <c r="U1258" i="2"/>
  <c r="U1257" i="2"/>
  <c r="U1256" i="2"/>
  <c r="U1255" i="2"/>
  <c r="U1254" i="2"/>
  <c r="U1253" i="2"/>
  <c r="U1252" i="2"/>
  <c r="U1251" i="2"/>
  <c r="U1250" i="2"/>
  <c r="U1249" i="2"/>
  <c r="U1248" i="2"/>
  <c r="U1247" i="2"/>
  <c r="U1246" i="2"/>
  <c r="U1245" i="2"/>
  <c r="U1244" i="2"/>
  <c r="U1243" i="2"/>
  <c r="U1242" i="2"/>
  <c r="U1241" i="2"/>
  <c r="U1240" i="2"/>
  <c r="U1239" i="2"/>
  <c r="U1238" i="2"/>
  <c r="U1237" i="2"/>
  <c r="U1236" i="2"/>
  <c r="U1235" i="2"/>
  <c r="U1234" i="2"/>
  <c r="U1233" i="2"/>
  <c r="U1232" i="2"/>
  <c r="U1231" i="2"/>
  <c r="U1227" i="2"/>
  <c r="U1226" i="2"/>
  <c r="U1225" i="2"/>
  <c r="U1223" i="2"/>
  <c r="U1222" i="2"/>
  <c r="U1221" i="2"/>
  <c r="U1220" i="2"/>
  <c r="U1219" i="2"/>
  <c r="U1218" i="2"/>
  <c r="U1217" i="2"/>
  <c r="U1216" i="2"/>
  <c r="U1215" i="2"/>
  <c r="U1214" i="2"/>
  <c r="U1213" i="2"/>
  <c r="U1212" i="2"/>
  <c r="U1211" i="2"/>
  <c r="U1210" i="2"/>
  <c r="U1209" i="2"/>
  <c r="U1208" i="2"/>
  <c r="U1207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1" i="2"/>
  <c r="U1170" i="2"/>
  <c r="U1169" i="2"/>
  <c r="U1168" i="2"/>
  <c r="U1167" i="2"/>
  <c r="U1166" i="2"/>
  <c r="U1165" i="2"/>
  <c r="U1164" i="2"/>
  <c r="U1163" i="2"/>
  <c r="C1266" i="2"/>
  <c r="C1264" i="2"/>
  <c r="C1262" i="2"/>
  <c r="C1260" i="2"/>
  <c r="C505" i="2"/>
  <c r="C1259" i="2"/>
  <c r="C1257" i="2"/>
  <c r="C1255" i="2"/>
  <c r="C1253" i="2"/>
  <c r="C1251" i="2"/>
  <c r="C1249" i="2"/>
  <c r="C1247" i="2"/>
  <c r="C1245" i="2"/>
  <c r="C1243" i="2"/>
  <c r="C1241" i="2"/>
  <c r="C1239" i="2"/>
  <c r="C1237" i="2"/>
  <c r="C1235" i="2"/>
  <c r="C1233" i="2"/>
  <c r="C1231" i="2"/>
  <c r="C1226" i="2"/>
  <c r="C1223" i="2"/>
  <c r="C1221" i="2"/>
  <c r="C1219" i="2"/>
  <c r="C1217" i="2"/>
  <c r="C1215" i="2"/>
  <c r="C1213" i="2"/>
  <c r="C1211" i="2"/>
  <c r="C1209" i="2"/>
  <c r="C1207" i="2"/>
  <c r="C1205" i="2"/>
  <c r="C1203" i="2"/>
  <c r="C1201" i="2"/>
  <c r="C1199" i="2"/>
  <c r="C1197" i="2"/>
  <c r="C1195" i="2"/>
  <c r="C1193" i="2"/>
  <c r="C1191" i="2"/>
  <c r="C1189" i="2"/>
  <c r="C1187" i="2"/>
  <c r="C1185" i="2"/>
  <c r="C1183" i="2"/>
  <c r="C1181" i="2"/>
  <c r="C1179" i="2"/>
  <c r="C1177" i="2"/>
  <c r="C1175" i="2"/>
  <c r="C1173" i="2"/>
  <c r="C1170" i="2"/>
  <c r="C1168" i="2"/>
  <c r="C1166" i="2"/>
  <c r="C1164" i="2"/>
  <c r="S62" i="2"/>
  <c r="C62" i="2"/>
  <c r="U62" i="2"/>
  <c r="L61" i="2"/>
  <c r="M61" i="2" s="1"/>
  <c r="S61" i="2" s="1"/>
  <c r="C61" i="2"/>
  <c r="L161" i="2"/>
  <c r="M161" i="2" s="1"/>
  <c r="U161" i="2" s="1"/>
  <c r="C161" i="2"/>
  <c r="U113" i="2"/>
  <c r="C113" i="2"/>
  <c r="S113" i="2"/>
  <c r="U222" i="2"/>
  <c r="S222" i="2"/>
  <c r="C222" i="2"/>
  <c r="L8" i="2"/>
  <c r="M8" i="2" s="1"/>
  <c r="S8" i="2" s="1"/>
  <c r="L21" i="2"/>
  <c r="M21" i="2" s="1"/>
  <c r="S21" i="2" s="1"/>
  <c r="M17" i="2"/>
  <c r="S17" i="2" s="1"/>
  <c r="L9" i="2"/>
  <c r="M9" i="2" s="1"/>
  <c r="S9" i="2" s="1"/>
  <c r="L13" i="2"/>
  <c r="M13" i="2" s="1"/>
  <c r="M10" i="2"/>
  <c r="S10" i="2" s="1"/>
  <c r="L253" i="2"/>
  <c r="M253" i="2" s="1"/>
  <c r="S253" i="2" s="1"/>
  <c r="C253" i="2"/>
  <c r="L254" i="2"/>
  <c r="M254" i="2" s="1"/>
  <c r="S254" i="2" s="1"/>
  <c r="C254" i="2"/>
  <c r="L251" i="2"/>
  <c r="M251" i="2" s="1"/>
  <c r="S251" i="2" s="1"/>
  <c r="C251" i="2"/>
  <c r="L255" i="2"/>
  <c r="M255" i="2" s="1"/>
  <c r="S255" i="2" s="1"/>
  <c r="C255" i="2"/>
  <c r="L37" i="2"/>
  <c r="C37" i="2"/>
  <c r="M37" i="2"/>
  <c r="L39" i="2"/>
  <c r="M39" i="2" s="1"/>
  <c r="U39" i="2" s="1"/>
  <c r="C39" i="2"/>
  <c r="L36" i="2"/>
  <c r="M36" i="2" s="1"/>
  <c r="C36" i="2"/>
  <c r="L38" i="2"/>
  <c r="M38" i="2" s="1"/>
  <c r="C38" i="2"/>
  <c r="L40" i="2"/>
  <c r="M40" i="2" s="1"/>
  <c r="U40" i="2" s="1"/>
  <c r="C40" i="2"/>
  <c r="S301" i="2"/>
  <c r="S305" i="2"/>
  <c r="L307" i="2"/>
  <c r="M307" i="2" s="1"/>
  <c r="S307" i="2" s="1"/>
  <c r="C307" i="2"/>
  <c r="L308" i="2"/>
  <c r="M308" i="2" s="1"/>
  <c r="S308" i="2" s="1"/>
  <c r="C303" i="2"/>
  <c r="U301" i="2"/>
  <c r="U300" i="2"/>
  <c r="C305" i="2"/>
  <c r="U303" i="2"/>
  <c r="S304" i="2"/>
  <c r="U304" i="2"/>
  <c r="C304" i="2"/>
  <c r="T390" i="2"/>
  <c r="L390" i="2"/>
  <c r="M390" i="2" s="1"/>
  <c r="S390" i="2" s="1"/>
  <c r="C906" i="2"/>
  <c r="M906" i="2"/>
  <c r="S906" i="2" s="1"/>
  <c r="U461" i="2"/>
  <c r="L665" i="2"/>
  <c r="M665" i="2" s="1"/>
  <c r="U665" i="2" s="1"/>
  <c r="C665" i="2"/>
  <c r="S665" i="2"/>
  <c r="L641" i="2"/>
  <c r="M641" i="2" s="1"/>
  <c r="L402" i="2"/>
  <c r="C402" i="2"/>
  <c r="M402" i="2"/>
  <c r="L407" i="2"/>
  <c r="C407" i="2"/>
  <c r="M407" i="2"/>
  <c r="L271" i="2"/>
  <c r="M271" i="2" s="1"/>
  <c r="C271" i="2"/>
  <c r="L369" i="2"/>
  <c r="C369" i="2"/>
  <c r="M369" i="2"/>
  <c r="L367" i="2"/>
  <c r="C367" i="2"/>
  <c r="M367" i="2"/>
  <c r="L403" i="2"/>
  <c r="M403" i="2" s="1"/>
  <c r="U403" i="2" s="1"/>
  <c r="C403" i="2"/>
  <c r="L408" i="2"/>
  <c r="M408" i="2" s="1"/>
  <c r="C408" i="2"/>
  <c r="L659" i="2"/>
  <c r="M659" i="2" s="1"/>
  <c r="U659" i="2" s="1"/>
  <c r="C659" i="2"/>
  <c r="L373" i="2"/>
  <c r="M373" i="2" s="1"/>
  <c r="U373" i="2" s="1"/>
  <c r="C373" i="2"/>
  <c r="L905" i="2"/>
  <c r="M905" i="2" s="1"/>
  <c r="U905" i="2" s="1"/>
  <c r="C905" i="2"/>
  <c r="L1162" i="2"/>
  <c r="M1162" i="2" s="1"/>
  <c r="L266" i="2"/>
  <c r="M266" i="2" s="1"/>
  <c r="U266" i="2" s="1"/>
  <c r="L270" i="2"/>
  <c r="M270" i="2" s="1"/>
  <c r="S270" i="2" s="1"/>
  <c r="L263" i="2"/>
  <c r="M263" i="2" s="1"/>
  <c r="U263" i="2" s="1"/>
  <c r="L703" i="2"/>
  <c r="M703" i="2" s="1"/>
  <c r="L705" i="2"/>
  <c r="M705" i="2" s="1"/>
  <c r="L704" i="2"/>
  <c r="M704" i="2" s="1"/>
  <c r="L701" i="2"/>
  <c r="M701" i="2" s="1"/>
  <c r="C772" i="2"/>
  <c r="U465" i="2"/>
  <c r="C767" i="2"/>
  <c r="M771" i="2"/>
  <c r="U771" i="2" s="1"/>
  <c r="M767" i="2"/>
  <c r="M768" i="2"/>
  <c r="U768" i="2" s="1"/>
  <c r="M772" i="2"/>
  <c r="U772" i="2" s="1"/>
  <c r="C771" i="2"/>
  <c r="C768" i="2"/>
  <c r="L557" i="2"/>
  <c r="M557" i="2" s="1"/>
  <c r="U557" i="2" s="1"/>
  <c r="L442" i="2"/>
  <c r="M442" i="2" s="1"/>
  <c r="C443" i="2"/>
  <c r="M1021" i="2"/>
  <c r="S1021" i="2" s="1"/>
  <c r="C1021" i="2"/>
  <c r="T1021" i="2"/>
  <c r="U1021" i="2" s="1"/>
  <c r="L156" i="2"/>
  <c r="M156" i="2" s="1"/>
  <c r="C156" i="2"/>
  <c r="S550" i="2"/>
  <c r="L242" i="2"/>
  <c r="M242" i="2" s="1"/>
  <c r="S242" i="2" s="1"/>
  <c r="C242" i="2"/>
  <c r="L244" i="2"/>
  <c r="M244" i="2" s="1"/>
  <c r="S244" i="2" s="1"/>
  <c r="C244" i="2"/>
  <c r="L235" i="2"/>
  <c r="C235" i="2"/>
  <c r="M235" i="2"/>
  <c r="S235" i="2" s="1"/>
  <c r="L237" i="2"/>
  <c r="M237" i="2" s="1"/>
  <c r="S237" i="2" s="1"/>
  <c r="C237" i="2"/>
  <c r="L238" i="2"/>
  <c r="M238" i="2" s="1"/>
  <c r="C238" i="2"/>
  <c r="L247" i="2"/>
  <c r="C247" i="2"/>
  <c r="M247" i="2"/>
  <c r="L241" i="2"/>
  <c r="M241" i="2" s="1"/>
  <c r="U241" i="2" s="1"/>
  <c r="C241" i="2"/>
  <c r="L243" i="2"/>
  <c r="M243" i="2" s="1"/>
  <c r="U243" i="2" s="1"/>
  <c r="C243" i="2"/>
  <c r="L245" i="2"/>
  <c r="M245" i="2" s="1"/>
  <c r="U245" i="2" s="1"/>
  <c r="C245" i="2"/>
  <c r="L236" i="2"/>
  <c r="M236" i="2" s="1"/>
  <c r="U236" i="2" s="1"/>
  <c r="C236" i="2"/>
  <c r="L246" i="2"/>
  <c r="M246" i="2" s="1"/>
  <c r="U246" i="2" s="1"/>
  <c r="C246" i="2"/>
  <c r="L239" i="2"/>
  <c r="M239" i="2" s="1"/>
  <c r="U239" i="2" s="1"/>
  <c r="C239" i="2"/>
  <c r="L240" i="2"/>
  <c r="M240" i="2" s="1"/>
  <c r="U240" i="2" s="1"/>
  <c r="C240" i="2"/>
  <c r="L424" i="2"/>
  <c r="M424" i="2" s="1"/>
  <c r="S424" i="2" s="1"/>
  <c r="C424" i="2"/>
  <c r="L422" i="2"/>
  <c r="M422" i="2" s="1"/>
  <c r="S422" i="2" s="1"/>
  <c r="C422" i="2"/>
  <c r="M421" i="2"/>
  <c r="S421" i="2" s="1"/>
  <c r="M423" i="2"/>
  <c r="M418" i="2"/>
  <c r="U418" i="2" s="1"/>
  <c r="C421" i="2"/>
  <c r="C423" i="2"/>
  <c r="C418" i="2"/>
  <c r="L1037" i="2"/>
  <c r="M1037" i="2" s="1"/>
  <c r="C1037" i="2"/>
  <c r="U468" i="2"/>
  <c r="C1039" i="2"/>
  <c r="L1038" i="2"/>
  <c r="M1038" i="2" s="1"/>
  <c r="U1038" i="2" s="1"/>
  <c r="C1038" i="2"/>
  <c r="L1036" i="2"/>
  <c r="M1036" i="2" s="1"/>
  <c r="U1036" i="2" s="1"/>
  <c r="C1036" i="2"/>
  <c r="C1034" i="2"/>
  <c r="L1040" i="2"/>
  <c r="M1040" i="2" s="1"/>
  <c r="U1040" i="2" s="1"/>
  <c r="C1040" i="2"/>
  <c r="M1033" i="2"/>
  <c r="S1033" i="2" s="1"/>
  <c r="M1041" i="2"/>
  <c r="S1041" i="2" s="1"/>
  <c r="M1034" i="2"/>
  <c r="U1034" i="2" s="1"/>
  <c r="M1035" i="2"/>
  <c r="M1039" i="2"/>
  <c r="C1033" i="2"/>
  <c r="C1041" i="2"/>
  <c r="C1035" i="2"/>
  <c r="U470" i="2"/>
  <c r="L318" i="2"/>
  <c r="M318" i="2" s="1"/>
  <c r="L320" i="2"/>
  <c r="M320" i="2" s="1"/>
  <c r="L322" i="2"/>
  <c r="M322" i="2" s="1"/>
  <c r="L324" i="2"/>
  <c r="M324" i="2" s="1"/>
  <c r="L326" i="2"/>
  <c r="M326" i="2" s="1"/>
  <c r="L328" i="2"/>
  <c r="M328" i="2" s="1"/>
  <c r="L319" i="2"/>
  <c r="M319" i="2" s="1"/>
  <c r="L321" i="2"/>
  <c r="M321" i="2" s="1"/>
  <c r="L323" i="2"/>
  <c r="M323" i="2" s="1"/>
  <c r="L325" i="2"/>
  <c r="M325" i="2" s="1"/>
  <c r="L327" i="2"/>
  <c r="M327" i="2" s="1"/>
  <c r="L329" i="2"/>
  <c r="M329" i="2" s="1"/>
  <c r="C320" i="2"/>
  <c r="C322" i="2"/>
  <c r="C324" i="2"/>
  <c r="C326" i="2"/>
  <c r="C328" i="2"/>
  <c r="C321" i="2"/>
  <c r="C323" i="2"/>
  <c r="C325" i="2"/>
  <c r="C327" i="2"/>
  <c r="C329" i="2"/>
  <c r="T716" i="2"/>
  <c r="T712" i="2"/>
  <c r="T745" i="2"/>
  <c r="T739" i="2"/>
  <c r="S726" i="2"/>
  <c r="S753" i="2"/>
  <c r="S751" i="2"/>
  <c r="L725" i="2"/>
  <c r="M725" i="2" s="1"/>
  <c r="S725" i="2" s="1"/>
  <c r="C725" i="2"/>
  <c r="L749" i="2"/>
  <c r="M749" i="2" s="1"/>
  <c r="S749" i="2" s="1"/>
  <c r="C749" i="2"/>
  <c r="T710" i="2"/>
  <c r="T735" i="2"/>
  <c r="T741" i="2"/>
  <c r="T737" i="2"/>
  <c r="C753" i="2"/>
  <c r="C751" i="2"/>
  <c r="S747" i="2"/>
  <c r="C752" i="2"/>
  <c r="C750" i="2"/>
  <c r="U753" i="2"/>
  <c r="U752" i="2"/>
  <c r="U751" i="2"/>
  <c r="U750" i="2"/>
  <c r="U748" i="2"/>
  <c r="U747" i="2"/>
  <c r="U746" i="2"/>
  <c r="C727" i="2"/>
  <c r="U727" i="2"/>
  <c r="U726" i="2"/>
  <c r="C726" i="2"/>
  <c r="T717" i="2"/>
  <c r="T715" i="2"/>
  <c r="T713" i="2"/>
  <c r="T711" i="2"/>
  <c r="T709" i="2"/>
  <c r="T744" i="2"/>
  <c r="T742" i="2"/>
  <c r="T740" i="2"/>
  <c r="T738" i="2"/>
  <c r="T736" i="2"/>
  <c r="C747" i="2"/>
  <c r="C718" i="2"/>
  <c r="L718" i="2"/>
  <c r="M718" i="2" s="1"/>
  <c r="S718" i="2" s="1"/>
  <c r="C716" i="2"/>
  <c r="L716" i="2"/>
  <c r="M716" i="2" s="1"/>
  <c r="S716" i="2" s="1"/>
  <c r="C714" i="2"/>
  <c r="L714" i="2"/>
  <c r="M714" i="2" s="1"/>
  <c r="U714" i="2" s="1"/>
  <c r="C712" i="2"/>
  <c r="L712" i="2"/>
  <c r="M712" i="2" s="1"/>
  <c r="C710" i="2"/>
  <c r="L710" i="2"/>
  <c r="M710" i="2" s="1"/>
  <c r="C745" i="2"/>
  <c r="L745" i="2"/>
  <c r="M745" i="2" s="1"/>
  <c r="C743" i="2"/>
  <c r="L743" i="2"/>
  <c r="M743" i="2" s="1"/>
  <c r="U743" i="2" s="1"/>
  <c r="C741" i="2"/>
  <c r="L741" i="2"/>
  <c r="M741" i="2" s="1"/>
  <c r="S741" i="2" s="1"/>
  <c r="C739" i="2"/>
  <c r="L739" i="2"/>
  <c r="M739" i="2" s="1"/>
  <c r="S739" i="2" s="1"/>
  <c r="C737" i="2"/>
  <c r="L737" i="2"/>
  <c r="M737" i="2" s="1"/>
  <c r="S737" i="2" s="1"/>
  <c r="C735" i="2"/>
  <c r="L735" i="2"/>
  <c r="M735" i="2" s="1"/>
  <c r="C748" i="2"/>
  <c r="C746" i="2"/>
  <c r="L717" i="2"/>
  <c r="M717" i="2" s="1"/>
  <c r="S717" i="2" s="1"/>
  <c r="C717" i="2"/>
  <c r="L715" i="2"/>
  <c r="M715" i="2" s="1"/>
  <c r="S715" i="2" s="1"/>
  <c r="C715" i="2"/>
  <c r="L713" i="2"/>
  <c r="M713" i="2" s="1"/>
  <c r="S713" i="2" s="1"/>
  <c r="C713" i="2"/>
  <c r="L711" i="2"/>
  <c r="M711" i="2" s="1"/>
  <c r="S711" i="2" s="1"/>
  <c r="C711" i="2"/>
  <c r="L709" i="2"/>
  <c r="M709" i="2" s="1"/>
  <c r="S709" i="2" s="1"/>
  <c r="C709" i="2"/>
  <c r="L744" i="2"/>
  <c r="M744" i="2" s="1"/>
  <c r="S744" i="2" s="1"/>
  <c r="C744" i="2"/>
  <c r="L742" i="2"/>
  <c r="M742" i="2" s="1"/>
  <c r="S742" i="2" s="1"/>
  <c r="C742" i="2"/>
  <c r="L740" i="2"/>
  <c r="M740" i="2" s="1"/>
  <c r="S740" i="2" s="1"/>
  <c r="C740" i="2"/>
  <c r="L738" i="2"/>
  <c r="M738" i="2" s="1"/>
  <c r="S738" i="2" s="1"/>
  <c r="C738" i="2"/>
  <c r="L736" i="2"/>
  <c r="M736" i="2" s="1"/>
  <c r="S736" i="2" s="1"/>
  <c r="C736" i="2"/>
  <c r="L719" i="2"/>
  <c r="M719" i="2" s="1"/>
  <c r="L721" i="2"/>
  <c r="M721" i="2" s="1"/>
  <c r="L723" i="2"/>
  <c r="M723" i="2" s="1"/>
  <c r="L728" i="2"/>
  <c r="M728" i="2" s="1"/>
  <c r="L730" i="2"/>
  <c r="M730" i="2" s="1"/>
  <c r="L732" i="2"/>
  <c r="M732" i="2" s="1"/>
  <c r="U732" i="2" s="1"/>
  <c r="L734" i="2"/>
  <c r="M734" i="2" s="1"/>
  <c r="U734" i="2" s="1"/>
  <c r="L720" i="2"/>
  <c r="M720" i="2" s="1"/>
  <c r="U720" i="2" s="1"/>
  <c r="L722" i="2"/>
  <c r="M722" i="2" s="1"/>
  <c r="U722" i="2" s="1"/>
  <c r="L724" i="2"/>
  <c r="M724" i="2" s="1"/>
  <c r="U724" i="2" s="1"/>
  <c r="L729" i="2"/>
  <c r="M729" i="2" s="1"/>
  <c r="U729" i="2" s="1"/>
  <c r="L731" i="2"/>
  <c r="M731" i="2" s="1"/>
  <c r="L733" i="2"/>
  <c r="M733" i="2" s="1"/>
  <c r="U733" i="2" s="1"/>
  <c r="L504" i="2"/>
  <c r="M504" i="2" s="1"/>
  <c r="S504" i="2" s="1"/>
  <c r="L1141" i="2"/>
  <c r="M1141" i="2" s="1"/>
  <c r="S1141" i="2" s="1"/>
  <c r="L1146" i="2"/>
  <c r="M1146" i="2" s="1"/>
  <c r="U1146" i="2" s="1"/>
  <c r="C1146" i="2"/>
  <c r="L1144" i="2"/>
  <c r="C1144" i="2"/>
  <c r="M1144" i="2"/>
  <c r="U1144" i="2" s="1"/>
  <c r="L1132" i="2"/>
  <c r="C1132" i="2"/>
  <c r="M1132" i="2"/>
  <c r="U1132" i="2" s="1"/>
  <c r="L1134" i="2"/>
  <c r="M1134" i="2" s="1"/>
  <c r="U1134" i="2" s="1"/>
  <c r="C1134" i="2"/>
  <c r="L1136" i="2"/>
  <c r="C1136" i="2"/>
  <c r="M1136" i="2"/>
  <c r="S1136" i="2" s="1"/>
  <c r="L1138" i="2"/>
  <c r="M1138" i="2" s="1"/>
  <c r="S1138" i="2" s="1"/>
  <c r="C1138" i="2"/>
  <c r="L1140" i="2"/>
  <c r="M1140" i="2" s="1"/>
  <c r="U1140" i="2" s="1"/>
  <c r="C1140" i="2"/>
  <c r="L1145" i="2"/>
  <c r="M1145" i="2" s="1"/>
  <c r="C1145" i="2"/>
  <c r="L1143" i="2"/>
  <c r="M1143" i="2" s="1"/>
  <c r="S1143" i="2" s="1"/>
  <c r="C1143" i="2"/>
  <c r="L1133" i="2"/>
  <c r="M1133" i="2" s="1"/>
  <c r="C1133" i="2"/>
  <c r="L1135" i="2"/>
  <c r="M1135" i="2" s="1"/>
  <c r="S1135" i="2" s="1"/>
  <c r="C1135" i="2"/>
  <c r="L1137" i="2"/>
  <c r="M1137" i="2" s="1"/>
  <c r="S1137" i="2" s="1"/>
  <c r="C1137" i="2"/>
  <c r="L1139" i="2"/>
  <c r="M1139" i="2" s="1"/>
  <c r="S1139" i="2" s="1"/>
  <c r="C1139" i="2"/>
  <c r="L1142" i="2"/>
  <c r="M1142" i="2" s="1"/>
  <c r="C1142" i="2"/>
  <c r="L1112" i="2"/>
  <c r="M1112" i="2" s="1"/>
  <c r="S1112" i="2" s="1"/>
  <c r="C1112" i="2"/>
  <c r="L1120" i="2"/>
  <c r="M1120" i="2" s="1"/>
  <c r="S1120" i="2" s="1"/>
  <c r="C1120" i="2"/>
  <c r="L1113" i="2"/>
  <c r="M1113" i="2" s="1"/>
  <c r="S1113" i="2" s="1"/>
  <c r="C1113" i="2"/>
  <c r="S197" i="2"/>
  <c r="T1023" i="2"/>
  <c r="C1023" i="2"/>
  <c r="L1023" i="2"/>
  <c r="M1023" i="2" s="1"/>
  <c r="U1023" i="2" s="1"/>
  <c r="T1098" i="2"/>
  <c r="C1118" i="2"/>
  <c r="L1118" i="2"/>
  <c r="M1118" i="2" s="1"/>
  <c r="C1122" i="2"/>
  <c r="L1122" i="2"/>
  <c r="M1122" i="2" s="1"/>
  <c r="C1119" i="2"/>
  <c r="L1119" i="2"/>
  <c r="M1119" i="2" s="1"/>
  <c r="C1105" i="2"/>
  <c r="L1105" i="2"/>
  <c r="M1105" i="2" s="1"/>
  <c r="L1124" i="2"/>
  <c r="M1124" i="2" s="1"/>
  <c r="L1121" i="2"/>
  <c r="M1121" i="2" s="1"/>
  <c r="C1121" i="2"/>
  <c r="L1126" i="2"/>
  <c r="M1126" i="2" s="1"/>
  <c r="C1126" i="2"/>
  <c r="L1117" i="2"/>
  <c r="M1117" i="2" s="1"/>
  <c r="C1117" i="2"/>
  <c r="L1128" i="2"/>
  <c r="M1128" i="2" s="1"/>
  <c r="C1128" i="2"/>
  <c r="T1103" i="2"/>
  <c r="L1102" i="2"/>
  <c r="M1102" i="2" s="1"/>
  <c r="S1102" i="2" s="1"/>
  <c r="C1102" i="2"/>
  <c r="C1109" i="2"/>
  <c r="L1109" i="2"/>
  <c r="M1109" i="2" s="1"/>
  <c r="U1109" i="2" s="1"/>
  <c r="T1110" i="2"/>
  <c r="L1110" i="2"/>
  <c r="C1110" i="2"/>
  <c r="M1110" i="2"/>
  <c r="L1100" i="2"/>
  <c r="C1100" i="2"/>
  <c r="M1100" i="2"/>
  <c r="S1100" i="2" s="1"/>
  <c r="L1108" i="2"/>
  <c r="M1108" i="2" s="1"/>
  <c r="S1108" i="2" s="1"/>
  <c r="C1108" i="2"/>
  <c r="L1125" i="2"/>
  <c r="C1125" i="2"/>
  <c r="M1125" i="2"/>
  <c r="U1125" i="2" s="1"/>
  <c r="L1131" i="2"/>
  <c r="C1131" i="2"/>
  <c r="M1131" i="2"/>
  <c r="U1131" i="2" s="1"/>
  <c r="L1130" i="2"/>
  <c r="M1130" i="2" s="1"/>
  <c r="U1130" i="2" s="1"/>
  <c r="C1130" i="2"/>
  <c r="L1101" i="2"/>
  <c r="C1101" i="2"/>
  <c r="M1101" i="2"/>
  <c r="U1101" i="2" s="1"/>
  <c r="L1116" i="2"/>
  <c r="M1116" i="2" s="1"/>
  <c r="U1116" i="2" s="1"/>
  <c r="C1116" i="2"/>
  <c r="C1124" i="2"/>
  <c r="L1106" i="2"/>
  <c r="M1106" i="2" s="1"/>
  <c r="U1106" i="2" s="1"/>
  <c r="C1106" i="2"/>
  <c r="L1107" i="2"/>
  <c r="M1107" i="2" s="1"/>
  <c r="S1107" i="2" s="1"/>
  <c r="C1107" i="2"/>
  <c r="L1123" i="2"/>
  <c r="M1123" i="2" s="1"/>
  <c r="C1123" i="2"/>
  <c r="L1104" i="2"/>
  <c r="M1104" i="2" s="1"/>
  <c r="U1104" i="2" s="1"/>
  <c r="C1104" i="2"/>
  <c r="L1127" i="2"/>
  <c r="M1127" i="2" s="1"/>
  <c r="U1127" i="2" s="1"/>
  <c r="C1127" i="2"/>
  <c r="L1129" i="2"/>
  <c r="M1129" i="2" s="1"/>
  <c r="C1129" i="2"/>
  <c r="L1098" i="2"/>
  <c r="M1098" i="2" s="1"/>
  <c r="S1098" i="2" s="1"/>
  <c r="C1098" i="2"/>
  <c r="L1103" i="2"/>
  <c r="M1103" i="2" s="1"/>
  <c r="C1103" i="2"/>
  <c r="L1099" i="2"/>
  <c r="M1099" i="2" s="1"/>
  <c r="S1099" i="2" s="1"/>
  <c r="C1099" i="2"/>
  <c r="L1111" i="2"/>
  <c r="M1111" i="2" s="1"/>
  <c r="S1111" i="2" s="1"/>
  <c r="C1111" i="2"/>
  <c r="T1099" i="2"/>
  <c r="T1111" i="2"/>
  <c r="L495" i="2"/>
  <c r="M495" i="2" s="1"/>
  <c r="U495" i="2" s="1"/>
  <c r="L496" i="2"/>
  <c r="M496" i="2" s="1"/>
  <c r="S496" i="2" s="1"/>
  <c r="U455" i="2"/>
  <c r="U480" i="2"/>
  <c r="S845" i="2"/>
  <c r="S830" i="2"/>
  <c r="S842" i="2"/>
  <c r="S841" i="2"/>
  <c r="S839" i="2"/>
  <c r="S872" i="2"/>
  <c r="L837" i="2"/>
  <c r="M837" i="2" s="1"/>
  <c r="C845" i="2"/>
  <c r="U845" i="2"/>
  <c r="U831" i="2"/>
  <c r="C830" i="2"/>
  <c r="U830" i="2"/>
  <c r="U829" i="2"/>
  <c r="S875" i="2"/>
  <c r="U875" i="2"/>
  <c r="U874" i="2"/>
  <c r="S874" i="2"/>
  <c r="C837" i="2"/>
  <c r="C831" i="2"/>
  <c r="C829" i="2"/>
  <c r="C874" i="2"/>
  <c r="C836" i="2"/>
  <c r="C875" i="2"/>
  <c r="C873" i="2"/>
  <c r="L871" i="2"/>
  <c r="M871" i="2" s="1"/>
  <c r="S871" i="2" s="1"/>
  <c r="C871" i="2"/>
  <c r="S873" i="2"/>
  <c r="S836" i="2"/>
  <c r="L835" i="2"/>
  <c r="M835" i="2" s="1"/>
  <c r="S835" i="2" s="1"/>
  <c r="C835" i="2"/>
  <c r="U873" i="2"/>
  <c r="U836" i="2"/>
  <c r="C844" i="2"/>
  <c r="U844" i="2"/>
  <c r="C842" i="2"/>
  <c r="U842" i="2"/>
  <c r="C828" i="2"/>
  <c r="U828" i="2"/>
  <c r="C841" i="2"/>
  <c r="U841" i="2"/>
  <c r="C840" i="2"/>
  <c r="U840" i="2"/>
  <c r="C839" i="2"/>
  <c r="U839" i="2"/>
  <c r="C838" i="2"/>
  <c r="U838" i="2"/>
  <c r="C872" i="2"/>
  <c r="U872" i="2"/>
  <c r="L870" i="2"/>
  <c r="M870" i="2" s="1"/>
  <c r="U472" i="2"/>
  <c r="S869" i="2"/>
  <c r="S867" i="2"/>
  <c r="S863" i="2"/>
  <c r="S861" i="2"/>
  <c r="S859" i="2"/>
  <c r="S857" i="2"/>
  <c r="S854" i="2"/>
  <c r="C851" i="2"/>
  <c r="C852" i="2"/>
  <c r="C854" i="2"/>
  <c r="C857" i="2"/>
  <c r="C859" i="2"/>
  <c r="C861" i="2"/>
  <c r="C863" i="2"/>
  <c r="C865" i="2"/>
  <c r="C867" i="2"/>
  <c r="C869" i="2"/>
  <c r="C853" i="2"/>
  <c r="C855" i="2"/>
  <c r="C858" i="2"/>
  <c r="C860" i="2"/>
  <c r="C862" i="2"/>
  <c r="C864" i="2"/>
  <c r="C866" i="2"/>
  <c r="C868" i="2"/>
  <c r="U869" i="2"/>
  <c r="U868" i="2"/>
  <c r="U867" i="2"/>
  <c r="U866" i="2"/>
  <c r="S865" i="2"/>
  <c r="U865" i="2"/>
  <c r="U864" i="2"/>
  <c r="U863" i="2"/>
  <c r="U862" i="2"/>
  <c r="U861" i="2"/>
  <c r="U860" i="2"/>
  <c r="U859" i="2"/>
  <c r="U858" i="2"/>
  <c r="U857" i="2"/>
  <c r="U855" i="2"/>
  <c r="U854" i="2"/>
  <c r="U853" i="2"/>
  <c r="S852" i="2"/>
  <c r="U852" i="2"/>
  <c r="S851" i="2"/>
  <c r="U851" i="2"/>
  <c r="L848" i="2"/>
  <c r="M848" i="2" s="1"/>
  <c r="M27" i="2"/>
  <c r="U27" i="2" s="1"/>
  <c r="C27" i="2"/>
  <c r="U457" i="2"/>
  <c r="L1020" i="2"/>
  <c r="M1020" i="2" s="1"/>
  <c r="U1020" i="2" s="1"/>
  <c r="C1020" i="2"/>
  <c r="C399" i="2"/>
  <c r="L399" i="2"/>
  <c r="M399" i="2" s="1"/>
  <c r="L398" i="2"/>
  <c r="M398" i="2" s="1"/>
  <c r="S398" i="2" s="1"/>
  <c r="L397" i="2"/>
  <c r="M397" i="2" s="1"/>
  <c r="S397" i="2" s="1"/>
  <c r="S1020" i="2"/>
  <c r="L1148" i="2"/>
  <c r="M1148" i="2" s="1"/>
  <c r="L281" i="2"/>
  <c r="M281" i="2" s="1"/>
  <c r="L911" i="2"/>
  <c r="M911" i="2" s="1"/>
  <c r="C911" i="2"/>
  <c r="L1071" i="2"/>
  <c r="M1071" i="2" s="1"/>
  <c r="L282" i="2"/>
  <c r="M282" i="2" s="1"/>
  <c r="C1068" i="2"/>
  <c r="L1068" i="2"/>
  <c r="M1068" i="2" s="1"/>
  <c r="C975" i="2"/>
  <c r="L975" i="2"/>
  <c r="M975" i="2" s="1"/>
  <c r="G58" i="6"/>
  <c r="H58" i="6"/>
  <c r="S503" i="2"/>
  <c r="T339" i="2"/>
  <c r="C343" i="2"/>
  <c r="L343" i="2"/>
  <c r="M343" i="2" s="1"/>
  <c r="S343" i="2" s="1"/>
  <c r="T344" i="2"/>
  <c r="C344" i="2"/>
  <c r="L344" i="2"/>
  <c r="M344" i="2" s="1"/>
  <c r="S344" i="2" s="1"/>
  <c r="T343" i="2"/>
  <c r="S907" i="2"/>
  <c r="S361" i="2"/>
  <c r="S352" i="2"/>
  <c r="S353" i="2"/>
  <c r="S338" i="2"/>
  <c r="S335" i="2"/>
  <c r="S336" i="2"/>
  <c r="S134" i="2"/>
  <c r="S130" i="2"/>
  <c r="C357" i="2"/>
  <c r="L357" i="2"/>
  <c r="M357" i="2" s="1"/>
  <c r="S357" i="2" s="1"/>
  <c r="C365" i="2"/>
  <c r="L365" i="2"/>
  <c r="M365" i="2" s="1"/>
  <c r="S365" i="2" s="1"/>
  <c r="L360" i="2"/>
  <c r="M360" i="2" s="1"/>
  <c r="S360" i="2" s="1"/>
  <c r="U452" i="2"/>
  <c r="L376" i="2"/>
  <c r="M376" i="2" s="1"/>
  <c r="S376" i="2" s="1"/>
  <c r="C376" i="2"/>
  <c r="L351" i="2"/>
  <c r="M351" i="2" s="1"/>
  <c r="S351" i="2" s="1"/>
  <c r="C351" i="2"/>
  <c r="L337" i="2"/>
  <c r="M337" i="2" s="1"/>
  <c r="S337" i="2" s="1"/>
  <c r="C337" i="2"/>
  <c r="L131" i="2"/>
  <c r="M131" i="2" s="1"/>
  <c r="U131" i="2" s="1"/>
  <c r="C131" i="2"/>
  <c r="C503" i="2"/>
  <c r="C371" i="2"/>
  <c r="C350" i="2"/>
  <c r="C334" i="2"/>
  <c r="U503" i="2"/>
  <c r="U907" i="2"/>
  <c r="U361" i="2"/>
  <c r="U371" i="2"/>
  <c r="U352" i="2"/>
  <c r="U353" i="2"/>
  <c r="U350" i="2"/>
  <c r="U338" i="2"/>
  <c r="U335" i="2"/>
  <c r="U334" i="2"/>
  <c r="U336" i="2"/>
  <c r="C135" i="2"/>
  <c r="U135" i="2"/>
  <c r="U134" i="2"/>
  <c r="L133" i="2"/>
  <c r="M133" i="2" s="1"/>
  <c r="C133" i="2"/>
  <c r="S132" i="2"/>
  <c r="U132" i="2"/>
  <c r="U130" i="2"/>
  <c r="U129" i="2"/>
  <c r="C907" i="2"/>
  <c r="C361" i="2"/>
  <c r="C352" i="2"/>
  <c r="C353" i="2"/>
  <c r="C338" i="2"/>
  <c r="C335" i="2"/>
  <c r="C336" i="2"/>
  <c r="C134" i="2"/>
  <c r="C132" i="2"/>
  <c r="U450" i="2"/>
  <c r="M650" i="2"/>
  <c r="U650" i="2" s="1"/>
  <c r="L670" i="2"/>
  <c r="M670" i="2" s="1"/>
  <c r="S670" i="2" s="1"/>
  <c r="C670" i="2"/>
  <c r="L121" i="2"/>
  <c r="M121" i="2" s="1"/>
  <c r="S121" i="2" s="1"/>
  <c r="C121" i="2"/>
  <c r="L84" i="2"/>
  <c r="M84" i="2" s="1"/>
  <c r="S84" i="2" s="1"/>
  <c r="C84" i="2"/>
  <c r="L1089" i="2"/>
  <c r="M1089" i="2" s="1"/>
  <c r="S1089" i="2" s="1"/>
  <c r="C1089" i="2"/>
  <c r="L1114" i="2"/>
  <c r="M1114" i="2" s="1"/>
  <c r="S1114" i="2" s="1"/>
  <c r="C1114" i="2"/>
  <c r="L233" i="2"/>
  <c r="M233" i="2" s="1"/>
  <c r="S233" i="2" s="1"/>
  <c r="C233" i="2"/>
  <c r="L262" i="2"/>
  <c r="M262" i="2" s="1"/>
  <c r="S262" i="2" s="1"/>
  <c r="C262" i="2"/>
  <c r="L588" i="2"/>
  <c r="M588" i="2" s="1"/>
  <c r="S588" i="2" s="1"/>
  <c r="C588" i="2"/>
  <c r="L73" i="2"/>
  <c r="M73" i="2" s="1"/>
  <c r="S73" i="2" s="1"/>
  <c r="C73" i="2"/>
  <c r="L1084" i="2"/>
  <c r="M1084" i="2" s="1"/>
  <c r="U1084" i="2" s="1"/>
  <c r="C1084" i="2"/>
  <c r="L264" i="2"/>
  <c r="M264" i="2" s="1"/>
  <c r="U264" i="2" s="1"/>
  <c r="C264" i="2"/>
  <c r="L232" i="2"/>
  <c r="M232" i="2" s="1"/>
  <c r="U232" i="2" s="1"/>
  <c r="C232" i="2"/>
  <c r="L267" i="2"/>
  <c r="M267" i="2" s="1"/>
  <c r="U267" i="2" s="1"/>
  <c r="C267" i="2"/>
  <c r="L269" i="2"/>
  <c r="M269" i="2" s="1"/>
  <c r="U269" i="2" s="1"/>
  <c r="C269" i="2"/>
  <c r="L72" i="2"/>
  <c r="M72" i="2" s="1"/>
  <c r="U72" i="2" s="1"/>
  <c r="C72" i="2"/>
  <c r="L1271" i="2"/>
  <c r="C1271" i="2"/>
  <c r="L1273" i="2"/>
  <c r="M1273" i="2" s="1"/>
  <c r="S1273" i="2" s="1"/>
  <c r="C1273" i="2"/>
  <c r="M1276" i="2"/>
  <c r="S1276" i="2" s="1"/>
  <c r="M1275" i="2"/>
  <c r="U1275" i="2" s="1"/>
  <c r="M1271" i="2"/>
  <c r="U1271" i="2" s="1"/>
  <c r="M229" i="2"/>
  <c r="U229" i="2" s="1"/>
  <c r="M919" i="2"/>
  <c r="U919" i="2" s="1"/>
  <c r="C1276" i="2"/>
  <c r="C1275" i="2"/>
  <c r="C650" i="2"/>
  <c r="C229" i="2"/>
  <c r="C919" i="2"/>
  <c r="C546" i="2"/>
  <c r="L546" i="2"/>
  <c r="M546" i="2" s="1"/>
  <c r="U546" i="2" s="1"/>
  <c r="T542" i="2"/>
  <c r="T544" i="2"/>
  <c r="T545" i="2"/>
  <c r="T543" i="2"/>
  <c r="T541" i="2"/>
  <c r="L545" i="2"/>
  <c r="M545" i="2" s="1"/>
  <c r="S545" i="2" s="1"/>
  <c r="C545" i="2"/>
  <c r="L543" i="2"/>
  <c r="M543" i="2" s="1"/>
  <c r="S543" i="2" s="1"/>
  <c r="C543" i="2"/>
  <c r="L541" i="2"/>
  <c r="M541" i="2" s="1"/>
  <c r="S541" i="2" s="1"/>
  <c r="C541" i="2"/>
  <c r="C544" i="2"/>
  <c r="L544" i="2"/>
  <c r="M544" i="2" s="1"/>
  <c r="C542" i="2"/>
  <c r="L542" i="2"/>
  <c r="M542" i="2" s="1"/>
  <c r="S542" i="2" s="1"/>
  <c r="L433" i="2"/>
  <c r="M433" i="2" s="1"/>
  <c r="C433" i="2"/>
  <c r="L440" i="2"/>
  <c r="M440" i="2" s="1"/>
  <c r="C440" i="2"/>
  <c r="L438" i="2"/>
  <c r="M438" i="2" s="1"/>
  <c r="C438" i="2"/>
  <c r="L436" i="2"/>
  <c r="M436" i="2" s="1"/>
  <c r="C436" i="2"/>
  <c r="C434" i="2"/>
  <c r="L434" i="2"/>
  <c r="M434" i="2" s="1"/>
  <c r="C441" i="2"/>
  <c r="L441" i="2"/>
  <c r="M441" i="2" s="1"/>
  <c r="C439" i="2"/>
  <c r="L439" i="2"/>
  <c r="M439" i="2" s="1"/>
  <c r="C437" i="2"/>
  <c r="L437" i="2"/>
  <c r="M437" i="2" s="1"/>
  <c r="M95" i="2"/>
  <c r="S95" i="2" s="1"/>
  <c r="M94" i="2"/>
  <c r="S94" i="2" s="1"/>
  <c r="M91" i="2"/>
  <c r="S91" i="2" s="1"/>
  <c r="L444" i="2"/>
  <c r="M444" i="2" s="1"/>
  <c r="U444" i="2" s="1"/>
  <c r="C444" i="2"/>
  <c r="L446" i="2"/>
  <c r="M446" i="2" s="1"/>
  <c r="U446" i="2" s="1"/>
  <c r="C446" i="2"/>
  <c r="C467" i="2"/>
  <c r="C465" i="2"/>
  <c r="C463" i="2"/>
  <c r="C461" i="2"/>
  <c r="C459" i="2"/>
  <c r="C457" i="2"/>
  <c r="C455" i="2"/>
  <c r="C453" i="2"/>
  <c r="C451" i="2"/>
  <c r="C449" i="2"/>
  <c r="C469" i="2"/>
  <c r="C473" i="2"/>
  <c r="C475" i="2"/>
  <c r="C466" i="2"/>
  <c r="C464" i="2"/>
  <c r="C462" i="2"/>
  <c r="C460" i="2"/>
  <c r="C456" i="2"/>
  <c r="C454" i="2"/>
  <c r="C452" i="2"/>
  <c r="C450" i="2"/>
  <c r="C468" i="2"/>
  <c r="C470" i="2"/>
  <c r="C472" i="2"/>
  <c r="C474" i="2"/>
  <c r="C476" i="2"/>
  <c r="L482" i="2"/>
  <c r="M482" i="2" s="1"/>
  <c r="L484" i="2"/>
  <c r="M484" i="2" s="1"/>
  <c r="L486" i="2"/>
  <c r="M486" i="2" s="1"/>
  <c r="L488" i="2"/>
  <c r="M488" i="2" s="1"/>
  <c r="L490" i="2"/>
  <c r="M490" i="2" s="1"/>
  <c r="L497" i="2"/>
  <c r="M497" i="2" s="1"/>
  <c r="L499" i="2"/>
  <c r="M499" i="2" s="1"/>
  <c r="L501" i="2"/>
  <c r="M501" i="2" s="1"/>
  <c r="L435" i="2"/>
  <c r="M435" i="2" s="1"/>
  <c r="L481" i="2"/>
  <c r="M481" i="2" s="1"/>
  <c r="U481" i="2" s="1"/>
  <c r="L483" i="2"/>
  <c r="M483" i="2" s="1"/>
  <c r="U483" i="2" s="1"/>
  <c r="L485" i="2"/>
  <c r="M485" i="2" s="1"/>
  <c r="U485" i="2" s="1"/>
  <c r="L487" i="2"/>
  <c r="M487" i="2" s="1"/>
  <c r="U487" i="2" s="1"/>
  <c r="L489" i="2"/>
  <c r="M489" i="2" s="1"/>
  <c r="U489" i="2" s="1"/>
  <c r="L491" i="2"/>
  <c r="M491" i="2" s="1"/>
  <c r="U491" i="2" s="1"/>
  <c r="L498" i="2"/>
  <c r="M498" i="2" s="1"/>
  <c r="U498" i="2" s="1"/>
  <c r="L500" i="2"/>
  <c r="M500" i="2" s="1"/>
  <c r="U500" i="2" s="1"/>
  <c r="M443" i="2"/>
  <c r="U443" i="2" s="1"/>
  <c r="M445" i="2"/>
  <c r="U445" i="2" s="1"/>
  <c r="M447" i="2"/>
  <c r="U447" i="2" s="1"/>
  <c r="C445" i="2"/>
  <c r="C447" i="2"/>
  <c r="L570" i="2"/>
  <c r="M570" i="2" s="1"/>
  <c r="L572" i="2"/>
  <c r="M572" i="2" s="1"/>
  <c r="L569" i="2"/>
  <c r="M569" i="2" s="1"/>
  <c r="S569" i="2" s="1"/>
  <c r="L571" i="2"/>
  <c r="M571" i="2" s="1"/>
  <c r="L573" i="2"/>
  <c r="M573" i="2" s="1"/>
  <c r="S147" i="2"/>
  <c r="S145" i="2"/>
  <c r="L227" i="2"/>
  <c r="M227" i="2" s="1"/>
  <c r="S227" i="2" s="1"/>
  <c r="C224" i="2"/>
  <c r="L224" i="2"/>
  <c r="M224" i="2" s="1"/>
  <c r="U224" i="2" s="1"/>
  <c r="S762" i="2"/>
  <c r="S260" i="2"/>
  <c r="S258" i="2"/>
  <c r="S256" i="2"/>
  <c r="S1005" i="2"/>
  <c r="L225" i="2"/>
  <c r="M225" i="2" s="1"/>
  <c r="U225" i="2" s="1"/>
  <c r="L230" i="2"/>
  <c r="M230" i="2" s="1"/>
  <c r="U230" i="2" s="1"/>
  <c r="L228" i="2"/>
  <c r="M228" i="2" s="1"/>
  <c r="L169" i="2"/>
  <c r="M169" i="2" s="1"/>
  <c r="U169" i="2" s="1"/>
  <c r="C169" i="2"/>
  <c r="L167" i="2"/>
  <c r="M167" i="2" s="1"/>
  <c r="U167" i="2" s="1"/>
  <c r="T415" i="2"/>
  <c r="T895" i="2"/>
  <c r="T773" i="2"/>
  <c r="T893" i="2"/>
  <c r="T50" i="2"/>
  <c r="T340" i="2"/>
  <c r="L512" i="2"/>
  <c r="M512" i="2" s="1"/>
  <c r="C512" i="2"/>
  <c r="L628" i="2"/>
  <c r="M628" i="2" s="1"/>
  <c r="C628" i="2"/>
  <c r="L627" i="2"/>
  <c r="M627" i="2" s="1"/>
  <c r="C627" i="2"/>
  <c r="L624" i="2"/>
  <c r="M624" i="2" s="1"/>
  <c r="C624" i="2"/>
  <c r="L620" i="2"/>
  <c r="M620" i="2" s="1"/>
  <c r="C620" i="2"/>
  <c r="L629" i="2"/>
  <c r="C629" i="2"/>
  <c r="M629" i="2"/>
  <c r="L632" i="2"/>
  <c r="C632" i="2"/>
  <c r="M632" i="2"/>
  <c r="U632" i="2" s="1"/>
  <c r="L630" i="2"/>
  <c r="M630" i="2" s="1"/>
  <c r="U630" i="2" s="1"/>
  <c r="C630" i="2"/>
  <c r="L634" i="2"/>
  <c r="M634" i="2" s="1"/>
  <c r="U634" i="2" s="1"/>
  <c r="C634" i="2"/>
  <c r="L902" i="2"/>
  <c r="M902" i="2" s="1"/>
  <c r="C902" i="2"/>
  <c r="L883" i="2"/>
  <c r="M883" i="2" s="1"/>
  <c r="C883" i="2"/>
  <c r="L623" i="2"/>
  <c r="M623" i="2" s="1"/>
  <c r="C623" i="2"/>
  <c r="L626" i="2"/>
  <c r="M626" i="2" s="1"/>
  <c r="U626" i="2" s="1"/>
  <c r="C626" i="2"/>
  <c r="L625" i="2"/>
  <c r="M625" i="2" s="1"/>
  <c r="C625" i="2"/>
  <c r="L622" i="2"/>
  <c r="M622" i="2" s="1"/>
  <c r="U622" i="2" s="1"/>
  <c r="C622" i="2"/>
  <c r="L631" i="2"/>
  <c r="M631" i="2" s="1"/>
  <c r="C631" i="2"/>
  <c r="L633" i="2"/>
  <c r="M633" i="2" s="1"/>
  <c r="C633" i="2"/>
  <c r="L635" i="2"/>
  <c r="M635" i="2" s="1"/>
  <c r="C635" i="2"/>
  <c r="L647" i="2"/>
  <c r="M647" i="2" s="1"/>
  <c r="C647" i="2"/>
  <c r="L879" i="2"/>
  <c r="M879" i="2" s="1"/>
  <c r="C879" i="2"/>
  <c r="L798" i="2"/>
  <c r="M798" i="2" s="1"/>
  <c r="C798" i="2"/>
  <c r="T889" i="2"/>
  <c r="C778" i="2"/>
  <c r="L778" i="2"/>
  <c r="M778" i="2" s="1"/>
  <c r="U778" i="2" s="1"/>
  <c r="T891" i="2"/>
  <c r="T234" i="2"/>
  <c r="T671" i="2"/>
  <c r="T87" i="2"/>
  <c r="T341" i="2"/>
  <c r="T416" i="2"/>
  <c r="T903" i="2"/>
  <c r="T106" i="2"/>
  <c r="C129" i="2"/>
  <c r="C50" i="2"/>
  <c r="L50" i="2"/>
  <c r="M50" i="2" s="1"/>
  <c r="C773" i="2"/>
  <c r="L773" i="2"/>
  <c r="M773" i="2" s="1"/>
  <c r="S773" i="2" s="1"/>
  <c r="C340" i="2"/>
  <c r="L340" i="2"/>
  <c r="M340" i="2" s="1"/>
  <c r="C415" i="2"/>
  <c r="L415" i="2"/>
  <c r="M415" i="2" s="1"/>
  <c r="S415" i="2" s="1"/>
  <c r="C234" i="2"/>
  <c r="L234" i="2"/>
  <c r="M234" i="2" s="1"/>
  <c r="S234" i="2" s="1"/>
  <c r="C130" i="2"/>
  <c r="L671" i="2"/>
  <c r="M671" i="2" s="1"/>
  <c r="S671" i="2" s="1"/>
  <c r="C671" i="2"/>
  <c r="L87" i="2"/>
  <c r="M87" i="2" s="1"/>
  <c r="S87" i="2" s="1"/>
  <c r="L341" i="2"/>
  <c r="M341" i="2" s="1"/>
  <c r="S341" i="2" s="1"/>
  <c r="C341" i="2"/>
  <c r="L416" i="2"/>
  <c r="M416" i="2" s="1"/>
  <c r="S416" i="2" s="1"/>
  <c r="C416" i="2"/>
  <c r="L903" i="2"/>
  <c r="M903" i="2" s="1"/>
  <c r="S903" i="2" s="1"/>
  <c r="C903" i="2"/>
  <c r="L106" i="2"/>
  <c r="M106" i="2" s="1"/>
  <c r="S106" i="2" s="1"/>
  <c r="C106" i="2"/>
  <c r="L892" i="2"/>
  <c r="M892" i="2" s="1"/>
  <c r="S892" i="2" s="1"/>
  <c r="C892" i="2"/>
  <c r="L890" i="2"/>
  <c r="M890" i="2" s="1"/>
  <c r="S890" i="2" s="1"/>
  <c r="C890" i="2"/>
  <c r="L895" i="2"/>
  <c r="M895" i="2" s="1"/>
  <c r="S895" i="2" s="1"/>
  <c r="C895" i="2"/>
  <c r="L893" i="2"/>
  <c r="M893" i="2" s="1"/>
  <c r="C893" i="2"/>
  <c r="L891" i="2"/>
  <c r="M891" i="2" s="1"/>
  <c r="S891" i="2" s="1"/>
  <c r="C891" i="2"/>
  <c r="L889" i="2"/>
  <c r="M889" i="2" s="1"/>
  <c r="S889" i="2" s="1"/>
  <c r="C889" i="2"/>
  <c r="L894" i="2"/>
  <c r="M894" i="2" s="1"/>
  <c r="S894" i="2" s="1"/>
  <c r="C894" i="2"/>
  <c r="T894" i="2"/>
  <c r="T892" i="2"/>
  <c r="T890" i="2"/>
  <c r="C574" i="2"/>
  <c r="L574" i="2"/>
  <c r="M574" i="2" s="1"/>
  <c r="U574" i="2" s="1"/>
  <c r="C658" i="2"/>
  <c r="L658" i="2"/>
  <c r="M658" i="2" s="1"/>
  <c r="U658" i="2" s="1"/>
  <c r="L645" i="2"/>
  <c r="M645" i="2" s="1"/>
  <c r="L143" i="2"/>
  <c r="M143" i="2" s="1"/>
  <c r="S143" i="2" s="1"/>
  <c r="T1153" i="2"/>
  <c r="S171" i="2"/>
  <c r="S299" i="2"/>
  <c r="U299" i="2"/>
  <c r="S298" i="2"/>
  <c r="U298" i="2"/>
  <c r="C1153" i="2"/>
  <c r="L1153" i="2"/>
  <c r="M1153" i="2" s="1"/>
  <c r="S1153" i="2" s="1"/>
  <c r="C97" i="2"/>
  <c r="L97" i="2"/>
  <c r="M97" i="2" s="1"/>
  <c r="S97" i="2" s="1"/>
  <c r="C128" i="2"/>
  <c r="L128" i="2"/>
  <c r="M128" i="2" s="1"/>
  <c r="S128" i="2" s="1"/>
  <c r="L96" i="2"/>
  <c r="M96" i="2" s="1"/>
  <c r="S96" i="2" s="1"/>
  <c r="L213" i="2"/>
  <c r="M213" i="2" s="1"/>
  <c r="S213" i="2" s="1"/>
  <c r="T96" i="2"/>
  <c r="T316" i="2"/>
  <c r="L776" i="2"/>
  <c r="M776" i="2" s="1"/>
  <c r="S776" i="2" s="1"/>
  <c r="C776" i="2"/>
  <c r="L1069" i="2"/>
  <c r="M1069" i="2" s="1"/>
  <c r="U463" i="2"/>
  <c r="T277" i="2"/>
  <c r="L90" i="2"/>
  <c r="M90" i="2" s="1"/>
  <c r="C90" i="2"/>
  <c r="L93" i="2"/>
  <c r="M93" i="2" s="1"/>
  <c r="C93" i="2"/>
  <c r="L92" i="2"/>
  <c r="M92" i="2" s="1"/>
  <c r="C92" i="2"/>
  <c r="C91" i="2"/>
  <c r="C94" i="2"/>
  <c r="C95" i="2"/>
  <c r="T793" i="2"/>
  <c r="T1094" i="2"/>
  <c r="T392" i="2"/>
  <c r="T1096" i="2"/>
  <c r="T799" i="2"/>
  <c r="T621" i="2"/>
  <c r="T1157" i="2"/>
  <c r="T803" i="2"/>
  <c r="T1095" i="2"/>
  <c r="T1028" i="2"/>
  <c r="T801" i="2"/>
  <c r="T655" i="2"/>
  <c r="T610" i="2"/>
  <c r="T1158" i="2"/>
  <c r="T1161" i="2"/>
  <c r="L317" i="2"/>
  <c r="M317" i="2" s="1"/>
  <c r="U317" i="2" s="1"/>
  <c r="L315" i="2"/>
  <c r="M315" i="2" s="1"/>
  <c r="S315" i="2" s="1"/>
  <c r="C1096" i="2"/>
  <c r="L1096" i="2"/>
  <c r="M1096" i="2" s="1"/>
  <c r="C1094" i="2"/>
  <c r="L1094" i="2"/>
  <c r="M1094" i="2" s="1"/>
  <c r="S1094" i="2" s="1"/>
  <c r="C799" i="2"/>
  <c r="L799" i="2"/>
  <c r="M799" i="2" s="1"/>
  <c r="C793" i="2"/>
  <c r="L793" i="2"/>
  <c r="M793" i="2" s="1"/>
  <c r="S793" i="2" s="1"/>
  <c r="C621" i="2"/>
  <c r="L621" i="2"/>
  <c r="M621" i="2" s="1"/>
  <c r="C392" i="2"/>
  <c r="L392" i="2"/>
  <c r="M392" i="2" s="1"/>
  <c r="S392" i="2" s="1"/>
  <c r="L1157" i="2"/>
  <c r="M1157" i="2" s="1"/>
  <c r="C1160" i="2"/>
  <c r="L1160" i="2"/>
  <c r="M1160" i="2" s="1"/>
  <c r="S1160" i="2" s="1"/>
  <c r="L316" i="2"/>
  <c r="M316" i="2" s="1"/>
  <c r="S316" i="2" s="1"/>
  <c r="L803" i="2"/>
  <c r="M803" i="2" s="1"/>
  <c r="S803" i="2" s="1"/>
  <c r="C803" i="2"/>
  <c r="L1095" i="2"/>
  <c r="M1095" i="2" s="1"/>
  <c r="S1095" i="2" s="1"/>
  <c r="C1095" i="2"/>
  <c r="L1028" i="2"/>
  <c r="M1028" i="2" s="1"/>
  <c r="S1028" i="2" s="1"/>
  <c r="C1028" i="2"/>
  <c r="L801" i="2"/>
  <c r="M801" i="2" s="1"/>
  <c r="S801" i="2" s="1"/>
  <c r="L655" i="2"/>
  <c r="M655" i="2" s="1"/>
  <c r="S655" i="2" s="1"/>
  <c r="C655" i="2"/>
  <c r="L610" i="2"/>
  <c r="M610" i="2" s="1"/>
  <c r="S610" i="2" s="1"/>
  <c r="C610" i="2"/>
  <c r="L1161" i="2"/>
  <c r="M1161" i="2" s="1"/>
  <c r="S1161" i="2" s="1"/>
  <c r="C1161" i="2"/>
  <c r="L170" i="2"/>
  <c r="M170" i="2" s="1"/>
  <c r="S170" i="2" s="1"/>
  <c r="U550" i="2"/>
  <c r="C550" i="2"/>
  <c r="U476" i="2"/>
  <c r="U474" i="2"/>
  <c r="U466" i="2"/>
  <c r="U464" i="2"/>
  <c r="U462" i="2"/>
  <c r="U456" i="2"/>
  <c r="U454" i="2"/>
  <c r="L180" i="2"/>
  <c r="M180" i="2" s="1"/>
  <c r="C180" i="2"/>
  <c r="L182" i="2"/>
  <c r="M182" i="2" s="1"/>
  <c r="C182" i="2"/>
  <c r="L179" i="2"/>
  <c r="M179" i="2" s="1"/>
  <c r="C179" i="2"/>
  <c r="L193" i="2"/>
  <c r="M193" i="2" s="1"/>
  <c r="C193" i="2"/>
  <c r="C184" i="2"/>
  <c r="L184" i="2"/>
  <c r="M184" i="2" s="1"/>
  <c r="C181" i="2"/>
  <c r="L181" i="2"/>
  <c r="M181" i="2" s="1"/>
  <c r="C183" i="2"/>
  <c r="L183" i="2"/>
  <c r="M183" i="2" s="1"/>
  <c r="L192" i="2"/>
  <c r="M192" i="2" s="1"/>
  <c r="C192" i="2"/>
  <c r="L194" i="2"/>
  <c r="M194" i="2" s="1"/>
  <c r="C194" i="2"/>
  <c r="L202" i="2"/>
  <c r="M202" i="2" s="1"/>
  <c r="C202" i="2"/>
  <c r="L195" i="2"/>
  <c r="M195" i="2" s="1"/>
  <c r="C195" i="2"/>
  <c r="C200" i="2"/>
  <c r="M203" i="2"/>
  <c r="S203" i="2" s="1"/>
  <c r="C203" i="2"/>
  <c r="C199" i="2"/>
  <c r="L190" i="2"/>
  <c r="M190" i="2" s="1"/>
  <c r="C190" i="2"/>
  <c r="L188" i="2"/>
  <c r="M188" i="2" s="1"/>
  <c r="C188" i="2"/>
  <c r="L186" i="2"/>
  <c r="M186" i="2" s="1"/>
  <c r="C186" i="2"/>
  <c r="L189" i="2"/>
  <c r="M189" i="2" s="1"/>
  <c r="C189" i="2"/>
  <c r="L187" i="2"/>
  <c r="M187" i="2" s="1"/>
  <c r="C187" i="2"/>
  <c r="C197" i="2"/>
  <c r="U197" i="2"/>
  <c r="L207" i="2"/>
  <c r="M207" i="2" s="1"/>
  <c r="L205" i="2"/>
  <c r="M205" i="2" s="1"/>
  <c r="L201" i="2"/>
  <c r="M201" i="2" s="1"/>
  <c r="L206" i="2"/>
  <c r="M206" i="2" s="1"/>
  <c r="L204" i="2"/>
  <c r="M204" i="2" s="1"/>
  <c r="M200" i="2"/>
  <c r="U200" i="2" s="1"/>
  <c r="M199" i="2"/>
  <c r="S199" i="2" s="1"/>
  <c r="L198" i="2"/>
  <c r="M198" i="2" s="1"/>
  <c r="U198" i="2" s="1"/>
  <c r="U1065" i="2"/>
  <c r="U637" i="2"/>
  <c r="U147" i="2"/>
  <c r="U146" i="2"/>
  <c r="U145" i="2"/>
  <c r="U1147" i="2"/>
  <c r="U668" i="2"/>
  <c r="U1005" i="2"/>
  <c r="U1004" i="2"/>
  <c r="U525" i="2"/>
  <c r="U514" i="2"/>
  <c r="U384" i="2"/>
  <c r="U382" i="2"/>
  <c r="U915" i="2"/>
  <c r="U762" i="2"/>
  <c r="U521" i="2"/>
  <c r="U516" i="2"/>
  <c r="U406" i="2"/>
  <c r="U377" i="2"/>
  <c r="U494" i="2"/>
  <c r="U1024" i="2"/>
  <c r="U23" i="2"/>
  <c r="U473" i="2"/>
  <c r="U469" i="2"/>
  <c r="U467" i="2"/>
  <c r="U453" i="2"/>
  <c r="U451" i="2"/>
  <c r="U449" i="2"/>
  <c r="U260" i="2"/>
  <c r="U258" i="2"/>
  <c r="U256" i="2"/>
  <c r="U259" i="2"/>
  <c r="U257" i="2"/>
  <c r="U221" i="2"/>
  <c r="C387" i="2"/>
  <c r="C81" i="2"/>
  <c r="C380" i="2"/>
  <c r="L160" i="2"/>
  <c r="M160" i="2" s="1"/>
  <c r="U160" i="2" s="1"/>
  <c r="L159" i="2"/>
  <c r="M159" i="2" s="1"/>
  <c r="U159" i="2" s="1"/>
  <c r="L166" i="2"/>
  <c r="M166" i="2" s="1"/>
  <c r="U166" i="2" s="1"/>
  <c r="C196" i="2"/>
  <c r="C174" i="2"/>
  <c r="L157" i="2"/>
  <c r="M157" i="2" s="1"/>
  <c r="S157" i="2" s="1"/>
  <c r="L477" i="2"/>
  <c r="M477" i="2" s="1"/>
  <c r="L162" i="2"/>
  <c r="M162" i="2" s="1"/>
  <c r="U162" i="2" s="1"/>
  <c r="C409" i="2"/>
  <c r="L761" i="2"/>
  <c r="M761" i="2" s="1"/>
  <c r="S761" i="2" s="1"/>
  <c r="L1159" i="2"/>
  <c r="M1159" i="2" s="1"/>
  <c r="L760" i="2"/>
  <c r="M760" i="2" s="1"/>
  <c r="U760" i="2" s="1"/>
  <c r="L765" i="2"/>
  <c r="M765" i="2" s="1"/>
  <c r="U765" i="2" s="1"/>
  <c r="S259" i="2"/>
  <c r="S257" i="2"/>
  <c r="S789" i="2"/>
  <c r="L67" i="2"/>
  <c r="M67" i="2" s="1"/>
  <c r="C792" i="2"/>
  <c r="L792" i="2"/>
  <c r="M792" i="2" s="1"/>
  <c r="S792" i="2" s="1"/>
  <c r="C791" i="2"/>
  <c r="L791" i="2"/>
  <c r="M791" i="2" s="1"/>
  <c r="S791" i="2" s="1"/>
  <c r="T789" i="2"/>
  <c r="U789" i="2" s="1"/>
  <c r="L580" i="2"/>
  <c r="M580" i="2" s="1"/>
  <c r="S580" i="2" s="1"/>
  <c r="S146" i="2"/>
  <c r="S221" i="2"/>
  <c r="S1147" i="2"/>
  <c r="S1004" i="2"/>
  <c r="L65" i="2"/>
  <c r="M65" i="2" s="1"/>
  <c r="S65" i="2" s="1"/>
  <c r="L177" i="2"/>
  <c r="M177" i="2" s="1"/>
  <c r="S177" i="2" s="1"/>
  <c r="C177" i="2"/>
  <c r="L261" i="2"/>
  <c r="M261" i="2" s="1"/>
  <c r="S261" i="2" s="1"/>
  <c r="C261" i="2"/>
  <c r="C221" i="2"/>
  <c r="C257" i="2"/>
  <c r="S668" i="2"/>
  <c r="C146" i="2"/>
  <c r="C17" i="2"/>
  <c r="C259" i="2"/>
  <c r="C1147" i="2"/>
  <c r="C1004" i="2"/>
  <c r="C147" i="2"/>
  <c r="C145" i="2"/>
  <c r="C13" i="2"/>
  <c r="C762" i="2"/>
  <c r="C260" i="2"/>
  <c r="C258" i="2"/>
  <c r="C256" i="2"/>
  <c r="C668" i="2"/>
  <c r="C1005" i="2"/>
  <c r="C673" i="2"/>
  <c r="L673" i="2"/>
  <c r="M673" i="2" s="1"/>
  <c r="S673" i="2" s="1"/>
  <c r="T673" i="2"/>
  <c r="S31" i="2"/>
  <c r="T164" i="2"/>
  <c r="T548" i="2"/>
  <c r="T175" i="2"/>
  <c r="T884" i="2"/>
  <c r="T163" i="2"/>
  <c r="T563" i="2"/>
  <c r="T757" i="2"/>
  <c r="T802" i="2"/>
  <c r="S1059" i="2"/>
  <c r="L884" i="2"/>
  <c r="M884" i="2" s="1"/>
  <c r="C884" i="2"/>
  <c r="L164" i="2"/>
  <c r="M164" i="2" s="1"/>
  <c r="S164" i="2" s="1"/>
  <c r="C164" i="2"/>
  <c r="L163" i="2"/>
  <c r="M163" i="2" s="1"/>
  <c r="S163" i="2" s="1"/>
  <c r="C163" i="2"/>
  <c r="L175" i="2"/>
  <c r="M175" i="2" s="1"/>
  <c r="S175" i="2" s="1"/>
  <c r="C175" i="2"/>
  <c r="L563" i="2"/>
  <c r="M563" i="2" s="1"/>
  <c r="S563" i="2" s="1"/>
  <c r="C563" i="2"/>
  <c r="L548" i="2"/>
  <c r="M548" i="2" s="1"/>
  <c r="S548" i="2" s="1"/>
  <c r="C548" i="2"/>
  <c r="L757" i="2"/>
  <c r="M757" i="2" s="1"/>
  <c r="S757" i="2" s="1"/>
  <c r="C757" i="2"/>
  <c r="L802" i="2"/>
  <c r="M802" i="2" s="1"/>
  <c r="S802" i="2" s="1"/>
  <c r="C802" i="2"/>
  <c r="S884" i="2"/>
  <c r="S885" i="2"/>
  <c r="S591" i="2"/>
  <c r="S155" i="2"/>
  <c r="S564" i="2"/>
  <c r="S551" i="2"/>
  <c r="S756" i="2"/>
  <c r="S775" i="2"/>
  <c r="T885" i="2"/>
  <c r="U885" i="2" s="1"/>
  <c r="T591" i="2"/>
  <c r="U591" i="2" s="1"/>
  <c r="T31" i="2"/>
  <c r="U31" i="2" s="1"/>
  <c r="T155" i="2"/>
  <c r="U155" i="2" s="1"/>
  <c r="T171" i="2"/>
  <c r="U171" i="2" s="1"/>
  <c r="T564" i="2"/>
  <c r="U564" i="2" s="1"/>
  <c r="T551" i="2"/>
  <c r="U551" i="2" s="1"/>
  <c r="T756" i="2"/>
  <c r="U756" i="2" s="1"/>
  <c r="T775" i="2"/>
  <c r="U775" i="2" s="1"/>
  <c r="T1059" i="2"/>
  <c r="U1059" i="2" s="1"/>
  <c r="C885" i="2"/>
  <c r="C591" i="2"/>
  <c r="C31" i="2"/>
  <c r="C155" i="2"/>
  <c r="C171" i="2"/>
  <c r="C564" i="2"/>
  <c r="C551" i="2"/>
  <c r="C756" i="2"/>
  <c r="C775" i="2"/>
  <c r="C1059" i="2"/>
  <c r="T596" i="2"/>
  <c r="T561" i="2"/>
  <c r="T566" i="2"/>
  <c r="T764" i="2"/>
  <c r="T1115" i="2"/>
  <c r="U1115" i="2" s="1"/>
  <c r="T562" i="2"/>
  <c r="T71" i="2"/>
  <c r="T1027" i="2"/>
  <c r="T19" i="2"/>
  <c r="T273" i="2"/>
  <c r="T912" i="2"/>
  <c r="T1026" i="2"/>
  <c r="T565" i="2"/>
  <c r="T280" i="2"/>
  <c r="T274" i="2"/>
  <c r="T592" i="2"/>
  <c r="T598" i="2"/>
  <c r="T918" i="2"/>
  <c r="L1026" i="2"/>
  <c r="M1026" i="2" s="1"/>
  <c r="S1026" i="2" s="1"/>
  <c r="C1026" i="2"/>
  <c r="L565" i="2"/>
  <c r="M565" i="2" s="1"/>
  <c r="S565" i="2" s="1"/>
  <c r="C565" i="2"/>
  <c r="L280" i="2"/>
  <c r="M280" i="2" s="1"/>
  <c r="S280" i="2" s="1"/>
  <c r="C280" i="2"/>
  <c r="L274" i="2"/>
  <c r="M274" i="2" s="1"/>
  <c r="S274" i="2" s="1"/>
  <c r="C274" i="2"/>
  <c r="L592" i="2"/>
  <c r="M592" i="2" s="1"/>
  <c r="S592" i="2" s="1"/>
  <c r="C592" i="2"/>
  <c r="L598" i="2"/>
  <c r="M598" i="2" s="1"/>
  <c r="S598" i="2" s="1"/>
  <c r="C598" i="2"/>
  <c r="L918" i="2"/>
  <c r="M918" i="2" s="1"/>
  <c r="S918" i="2" s="1"/>
  <c r="C918" i="2"/>
  <c r="C1115" i="2"/>
  <c r="S1115" i="2"/>
  <c r="C1027" i="2"/>
  <c r="L1027" i="2"/>
  <c r="M1027" i="2" s="1"/>
  <c r="S1027" i="2" s="1"/>
  <c r="C566" i="2"/>
  <c r="L566" i="2"/>
  <c r="M566" i="2" s="1"/>
  <c r="S566" i="2" s="1"/>
  <c r="C19" i="2"/>
  <c r="M19" i="2"/>
  <c r="S19" i="2" s="1"/>
  <c r="C562" i="2"/>
  <c r="L562" i="2"/>
  <c r="M562" i="2" s="1"/>
  <c r="S562" i="2" s="1"/>
  <c r="C273" i="2"/>
  <c r="L273" i="2"/>
  <c r="M273" i="2" s="1"/>
  <c r="S273" i="2" s="1"/>
  <c r="C596" i="2"/>
  <c r="L596" i="2"/>
  <c r="M596" i="2" s="1"/>
  <c r="S596" i="2" s="1"/>
  <c r="T672" i="2"/>
  <c r="T808" i="2"/>
  <c r="T648" i="2"/>
  <c r="T560" i="2"/>
  <c r="T667" i="2"/>
  <c r="T70" i="2"/>
  <c r="T85" i="2"/>
  <c r="T763" i="2"/>
  <c r="C912" i="2"/>
  <c r="L912" i="2"/>
  <c r="M912" i="2" s="1"/>
  <c r="S912" i="2" s="1"/>
  <c r="C561" i="2"/>
  <c r="L561" i="2"/>
  <c r="M561" i="2" s="1"/>
  <c r="S561" i="2" s="1"/>
  <c r="C672" i="2"/>
  <c r="L672" i="2"/>
  <c r="M672" i="2" s="1"/>
  <c r="S672" i="2" s="1"/>
  <c r="C71" i="2"/>
  <c r="L71" i="2"/>
  <c r="M71" i="2" s="1"/>
  <c r="S71" i="2" s="1"/>
  <c r="C808" i="2"/>
  <c r="L808" i="2"/>
  <c r="M808" i="2" s="1"/>
  <c r="S808" i="2" s="1"/>
  <c r="L764" i="2"/>
  <c r="M764" i="2" s="1"/>
  <c r="S764" i="2" s="1"/>
  <c r="C764" i="2"/>
  <c r="L648" i="2"/>
  <c r="M648" i="2" s="1"/>
  <c r="S648" i="2" s="1"/>
  <c r="C648" i="2"/>
  <c r="L560" i="2"/>
  <c r="M560" i="2" s="1"/>
  <c r="S560" i="2" s="1"/>
  <c r="C560" i="2"/>
  <c r="L667" i="2"/>
  <c r="M667" i="2" s="1"/>
  <c r="S667" i="2" s="1"/>
  <c r="C667" i="2"/>
  <c r="L70" i="2"/>
  <c r="M70" i="2" s="1"/>
  <c r="S70" i="2" s="1"/>
  <c r="C70" i="2"/>
  <c r="L85" i="2"/>
  <c r="M85" i="2" s="1"/>
  <c r="S85" i="2" s="1"/>
  <c r="C85" i="2"/>
  <c r="C821" i="2"/>
  <c r="M599" i="2"/>
  <c r="S599" i="2" s="1"/>
  <c r="M821" i="2"/>
  <c r="S821" i="2" s="1"/>
  <c r="C595" i="2"/>
  <c r="C763" i="2"/>
  <c r="M763" i="2"/>
  <c r="S763" i="2" s="1"/>
  <c r="M590" i="2"/>
  <c r="S590" i="2" s="1"/>
  <c r="C590" i="2"/>
  <c r="C599" i="2"/>
  <c r="C586" i="2"/>
  <c r="C583" i="2"/>
  <c r="C597" i="2"/>
  <c r="C582" i="2"/>
  <c r="S24" i="2"/>
  <c r="C820" i="2"/>
  <c r="L820" i="2"/>
  <c r="M820" i="2" s="1"/>
  <c r="S820" i="2" s="1"/>
  <c r="T849" i="2"/>
  <c r="T805" i="2"/>
  <c r="L818" i="2"/>
  <c r="M818" i="2" s="1"/>
  <c r="S818" i="2" s="1"/>
  <c r="L823" i="2"/>
  <c r="M823" i="2" s="1"/>
  <c r="S823" i="2" s="1"/>
  <c r="L819" i="2"/>
  <c r="M819" i="2" s="1"/>
  <c r="S819" i="2" s="1"/>
  <c r="T597" i="2"/>
  <c r="U597" i="2" s="1"/>
  <c r="T556" i="2"/>
  <c r="T586" i="2"/>
  <c r="U586" i="2" s="1"/>
  <c r="S595" i="2"/>
  <c r="T643" i="2"/>
  <c r="T1060" i="2"/>
  <c r="T393" i="2"/>
  <c r="T590" i="2"/>
  <c r="T595" i="2"/>
  <c r="U595" i="2" s="1"/>
  <c r="T649" i="2"/>
  <c r="T897" i="2"/>
  <c r="T759" i="2"/>
  <c r="T9" i="2"/>
  <c r="L594" i="2"/>
  <c r="M594" i="2" s="1"/>
  <c r="S594" i="2" s="1"/>
  <c r="C594" i="2"/>
  <c r="L646" i="2"/>
  <c r="M646" i="2" s="1"/>
  <c r="S646" i="2" s="1"/>
  <c r="C646" i="2"/>
  <c r="L850" i="2"/>
  <c r="C850" i="2"/>
  <c r="L643" i="2"/>
  <c r="M643" i="2" s="1"/>
  <c r="S643" i="2" s="1"/>
  <c r="C643" i="2"/>
  <c r="L649" i="2"/>
  <c r="M649" i="2" s="1"/>
  <c r="S649" i="2" s="1"/>
  <c r="C649" i="2"/>
  <c r="S586" i="2"/>
  <c r="S597" i="2"/>
  <c r="S583" i="2"/>
  <c r="S582" i="2"/>
  <c r="T1070" i="2"/>
  <c r="M16" i="2"/>
  <c r="S16" i="2" s="1"/>
  <c r="C16" i="2"/>
  <c r="T821" i="2"/>
  <c r="T599" i="2"/>
  <c r="T583" i="2"/>
  <c r="U583" i="2" s="1"/>
  <c r="T582" i="2"/>
  <c r="U582" i="2" s="1"/>
  <c r="T594" i="2"/>
  <c r="T646" i="2"/>
  <c r="T850" i="2"/>
  <c r="T414" i="2"/>
  <c r="T1269" i="2"/>
  <c r="T908" i="2"/>
  <c r="T552" i="2"/>
  <c r="T553" i="2"/>
  <c r="T814" i="2"/>
  <c r="T804" i="2"/>
  <c r="C414" i="2"/>
  <c r="L414" i="2"/>
  <c r="C1269" i="2"/>
  <c r="L1269" i="2"/>
  <c r="M1269" i="2" s="1"/>
  <c r="S1269" i="2" s="1"/>
  <c r="C908" i="2"/>
  <c r="L908" i="2"/>
  <c r="M908" i="2" s="1"/>
  <c r="S908" i="2" s="1"/>
  <c r="L552" i="2"/>
  <c r="M552" i="2" s="1"/>
  <c r="S552" i="2" s="1"/>
  <c r="L553" i="2"/>
  <c r="M553" i="2" s="1"/>
  <c r="S553" i="2" s="1"/>
  <c r="L814" i="2"/>
  <c r="M814" i="2" s="1"/>
  <c r="S814" i="2" s="1"/>
  <c r="L804" i="2"/>
  <c r="M804" i="2" s="1"/>
  <c r="S804" i="2" s="1"/>
  <c r="L849" i="2"/>
  <c r="C849" i="2"/>
  <c r="L897" i="2"/>
  <c r="C897" i="2"/>
  <c r="L1060" i="2"/>
  <c r="M1060" i="2" s="1"/>
  <c r="S1060" i="2" s="1"/>
  <c r="C1060" i="2"/>
  <c r="L759" i="2"/>
  <c r="M759" i="2" s="1"/>
  <c r="S759" i="2" s="1"/>
  <c r="C759" i="2"/>
  <c r="L556" i="2"/>
  <c r="M556" i="2" s="1"/>
  <c r="S556" i="2" s="1"/>
  <c r="L393" i="2"/>
  <c r="M393" i="2" s="1"/>
  <c r="S393" i="2" s="1"/>
  <c r="L805" i="2"/>
  <c r="M805" i="2" s="1"/>
  <c r="S805" i="2" s="1"/>
  <c r="T310" i="2"/>
  <c r="T109" i="2"/>
  <c r="T958" i="2"/>
  <c r="T662" i="2"/>
  <c r="T1003" i="2"/>
  <c r="T856" i="2"/>
  <c r="T8" i="2"/>
  <c r="T809" i="2"/>
  <c r="T674" i="2"/>
  <c r="T846" i="2"/>
  <c r="T1097" i="2"/>
  <c r="T1000" i="2"/>
  <c r="T834" i="2"/>
  <c r="T847" i="2"/>
  <c r="T843" i="2"/>
  <c r="T176" i="2"/>
  <c r="T417" i="2"/>
  <c r="T191" i="2"/>
  <c r="T813" i="2"/>
  <c r="T600" i="2"/>
  <c r="T289" i="2"/>
  <c r="T284" i="2"/>
  <c r="T638" i="2"/>
  <c r="T653" i="2"/>
  <c r="L1070" i="2"/>
  <c r="M1070" i="2" s="1"/>
  <c r="S1070" i="2" s="1"/>
  <c r="L834" i="2"/>
  <c r="M834" i="2" s="1"/>
  <c r="S834" i="2" s="1"/>
  <c r="L847" i="2"/>
  <c r="M847" i="2" s="1"/>
  <c r="S847" i="2" s="1"/>
  <c r="L843" i="2"/>
  <c r="M843" i="2" s="1"/>
  <c r="S843" i="2" s="1"/>
  <c r="L176" i="2"/>
  <c r="M176" i="2" s="1"/>
  <c r="S176" i="2" s="1"/>
  <c r="L417" i="2"/>
  <c r="M417" i="2" s="1"/>
  <c r="S417" i="2" s="1"/>
  <c r="L191" i="2"/>
  <c r="M191" i="2" s="1"/>
  <c r="S191" i="2" s="1"/>
  <c r="L813" i="2"/>
  <c r="M813" i="2" s="1"/>
  <c r="S813" i="2" s="1"/>
  <c r="L600" i="2"/>
  <c r="M600" i="2" s="1"/>
  <c r="S600" i="2" s="1"/>
  <c r="L289" i="2"/>
  <c r="M289" i="2" s="1"/>
  <c r="S289" i="2" s="1"/>
  <c r="L284" i="2"/>
  <c r="M284" i="2" s="1"/>
  <c r="S284" i="2" s="1"/>
  <c r="L638" i="2"/>
  <c r="M638" i="2" s="1"/>
  <c r="S638" i="2" s="1"/>
  <c r="L653" i="2"/>
  <c r="M653" i="2" s="1"/>
  <c r="S653" i="2" s="1"/>
  <c r="L674" i="2"/>
  <c r="M674" i="2" s="1"/>
  <c r="S674" i="2" s="1"/>
  <c r="L856" i="2"/>
  <c r="M856" i="2" s="1"/>
  <c r="S856" i="2" s="1"/>
  <c r="L846" i="2"/>
  <c r="M846" i="2" s="1"/>
  <c r="S846" i="2" s="1"/>
  <c r="L1003" i="2"/>
  <c r="M1003" i="2" s="1"/>
  <c r="S1003" i="2" s="1"/>
  <c r="L1097" i="2"/>
  <c r="M1097" i="2" s="1"/>
  <c r="S1097" i="2" s="1"/>
  <c r="L809" i="2"/>
  <c r="M809" i="2" s="1"/>
  <c r="S809" i="2" s="1"/>
  <c r="L1000" i="2"/>
  <c r="M1000" i="2" s="1"/>
  <c r="S1000" i="2" s="1"/>
  <c r="L290" i="2"/>
  <c r="M290" i="2" s="1"/>
  <c r="S290" i="2" s="1"/>
  <c r="L662" i="2"/>
  <c r="M662" i="2" s="1"/>
  <c r="S662" i="2" s="1"/>
  <c r="L409" i="2"/>
  <c r="M409" i="2" s="1"/>
  <c r="S409" i="2" s="1"/>
  <c r="S220" i="2"/>
  <c r="S219" i="2"/>
  <c r="T127" i="2"/>
  <c r="S223" i="2"/>
  <c r="L702" i="2"/>
  <c r="M702" i="2" s="1"/>
  <c r="S702" i="2" s="1"/>
  <c r="L921" i="2"/>
  <c r="M921" i="2" s="1"/>
  <c r="S921" i="2" s="1"/>
  <c r="L664" i="2"/>
  <c r="M664" i="2" s="1"/>
  <c r="S664" i="2" s="1"/>
  <c r="L777" i="2"/>
  <c r="M777" i="2" s="1"/>
  <c r="S777" i="2" s="1"/>
  <c r="L83" i="2"/>
  <c r="M83" i="2" s="1"/>
  <c r="S83" i="2" s="1"/>
  <c r="L920" i="2"/>
  <c r="M920" i="2" s="1"/>
  <c r="S920" i="2" s="1"/>
  <c r="L636" i="2"/>
  <c r="M636" i="2" s="1"/>
  <c r="S636" i="2" s="1"/>
  <c r="C806" i="2"/>
  <c r="L806" i="2"/>
  <c r="M806" i="2" s="1"/>
  <c r="L127" i="2"/>
  <c r="M127" i="2" s="1"/>
  <c r="S127" i="2" s="1"/>
  <c r="C127" i="2"/>
  <c r="C136" i="2"/>
  <c r="L136" i="2"/>
  <c r="M136" i="2" s="1"/>
  <c r="U136" i="2" s="1"/>
  <c r="L196" i="2"/>
  <c r="M196" i="2" s="1"/>
  <c r="L174" i="2"/>
  <c r="M174" i="2" s="1"/>
  <c r="C220" i="2"/>
  <c r="C219" i="2"/>
  <c r="M119" i="2"/>
  <c r="C117" i="2"/>
  <c r="C119" i="2"/>
  <c r="C223" i="2"/>
  <c r="T119" i="2"/>
  <c r="S472" i="2"/>
  <c r="S468" i="2"/>
  <c r="L458" i="2"/>
  <c r="M458" i="2" s="1"/>
  <c r="S458" i="2" s="1"/>
  <c r="L471" i="2"/>
  <c r="M471" i="2" s="1"/>
  <c r="S471" i="2" s="1"/>
  <c r="C124" i="2"/>
  <c r="L124" i="2"/>
  <c r="M124" i="2" s="1"/>
  <c r="S470" i="2"/>
  <c r="L1268" i="2"/>
  <c r="M1268" i="2" s="1"/>
  <c r="L330" i="2"/>
  <c r="M330" i="2" s="1"/>
  <c r="L302" i="2"/>
  <c r="M302" i="2" s="1"/>
  <c r="S302" i="2" s="1"/>
  <c r="C302" i="2"/>
  <c r="C285" i="2"/>
  <c r="L285" i="2"/>
  <c r="M285" i="2" s="1"/>
  <c r="U285" i="2" s="1"/>
  <c r="C172" i="2"/>
  <c r="L172" i="2"/>
  <c r="M172" i="2" s="1"/>
  <c r="C286" i="2"/>
  <c r="L286" i="2"/>
  <c r="M286" i="2" s="1"/>
  <c r="S286" i="2" s="1"/>
  <c r="C297" i="2"/>
  <c r="L297" i="2"/>
  <c r="M297" i="2" s="1"/>
  <c r="S297" i="2" s="1"/>
  <c r="S469" i="2"/>
  <c r="S476" i="2"/>
  <c r="S475" i="2"/>
  <c r="S474" i="2"/>
  <c r="C292" i="2"/>
  <c r="M100" i="2"/>
  <c r="S100" i="2" s="1"/>
  <c r="L448" i="2"/>
  <c r="M448" i="2" s="1"/>
  <c r="S448" i="2" s="1"/>
  <c r="L287" i="2"/>
  <c r="M287" i="2" s="1"/>
  <c r="S287" i="2" s="1"/>
  <c r="L291" i="2"/>
  <c r="M291" i="2" s="1"/>
  <c r="S291" i="2" s="1"/>
  <c r="M292" i="2"/>
  <c r="S292" i="2" s="1"/>
  <c r="C298" i="2"/>
  <c r="L293" i="2"/>
  <c r="M293" i="2" s="1"/>
  <c r="S293" i="2" s="1"/>
  <c r="L294" i="2"/>
  <c r="M294" i="2" s="1"/>
  <c r="S294" i="2" s="1"/>
  <c r="L295" i="2"/>
  <c r="M295" i="2" s="1"/>
  <c r="S295" i="2" s="1"/>
  <c r="C295" i="2"/>
  <c r="L296" i="2"/>
  <c r="M296" i="2" s="1"/>
  <c r="S296" i="2" s="1"/>
  <c r="C296" i="2"/>
  <c r="T288" i="2"/>
  <c r="T286" i="2"/>
  <c r="T279" i="2"/>
  <c r="S473" i="2"/>
  <c r="S467" i="2"/>
  <c r="S460" i="2"/>
  <c r="S466" i="2"/>
  <c r="S465" i="2"/>
  <c r="S464" i="2"/>
  <c r="S463" i="2"/>
  <c r="S462" i="2"/>
  <c r="S461" i="2"/>
  <c r="S459" i="2"/>
  <c r="S457" i="2"/>
  <c r="S456" i="2"/>
  <c r="S455" i="2"/>
  <c r="S454" i="2"/>
  <c r="S453" i="2"/>
  <c r="S452" i="2"/>
  <c r="S451" i="2"/>
  <c r="S450" i="2"/>
  <c r="S449" i="2"/>
  <c r="T11" i="2"/>
  <c r="T111" i="2"/>
  <c r="T10" i="2"/>
  <c r="T110" i="2"/>
  <c r="T108" i="2"/>
  <c r="L639" i="2"/>
  <c r="M639" i="2" s="1"/>
  <c r="U639" i="2" s="1"/>
  <c r="T678" i="2"/>
  <c r="L697" i="2"/>
  <c r="M697" i="2" s="1"/>
  <c r="U697" i="2" s="1"/>
  <c r="S537" i="2"/>
  <c r="S533" i="2"/>
  <c r="T770" i="2"/>
  <c r="T99" i="2"/>
  <c r="T78" i="2"/>
  <c r="L663" i="2"/>
  <c r="M663" i="2" s="1"/>
  <c r="S663" i="2" s="1"/>
  <c r="C663" i="2"/>
  <c r="L644" i="2"/>
  <c r="M644" i="2" s="1"/>
  <c r="T656" i="2"/>
  <c r="C678" i="2"/>
  <c r="L678" i="2"/>
  <c r="M678" i="2" s="1"/>
  <c r="S678" i="2" s="1"/>
  <c r="C657" i="2"/>
  <c r="L657" i="2"/>
  <c r="M657" i="2" s="1"/>
  <c r="S657" i="2" s="1"/>
  <c r="C656" i="2"/>
  <c r="M656" i="2"/>
  <c r="S656" i="2" s="1"/>
  <c r="L642" i="2"/>
  <c r="M642" i="2" s="1"/>
  <c r="C642" i="2"/>
  <c r="L770" i="2"/>
  <c r="M770" i="2" s="1"/>
  <c r="S770" i="2" s="1"/>
  <c r="C770" i="2"/>
  <c r="C76" i="2"/>
  <c r="L76" i="2"/>
  <c r="M76" i="2" s="1"/>
  <c r="C660" i="2"/>
  <c r="L660" i="2"/>
  <c r="M660" i="2" s="1"/>
  <c r="C74" i="2"/>
  <c r="L74" i="2"/>
  <c r="M74" i="2" s="1"/>
  <c r="U74" i="2" s="1"/>
  <c r="T101" i="2"/>
  <c r="L80" i="2"/>
  <c r="M80" i="2" s="1"/>
  <c r="S80" i="2" s="1"/>
  <c r="T80" i="2"/>
  <c r="L75" i="2"/>
  <c r="M75" i="2" s="1"/>
  <c r="U75" i="2" s="1"/>
  <c r="L669" i="2"/>
  <c r="M669" i="2" s="1"/>
  <c r="S669" i="2" s="1"/>
  <c r="L380" i="2"/>
  <c r="M380" i="2" s="1"/>
  <c r="L81" i="2"/>
  <c r="M81" i="2" s="1"/>
  <c r="C78" i="2"/>
  <c r="L78" i="2"/>
  <c r="M78" i="2" s="1"/>
  <c r="S78" i="2" s="1"/>
  <c r="L49" i="2"/>
  <c r="M49" i="2" s="1"/>
  <c r="U49" i="2" s="1"/>
  <c r="C49" i="2"/>
  <c r="T220" i="2"/>
  <c r="U220" i="2" s="1"/>
  <c r="L77" i="2"/>
  <c r="M77" i="2" s="1"/>
  <c r="S77" i="2" s="1"/>
  <c r="T77" i="2"/>
  <c r="T69" i="2"/>
  <c r="S1024" i="2"/>
  <c r="S521" i="2"/>
  <c r="S1083" i="2"/>
  <c r="T219" i="2"/>
  <c r="U219" i="2" s="1"/>
  <c r="T530" i="2"/>
  <c r="T901" i="2"/>
  <c r="T493" i="2"/>
  <c r="T534" i="2"/>
  <c r="T538" i="2"/>
  <c r="T1064" i="2"/>
  <c r="S688" i="2"/>
  <c r="S1077" i="2"/>
  <c r="S511" i="2"/>
  <c r="S404" i="2"/>
  <c r="S349" i="2"/>
  <c r="S531" i="2"/>
  <c r="S529" i="2"/>
  <c r="S527" i="2"/>
  <c r="C99" i="2"/>
  <c r="L99" i="2"/>
  <c r="M99" i="2" s="1"/>
  <c r="S99" i="2" s="1"/>
  <c r="T100" i="2"/>
  <c r="L101" i="2"/>
  <c r="M101" i="2" s="1"/>
  <c r="S101" i="2" s="1"/>
  <c r="C101" i="2"/>
  <c r="C100" i="2"/>
  <c r="T306" i="2"/>
  <c r="T276" i="2"/>
  <c r="T226" i="2"/>
  <c r="T223" i="2"/>
  <c r="U223" i="2" s="1"/>
  <c r="L226" i="2"/>
  <c r="M226" i="2" s="1"/>
  <c r="S226" i="2" s="1"/>
  <c r="S47" i="2"/>
  <c r="S41" i="2"/>
  <c r="L277" i="2"/>
  <c r="M277" i="2" s="1"/>
  <c r="S277" i="2" s="1"/>
  <c r="C277" i="2"/>
  <c r="L276" i="2"/>
  <c r="M276" i="2" s="1"/>
  <c r="S276" i="2" s="1"/>
  <c r="L68" i="2"/>
  <c r="M68" i="2" s="1"/>
  <c r="U68" i="2" s="1"/>
  <c r="C68" i="2"/>
  <c r="L185" i="2"/>
  <c r="M185" i="2" s="1"/>
  <c r="S185" i="2" s="1"/>
  <c r="C185" i="2"/>
  <c r="L576" i="2"/>
  <c r="M576" i="2" s="1"/>
  <c r="S576" i="2" s="1"/>
  <c r="C576" i="2"/>
  <c r="L66" i="2"/>
  <c r="M66" i="2" s="1"/>
  <c r="S66" i="2" s="1"/>
  <c r="C66" i="2"/>
  <c r="T47" i="2"/>
  <c r="U47" i="2" s="1"/>
  <c r="T45" i="2"/>
  <c r="C24" i="2"/>
  <c r="C23" i="2"/>
  <c r="C20" i="2"/>
  <c r="C1007" i="2"/>
  <c r="C953" i="2"/>
  <c r="C940" i="2"/>
  <c r="C1006" i="2"/>
  <c r="C1032" i="2"/>
  <c r="C1030" i="2"/>
  <c r="C1151" i="2"/>
  <c r="C1149" i="2"/>
  <c r="C1077" i="2"/>
  <c r="C1017" i="2"/>
  <c r="C997" i="2"/>
  <c r="C993" i="2"/>
  <c r="C947" i="2"/>
  <c r="C935" i="2"/>
  <c r="C931" i="2"/>
  <c r="C783" i="2"/>
  <c r="C779" i="2"/>
  <c r="C688" i="2"/>
  <c r="C537" i="2"/>
  <c r="C533" i="2"/>
  <c r="C529" i="2"/>
  <c r="C525" i="2"/>
  <c r="C521" i="2"/>
  <c r="C514" i="2"/>
  <c r="C502" i="2"/>
  <c r="C480" i="2"/>
  <c r="C404" i="2"/>
  <c r="C384" i="2"/>
  <c r="C349" i="2"/>
  <c r="C44" i="2"/>
  <c r="L946" i="2"/>
  <c r="M946" i="2" s="1"/>
  <c r="S946" i="2" s="1"/>
  <c r="C946" i="2"/>
  <c r="L922" i="2"/>
  <c r="M922" i="2" s="1"/>
  <c r="S922" i="2" s="1"/>
  <c r="C922" i="2"/>
  <c r="L932" i="2"/>
  <c r="M932" i="2" s="1"/>
  <c r="S932" i="2" s="1"/>
  <c r="C932" i="2"/>
  <c r="L933" i="2"/>
  <c r="M933" i="2" s="1"/>
  <c r="S933" i="2" s="1"/>
  <c r="C933" i="2"/>
  <c r="L923" i="2"/>
  <c r="M923" i="2" s="1"/>
  <c r="S923" i="2" s="1"/>
  <c r="C923" i="2"/>
  <c r="L507" i="2"/>
  <c r="M507" i="2" s="1"/>
  <c r="S507" i="2" s="1"/>
  <c r="C507" i="2"/>
  <c r="L534" i="2"/>
  <c r="M534" i="2" s="1"/>
  <c r="C534" i="2"/>
  <c r="L538" i="2"/>
  <c r="M538" i="2" s="1"/>
  <c r="C538" i="2"/>
  <c r="L520" i="2"/>
  <c r="M520" i="2" s="1"/>
  <c r="S520" i="2" s="1"/>
  <c r="C520" i="2"/>
  <c r="L1076" i="2"/>
  <c r="M1076" i="2" s="1"/>
  <c r="S1076" i="2" s="1"/>
  <c r="C1076" i="2"/>
  <c r="M18" i="2"/>
  <c r="S18" i="2" s="1"/>
  <c r="C18" i="2"/>
  <c r="L988" i="2"/>
  <c r="M988" i="2" s="1"/>
  <c r="S988" i="2" s="1"/>
  <c r="C988" i="2"/>
  <c r="L980" i="2"/>
  <c r="M980" i="2" s="1"/>
  <c r="S980" i="2" s="1"/>
  <c r="C980" i="2"/>
  <c r="L1082" i="2"/>
  <c r="M1082" i="2" s="1"/>
  <c r="S1082" i="2" s="1"/>
  <c r="C1082" i="2"/>
  <c r="L1078" i="2"/>
  <c r="M1078" i="2" s="1"/>
  <c r="S1078" i="2" s="1"/>
  <c r="C1078" i="2"/>
  <c r="L1085" i="2"/>
  <c r="M1085" i="2" s="1"/>
  <c r="S1085" i="2" s="1"/>
  <c r="C1085" i="2"/>
  <c r="L386" i="2"/>
  <c r="M386" i="2" s="1"/>
  <c r="S386" i="2" s="1"/>
  <c r="C386" i="2"/>
  <c r="L383" i="2"/>
  <c r="M383" i="2" s="1"/>
  <c r="S383" i="2" s="1"/>
  <c r="C383" i="2"/>
  <c r="L479" i="2"/>
  <c r="M479" i="2" s="1"/>
  <c r="S479" i="2" s="1"/>
  <c r="C479" i="2"/>
  <c r="L1087" i="2"/>
  <c r="M1087" i="2" s="1"/>
  <c r="S1087" i="2" s="1"/>
  <c r="C1087" i="2"/>
  <c r="L1093" i="2"/>
  <c r="M1093" i="2" s="1"/>
  <c r="S1093" i="2" s="1"/>
  <c r="C1093" i="2"/>
  <c r="L886" i="2"/>
  <c r="M886" i="2" s="1"/>
  <c r="S886" i="2" s="1"/>
  <c r="C886" i="2"/>
  <c r="L654" i="2"/>
  <c r="M654" i="2" s="1"/>
  <c r="S654" i="2" s="1"/>
  <c r="C654" i="2"/>
  <c r="M11" i="2"/>
  <c r="S11" i="2" s="1"/>
  <c r="C11" i="2"/>
  <c r="L617" i="2"/>
  <c r="M617" i="2" s="1"/>
  <c r="S617" i="2" s="1"/>
  <c r="C617" i="2"/>
  <c r="L941" i="2"/>
  <c r="M941" i="2" s="1"/>
  <c r="S941" i="2" s="1"/>
  <c r="C941" i="2"/>
  <c r="L347" i="2"/>
  <c r="M347" i="2" s="1"/>
  <c r="S347" i="2" s="1"/>
  <c r="C347" i="2"/>
  <c r="L405" i="2"/>
  <c r="M405" i="2" s="1"/>
  <c r="S405" i="2" s="1"/>
  <c r="C405" i="2"/>
  <c r="L536" i="2"/>
  <c r="M536" i="2" s="1"/>
  <c r="U536" i="2" s="1"/>
  <c r="C536" i="2"/>
  <c r="L526" i="2"/>
  <c r="M526" i="2" s="1"/>
  <c r="U526" i="2" s="1"/>
  <c r="C526" i="2"/>
  <c r="L524" i="2"/>
  <c r="M524" i="2" s="1"/>
  <c r="U524" i="2" s="1"/>
  <c r="C524" i="2"/>
  <c r="L522" i="2"/>
  <c r="M522" i="2" s="1"/>
  <c r="U522" i="2" s="1"/>
  <c r="C522" i="2"/>
  <c r="L1064" i="2"/>
  <c r="M1064" i="2" s="1"/>
  <c r="C1064" i="2"/>
  <c r="L1080" i="2"/>
  <c r="M1080" i="2" s="1"/>
  <c r="S1080" i="2" s="1"/>
  <c r="C1080" i="2"/>
  <c r="L1074" i="2"/>
  <c r="M1074" i="2" s="1"/>
  <c r="S1074" i="2" s="1"/>
  <c r="C1074" i="2"/>
  <c r="L532" i="2"/>
  <c r="M532" i="2" s="1"/>
  <c r="S532" i="2" s="1"/>
  <c r="C532" i="2"/>
  <c r="L530" i="2"/>
  <c r="M530" i="2" s="1"/>
  <c r="C530" i="2"/>
  <c r="L528" i="2"/>
  <c r="M528" i="2" s="1"/>
  <c r="S528" i="2" s="1"/>
  <c r="C528" i="2"/>
  <c r="L515" i="2"/>
  <c r="M515" i="2" s="1"/>
  <c r="S515" i="2" s="1"/>
  <c r="C515" i="2"/>
  <c r="L385" i="2"/>
  <c r="M385" i="2" s="1"/>
  <c r="S385" i="2" s="1"/>
  <c r="C385" i="2"/>
  <c r="L378" i="2"/>
  <c r="M378" i="2" s="1"/>
  <c r="S378" i="2" s="1"/>
  <c r="C378" i="2"/>
  <c r="L478" i="2"/>
  <c r="M478" i="2" s="1"/>
  <c r="S478" i="2" s="1"/>
  <c r="C478" i="2"/>
  <c r="L430" i="2"/>
  <c r="M430" i="2" s="1"/>
  <c r="S430" i="2" s="1"/>
  <c r="C430" i="2"/>
  <c r="L310" i="2"/>
  <c r="M310" i="2" s="1"/>
  <c r="S310" i="2" s="1"/>
  <c r="L265" i="2"/>
  <c r="M265" i="2" s="1"/>
  <c r="S265" i="2" s="1"/>
  <c r="C265" i="2"/>
  <c r="L45" i="2"/>
  <c r="M45" i="2" s="1"/>
  <c r="S45" i="2" s="1"/>
  <c r="C45" i="2"/>
  <c r="L46" i="2"/>
  <c r="M46" i="2" s="1"/>
  <c r="S46" i="2" s="1"/>
  <c r="C46" i="2"/>
  <c r="L786" i="2"/>
  <c r="M786" i="2" s="1"/>
  <c r="S786" i="2" s="1"/>
  <c r="C786" i="2"/>
  <c r="L784" i="2"/>
  <c r="M784" i="2" s="1"/>
  <c r="S784" i="2" s="1"/>
  <c r="C784" i="2"/>
  <c r="L43" i="2"/>
  <c r="M43" i="2" s="1"/>
  <c r="C43" i="2"/>
  <c r="L69" i="2"/>
  <c r="M69" i="2" s="1"/>
  <c r="S69" i="2" s="1"/>
  <c r="C69" i="2"/>
  <c r="T43" i="2"/>
  <c r="T41" i="2"/>
  <c r="U41" i="2" s="1"/>
  <c r="C22" i="2"/>
  <c r="C21" i="2"/>
  <c r="C1083" i="2"/>
  <c r="C1065" i="2"/>
  <c r="C1024" i="2"/>
  <c r="C987" i="2"/>
  <c r="C982" i="2"/>
  <c r="C948" i="2"/>
  <c r="C944" i="2"/>
  <c r="C934" i="2"/>
  <c r="C929" i="2"/>
  <c r="C925" i="2"/>
  <c r="C915" i="2"/>
  <c r="C887" i="2"/>
  <c r="C789" i="2"/>
  <c r="C785" i="2"/>
  <c r="C637" i="2"/>
  <c r="C535" i="2"/>
  <c r="C531" i="2"/>
  <c r="C527" i="2"/>
  <c r="C523" i="2"/>
  <c r="C516" i="2"/>
  <c r="C511" i="2"/>
  <c r="C494" i="2"/>
  <c r="C406" i="2"/>
  <c r="C382" i="2"/>
  <c r="C377" i="2"/>
  <c r="C249" i="2"/>
  <c r="C10" i="2"/>
  <c r="C47" i="2"/>
  <c r="C48" i="2"/>
  <c r="C59" i="2"/>
  <c r="C58" i="2"/>
  <c r="C57" i="2"/>
  <c r="C64" i="2"/>
  <c r="T66" i="2"/>
  <c r="T86" i="2"/>
  <c r="T940" i="2"/>
  <c r="U940" i="2" s="1"/>
  <c r="T886" i="2"/>
  <c r="T58" i="2"/>
  <c r="U58" i="2" s="1"/>
  <c r="T1151" i="2"/>
  <c r="U1151" i="2" s="1"/>
  <c r="T1007" i="2"/>
  <c r="U1007" i="2" s="1"/>
  <c r="T1032" i="2"/>
  <c r="U1032" i="2" s="1"/>
  <c r="L954" i="2"/>
  <c r="M954" i="2" s="1"/>
  <c r="S954" i="2" s="1"/>
  <c r="L938" i="2"/>
  <c r="M938" i="2" s="1"/>
  <c r="S938" i="2" s="1"/>
  <c r="L930" i="2"/>
  <c r="M930" i="2" s="1"/>
  <c r="S930" i="2" s="1"/>
  <c r="L1029" i="2"/>
  <c r="M1029" i="2" s="1"/>
  <c r="S1029" i="2" s="1"/>
  <c r="L1031" i="2"/>
  <c r="M1031" i="2" s="1"/>
  <c r="S1031" i="2" s="1"/>
  <c r="L288" i="2"/>
  <c r="M288" i="2" s="1"/>
  <c r="S288" i="2" s="1"/>
  <c r="L1150" i="2"/>
  <c r="M1150" i="2" s="1"/>
  <c r="S1150" i="2" s="1"/>
  <c r="L60" i="2"/>
  <c r="M60" i="2" s="1"/>
  <c r="S60" i="2" s="1"/>
  <c r="L41" i="2"/>
  <c r="S953" i="2"/>
  <c r="S1006" i="2"/>
  <c r="S1030" i="2"/>
  <c r="S1149" i="2"/>
  <c r="T64" i="2"/>
  <c r="U64" i="2" s="1"/>
  <c r="S1007" i="2"/>
  <c r="T953" i="2"/>
  <c r="U953" i="2" s="1"/>
  <c r="S940" i="2"/>
  <c r="T1006" i="2"/>
  <c r="U1006" i="2" s="1"/>
  <c r="S1032" i="2"/>
  <c r="T1030" i="2"/>
  <c r="U1030" i="2" s="1"/>
  <c r="S1151" i="2"/>
  <c r="T1149" i="2"/>
  <c r="U1149" i="2" s="1"/>
  <c r="T209" i="2"/>
  <c r="T104" i="2"/>
  <c r="U104" i="2" s="1"/>
  <c r="S104" i="2"/>
  <c r="T954" i="2"/>
  <c r="T938" i="2"/>
  <c r="T930" i="2"/>
  <c r="T1029" i="2"/>
  <c r="T1031" i="2"/>
  <c r="T1150" i="2"/>
  <c r="T60" i="2"/>
  <c r="S59" i="2"/>
  <c r="S58" i="2"/>
  <c r="S57" i="2"/>
  <c r="S64" i="2"/>
  <c r="T59" i="2"/>
  <c r="U59" i="2" s="1"/>
  <c r="T57" i="2"/>
  <c r="U57" i="2" s="1"/>
  <c r="T916" i="2"/>
  <c r="T331" i="2"/>
  <c r="T411" i="2"/>
  <c r="T581" i="2"/>
  <c r="T1274" i="2"/>
  <c r="T214" i="2"/>
  <c r="T509" i="2"/>
  <c r="T589" i="2"/>
  <c r="T914" i="2"/>
  <c r="T410" i="2"/>
  <c r="T268" i="2"/>
  <c r="T585" i="2"/>
  <c r="T1066" i="2"/>
  <c r="T913" i="2"/>
  <c r="T917" i="2"/>
  <c r="T313" i="2"/>
  <c r="T114" i="2"/>
  <c r="T904" i="2"/>
  <c r="T1048" i="2"/>
  <c r="L411" i="2"/>
  <c r="M411" i="2" s="1"/>
  <c r="S411" i="2" s="1"/>
  <c r="L331" i="2"/>
  <c r="M331" i="2" s="1"/>
  <c r="S331" i="2" s="1"/>
  <c r="L589" i="2"/>
  <c r="M589" i="2" s="1"/>
  <c r="S589" i="2" s="1"/>
  <c r="L581" i="2"/>
  <c r="M581" i="2" s="1"/>
  <c r="S581" i="2" s="1"/>
  <c r="L214" i="2"/>
  <c r="M214" i="2" s="1"/>
  <c r="S214" i="2" s="1"/>
  <c r="L914" i="2"/>
  <c r="M914" i="2" s="1"/>
  <c r="S914" i="2" s="1"/>
  <c r="L916" i="2"/>
  <c r="M916" i="2" s="1"/>
  <c r="S916" i="2" s="1"/>
  <c r="L209" i="2"/>
  <c r="M209" i="2" s="1"/>
  <c r="S209" i="2" s="1"/>
  <c r="L509" i="2"/>
  <c r="M509" i="2" s="1"/>
  <c r="S509" i="2" s="1"/>
  <c r="L410" i="2"/>
  <c r="M410" i="2" s="1"/>
  <c r="S410" i="2" s="1"/>
  <c r="L268" i="2"/>
  <c r="M268" i="2" s="1"/>
  <c r="S268" i="2" s="1"/>
  <c r="L585" i="2"/>
  <c r="M585" i="2" s="1"/>
  <c r="S585" i="2" s="1"/>
  <c r="L1066" i="2"/>
  <c r="M1066" i="2" s="1"/>
  <c r="S1066" i="2" s="1"/>
  <c r="L913" i="2"/>
  <c r="M913" i="2" s="1"/>
  <c r="S913" i="2" s="1"/>
  <c r="L917" i="2"/>
  <c r="M917" i="2" s="1"/>
  <c r="S917" i="2" s="1"/>
  <c r="L313" i="2"/>
  <c r="M313" i="2" s="1"/>
  <c r="S313" i="2" s="1"/>
  <c r="L114" i="2"/>
  <c r="M114" i="2" s="1"/>
  <c r="S114" i="2" s="1"/>
  <c r="L904" i="2"/>
  <c r="M904" i="2" s="1"/>
  <c r="S904" i="2" s="1"/>
  <c r="L1048" i="2"/>
  <c r="M1048" i="2" s="1"/>
  <c r="S1048" i="2" s="1"/>
  <c r="T431" i="2"/>
  <c r="T48" i="2"/>
  <c r="U48" i="2" s="1"/>
  <c r="T342" i="2"/>
  <c r="T788" i="2"/>
  <c r="T44" i="2"/>
  <c r="U44" i="2" s="1"/>
  <c r="T780" i="2"/>
  <c r="L394" i="2"/>
  <c r="M394" i="2" s="1"/>
  <c r="S394" i="2" s="1"/>
  <c r="T784" i="2"/>
  <c r="L395" i="2"/>
  <c r="M395" i="2" s="1"/>
  <c r="S395" i="2" s="1"/>
  <c r="L575" i="2"/>
  <c r="M575" i="2" s="1"/>
  <c r="T508" i="2"/>
  <c r="T1002" i="2"/>
  <c r="T786" i="2"/>
  <c r="T782" i="2"/>
  <c r="T428" i="2"/>
  <c r="T427" i="2"/>
  <c r="T426" i="2"/>
  <c r="T309" i="2"/>
  <c r="T492" i="2"/>
  <c r="L1274" i="2"/>
  <c r="M1274" i="2" s="1"/>
  <c r="S1274" i="2" s="1"/>
  <c r="L283" i="2"/>
  <c r="M283" i="2" s="1"/>
  <c r="U283" i="2" s="1"/>
  <c r="L429" i="2"/>
  <c r="M429" i="2" s="1"/>
  <c r="U429" i="2" s="1"/>
  <c r="L431" i="2"/>
  <c r="M431" i="2" s="1"/>
  <c r="S431" i="2" s="1"/>
  <c r="L432" i="2"/>
  <c r="M432" i="2" s="1"/>
  <c r="U432" i="2" s="1"/>
  <c r="L493" i="2"/>
  <c r="M493" i="2" s="1"/>
  <c r="L178" i="2"/>
  <c r="M178" i="2" s="1"/>
  <c r="U178" i="2" s="1"/>
  <c r="L428" i="2"/>
  <c r="M428" i="2" s="1"/>
  <c r="S428" i="2" s="1"/>
  <c r="L427" i="2"/>
  <c r="M427" i="2" s="1"/>
  <c r="S427" i="2" s="1"/>
  <c r="L426" i="2"/>
  <c r="M426" i="2" s="1"/>
  <c r="S426" i="2" s="1"/>
  <c r="L309" i="2"/>
  <c r="M309" i="2" s="1"/>
  <c r="S309" i="2" s="1"/>
  <c r="L492" i="2"/>
  <c r="M492" i="2" s="1"/>
  <c r="S492" i="2" s="1"/>
  <c r="L508" i="2"/>
  <c r="M508" i="2" s="1"/>
  <c r="S508" i="2" s="1"/>
  <c r="T208" i="2"/>
  <c r="L154" i="2"/>
  <c r="M154" i="2" s="1"/>
  <c r="L1042" i="2"/>
  <c r="M1042" i="2" s="1"/>
  <c r="S1042" i="2" s="1"/>
  <c r="L208" i="2"/>
  <c r="M208" i="2" s="1"/>
  <c r="S208" i="2" s="1"/>
  <c r="L314" i="2"/>
  <c r="M314" i="2" s="1"/>
  <c r="U314" i="2" s="1"/>
  <c r="L901" i="2"/>
  <c r="M901" i="2" s="1"/>
  <c r="L896" i="2"/>
  <c r="M896" i="2" s="1"/>
  <c r="S896" i="2" s="1"/>
  <c r="L420" i="2"/>
  <c r="M420" i="2" s="1"/>
  <c r="S420" i="2" s="1"/>
  <c r="L788" i="2"/>
  <c r="M788" i="2" s="1"/>
  <c r="S788" i="2" s="1"/>
  <c r="L787" i="2"/>
  <c r="M787" i="2" s="1"/>
  <c r="S787" i="2" s="1"/>
  <c r="S785" i="2"/>
  <c r="S783" i="2"/>
  <c r="L782" i="2"/>
  <c r="M782" i="2" s="1"/>
  <c r="S782" i="2" s="1"/>
  <c r="L781" i="2"/>
  <c r="M781" i="2" s="1"/>
  <c r="S781" i="2" s="1"/>
  <c r="L780" i="2"/>
  <c r="M780" i="2" s="1"/>
  <c r="S780" i="2" s="1"/>
  <c r="S779" i="2"/>
  <c r="T185" i="2"/>
  <c r="T576" i="2"/>
  <c r="T896" i="2"/>
  <c r="T787" i="2"/>
  <c r="T785" i="2"/>
  <c r="U785" i="2" s="1"/>
  <c r="T783" i="2"/>
  <c r="U783" i="2" s="1"/>
  <c r="T781" i="2"/>
  <c r="T779" i="2"/>
  <c r="U779" i="2" s="1"/>
  <c r="L342" i="2"/>
  <c r="M342" i="2" s="1"/>
  <c r="S342" i="2" s="1"/>
  <c r="S48" i="2"/>
  <c r="S44" i="2"/>
  <c r="T46" i="2"/>
  <c r="S637" i="2"/>
  <c r="S915" i="2"/>
  <c r="T53" i="2"/>
  <c r="L558" i="2"/>
  <c r="M558" i="2" s="1"/>
  <c r="S558" i="2" s="1"/>
  <c r="L110" i="2"/>
  <c r="M110" i="2" s="1"/>
  <c r="S110" i="2" s="1"/>
  <c r="L108" i="2"/>
  <c r="M108" i="2" s="1"/>
  <c r="S108" i="2" s="1"/>
  <c r="L613" i="2"/>
  <c r="M613" i="2" s="1"/>
  <c r="S613" i="2" s="1"/>
  <c r="L605" i="2"/>
  <c r="M605" i="2" s="1"/>
  <c r="L396" i="2"/>
  <c r="M396" i="2" s="1"/>
  <c r="U396" i="2" s="1"/>
  <c r="L86" i="2"/>
  <c r="M86" i="2" s="1"/>
  <c r="S86" i="2" s="1"/>
  <c r="L400" i="2"/>
  <c r="M400" i="2" s="1"/>
  <c r="S400" i="2" s="1"/>
  <c r="L111" i="2"/>
  <c r="M111" i="2" s="1"/>
  <c r="S111" i="2" s="1"/>
  <c r="L109" i="2"/>
  <c r="M109" i="2" s="1"/>
  <c r="S109" i="2" s="1"/>
  <c r="L910" i="2"/>
  <c r="M910" i="2" s="1"/>
  <c r="S910" i="2" s="1"/>
  <c r="L666" i="2"/>
  <c r="M666" i="2" s="1"/>
  <c r="U666" i="2" s="1"/>
  <c r="L614" i="2"/>
  <c r="M614" i="2" s="1"/>
  <c r="S614" i="2" s="1"/>
  <c r="L1002" i="2"/>
  <c r="M1002" i="2" s="1"/>
  <c r="S1002" i="2" s="1"/>
  <c r="L1067" i="2"/>
  <c r="M1067" i="2" s="1"/>
  <c r="S1067" i="2" s="1"/>
  <c r="L137" i="2"/>
  <c r="M137" i="2" s="1"/>
  <c r="S137" i="2" s="1"/>
  <c r="L812" i="2"/>
  <c r="M812" i="2" s="1"/>
  <c r="S812" i="2" s="1"/>
  <c r="L615" i="2"/>
  <c r="M615" i="2" s="1"/>
  <c r="S615" i="2" s="1"/>
  <c r="L354" i="2"/>
  <c r="M354" i="2" s="1"/>
  <c r="S354" i="2" s="1"/>
  <c r="L652" i="2"/>
  <c r="M652" i="2" s="1"/>
  <c r="S652" i="2" s="1"/>
  <c r="L898" i="2"/>
  <c r="M898" i="2" s="1"/>
  <c r="S898" i="2" s="1"/>
  <c r="L391" i="2"/>
  <c r="M391" i="2" s="1"/>
  <c r="S391" i="2" s="1"/>
  <c r="T687" i="2"/>
  <c r="L795" i="2"/>
  <c r="M795" i="2" s="1"/>
  <c r="S795" i="2" s="1"/>
  <c r="L568" i="2"/>
  <c r="M568" i="2" s="1"/>
  <c r="S568" i="2" s="1"/>
  <c r="L547" i="2"/>
  <c r="M547" i="2" s="1"/>
  <c r="S547" i="2" s="1"/>
  <c r="L388" i="2"/>
  <c r="M388" i="2" s="1"/>
  <c r="L389" i="2"/>
  <c r="M389" i="2" s="1"/>
  <c r="L387" i="2"/>
  <c r="M387" i="2" s="1"/>
  <c r="U387" i="2" s="1"/>
  <c r="T969" i="2"/>
  <c r="T356" i="2"/>
  <c r="S516" i="2"/>
  <c r="S514" i="2"/>
  <c r="S406" i="2"/>
  <c r="S377" i="2"/>
  <c r="S384" i="2"/>
  <c r="S382" i="2"/>
  <c r="S494" i="2"/>
  <c r="L1081" i="2"/>
  <c r="M1081" i="2" s="1"/>
  <c r="S1081" i="2" s="1"/>
  <c r="L1079" i="2"/>
  <c r="M1079" i="2" s="1"/>
  <c r="S1079" i="2" s="1"/>
  <c r="L1086" i="2"/>
  <c r="M1086" i="2" s="1"/>
  <c r="S1086" i="2" s="1"/>
  <c r="L1075" i="2"/>
  <c r="M1075" i="2" s="1"/>
  <c r="S480" i="2"/>
  <c r="S935" i="2"/>
  <c r="S948" i="2"/>
  <c r="L356" i="2"/>
  <c r="M356" i="2" s="1"/>
  <c r="S356" i="2" s="1"/>
  <c r="L1088" i="2"/>
  <c r="M1088" i="2" s="1"/>
  <c r="S1088" i="2" s="1"/>
  <c r="T988" i="2"/>
  <c r="S982" i="2"/>
  <c r="T996" i="2"/>
  <c r="S987" i="2"/>
  <c r="S931" i="2"/>
  <c r="S944" i="2"/>
  <c r="S947" i="2"/>
  <c r="S925" i="2"/>
  <c r="S934" i="2"/>
  <c r="S929" i="2"/>
  <c r="S997" i="2"/>
  <c r="T995" i="2"/>
  <c r="T989" i="2"/>
  <c r="T959" i="2"/>
  <c r="T994" i="2"/>
  <c r="S993" i="2"/>
  <c r="T993" i="2"/>
  <c r="U993" i="2" s="1"/>
  <c r="T980" i="2"/>
  <c r="T826" i="2"/>
  <c r="T973" i="2"/>
  <c r="T1080" i="2"/>
  <c r="T981" i="2"/>
  <c r="L826" i="2"/>
  <c r="M826" i="2" s="1"/>
  <c r="S826" i="2" s="1"/>
  <c r="L959" i="2"/>
  <c r="M959" i="2" s="1"/>
  <c r="S959" i="2" s="1"/>
  <c r="L996" i="2"/>
  <c r="M996" i="2" s="1"/>
  <c r="S996" i="2" s="1"/>
  <c r="L990" i="2"/>
  <c r="M990" i="2" s="1"/>
  <c r="S990" i="2" s="1"/>
  <c r="L958" i="2"/>
  <c r="M958" i="2" s="1"/>
  <c r="S958" i="2" s="1"/>
  <c r="T990" i="2"/>
  <c r="L994" i="2"/>
  <c r="M994" i="2" s="1"/>
  <c r="S994" i="2" s="1"/>
  <c r="T1083" i="2"/>
  <c r="U1083" i="2" s="1"/>
  <c r="T1077" i="2"/>
  <c r="U1077" i="2" s="1"/>
  <c r="T983" i="2"/>
  <c r="T984" i="2"/>
  <c r="L995" i="2"/>
  <c r="M995" i="2" s="1"/>
  <c r="S995" i="2" s="1"/>
  <c r="L970" i="2"/>
  <c r="M970" i="2" s="1"/>
  <c r="S970" i="2" s="1"/>
  <c r="L969" i="2"/>
  <c r="M969" i="2" s="1"/>
  <c r="S969" i="2" s="1"/>
  <c r="L971" i="2"/>
  <c r="M971" i="2" s="1"/>
  <c r="S971" i="2" s="1"/>
  <c r="L989" i="2"/>
  <c r="M989" i="2" s="1"/>
  <c r="S989" i="2" s="1"/>
  <c r="T976" i="2"/>
  <c r="T970" i="2"/>
  <c r="T971" i="2"/>
  <c r="T987" i="2"/>
  <c r="U987" i="2" s="1"/>
  <c r="L991" i="2"/>
  <c r="M991" i="2" s="1"/>
  <c r="S991" i="2" s="1"/>
  <c r="L992" i="2"/>
  <c r="M992" i="2" s="1"/>
  <c r="S992" i="2" s="1"/>
  <c r="L984" i="2"/>
  <c r="M984" i="2" s="1"/>
  <c r="S984" i="2" s="1"/>
  <c r="L981" i="2"/>
  <c r="M981" i="2" s="1"/>
  <c r="S981" i="2" s="1"/>
  <c r="L985" i="2"/>
  <c r="M985" i="2" s="1"/>
  <c r="S985" i="2" s="1"/>
  <c r="T997" i="2"/>
  <c r="U997" i="2" s="1"/>
  <c r="T991" i="2"/>
  <c r="T992" i="2"/>
  <c r="T982" i="2"/>
  <c r="U982" i="2" s="1"/>
  <c r="T985" i="2"/>
  <c r="T979" i="2"/>
  <c r="T977" i="2"/>
  <c r="T974" i="2"/>
  <c r="L979" i="2"/>
  <c r="M979" i="2" s="1"/>
  <c r="S979" i="2" s="1"/>
  <c r="L977" i="2"/>
  <c r="M977" i="2" s="1"/>
  <c r="S977" i="2" s="1"/>
  <c r="L974" i="2"/>
  <c r="M974" i="2" s="1"/>
  <c r="S974" i="2" s="1"/>
  <c r="L983" i="2"/>
  <c r="M983" i="2" s="1"/>
  <c r="S983" i="2" s="1"/>
  <c r="L976" i="2"/>
  <c r="M976" i="2" s="1"/>
  <c r="S976" i="2" s="1"/>
  <c r="L973" i="2"/>
  <c r="M973" i="2" s="1"/>
  <c r="S973" i="2" s="1"/>
  <c r="T825" i="2"/>
  <c r="L825" i="2"/>
  <c r="M825" i="2" s="1"/>
  <c r="S825" i="2" s="1"/>
  <c r="T56" i="2"/>
  <c r="T1076" i="2"/>
  <c r="T18" i="2"/>
  <c r="T532" i="2"/>
  <c r="T531" i="2"/>
  <c r="U531" i="2" s="1"/>
  <c r="T529" i="2"/>
  <c r="U529" i="2" s="1"/>
  <c r="T528" i="2"/>
  <c r="T527" i="2"/>
  <c r="U527" i="2" s="1"/>
  <c r="L51" i="2"/>
  <c r="M51" i="2" s="1"/>
  <c r="S51" i="2" s="1"/>
  <c r="L53" i="2"/>
  <c r="M53" i="2" s="1"/>
  <c r="S53" i="2" s="1"/>
  <c r="T1224" i="2"/>
  <c r="T51" i="2"/>
  <c r="T811" i="2"/>
  <c r="T693" i="2"/>
  <c r="S23" i="2"/>
  <c r="L52" i="2"/>
  <c r="M52" i="2" s="1"/>
  <c r="U52" i="2" s="1"/>
  <c r="L56" i="2"/>
  <c r="M56" i="2" s="1"/>
  <c r="S56" i="2" s="1"/>
  <c r="L693" i="2"/>
  <c r="M693" i="2" s="1"/>
  <c r="S693" i="2" s="1"/>
  <c r="L695" i="2"/>
  <c r="M695" i="2" s="1"/>
  <c r="U695" i="2" s="1"/>
  <c r="L694" i="2"/>
  <c r="M694" i="2" s="1"/>
  <c r="U694" i="2" s="1"/>
  <c r="T682" i="2"/>
  <c r="T681" i="2"/>
  <c r="T686" i="2"/>
  <c r="T685" i="2"/>
  <c r="T679" i="2"/>
  <c r="T696" i="2"/>
  <c r="T21" i="2"/>
  <c r="L811" i="2"/>
  <c r="M811" i="2" s="1"/>
  <c r="S811" i="2" s="1"/>
  <c r="L1011" i="2"/>
  <c r="M1011" i="2" s="1"/>
  <c r="S1011" i="2" s="1"/>
  <c r="L1015" i="2"/>
  <c r="M1015" i="2" s="1"/>
  <c r="S1015" i="2" s="1"/>
  <c r="L348" i="2"/>
  <c r="M348" i="2" s="1"/>
  <c r="S348" i="2" s="1"/>
  <c r="L1009" i="2"/>
  <c r="M1009" i="2" s="1"/>
  <c r="S1009" i="2" s="1"/>
  <c r="T24" i="2"/>
  <c r="U24" i="2" s="1"/>
  <c r="T520" i="2"/>
  <c r="T519" i="2"/>
  <c r="T518" i="2"/>
  <c r="T507" i="2"/>
  <c r="T404" i="2"/>
  <c r="U404" i="2" s="1"/>
  <c r="T405" i="2"/>
  <c r="T366" i="2"/>
  <c r="T1281" i="2"/>
  <c r="T348" i="2"/>
  <c r="T349" i="2"/>
  <c r="U349" i="2" s="1"/>
  <c r="T506" i="2"/>
  <c r="L519" i="2"/>
  <c r="M519" i="2" s="1"/>
  <c r="S519" i="2" s="1"/>
  <c r="L518" i="2"/>
  <c r="M518" i="2" s="1"/>
  <c r="S518" i="2" s="1"/>
  <c r="T355" i="2"/>
  <c r="T173" i="2"/>
  <c r="T139" i="2"/>
  <c r="T511" i="2"/>
  <c r="U511" i="2" s="1"/>
  <c r="T347" i="2"/>
  <c r="T345" i="2"/>
  <c r="T924" i="2"/>
  <c r="T755" i="2"/>
  <c r="T754" i="2"/>
  <c r="T358" i="2"/>
  <c r="T374" i="2"/>
  <c r="T346" i="2"/>
  <c r="T363" i="2"/>
  <c r="T362" i="2"/>
  <c r="T359" i="2"/>
  <c r="T1053" i="2"/>
  <c r="T927" i="2"/>
  <c r="T972" i="2"/>
  <c r="T141" i="2"/>
  <c r="T947" i="2"/>
  <c r="U947" i="2" s="1"/>
  <c r="T926" i="2"/>
  <c r="T413" i="2"/>
  <c r="T700" i="2"/>
  <c r="T699" i="2"/>
  <c r="T148" i="2"/>
  <c r="L972" i="2"/>
  <c r="M972" i="2" s="1"/>
  <c r="S972" i="2" s="1"/>
  <c r="L926" i="2"/>
  <c r="M926" i="2" s="1"/>
  <c r="S926" i="2" s="1"/>
  <c r="L924" i="2"/>
  <c r="M924" i="2" s="1"/>
  <c r="S924" i="2" s="1"/>
  <c r="L755" i="2"/>
  <c r="M755" i="2" s="1"/>
  <c r="S755" i="2" s="1"/>
  <c r="L141" i="2"/>
  <c r="M141" i="2" s="1"/>
  <c r="S141" i="2" s="1"/>
  <c r="L346" i="2"/>
  <c r="M346" i="2" s="1"/>
  <c r="S346" i="2" s="1"/>
  <c r="L339" i="2"/>
  <c r="M339" i="2" s="1"/>
  <c r="L363" i="2"/>
  <c r="M363" i="2" s="1"/>
  <c r="S363" i="2" s="1"/>
  <c r="L362" i="2"/>
  <c r="M362" i="2" s="1"/>
  <c r="S362" i="2" s="1"/>
  <c r="L374" i="2"/>
  <c r="M374" i="2" s="1"/>
  <c r="S374" i="2" s="1"/>
  <c r="L359" i="2"/>
  <c r="M359" i="2" s="1"/>
  <c r="S359" i="2" s="1"/>
  <c r="L978" i="2"/>
  <c r="M978" i="2" s="1"/>
  <c r="S978" i="2" s="1"/>
  <c r="L699" i="2"/>
  <c r="M699" i="2" s="1"/>
  <c r="S699" i="2" s="1"/>
  <c r="L700" i="2"/>
  <c r="M700" i="2" s="1"/>
  <c r="S700" i="2" s="1"/>
  <c r="L506" i="2"/>
  <c r="M506" i="2" s="1"/>
  <c r="S506" i="2" s="1"/>
  <c r="L345" i="2"/>
  <c r="M345" i="2" s="1"/>
  <c r="S345" i="2" s="1"/>
  <c r="L358" i="2"/>
  <c r="M358" i="2" s="1"/>
  <c r="S358" i="2" s="1"/>
  <c r="L355" i="2"/>
  <c r="M355" i="2" s="1"/>
  <c r="S355" i="2" s="1"/>
  <c r="L366" i="2"/>
  <c r="M366" i="2" s="1"/>
  <c r="S366" i="2" s="1"/>
  <c r="T978" i="2"/>
  <c r="T923" i="2"/>
  <c r="L754" i="2"/>
  <c r="M754" i="2" s="1"/>
  <c r="S754" i="2" s="1"/>
  <c r="L1224" i="2"/>
  <c r="M1224" i="2" s="1"/>
  <c r="S1224" i="2" s="1"/>
  <c r="L413" i="2"/>
  <c r="M413" i="2" s="1"/>
  <c r="S413" i="2" s="1"/>
  <c r="L1053" i="2"/>
  <c r="M1053" i="2" s="1"/>
  <c r="S1053" i="2" s="1"/>
  <c r="L148" i="2"/>
  <c r="M148" i="2" s="1"/>
  <c r="S148" i="2" s="1"/>
  <c r="L139" i="2"/>
  <c r="M139" i="2" s="1"/>
  <c r="S139" i="2" s="1"/>
  <c r="L1281" i="2"/>
  <c r="M1281" i="2" s="1"/>
  <c r="S1281" i="2" s="1"/>
  <c r="L173" i="2"/>
  <c r="M173" i="2" s="1"/>
  <c r="S173" i="2" s="1"/>
  <c r="T956" i="2"/>
  <c r="T957" i="2"/>
  <c r="T931" i="2"/>
  <c r="U931" i="2" s="1"/>
  <c r="T944" i="2"/>
  <c r="U944" i="2" s="1"/>
  <c r="L939" i="2"/>
  <c r="M939" i="2" s="1"/>
  <c r="S939" i="2" s="1"/>
  <c r="T925" i="2"/>
  <c r="U925" i="2" s="1"/>
  <c r="T922" i="2"/>
  <c r="T929" i="2"/>
  <c r="U929" i="2" s="1"/>
  <c r="T932" i="2"/>
  <c r="T928" i="2"/>
  <c r="T933" i="2"/>
  <c r="L942" i="2"/>
  <c r="M942" i="2" s="1"/>
  <c r="S942" i="2" s="1"/>
  <c r="L679" i="2"/>
  <c r="M679" i="2" s="1"/>
  <c r="S679" i="2" s="1"/>
  <c r="L963" i="2"/>
  <c r="M963" i="2" s="1"/>
  <c r="L927" i="2"/>
  <c r="M927" i="2" s="1"/>
  <c r="S927" i="2" s="1"/>
  <c r="L928" i="2"/>
  <c r="M928" i="2" s="1"/>
  <c r="S928" i="2" s="1"/>
  <c r="L943" i="2"/>
  <c r="M943" i="2" s="1"/>
  <c r="S943" i="2" s="1"/>
  <c r="L937" i="2"/>
  <c r="M937" i="2" s="1"/>
  <c r="S937" i="2" s="1"/>
  <c r="T943" i="2"/>
  <c r="T948" i="2"/>
  <c r="U948" i="2" s="1"/>
  <c r="T946" i="2"/>
  <c r="T950" i="2"/>
  <c r="T949" i="2"/>
  <c r="T951" i="2"/>
  <c r="T937" i="2"/>
  <c r="T945" i="2"/>
  <c r="T942" i="2"/>
  <c r="T935" i="2"/>
  <c r="U935" i="2" s="1"/>
  <c r="T934" i="2"/>
  <c r="U934" i="2" s="1"/>
  <c r="T941" i="2"/>
  <c r="T939" i="2"/>
  <c r="L945" i="2"/>
  <c r="M945" i="2" s="1"/>
  <c r="S945" i="2" s="1"/>
  <c r="L950" i="2"/>
  <c r="M950" i="2" s="1"/>
  <c r="S950" i="2" s="1"/>
  <c r="L949" i="2"/>
  <c r="M949" i="2" s="1"/>
  <c r="S949" i="2" s="1"/>
  <c r="L951" i="2"/>
  <c r="M951" i="2" s="1"/>
  <c r="S951" i="2" s="1"/>
  <c r="L952" i="2"/>
  <c r="M952" i="2" s="1"/>
  <c r="U952" i="2" s="1"/>
  <c r="L968" i="2"/>
  <c r="M968" i="2" s="1"/>
  <c r="U968" i="2" s="1"/>
  <c r="L957" i="2"/>
  <c r="M957" i="2" s="1"/>
  <c r="S957" i="2" s="1"/>
  <c r="L967" i="2"/>
  <c r="M967" i="2" s="1"/>
  <c r="U967" i="2" s="1"/>
  <c r="L956" i="2"/>
  <c r="M956" i="2" s="1"/>
  <c r="S956" i="2" s="1"/>
  <c r="L966" i="2"/>
  <c r="M966" i="2" s="1"/>
  <c r="U966" i="2" s="1"/>
  <c r="L965" i="2"/>
  <c r="M965" i="2" s="1"/>
  <c r="L964" i="2"/>
  <c r="M964" i="2" s="1"/>
  <c r="U964" i="2" s="1"/>
  <c r="L687" i="2"/>
  <c r="M687" i="2" s="1"/>
  <c r="S687" i="2" s="1"/>
  <c r="L683" i="2"/>
  <c r="M683" i="2" s="1"/>
  <c r="U683" i="2" s="1"/>
  <c r="L686" i="2"/>
  <c r="M686" i="2" s="1"/>
  <c r="S686" i="2" s="1"/>
  <c r="L681" i="2"/>
  <c r="M681" i="2" s="1"/>
  <c r="S681" i="2" s="1"/>
  <c r="L955" i="2"/>
  <c r="M955" i="2" s="1"/>
  <c r="L680" i="2"/>
  <c r="M680" i="2" s="1"/>
  <c r="U680" i="2" s="1"/>
  <c r="L685" i="2"/>
  <c r="M685" i="2" s="1"/>
  <c r="S685" i="2" s="1"/>
  <c r="L682" i="2"/>
  <c r="M682" i="2" s="1"/>
  <c r="S682" i="2" s="1"/>
  <c r="L684" i="2"/>
  <c r="M684" i="2" s="1"/>
  <c r="L279" i="2"/>
  <c r="M279" i="2" s="1"/>
  <c r="S279" i="2" s="1"/>
  <c r="M20" i="2"/>
  <c r="U20" i="2" s="1"/>
  <c r="L1010" i="2"/>
  <c r="M1010" i="2" s="1"/>
  <c r="S1010" i="2" s="1"/>
  <c r="L827" i="2"/>
  <c r="M827" i="2" s="1"/>
  <c r="S827" i="2" s="1"/>
  <c r="L766" i="2"/>
  <c r="M766" i="2" s="1"/>
  <c r="S766" i="2" s="1"/>
  <c r="M502" i="2"/>
  <c r="S502" i="2" s="1"/>
  <c r="M249" i="2"/>
  <c r="S249" i="2" s="1"/>
  <c r="L1016" i="2"/>
  <c r="M1016" i="2" s="1"/>
  <c r="S1016" i="2" s="1"/>
  <c r="L899" i="2"/>
  <c r="M899" i="2" s="1"/>
  <c r="S899" i="2" s="1"/>
  <c r="L618" i="2"/>
  <c r="M618" i="2" s="1"/>
  <c r="S618" i="2" s="1"/>
  <c r="L578" i="2"/>
  <c r="M578" i="2" s="1"/>
  <c r="S578" i="2" s="1"/>
  <c r="L275" i="2"/>
  <c r="M275" i="2" s="1"/>
  <c r="S275" i="2" s="1"/>
  <c r="L107" i="2"/>
  <c r="M107" i="2" s="1"/>
  <c r="S107" i="2" s="1"/>
  <c r="L144" i="2"/>
  <c r="M144" i="2" s="1"/>
  <c r="S144" i="2" s="1"/>
  <c r="L555" i="2"/>
  <c r="M555" i="2" s="1"/>
  <c r="S555" i="2" s="1"/>
  <c r="L554" i="2"/>
  <c r="M554" i="2" s="1"/>
  <c r="S554" i="2" s="1"/>
  <c r="L306" i="2"/>
  <c r="M306" i="2" s="1"/>
  <c r="M22" i="2"/>
  <c r="S22" i="2" s="1"/>
  <c r="T1047" i="2"/>
  <c r="T1282" i="2"/>
  <c r="T1061" i="2"/>
  <c r="T1052" i="2"/>
  <c r="T1044" i="2"/>
  <c r="T144" i="2"/>
  <c r="T138" i="2"/>
  <c r="T6" i="2"/>
  <c r="T554" i="2"/>
  <c r="L1047" i="2"/>
  <c r="M1047" i="2" s="1"/>
  <c r="S1047" i="2" s="1"/>
  <c r="L1061" i="2"/>
  <c r="M1061" i="2" s="1"/>
  <c r="S1061" i="2" s="1"/>
  <c r="L1052" i="2"/>
  <c r="M1052" i="2" s="1"/>
  <c r="S1052" i="2" s="1"/>
  <c r="L1044" i="2"/>
  <c r="M1044" i="2" s="1"/>
  <c r="S1044" i="2" s="1"/>
  <c r="L138" i="2"/>
  <c r="M138" i="2" s="1"/>
  <c r="S138" i="2" s="1"/>
  <c r="M6" i="2"/>
  <c r="C6" i="2"/>
  <c r="L1001" i="2"/>
  <c r="M1001" i="2" s="1"/>
  <c r="S1001" i="2" s="1"/>
  <c r="L1018" i="2"/>
  <c r="M1018" i="2" s="1"/>
  <c r="S1018" i="2" s="1"/>
  <c r="M1017" i="2"/>
  <c r="S1017" i="2" s="1"/>
  <c r="K1013" i="2"/>
  <c r="C1013" i="2" s="1"/>
  <c r="K1012" i="2"/>
  <c r="C1012" i="2" s="1"/>
  <c r="K1155" i="2"/>
  <c r="C1155" i="2" s="1"/>
  <c r="K774" i="2"/>
  <c r="C774" i="2" s="1"/>
  <c r="K824" i="2"/>
  <c r="C824" i="2" s="1"/>
  <c r="K692" i="2"/>
  <c r="C692" i="2" s="1"/>
  <c r="K690" i="2"/>
  <c r="C690" i="2" s="1"/>
  <c r="K691" i="2"/>
  <c r="C691" i="2" s="1"/>
  <c r="K661" i="2"/>
  <c r="C661" i="2" s="1"/>
  <c r="K609" i="2"/>
  <c r="C609" i="2" s="1"/>
  <c r="K549" i="2"/>
  <c r="C549" i="2" s="1"/>
  <c r="K149" i="2"/>
  <c r="C149" i="2" s="1"/>
  <c r="K1014" i="2"/>
  <c r="C1014" i="2" s="1"/>
  <c r="K1092" i="2"/>
  <c r="C1092" i="2" s="1"/>
  <c r="K1008" i="2"/>
  <c r="C1008" i="2" s="1"/>
  <c r="K882" i="2"/>
  <c r="C882" i="2" s="1"/>
  <c r="K817" i="2"/>
  <c r="C817" i="2" s="1"/>
  <c r="K796" i="2"/>
  <c r="C796" i="2" s="1"/>
  <c r="K769" i="2"/>
  <c r="C769" i="2" s="1"/>
  <c r="K689" i="2"/>
  <c r="C689" i="2" s="1"/>
  <c r="K696" i="2"/>
  <c r="C696" i="2" s="1"/>
  <c r="K602" i="2"/>
  <c r="C602" i="2" s="1"/>
  <c r="K587" i="2"/>
  <c r="C587" i="2" s="1"/>
  <c r="K593" i="2"/>
  <c r="C593" i="2" s="1"/>
  <c r="K616" i="2"/>
  <c r="C616" i="2" s="1"/>
  <c r="K577" i="2"/>
  <c r="C577" i="2" s="1"/>
  <c r="K510" i="2"/>
  <c r="C510" i="2" s="1"/>
  <c r="K425" i="2"/>
  <c r="C425" i="2" s="1"/>
  <c r="K412" i="2"/>
  <c r="C412" i="2" s="1"/>
  <c r="K278" i="2"/>
  <c r="C278" i="2" s="1"/>
  <c r="K168" i="2"/>
  <c r="C168" i="2" s="1"/>
  <c r="K218" i="2"/>
  <c r="C218" i="2" s="1"/>
  <c r="K152" i="2"/>
  <c r="C152" i="2" s="1"/>
  <c r="K115" i="2"/>
  <c r="C115" i="2" s="1"/>
  <c r="K82" i="2"/>
  <c r="C82" i="2" s="1"/>
  <c r="K25" i="2"/>
  <c r="C25" i="2" s="1"/>
  <c r="T618" i="2"/>
  <c r="T817" i="2"/>
  <c r="T1016" i="2"/>
  <c r="T690" i="2"/>
  <c r="T616" i="2"/>
  <c r="T692" i="2"/>
  <c r="T691" i="2"/>
  <c r="T578" i="2"/>
  <c r="T577" i="2"/>
  <c r="T602" i="2"/>
  <c r="T609" i="2"/>
  <c r="T115" i="2"/>
  <c r="T152" i="2"/>
  <c r="T824" i="2"/>
  <c r="T555" i="2"/>
  <c r="T149" i="2"/>
  <c r="T1010" i="2"/>
  <c r="T1092" i="2"/>
  <c r="T1001" i="2"/>
  <c r="T1018" i="2"/>
  <c r="T1017" i="2"/>
  <c r="T1013" i="2"/>
  <c r="T1014" i="2"/>
  <c r="T1012" i="2"/>
  <c r="T1155" i="2"/>
  <c r="T774" i="2"/>
  <c r="T510" i="2"/>
  <c r="T278" i="2"/>
  <c r="T249" i="2"/>
  <c r="T549" i="2"/>
  <c r="T502" i="2"/>
  <c r="T412" i="2"/>
  <c r="T766" i="2"/>
  <c r="T218" i="2"/>
  <c r="T275" i="2"/>
  <c r="T899" i="2"/>
  <c r="T25" i="2"/>
  <c r="T107" i="2"/>
  <c r="T22" i="2"/>
  <c r="T689" i="2"/>
  <c r="T617" i="2"/>
  <c r="T168" i="2"/>
  <c r="T882" i="2"/>
  <c r="T827" i="2"/>
  <c r="T796" i="2"/>
  <c r="T425" i="2"/>
  <c r="T769" i="2"/>
  <c r="T661" i="2"/>
  <c r="T82" i="2"/>
  <c r="T587" i="2"/>
  <c r="T593" i="2"/>
  <c r="T1008" i="2"/>
  <c r="P7" i="2"/>
  <c r="Q7" i="2" s="1"/>
  <c r="P676" i="2"/>
  <c r="Q676" i="2" s="1"/>
  <c r="P706" i="2"/>
  <c r="Q706" i="2" s="1"/>
  <c r="P707" i="2"/>
  <c r="Q707" i="2" s="1"/>
  <c r="P708" i="2"/>
  <c r="Q708" i="2" s="1"/>
  <c r="P540" i="2"/>
  <c r="Q540" i="2" s="1"/>
  <c r="P878" i="2"/>
  <c r="Q878" i="2" s="1"/>
  <c r="J215" i="2"/>
  <c r="J151" i="2"/>
  <c r="K151" i="2" s="1"/>
  <c r="C151" i="2" s="1"/>
  <c r="J676" i="2"/>
  <c r="K676" i="2" s="1"/>
  <c r="C676" i="2" s="1"/>
  <c r="J375" i="2"/>
  <c r="K651" i="2"/>
  <c r="C651" i="2" s="1"/>
  <c r="J706" i="2"/>
  <c r="J707" i="2"/>
  <c r="J708" i="2"/>
  <c r="J540" i="2"/>
  <c r="J878" i="2"/>
  <c r="K878" i="2" s="1"/>
  <c r="C878" i="2" s="1"/>
  <c r="J1272" i="2"/>
  <c r="K1272" i="2" s="1"/>
  <c r="C1272" i="2" s="1"/>
  <c r="E33" i="2"/>
  <c r="E215" i="2"/>
  <c r="E151" i="2"/>
  <c r="E7" i="2"/>
  <c r="E676" i="2"/>
  <c r="E375" i="2"/>
  <c r="E651" i="2"/>
  <c r="E706" i="2"/>
  <c r="E707" i="2"/>
  <c r="E708" i="2"/>
  <c r="E540" i="2"/>
  <c r="E878" i="2"/>
  <c r="P34" i="2"/>
  <c r="Q34" i="2" s="1"/>
  <c r="P30" i="2"/>
  <c r="Q30" i="2" s="1"/>
  <c r="P32" i="2"/>
  <c r="Q32" i="2" s="1"/>
  <c r="P33" i="2"/>
  <c r="Q33" i="2" s="1"/>
  <c r="P211" i="2"/>
  <c r="Q211" i="2" s="1"/>
  <c r="J34" i="2"/>
  <c r="K34" i="2" s="1"/>
  <c r="C34" i="2" s="1"/>
  <c r="J35" i="2"/>
  <c r="J30" i="2"/>
  <c r="J32" i="2"/>
  <c r="J33" i="2"/>
  <c r="J211" i="2"/>
  <c r="E34" i="2"/>
  <c r="E35" i="2"/>
  <c r="E30" i="2"/>
  <c r="E32" i="2"/>
  <c r="J381" i="2"/>
  <c r="J379" i="2"/>
  <c r="J640" i="2"/>
  <c r="J559" i="2"/>
  <c r="K559" i="2" s="1"/>
  <c r="C559" i="2" s="1"/>
  <c r="E42" i="2"/>
  <c r="E26" i="2"/>
  <c r="P640" i="2"/>
  <c r="Q640" i="2" s="1"/>
  <c r="P513" i="2"/>
  <c r="Q513" i="2" s="1"/>
  <c r="P55" i="2"/>
  <c r="Q55" i="2" s="1"/>
  <c r="P54" i="2"/>
  <c r="Q54" i="2" s="1"/>
  <c r="P29" i="2"/>
  <c r="Q29" i="2" s="1"/>
  <c r="Q15" i="2"/>
  <c r="J54" i="2"/>
  <c r="J29" i="2"/>
  <c r="J28" i="2"/>
  <c r="J42" i="2"/>
  <c r="J26" i="2"/>
  <c r="J15" i="2"/>
  <c r="E640" i="2"/>
  <c r="E559" i="2"/>
  <c r="E513" i="2"/>
  <c r="E55" i="2"/>
  <c r="E54" i="2"/>
  <c r="E29" i="2"/>
  <c r="E28" i="2"/>
  <c r="G10" i="3"/>
  <c r="G11" i="3"/>
  <c r="G12" i="3"/>
  <c r="G13" i="3"/>
  <c r="J567" i="2"/>
  <c r="J118" i="2"/>
  <c r="K118" i="2" s="1"/>
  <c r="C118" i="2" s="1"/>
  <c r="J116" i="2"/>
  <c r="K116" i="2" s="1"/>
  <c r="C116" i="2" s="1"/>
  <c r="J677" i="2"/>
  <c r="K677" i="2" s="1"/>
  <c r="C677" i="2" s="1"/>
  <c r="J881" i="2"/>
  <c r="K881" i="2" s="1"/>
  <c r="C881" i="2" s="1"/>
  <c r="J216" i="2"/>
  <c r="K216" i="2" s="1"/>
  <c r="C216" i="2" s="1"/>
  <c r="J140" i="2"/>
  <c r="K140" i="2" s="1"/>
  <c r="C140" i="2" s="1"/>
  <c r="J675" i="2"/>
  <c r="K675" i="2" s="1"/>
  <c r="C675" i="2" s="1"/>
  <c r="J611" i="2"/>
  <c r="K611" i="2" s="1"/>
  <c r="C611" i="2" s="1"/>
  <c r="J513" i="2"/>
  <c r="J55" i="2"/>
  <c r="P116" i="2"/>
  <c r="Q116" i="2" s="1"/>
  <c r="P677" i="2"/>
  <c r="Q677" i="2" s="1"/>
  <c r="P216" i="2"/>
  <c r="Q216" i="2" s="1"/>
  <c r="P675" i="2"/>
  <c r="Q675" i="2" s="1"/>
  <c r="P611" i="2"/>
  <c r="Q611" i="2" s="1"/>
  <c r="E677" i="2"/>
  <c r="E881" i="2"/>
  <c r="E216" i="2"/>
  <c r="E140" i="2"/>
  <c r="E675" i="2"/>
  <c r="E611" i="2"/>
  <c r="J698" i="2"/>
  <c r="J1022" i="2"/>
  <c r="J758" i="2"/>
  <c r="K758" i="2" s="1"/>
  <c r="C758" i="2" s="1"/>
  <c r="J579" i="2"/>
  <c r="J248" i="2"/>
  <c r="E248" i="2"/>
  <c r="E579" i="2"/>
  <c r="E758" i="2"/>
  <c r="E1022" i="2"/>
  <c r="E698" i="2"/>
  <c r="E567" i="2"/>
  <c r="P248" i="2"/>
  <c r="Q248" i="2" s="1"/>
  <c r="P810" i="2"/>
  <c r="Q810" i="2" s="1"/>
  <c r="J810" i="2"/>
  <c r="J1156" i="2"/>
  <c r="P1154" i="2"/>
  <c r="Q1154" i="2" s="1"/>
  <c r="J1154" i="2"/>
  <c r="P1091" i="2"/>
  <c r="Q1091" i="2" s="1"/>
  <c r="J1091" i="2"/>
  <c r="E1091" i="2"/>
  <c r="P1073" i="2"/>
  <c r="Q1073" i="2" s="1"/>
  <c r="J1073" i="2"/>
  <c r="E1073" i="2"/>
  <c r="P1072" i="2"/>
  <c r="Q1072" i="2" s="1"/>
  <c r="J1072" i="2"/>
  <c r="E1072" i="2"/>
  <c r="P1063" i="2"/>
  <c r="Q1063" i="2" s="1"/>
  <c r="J1063" i="2"/>
  <c r="E1063" i="2"/>
  <c r="P1062" i="2"/>
  <c r="Q1062" i="2" s="1"/>
  <c r="J1062" i="2"/>
  <c r="E1062" i="2"/>
  <c r="J1043" i="2"/>
  <c r="E1043" i="2"/>
  <c r="P1019" i="2"/>
  <c r="Q1019" i="2" s="1"/>
  <c r="J1019" i="2"/>
  <c r="P999" i="2"/>
  <c r="Q999" i="2" s="1"/>
  <c r="J999" i="2"/>
  <c r="E999" i="2"/>
  <c r="P998" i="2"/>
  <c r="Q998" i="2" s="1"/>
  <c r="J998" i="2"/>
  <c r="E998" i="2"/>
  <c r="P986" i="2"/>
  <c r="Q986" i="2" s="1"/>
  <c r="J986" i="2"/>
  <c r="E986" i="2"/>
  <c r="P962" i="2"/>
  <c r="Q962" i="2" s="1"/>
  <c r="J962" i="2"/>
  <c r="E962" i="2"/>
  <c r="P961" i="2"/>
  <c r="Q961" i="2" s="1"/>
  <c r="J961" i="2"/>
  <c r="E961" i="2"/>
  <c r="P936" i="2"/>
  <c r="Q936" i="2" s="1"/>
  <c r="J936" i="2"/>
  <c r="E936" i="2"/>
  <c r="P960" i="2"/>
  <c r="Q960" i="2" s="1"/>
  <c r="J960" i="2"/>
  <c r="E960" i="2"/>
  <c r="P880" i="2"/>
  <c r="Q880" i="2" s="1"/>
  <c r="J880" i="2"/>
  <c r="E880" i="2"/>
  <c r="P876" i="2"/>
  <c r="Q876" i="2" s="1"/>
  <c r="J876" i="2"/>
  <c r="E876" i="2"/>
  <c r="P833" i="2"/>
  <c r="Q833" i="2" s="1"/>
  <c r="J833" i="2"/>
  <c r="P832" i="2"/>
  <c r="Q832" i="2" s="1"/>
  <c r="J832" i="2"/>
  <c r="J822" i="2"/>
  <c r="J816" i="2"/>
  <c r="E816" i="2"/>
  <c r="P815" i="2"/>
  <c r="Q815" i="2" s="1"/>
  <c r="J815" i="2"/>
  <c r="E815" i="2"/>
  <c r="J807" i="2"/>
  <c r="P800" i="2"/>
  <c r="Q800" i="2" s="1"/>
  <c r="J800" i="2"/>
  <c r="E800" i="2"/>
  <c r="P797" i="2"/>
  <c r="Q797" i="2" s="1"/>
  <c r="J797" i="2"/>
  <c r="K797" i="2" s="1"/>
  <c r="C797" i="2" s="1"/>
  <c r="E797" i="2"/>
  <c r="P790" i="2"/>
  <c r="Q790" i="2" s="1"/>
  <c r="J790" i="2"/>
  <c r="E790" i="2"/>
  <c r="P584" i="2"/>
  <c r="Q584" i="2" s="1"/>
  <c r="J584" i="2"/>
  <c r="E584" i="2"/>
  <c r="J619" i="2"/>
  <c r="E619" i="2"/>
  <c r="P604" i="2"/>
  <c r="Q604" i="2" s="1"/>
  <c r="J604" i="2"/>
  <c r="E604" i="2"/>
  <c r="P607" i="2"/>
  <c r="Q607" i="2" s="1"/>
  <c r="J607" i="2"/>
  <c r="E607" i="2"/>
  <c r="J603" i="2"/>
  <c r="P606" i="2"/>
  <c r="Q606" i="2" s="1"/>
  <c r="J606" i="2"/>
  <c r="E606" i="2"/>
  <c r="P612" i="2"/>
  <c r="Q612" i="2" s="1"/>
  <c r="J612" i="2"/>
  <c r="E612" i="2"/>
  <c r="P601" i="2"/>
  <c r="Q601" i="2" s="1"/>
  <c r="J601" i="2"/>
  <c r="E601" i="2"/>
  <c r="J608" i="2"/>
  <c r="E608" i="2"/>
  <c r="P539" i="2"/>
  <c r="Q539" i="2" s="1"/>
  <c r="J539" i="2"/>
  <c r="E539" i="2"/>
  <c r="J517" i="2"/>
  <c r="E517" i="2"/>
  <c r="J419" i="2"/>
  <c r="P401" i="2"/>
  <c r="Q401" i="2" s="1"/>
  <c r="J401" i="2"/>
  <c r="E401" i="2"/>
  <c r="P364" i="2"/>
  <c r="Q364" i="2" s="1"/>
  <c r="J364" i="2"/>
  <c r="E364" i="2"/>
  <c r="J368" i="2"/>
  <c r="E368" i="2"/>
  <c r="P370" i="2"/>
  <c r="Q370" i="2" s="1"/>
  <c r="J370" i="2"/>
  <c r="E370" i="2"/>
  <c r="P372" i="2"/>
  <c r="Q372" i="2" s="1"/>
  <c r="J372" i="2"/>
  <c r="E372" i="2"/>
  <c r="P333" i="2"/>
  <c r="Q333" i="2" s="1"/>
  <c r="J333" i="2"/>
  <c r="J332" i="2"/>
  <c r="J252" i="2"/>
  <c r="P98" i="2"/>
  <c r="Q98" i="2" s="1"/>
  <c r="J98" i="2"/>
  <c r="E98" i="2"/>
  <c r="P250" i="2"/>
  <c r="Q250" i="2" s="1"/>
  <c r="J250" i="2"/>
  <c r="P212" i="2"/>
  <c r="Q212" i="2" s="1"/>
  <c r="J212" i="2"/>
  <c r="E212" i="2"/>
  <c r="J150" i="2"/>
  <c r="E150" i="2"/>
  <c r="P158" i="2"/>
  <c r="Q158" i="2" s="1"/>
  <c r="J158" i="2"/>
  <c r="E158" i="2"/>
  <c r="J123" i="2"/>
  <c r="J126" i="2"/>
  <c r="P217" i="2"/>
  <c r="Q217" i="2" s="1"/>
  <c r="J217" i="2"/>
  <c r="E217" i="2"/>
  <c r="P210" i="2"/>
  <c r="Q210" i="2" s="1"/>
  <c r="J210" i="2"/>
  <c r="E210" i="2"/>
  <c r="J153" i="2"/>
  <c r="E153" i="2"/>
  <c r="P165" i="2"/>
  <c r="Q165" i="2" s="1"/>
  <c r="J165" i="2"/>
  <c r="E165" i="2"/>
  <c r="P142" i="2"/>
  <c r="Q142" i="2" s="1"/>
  <c r="J142" i="2"/>
  <c r="E142" i="2"/>
  <c r="P125" i="2"/>
  <c r="Q125" i="2" s="1"/>
  <c r="J125" i="2"/>
  <c r="P122" i="2"/>
  <c r="Q122" i="2" s="1"/>
  <c r="J122" i="2"/>
  <c r="J120" i="2"/>
  <c r="J105" i="2"/>
  <c r="E105" i="2"/>
  <c r="J103" i="2"/>
  <c r="E103" i="2"/>
  <c r="J89" i="2"/>
  <c r="E89" i="2"/>
  <c r="J79" i="2"/>
  <c r="E79" i="2"/>
  <c r="J14" i="2"/>
  <c r="E14" i="2"/>
  <c r="K12" i="2"/>
  <c r="L12" i="2" s="1"/>
  <c r="E12" i="2"/>
  <c r="G6" i="3"/>
  <c r="G7" i="3"/>
  <c r="G8" i="3"/>
  <c r="G9" i="3"/>
  <c r="G15" i="3"/>
  <c r="G16" i="3"/>
  <c r="G17" i="3"/>
  <c r="G18" i="3"/>
  <c r="G19" i="3"/>
  <c r="G20" i="3"/>
  <c r="G21" i="3"/>
  <c r="G22" i="3"/>
  <c r="G23" i="3"/>
  <c r="G25" i="3"/>
  <c r="G26" i="3"/>
  <c r="G27" i="3"/>
  <c r="N113" i="1"/>
  <c r="O113" i="1" s="1"/>
  <c r="N114" i="1"/>
  <c r="O114" i="1" s="1"/>
  <c r="N115" i="1"/>
  <c r="O115" i="1" s="1"/>
  <c r="O11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2" i="1"/>
  <c r="C23" i="1"/>
  <c r="C24" i="1"/>
  <c r="C25" i="1"/>
  <c r="C26" i="1"/>
  <c r="C28" i="1"/>
  <c r="C27" i="1"/>
  <c r="C29" i="1"/>
  <c r="C30" i="1"/>
  <c r="C31" i="1"/>
  <c r="C33" i="1"/>
  <c r="C34" i="1"/>
  <c r="C36" i="1"/>
  <c r="C37" i="1"/>
  <c r="C38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5" i="1"/>
  <c r="C66" i="1"/>
  <c r="C67" i="1"/>
  <c r="C68" i="1"/>
  <c r="C69" i="1"/>
  <c r="C70" i="1"/>
  <c r="C71" i="1"/>
  <c r="C72" i="1"/>
  <c r="C74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6" i="1"/>
  <c r="C97" i="1"/>
  <c r="C98" i="1"/>
  <c r="C99" i="1"/>
  <c r="C100" i="1"/>
  <c r="C95" i="1"/>
  <c r="C101" i="1"/>
  <c r="C102" i="1"/>
  <c r="C105" i="1"/>
  <c r="C40" i="1"/>
  <c r="C41" i="1"/>
  <c r="C103" i="1"/>
  <c r="C76" i="1"/>
  <c r="C78" i="1"/>
  <c r="C77" i="1"/>
  <c r="C75" i="1"/>
  <c r="C32" i="1"/>
  <c r="C73" i="1"/>
  <c r="C104" i="1"/>
  <c r="C39" i="1"/>
  <c r="C62" i="1"/>
  <c r="C35" i="1"/>
  <c r="C64" i="1"/>
  <c r="C63" i="1"/>
  <c r="C6" i="1"/>
  <c r="L7" i="1"/>
  <c r="M7" i="1" s="1"/>
  <c r="L8" i="1"/>
  <c r="M8" i="1" s="1"/>
  <c r="L9" i="1"/>
  <c r="M9" i="1" s="1"/>
  <c r="L10" i="1"/>
  <c r="N10" i="1" s="1"/>
  <c r="L11" i="1"/>
  <c r="M11" i="1" s="1"/>
  <c r="L12" i="1"/>
  <c r="M12" i="1" s="1"/>
  <c r="L13" i="1"/>
  <c r="M13" i="1" s="1"/>
  <c r="L14" i="1"/>
  <c r="M14" i="1" s="1"/>
  <c r="L16" i="1"/>
  <c r="N16" i="1" s="1"/>
  <c r="L17" i="1"/>
  <c r="M17" i="1" s="1"/>
  <c r="L18" i="1"/>
  <c r="N18" i="1" s="1"/>
  <c r="L19" i="1"/>
  <c r="M19" i="1" s="1"/>
  <c r="L20" i="1"/>
  <c r="M20" i="1" s="1"/>
  <c r="L22" i="1"/>
  <c r="M22" i="1" s="1"/>
  <c r="L23" i="1"/>
  <c r="N23" i="1" s="1"/>
  <c r="L24" i="1"/>
  <c r="M24" i="1" s="1"/>
  <c r="L25" i="1"/>
  <c r="N25" i="1" s="1"/>
  <c r="L26" i="1"/>
  <c r="M26" i="1" s="1"/>
  <c r="L28" i="1"/>
  <c r="N28" i="1" s="1"/>
  <c r="L27" i="1"/>
  <c r="M27" i="1" s="1"/>
  <c r="L29" i="1"/>
  <c r="N29" i="1" s="1"/>
  <c r="L30" i="1"/>
  <c r="M30" i="1" s="1"/>
  <c r="L31" i="1"/>
  <c r="N31" i="1" s="1"/>
  <c r="L33" i="1"/>
  <c r="M33" i="1" s="1"/>
  <c r="L34" i="1"/>
  <c r="N34" i="1" s="1"/>
  <c r="L36" i="1"/>
  <c r="M36" i="1" s="1"/>
  <c r="L37" i="1"/>
  <c r="N37" i="1" s="1"/>
  <c r="L38" i="1"/>
  <c r="M38" i="1" s="1"/>
  <c r="L42" i="1"/>
  <c r="N42" i="1" s="1"/>
  <c r="L43" i="1"/>
  <c r="M43" i="1" s="1"/>
  <c r="L44" i="1"/>
  <c r="N44" i="1" s="1"/>
  <c r="L45" i="1"/>
  <c r="M45" i="1" s="1"/>
  <c r="L46" i="1"/>
  <c r="N46" i="1" s="1"/>
  <c r="L47" i="1"/>
  <c r="M47" i="1" s="1"/>
  <c r="L48" i="1"/>
  <c r="M48" i="1" s="1"/>
  <c r="L49" i="1"/>
  <c r="M49" i="1" s="1"/>
  <c r="L50" i="1"/>
  <c r="N50" i="1" s="1"/>
  <c r="L51" i="1"/>
  <c r="M51" i="1" s="1"/>
  <c r="L52" i="1"/>
  <c r="M52" i="1" s="1"/>
  <c r="L53" i="1"/>
  <c r="M53" i="1" s="1"/>
  <c r="L54" i="1"/>
  <c r="N54" i="1" s="1"/>
  <c r="L55" i="1"/>
  <c r="M55" i="1" s="1"/>
  <c r="L56" i="1"/>
  <c r="M56" i="1" s="1"/>
  <c r="L57" i="1"/>
  <c r="M57" i="1" s="1"/>
  <c r="L58" i="1"/>
  <c r="N58" i="1" s="1"/>
  <c r="L59" i="1"/>
  <c r="M59" i="1" s="1"/>
  <c r="L60" i="1"/>
  <c r="M60" i="1" s="1"/>
  <c r="L61" i="1"/>
  <c r="M61" i="1" s="1"/>
  <c r="L65" i="1"/>
  <c r="N65" i="1" s="1"/>
  <c r="L66" i="1"/>
  <c r="M66" i="1" s="1"/>
  <c r="L67" i="1"/>
  <c r="M67" i="1" s="1"/>
  <c r="L68" i="1"/>
  <c r="M68" i="1" s="1"/>
  <c r="L69" i="1"/>
  <c r="N69" i="1" s="1"/>
  <c r="L70" i="1"/>
  <c r="M70" i="1" s="1"/>
  <c r="L71" i="1"/>
  <c r="M71" i="1" s="1"/>
  <c r="L72" i="1"/>
  <c r="M72" i="1" s="1"/>
  <c r="L74" i="1"/>
  <c r="N74" i="1" s="1"/>
  <c r="L79" i="1"/>
  <c r="M79" i="1" s="1"/>
  <c r="L80" i="1"/>
  <c r="M80" i="1" s="1"/>
  <c r="L81" i="1"/>
  <c r="M81" i="1" s="1"/>
  <c r="L82" i="1"/>
  <c r="N82" i="1" s="1"/>
  <c r="L83" i="1"/>
  <c r="M83" i="1" s="1"/>
  <c r="L84" i="1"/>
  <c r="M84" i="1" s="1"/>
  <c r="L85" i="1"/>
  <c r="M85" i="1" s="1"/>
  <c r="L86" i="1"/>
  <c r="N86" i="1" s="1"/>
  <c r="L87" i="1"/>
  <c r="M87" i="1" s="1"/>
  <c r="L88" i="1"/>
  <c r="M88" i="1" s="1"/>
  <c r="L89" i="1"/>
  <c r="M89" i="1" s="1"/>
  <c r="L90" i="1"/>
  <c r="N90" i="1" s="1"/>
  <c r="L91" i="1"/>
  <c r="M91" i="1" s="1"/>
  <c r="L92" i="1"/>
  <c r="M92" i="1" s="1"/>
  <c r="L93" i="1"/>
  <c r="M93" i="1" s="1"/>
  <c r="L94" i="1"/>
  <c r="N94" i="1" s="1"/>
  <c r="L96" i="1"/>
  <c r="M96" i="1" s="1"/>
  <c r="L97" i="1"/>
  <c r="M97" i="1" s="1"/>
  <c r="L98" i="1"/>
  <c r="M98" i="1" s="1"/>
  <c r="L99" i="1"/>
  <c r="N99" i="1" s="1"/>
  <c r="L100" i="1"/>
  <c r="M100" i="1" s="1"/>
  <c r="L95" i="1"/>
  <c r="M95" i="1" s="1"/>
  <c r="L101" i="1"/>
  <c r="M101" i="1" s="1"/>
  <c r="L102" i="1"/>
  <c r="N102" i="1" s="1"/>
  <c r="L105" i="1"/>
  <c r="M105" i="1" s="1"/>
  <c r="L40" i="1"/>
  <c r="M40" i="1" s="1"/>
  <c r="L41" i="1"/>
  <c r="M41" i="1" s="1"/>
  <c r="L103" i="1"/>
  <c r="N103" i="1" s="1"/>
  <c r="L76" i="1"/>
  <c r="M76" i="1" s="1"/>
  <c r="L78" i="1"/>
  <c r="M78" i="1" s="1"/>
  <c r="L77" i="1"/>
  <c r="M77" i="1" s="1"/>
  <c r="L75" i="1"/>
  <c r="N75" i="1" s="1"/>
  <c r="L32" i="1"/>
  <c r="M32" i="1" s="1"/>
  <c r="L73" i="1"/>
  <c r="N73" i="1" s="1"/>
  <c r="L104" i="1"/>
  <c r="M104" i="1" s="1"/>
  <c r="L39" i="1"/>
  <c r="N39" i="1" s="1"/>
  <c r="L62" i="1"/>
  <c r="M62" i="1" s="1"/>
  <c r="L35" i="1"/>
  <c r="N35" i="1" s="1"/>
  <c r="L64" i="1"/>
  <c r="M64" i="1" s="1"/>
  <c r="L63" i="1"/>
  <c r="N63" i="1" s="1"/>
  <c r="L107" i="1"/>
  <c r="M107" i="1" s="1"/>
  <c r="L108" i="1"/>
  <c r="M108" i="1" s="1"/>
  <c r="L109" i="1"/>
  <c r="M109" i="1" s="1"/>
  <c r="L110" i="1"/>
  <c r="N110" i="1" s="1"/>
  <c r="O110" i="1" s="1"/>
  <c r="L111" i="1"/>
  <c r="N111" i="1" s="1"/>
  <c r="O111" i="1" s="1"/>
  <c r="L112" i="1"/>
  <c r="N112" i="1" s="1"/>
  <c r="O112" i="1" s="1"/>
  <c r="L6" i="1"/>
  <c r="M6" i="1" s="1"/>
  <c r="I107" i="1"/>
  <c r="I108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2" i="1"/>
  <c r="I22" i="1" s="1"/>
  <c r="H23" i="1"/>
  <c r="I23" i="1" s="1"/>
  <c r="H24" i="1"/>
  <c r="I24" i="1" s="1"/>
  <c r="H25" i="1"/>
  <c r="I25" i="1" s="1"/>
  <c r="H26" i="1"/>
  <c r="I26" i="1" s="1"/>
  <c r="H28" i="1"/>
  <c r="I28" i="1" s="1"/>
  <c r="H27" i="1"/>
  <c r="I27" i="1" s="1"/>
  <c r="H29" i="1"/>
  <c r="I29" i="1" s="1"/>
  <c r="H30" i="1"/>
  <c r="I30" i="1" s="1"/>
  <c r="H31" i="1"/>
  <c r="I31" i="1" s="1"/>
  <c r="H33" i="1"/>
  <c r="I33" i="1" s="1"/>
  <c r="H34" i="1"/>
  <c r="I34" i="1" s="1"/>
  <c r="H36" i="1"/>
  <c r="I36" i="1" s="1"/>
  <c r="H37" i="1"/>
  <c r="I37" i="1" s="1"/>
  <c r="H38" i="1"/>
  <c r="I38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4" i="1"/>
  <c r="I74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6" i="1"/>
  <c r="I96" i="1" s="1"/>
  <c r="H97" i="1"/>
  <c r="I97" i="1" s="1"/>
  <c r="H98" i="1"/>
  <c r="I98" i="1" s="1"/>
  <c r="H99" i="1"/>
  <c r="I99" i="1" s="1"/>
  <c r="H100" i="1"/>
  <c r="I100" i="1" s="1"/>
  <c r="H95" i="1"/>
  <c r="I95" i="1" s="1"/>
  <c r="H101" i="1"/>
  <c r="I101" i="1" s="1"/>
  <c r="H102" i="1"/>
  <c r="I102" i="1" s="1"/>
  <c r="H105" i="1"/>
  <c r="I105" i="1" s="1"/>
  <c r="H40" i="1"/>
  <c r="I40" i="1" s="1"/>
  <c r="H41" i="1"/>
  <c r="I41" i="1" s="1"/>
  <c r="H103" i="1"/>
  <c r="I103" i="1" s="1"/>
  <c r="H76" i="1"/>
  <c r="I76" i="1" s="1"/>
  <c r="H78" i="1"/>
  <c r="I78" i="1" s="1"/>
  <c r="H77" i="1"/>
  <c r="I77" i="1" s="1"/>
  <c r="H75" i="1"/>
  <c r="I75" i="1" s="1"/>
  <c r="H32" i="1"/>
  <c r="I32" i="1" s="1"/>
  <c r="H73" i="1"/>
  <c r="I73" i="1" s="1"/>
  <c r="H104" i="1"/>
  <c r="I104" i="1" s="1"/>
  <c r="H39" i="1"/>
  <c r="I39" i="1" s="1"/>
  <c r="H62" i="1"/>
  <c r="I62" i="1" s="1"/>
  <c r="H35" i="1"/>
  <c r="I35" i="1" s="1"/>
  <c r="H64" i="1"/>
  <c r="I64" i="1" s="1"/>
  <c r="H63" i="1"/>
  <c r="I63" i="1" s="1"/>
  <c r="H6" i="1"/>
  <c r="I6" i="1" s="1"/>
  <c r="U1054" i="2" l="1"/>
  <c r="U1057" i="2"/>
  <c r="U61" i="2"/>
  <c r="U1051" i="2"/>
  <c r="S1049" i="2"/>
  <c r="S1046" i="2"/>
  <c r="S1050" i="2"/>
  <c r="S1045" i="2"/>
  <c r="U423" i="2"/>
  <c r="U719" i="2"/>
  <c r="U641" i="2"/>
  <c r="U877" i="2"/>
  <c r="S877" i="2"/>
  <c r="U1229" i="2"/>
  <c r="U1230" i="2"/>
  <c r="S161" i="2"/>
  <c r="U684" i="2"/>
  <c r="U955" i="2"/>
  <c r="U965" i="2"/>
  <c r="U963" i="2"/>
  <c r="U605" i="2"/>
  <c r="U154" i="2"/>
  <c r="U645" i="2"/>
  <c r="U798" i="2"/>
  <c r="U879" i="2"/>
  <c r="U647" i="2"/>
  <c r="U635" i="2"/>
  <c r="U633" i="2"/>
  <c r="U631" i="2"/>
  <c r="U625" i="2"/>
  <c r="U623" i="2"/>
  <c r="U629" i="2"/>
  <c r="U731" i="2"/>
  <c r="U1039" i="2"/>
  <c r="U408" i="2"/>
  <c r="U37" i="2"/>
  <c r="U17" i="2"/>
  <c r="S1264" i="2"/>
  <c r="U1264" i="2"/>
  <c r="U1260" i="2"/>
  <c r="U1262" i="2"/>
  <c r="U505" i="2"/>
  <c r="S88" i="2"/>
  <c r="U88" i="2"/>
  <c r="U835" i="2"/>
  <c r="S238" i="2"/>
  <c r="S767" i="2"/>
  <c r="U1110" i="2"/>
  <c r="U890" i="2"/>
  <c r="S1172" i="2"/>
  <c r="S102" i="2"/>
  <c r="S272" i="2"/>
  <c r="U272" i="2"/>
  <c r="S888" i="2"/>
  <c r="U888" i="2"/>
  <c r="S1025" i="2"/>
  <c r="U1025" i="2"/>
  <c r="U938" i="2"/>
  <c r="S63" i="2"/>
  <c r="U63" i="2"/>
  <c r="S369" i="2"/>
  <c r="S38" i="2"/>
  <c r="S1035" i="2"/>
  <c r="S367" i="2"/>
  <c r="S271" i="2"/>
  <c r="S13" i="2"/>
  <c r="U13" i="2"/>
  <c r="U21" i="2"/>
  <c r="C12" i="2"/>
  <c r="U10" i="2"/>
  <c r="S1071" i="2"/>
  <c r="U1071" i="2"/>
  <c r="S1148" i="2"/>
  <c r="U1148" i="2"/>
  <c r="U255" i="2"/>
  <c r="U254" i="2"/>
  <c r="U251" i="2"/>
  <c r="U253" i="2"/>
  <c r="S36" i="2"/>
  <c r="S39" i="2"/>
  <c r="S40" i="2"/>
  <c r="U38" i="2"/>
  <c r="S37" i="2"/>
  <c r="U36" i="2"/>
  <c r="U307" i="2"/>
  <c r="U308" i="2"/>
  <c r="U390" i="2"/>
  <c r="U906" i="2"/>
  <c r="S407" i="2"/>
  <c r="S641" i="2"/>
  <c r="S402" i="2"/>
  <c r="S905" i="2"/>
  <c r="U367" i="2"/>
  <c r="S373" i="2"/>
  <c r="U369" i="2"/>
  <c r="S659" i="2"/>
  <c r="U271" i="2"/>
  <c r="S408" i="2"/>
  <c r="U407" i="2"/>
  <c r="S403" i="2"/>
  <c r="U402" i="2"/>
  <c r="U388" i="2"/>
  <c r="S388" i="2"/>
  <c r="S387" i="2"/>
  <c r="U389" i="2"/>
  <c r="S389" i="2"/>
  <c r="S1162" i="2"/>
  <c r="U1162" i="2"/>
  <c r="S266" i="2"/>
  <c r="S263" i="2"/>
  <c r="U270" i="2"/>
  <c r="U703" i="2"/>
  <c r="S703" i="2"/>
  <c r="U701" i="2"/>
  <c r="S701" i="2"/>
  <c r="U705" i="2"/>
  <c r="S705" i="2"/>
  <c r="U704" i="2"/>
  <c r="S704" i="2"/>
  <c r="S771" i="2"/>
  <c r="S772" i="2"/>
  <c r="S768" i="2"/>
  <c r="U767" i="2"/>
  <c r="S557" i="2"/>
  <c r="U930" i="2"/>
  <c r="U420" i="2"/>
  <c r="U422" i="2"/>
  <c r="U421" i="2"/>
  <c r="U442" i="2"/>
  <c r="S442" i="2"/>
  <c r="U781" i="2"/>
  <c r="S247" i="2"/>
  <c r="S243" i="2"/>
  <c r="U235" i="2"/>
  <c r="S240" i="2"/>
  <c r="U247" i="2"/>
  <c r="S239" i="2"/>
  <c r="U238" i="2"/>
  <c r="S246" i="2"/>
  <c r="U237" i="2"/>
  <c r="S236" i="2"/>
  <c r="S245" i="2"/>
  <c r="U244" i="2"/>
  <c r="U242" i="2"/>
  <c r="S241" i="2"/>
  <c r="U939" i="2"/>
  <c r="S418" i="2"/>
  <c r="U424" i="2"/>
  <c r="S423" i="2"/>
  <c r="S1037" i="2"/>
  <c r="S1034" i="2"/>
  <c r="U896" i="2"/>
  <c r="S1039" i="2"/>
  <c r="S1038" i="2"/>
  <c r="U1037" i="2"/>
  <c r="S1036" i="2"/>
  <c r="U1035" i="2"/>
  <c r="U1041" i="2"/>
  <c r="S1040" i="2"/>
  <c r="U1033" i="2"/>
  <c r="U821" i="2"/>
  <c r="U735" i="2"/>
  <c r="U745" i="2"/>
  <c r="U594" i="2"/>
  <c r="U599" i="2"/>
  <c r="U327" i="2"/>
  <c r="S327" i="2"/>
  <c r="U326" i="2"/>
  <c r="S326" i="2"/>
  <c r="U329" i="2"/>
  <c r="S329" i="2"/>
  <c r="U328" i="2"/>
  <c r="S328" i="2"/>
  <c r="U325" i="2"/>
  <c r="S325" i="2"/>
  <c r="U324" i="2"/>
  <c r="S324" i="2"/>
  <c r="U323" i="2"/>
  <c r="S323" i="2"/>
  <c r="U322" i="2"/>
  <c r="S322" i="2"/>
  <c r="U321" i="2"/>
  <c r="S321" i="2"/>
  <c r="U320" i="2"/>
  <c r="S320" i="2"/>
  <c r="U319" i="2"/>
  <c r="S319" i="2"/>
  <c r="U318" i="2"/>
  <c r="S318" i="2"/>
  <c r="U710" i="2"/>
  <c r="U712" i="2"/>
  <c r="U725" i="2"/>
  <c r="U749" i="2"/>
  <c r="U715" i="2"/>
  <c r="S710" i="2"/>
  <c r="U717" i="2"/>
  <c r="U716" i="2"/>
  <c r="U718" i="2"/>
  <c r="U713" i="2"/>
  <c r="S712" i="2"/>
  <c r="S714" i="2"/>
  <c r="U711" i="2"/>
  <c r="U709" i="2"/>
  <c r="S745" i="2"/>
  <c r="U744" i="2"/>
  <c r="S743" i="2"/>
  <c r="U736" i="2"/>
  <c r="U740" i="2"/>
  <c r="U739" i="2"/>
  <c r="U738" i="2"/>
  <c r="U742" i="2"/>
  <c r="U737" i="2"/>
  <c r="U741" i="2"/>
  <c r="S735" i="2"/>
  <c r="S723" i="2"/>
  <c r="U1141" i="2"/>
  <c r="S721" i="2"/>
  <c r="S719" i="2"/>
  <c r="S734" i="2"/>
  <c r="S732" i="2"/>
  <c r="S733" i="2"/>
  <c r="S731" i="2"/>
  <c r="S730" i="2"/>
  <c r="U730" i="2"/>
  <c r="S729" i="2"/>
  <c r="S728" i="2"/>
  <c r="U728" i="2"/>
  <c r="S724" i="2"/>
  <c r="U723" i="2"/>
  <c r="S722" i="2"/>
  <c r="U721" i="2"/>
  <c r="S720" i="2"/>
  <c r="U504" i="2"/>
  <c r="S620" i="2"/>
  <c r="S1159" i="2"/>
  <c r="S1132" i="2"/>
  <c r="S1146" i="2"/>
  <c r="S1140" i="2"/>
  <c r="U1142" i="2"/>
  <c r="S1142" i="2"/>
  <c r="S1144" i="2"/>
  <c r="S1134" i="2"/>
  <c r="U1139" i="2"/>
  <c r="U1138" i="2"/>
  <c r="U1137" i="2"/>
  <c r="U1136" i="2"/>
  <c r="U1135" i="2"/>
  <c r="S1133" i="2"/>
  <c r="U1133" i="2"/>
  <c r="U1143" i="2"/>
  <c r="S1145" i="2"/>
  <c r="U1145" i="2"/>
  <c r="U1120" i="2"/>
  <c r="U1113" i="2"/>
  <c r="U1112" i="2"/>
  <c r="U409" i="2"/>
  <c r="S1023" i="2"/>
  <c r="U107" i="2"/>
  <c r="U766" i="2"/>
  <c r="U249" i="2"/>
  <c r="U784" i="2"/>
  <c r="U1098" i="2"/>
  <c r="S902" i="2"/>
  <c r="U1103" i="2"/>
  <c r="S330" i="2"/>
  <c r="U1111" i="2"/>
  <c r="S1118" i="2"/>
  <c r="U1118" i="2"/>
  <c r="S1121" i="2"/>
  <c r="U1121" i="2"/>
  <c r="S1122" i="2"/>
  <c r="U1122" i="2"/>
  <c r="S1126" i="2"/>
  <c r="U1126" i="2"/>
  <c r="S1119" i="2"/>
  <c r="U1119" i="2"/>
  <c r="S1117" i="2"/>
  <c r="U1117" i="2"/>
  <c r="S1105" i="2"/>
  <c r="U1105" i="2"/>
  <c r="S1128" i="2"/>
  <c r="U1128" i="2"/>
  <c r="S1124" i="2"/>
  <c r="U1124" i="2"/>
  <c r="U1102" i="2"/>
  <c r="U1107" i="2"/>
  <c r="U1100" i="2"/>
  <c r="U1108" i="2"/>
  <c r="S1103" i="2"/>
  <c r="S1131" i="2"/>
  <c r="S1110" i="2"/>
  <c r="S1101" i="2"/>
  <c r="S1109" i="2"/>
  <c r="U1129" i="2"/>
  <c r="S1129" i="2"/>
  <c r="U1123" i="2"/>
  <c r="S1123" i="2"/>
  <c r="S1127" i="2"/>
  <c r="S1104" i="2"/>
  <c r="S1116" i="2"/>
  <c r="S1130" i="2"/>
  <c r="S1125" i="2"/>
  <c r="S1106" i="2"/>
  <c r="U1099" i="2"/>
  <c r="U1031" i="2"/>
  <c r="U496" i="2"/>
  <c r="S495" i="2"/>
  <c r="U1029" i="2"/>
  <c r="U871" i="2"/>
  <c r="S837" i="2"/>
  <c r="U837" i="2"/>
  <c r="S870" i="2"/>
  <c r="U870" i="2"/>
  <c r="U590" i="2"/>
  <c r="U848" i="2"/>
  <c r="S848" i="2"/>
  <c r="U991" i="2"/>
  <c r="S27" i="2"/>
  <c r="U398" i="2"/>
  <c r="S399" i="2"/>
  <c r="U399" i="2"/>
  <c r="U397" i="2"/>
  <c r="S1068" i="2"/>
  <c r="U1068" i="2"/>
  <c r="S282" i="2"/>
  <c r="U282" i="2"/>
  <c r="U911" i="2"/>
  <c r="S911" i="2"/>
  <c r="S281" i="2"/>
  <c r="U281" i="2"/>
  <c r="S975" i="2"/>
  <c r="U975" i="2"/>
  <c r="U339" i="2"/>
  <c r="S131" i="2"/>
  <c r="U343" i="2"/>
  <c r="S339" i="2"/>
  <c r="U344" i="2"/>
  <c r="U576" i="2"/>
  <c r="U954" i="2"/>
  <c r="U337" i="2"/>
  <c r="U351" i="2"/>
  <c r="U376" i="2"/>
  <c r="U889" i="2"/>
  <c r="S624" i="2"/>
  <c r="S133" i="2"/>
  <c r="U133" i="2"/>
  <c r="U544" i="2"/>
  <c r="S1275" i="2"/>
  <c r="S72" i="2"/>
  <c r="S269" i="2"/>
  <c r="S267" i="2"/>
  <c r="S232" i="2"/>
  <c r="S264" i="2"/>
  <c r="S1084" i="2"/>
  <c r="S919" i="2"/>
  <c r="S229" i="2"/>
  <c r="S650" i="2"/>
  <c r="U73" i="2"/>
  <c r="U588" i="2"/>
  <c r="U262" i="2"/>
  <c r="U233" i="2"/>
  <c r="U1114" i="2"/>
  <c r="U1089" i="2"/>
  <c r="U84" i="2"/>
  <c r="U121" i="2"/>
  <c r="U670" i="2"/>
  <c r="S1271" i="2"/>
  <c r="U1273" i="2"/>
  <c r="U1276" i="2"/>
  <c r="U543" i="2"/>
  <c r="U542" i="2"/>
  <c r="S546" i="2"/>
  <c r="U545" i="2"/>
  <c r="S544" i="2"/>
  <c r="U541" i="2"/>
  <c r="S434" i="2"/>
  <c r="U434" i="2"/>
  <c r="S433" i="2"/>
  <c r="U433" i="2"/>
  <c r="S441" i="2"/>
  <c r="U441" i="2"/>
  <c r="S440" i="2"/>
  <c r="U440" i="2"/>
  <c r="S439" i="2"/>
  <c r="U439" i="2"/>
  <c r="S438" i="2"/>
  <c r="U438" i="2"/>
  <c r="S437" i="2"/>
  <c r="U437" i="2"/>
  <c r="S436" i="2"/>
  <c r="U436" i="2"/>
  <c r="S435" i="2"/>
  <c r="U435" i="2"/>
  <c r="U95" i="2"/>
  <c r="U92" i="2"/>
  <c r="S92" i="2"/>
  <c r="U94" i="2"/>
  <c r="U91" i="2"/>
  <c r="U90" i="2"/>
  <c r="S90" i="2"/>
  <c r="S93" i="2"/>
  <c r="U93" i="2"/>
  <c r="S447" i="2"/>
  <c r="S443" i="2"/>
  <c r="S501" i="2"/>
  <c r="U501" i="2"/>
  <c r="S497" i="2"/>
  <c r="U497" i="2"/>
  <c r="S488" i="2"/>
  <c r="U488" i="2"/>
  <c r="S484" i="2"/>
  <c r="U484" i="2"/>
  <c r="U499" i="2"/>
  <c r="S499" i="2"/>
  <c r="U490" i="2"/>
  <c r="S490" i="2"/>
  <c r="U486" i="2"/>
  <c r="S486" i="2"/>
  <c r="U482" i="2"/>
  <c r="S482" i="2"/>
  <c r="S445" i="2"/>
  <c r="S446" i="2"/>
  <c r="S444" i="2"/>
  <c r="S500" i="2"/>
  <c r="S498" i="2"/>
  <c r="S491" i="2"/>
  <c r="S489" i="2"/>
  <c r="S487" i="2"/>
  <c r="S485" i="2"/>
  <c r="S483" i="2"/>
  <c r="S481" i="2"/>
  <c r="U569" i="2"/>
  <c r="U573" i="2"/>
  <c r="S573" i="2"/>
  <c r="U572" i="2"/>
  <c r="S572" i="2"/>
  <c r="U571" i="2"/>
  <c r="S571" i="2"/>
  <c r="U570" i="2"/>
  <c r="S570" i="2"/>
  <c r="U227" i="2"/>
  <c r="S224" i="2"/>
  <c r="S225" i="2"/>
  <c r="S230" i="2"/>
  <c r="S228" i="2"/>
  <c r="U228" i="2"/>
  <c r="S169" i="2"/>
  <c r="U174" i="2"/>
  <c r="S174" i="2"/>
  <c r="S167" i="2"/>
  <c r="U43" i="2"/>
  <c r="S43" i="2"/>
  <c r="U555" i="2"/>
  <c r="U617" i="2"/>
  <c r="U946" i="2"/>
  <c r="U933" i="2"/>
  <c r="U932" i="2"/>
  <c r="U922" i="2"/>
  <c r="U347" i="2"/>
  <c r="U405" i="2"/>
  <c r="U507" i="2"/>
  <c r="U528" i="2"/>
  <c r="U18" i="2"/>
  <c r="U50" i="2"/>
  <c r="U980" i="2"/>
  <c r="U893" i="2"/>
  <c r="S883" i="2"/>
  <c r="S627" i="2"/>
  <c r="S512" i="2"/>
  <c r="U340" i="2"/>
  <c r="S635" i="2"/>
  <c r="S893" i="2"/>
  <c r="S628" i="2"/>
  <c r="S633" i="2"/>
  <c r="S634" i="2"/>
  <c r="S630" i="2"/>
  <c r="S632" i="2"/>
  <c r="S629" i="2"/>
  <c r="S631" i="2"/>
  <c r="S622" i="2"/>
  <c r="U620" i="2"/>
  <c r="S798" i="2"/>
  <c r="U883" i="2"/>
  <c r="S879" i="2"/>
  <c r="U902" i="2"/>
  <c r="S647" i="2"/>
  <c r="S625" i="2"/>
  <c r="U624" i="2"/>
  <c r="U627" i="2"/>
  <c r="S626" i="2"/>
  <c r="U628" i="2"/>
  <c r="S623" i="2"/>
  <c r="U512" i="2"/>
  <c r="U119" i="2"/>
  <c r="S159" i="2"/>
  <c r="U892" i="2"/>
  <c r="U895" i="2"/>
  <c r="S778" i="2"/>
  <c r="U903" i="2"/>
  <c r="U341" i="2"/>
  <c r="U671" i="2"/>
  <c r="U234" i="2"/>
  <c r="U415" i="2"/>
  <c r="U773" i="2"/>
  <c r="S340" i="2"/>
  <c r="S50" i="2"/>
  <c r="U894" i="2"/>
  <c r="U891" i="2"/>
  <c r="U416" i="2"/>
  <c r="U87" i="2"/>
  <c r="U106" i="2"/>
  <c r="S658" i="2"/>
  <c r="S645" i="2"/>
  <c r="S574" i="2"/>
  <c r="U128" i="2"/>
  <c r="U1153" i="2"/>
  <c r="S160" i="2"/>
  <c r="S166" i="2"/>
  <c r="S162" i="2"/>
  <c r="U97" i="2"/>
  <c r="U96" i="2"/>
  <c r="U1157" i="2"/>
  <c r="U621" i="2"/>
  <c r="U1096" i="2"/>
  <c r="U315" i="2"/>
  <c r="U316" i="2"/>
  <c r="S317" i="2"/>
  <c r="S1069" i="2"/>
  <c r="U1069" i="2"/>
  <c r="U992" i="2"/>
  <c r="U943" i="2"/>
  <c r="U554" i="2"/>
  <c r="U799" i="2"/>
  <c r="U610" i="2"/>
  <c r="U1095" i="2"/>
  <c r="U655" i="2"/>
  <c r="U1028" i="2"/>
  <c r="U392" i="2"/>
  <c r="U793" i="2"/>
  <c r="U1094" i="2"/>
  <c r="U801" i="2"/>
  <c r="U803" i="2"/>
  <c r="S621" i="2"/>
  <c r="S799" i="2"/>
  <c r="S1096" i="2"/>
  <c r="U1158" i="2"/>
  <c r="S1157" i="2"/>
  <c r="U1161" i="2"/>
  <c r="U1160" i="2"/>
  <c r="S575" i="2"/>
  <c r="S200" i="2"/>
  <c r="U85" i="2"/>
  <c r="U1000" i="2"/>
  <c r="U674" i="2"/>
  <c r="U662" i="2"/>
  <c r="U804" i="2"/>
  <c r="U552" i="2"/>
  <c r="U805" i="2"/>
  <c r="U667" i="2"/>
  <c r="U648" i="2"/>
  <c r="U199" i="2"/>
  <c r="S180" i="2"/>
  <c r="U180" i="2"/>
  <c r="S184" i="2"/>
  <c r="U184" i="2"/>
  <c r="S182" i="2"/>
  <c r="U182" i="2"/>
  <c r="S181" i="2"/>
  <c r="U181" i="2"/>
  <c r="S179" i="2"/>
  <c r="U179" i="2"/>
  <c r="S183" i="2"/>
  <c r="U183" i="2"/>
  <c r="S193" i="2"/>
  <c r="U193" i="2"/>
  <c r="S204" i="2"/>
  <c r="U204" i="2"/>
  <c r="S207" i="2"/>
  <c r="U207" i="2"/>
  <c r="S195" i="2"/>
  <c r="U195" i="2"/>
  <c r="S202" i="2"/>
  <c r="U202" i="2"/>
  <c r="S194" i="2"/>
  <c r="U194" i="2"/>
  <c r="S192" i="2"/>
  <c r="U192" i="2"/>
  <c r="S198" i="2"/>
  <c r="U203" i="2"/>
  <c r="S206" i="2"/>
  <c r="U206" i="2"/>
  <c r="S205" i="2"/>
  <c r="U205" i="2"/>
  <c r="S187" i="2"/>
  <c r="U187" i="2"/>
  <c r="S189" i="2"/>
  <c r="U189" i="2"/>
  <c r="S186" i="2"/>
  <c r="U186" i="2"/>
  <c r="S188" i="2"/>
  <c r="U188" i="2"/>
  <c r="S190" i="2"/>
  <c r="U190" i="2"/>
  <c r="U201" i="2"/>
  <c r="S201" i="2"/>
  <c r="U990" i="2"/>
  <c r="U941" i="2"/>
  <c r="U923" i="2"/>
  <c r="U520" i="2"/>
  <c r="U1076" i="2"/>
  <c r="U532" i="2"/>
  <c r="U1080" i="2"/>
  <c r="U988" i="2"/>
  <c r="U46" i="2"/>
  <c r="U1064" i="2"/>
  <c r="U534" i="2"/>
  <c r="U69" i="2"/>
  <c r="U111" i="2"/>
  <c r="U310" i="2"/>
  <c r="U273" i="2"/>
  <c r="U1027" i="2"/>
  <c r="U562" i="2"/>
  <c r="U764" i="2"/>
  <c r="U673" i="2"/>
  <c r="U827" i="2"/>
  <c r="U275" i="2"/>
  <c r="U502" i="2"/>
  <c r="U1017" i="2"/>
  <c r="U1001" i="2"/>
  <c r="U1016" i="2"/>
  <c r="U618" i="2"/>
  <c r="U1044" i="2"/>
  <c r="U1061" i="2"/>
  <c r="U1047" i="2"/>
  <c r="U951" i="2"/>
  <c r="U950" i="2"/>
  <c r="U926" i="2"/>
  <c r="U927" i="2"/>
  <c r="U359" i="2"/>
  <c r="U363" i="2"/>
  <c r="U755" i="2"/>
  <c r="U506" i="2"/>
  <c r="U348" i="2"/>
  <c r="U685" i="2"/>
  <c r="U51" i="2"/>
  <c r="U974" i="2"/>
  <c r="U979" i="2"/>
  <c r="U976" i="2"/>
  <c r="U989" i="2"/>
  <c r="U969" i="2"/>
  <c r="U787" i="2"/>
  <c r="U208" i="2"/>
  <c r="U309" i="2"/>
  <c r="U427" i="2"/>
  <c r="U786" i="2"/>
  <c r="U114" i="2"/>
  <c r="U917" i="2"/>
  <c r="U1066" i="2"/>
  <c r="U268" i="2"/>
  <c r="U914" i="2"/>
  <c r="U509" i="2"/>
  <c r="U60" i="2"/>
  <c r="U209" i="2"/>
  <c r="U886" i="2"/>
  <c r="U86" i="2"/>
  <c r="U276" i="2"/>
  <c r="U306" i="2"/>
  <c r="U761" i="2"/>
  <c r="S67" i="2"/>
  <c r="U67" i="2"/>
  <c r="S380" i="2"/>
  <c r="U380" i="2"/>
  <c r="S642" i="2"/>
  <c r="U642" i="2"/>
  <c r="S644" i="2"/>
  <c r="U644" i="2"/>
  <c r="S806" i="2"/>
  <c r="U806" i="2"/>
  <c r="S477" i="2"/>
  <c r="U477" i="2"/>
  <c r="U138" i="2"/>
  <c r="U945" i="2"/>
  <c r="U928" i="2"/>
  <c r="U957" i="2"/>
  <c r="U700" i="2"/>
  <c r="U141" i="2"/>
  <c r="U374" i="2"/>
  <c r="U345" i="2"/>
  <c r="U173" i="2"/>
  <c r="U366" i="2"/>
  <c r="U518" i="2"/>
  <c r="U681" i="2"/>
  <c r="U693" i="2"/>
  <c r="U971" i="2"/>
  <c r="U984" i="2"/>
  <c r="U826" i="2"/>
  <c r="U994" i="2"/>
  <c r="U996" i="2"/>
  <c r="U53" i="2"/>
  <c r="U508" i="2"/>
  <c r="U788" i="2"/>
  <c r="U411" i="2"/>
  <c r="U22" i="2"/>
  <c r="U899" i="2"/>
  <c r="U1018" i="2"/>
  <c r="U1010" i="2"/>
  <c r="U578" i="2"/>
  <c r="U144" i="2"/>
  <c r="U1052" i="2"/>
  <c r="U1282" i="2"/>
  <c r="U942" i="2"/>
  <c r="U937" i="2"/>
  <c r="U949" i="2"/>
  <c r="U956" i="2"/>
  <c r="U978" i="2"/>
  <c r="U148" i="2"/>
  <c r="U699" i="2"/>
  <c r="U413" i="2"/>
  <c r="U972" i="2"/>
  <c r="U1053" i="2"/>
  <c r="U362" i="2"/>
  <c r="U346" i="2"/>
  <c r="U358" i="2"/>
  <c r="U754" i="2"/>
  <c r="U924" i="2"/>
  <c r="U139" i="2"/>
  <c r="U355" i="2"/>
  <c r="U1281" i="2"/>
  <c r="U519" i="2"/>
  <c r="U679" i="2"/>
  <c r="U686" i="2"/>
  <c r="U682" i="2"/>
  <c r="U811" i="2"/>
  <c r="U1224" i="2"/>
  <c r="U56" i="2"/>
  <c r="U825" i="2"/>
  <c r="U977" i="2"/>
  <c r="U985" i="2"/>
  <c r="U970" i="2"/>
  <c r="U983" i="2"/>
  <c r="U981" i="2"/>
  <c r="U973" i="2"/>
  <c r="U959" i="2"/>
  <c r="U995" i="2"/>
  <c r="U356" i="2"/>
  <c r="U185" i="2"/>
  <c r="U492" i="2"/>
  <c r="U426" i="2"/>
  <c r="U428" i="2"/>
  <c r="U782" i="2"/>
  <c r="U1002" i="2"/>
  <c r="U780" i="2"/>
  <c r="U342" i="2"/>
  <c r="U431" i="2"/>
  <c r="U1048" i="2"/>
  <c r="U904" i="2"/>
  <c r="U313" i="2"/>
  <c r="U913" i="2"/>
  <c r="U585" i="2"/>
  <c r="U410" i="2"/>
  <c r="U589" i="2"/>
  <c r="U1274" i="2"/>
  <c r="U581" i="2"/>
  <c r="U331" i="2"/>
  <c r="U916" i="2"/>
  <c r="U1150" i="2"/>
  <c r="U66" i="2"/>
  <c r="U45" i="2"/>
  <c r="U100" i="2"/>
  <c r="U538" i="2"/>
  <c r="U493" i="2"/>
  <c r="U901" i="2"/>
  <c r="U530" i="2"/>
  <c r="U77" i="2"/>
  <c r="U80" i="2"/>
  <c r="U101" i="2"/>
  <c r="U99" i="2"/>
  <c r="U770" i="2"/>
  <c r="U678" i="2"/>
  <c r="U108" i="2"/>
  <c r="U11" i="2"/>
  <c r="U286" i="2"/>
  <c r="U288" i="2"/>
  <c r="U127" i="2"/>
  <c r="U653" i="2"/>
  <c r="U284" i="2"/>
  <c r="U600" i="2"/>
  <c r="U191" i="2"/>
  <c r="U176" i="2"/>
  <c r="U847" i="2"/>
  <c r="U1097" i="2"/>
  <c r="U846" i="2"/>
  <c r="U809" i="2"/>
  <c r="U856" i="2"/>
  <c r="U109" i="2"/>
  <c r="U814" i="2"/>
  <c r="U553" i="2"/>
  <c r="U908" i="2"/>
  <c r="U646" i="2"/>
  <c r="U9" i="2"/>
  <c r="U1060" i="2"/>
  <c r="U556" i="2"/>
  <c r="U70" i="2"/>
  <c r="U560" i="2"/>
  <c r="U808" i="2"/>
  <c r="U918" i="2"/>
  <c r="U592" i="2"/>
  <c r="U280" i="2"/>
  <c r="U1026" i="2"/>
  <c r="U912" i="2"/>
  <c r="U19" i="2"/>
  <c r="U71" i="2"/>
  <c r="U566" i="2"/>
  <c r="U596" i="2"/>
  <c r="U757" i="2"/>
  <c r="U163" i="2"/>
  <c r="U884" i="2"/>
  <c r="U164" i="2"/>
  <c r="U261" i="2"/>
  <c r="U580" i="2"/>
  <c r="U777" i="2"/>
  <c r="U297" i="2"/>
  <c r="U296" i="2"/>
  <c r="U293" i="2"/>
  <c r="U1009" i="2"/>
  <c r="U1015" i="2"/>
  <c r="U16" i="2"/>
  <c r="U702" i="2"/>
  <c r="U292" i="2"/>
  <c r="U302" i="2"/>
  <c r="U575" i="2"/>
  <c r="U400" i="2"/>
  <c r="U515" i="2"/>
  <c r="U823" i="2"/>
  <c r="U818" i="2"/>
  <c r="U636" i="2"/>
  <c r="U920" i="2"/>
  <c r="U448" i="2"/>
  <c r="U663" i="2"/>
  <c r="U547" i="2"/>
  <c r="U812" i="2"/>
  <c r="U615" i="2"/>
  <c r="U478" i="2"/>
  <c r="U1082" i="2"/>
  <c r="U1086" i="2"/>
  <c r="U430" i="2"/>
  <c r="U1074" i="2"/>
  <c r="U1159" i="2"/>
  <c r="U792" i="2"/>
  <c r="U820" i="2"/>
  <c r="U568" i="2"/>
  <c r="U1093" i="2"/>
  <c r="U898" i="2"/>
  <c r="U1067" i="2"/>
  <c r="U910" i="2"/>
  <c r="U479" i="2"/>
  <c r="U386" i="2"/>
  <c r="U1078" i="2"/>
  <c r="U1088" i="2"/>
  <c r="S1075" i="2"/>
  <c r="U1075" i="2"/>
  <c r="S81" i="2"/>
  <c r="U81" i="2"/>
  <c r="S660" i="2"/>
  <c r="U660" i="2"/>
  <c r="S76" i="2"/>
  <c r="U76" i="2"/>
  <c r="S172" i="2"/>
  <c r="U172" i="2"/>
  <c r="S1268" i="2"/>
  <c r="U1268" i="2"/>
  <c r="S124" i="2"/>
  <c r="U124" i="2"/>
  <c r="S196" i="2"/>
  <c r="U196" i="2"/>
  <c r="U157" i="2"/>
  <c r="U687" i="2"/>
  <c r="U214" i="2"/>
  <c r="U226" i="2"/>
  <c r="U656" i="2"/>
  <c r="U78" i="2"/>
  <c r="U110" i="2"/>
  <c r="U279" i="2"/>
  <c r="U638" i="2"/>
  <c r="U289" i="2"/>
  <c r="U813" i="2"/>
  <c r="U417" i="2"/>
  <c r="U843" i="2"/>
  <c r="U834" i="2"/>
  <c r="U8" i="2"/>
  <c r="U1003" i="2"/>
  <c r="U958" i="2"/>
  <c r="U1269" i="2"/>
  <c r="U1070" i="2"/>
  <c r="U759" i="2"/>
  <c r="U649" i="2"/>
  <c r="U393" i="2"/>
  <c r="U643" i="2"/>
  <c r="U763" i="2"/>
  <c r="U672" i="2"/>
  <c r="U598" i="2"/>
  <c r="U274" i="2"/>
  <c r="U565" i="2"/>
  <c r="U561" i="2"/>
  <c r="U802" i="2"/>
  <c r="U563" i="2"/>
  <c r="U175" i="2"/>
  <c r="U548" i="2"/>
  <c r="U1042" i="2"/>
  <c r="U290" i="2"/>
  <c r="U330" i="2"/>
  <c r="U295" i="2"/>
  <c r="U294" i="2"/>
  <c r="U291" i="2"/>
  <c r="U1011" i="2"/>
  <c r="U65" i="2"/>
  <c r="U664" i="2"/>
  <c r="U83" i="2"/>
  <c r="U287" i="2"/>
  <c r="U471" i="2"/>
  <c r="U669" i="2"/>
  <c r="U277" i="2"/>
  <c r="U395" i="2"/>
  <c r="U354" i="2"/>
  <c r="U385" i="2"/>
  <c r="U819" i="2"/>
  <c r="U921" i="2"/>
  <c r="U458" i="2"/>
  <c r="U394" i="2"/>
  <c r="U654" i="2"/>
  <c r="U795" i="2"/>
  <c r="U652" i="2"/>
  <c r="U613" i="2"/>
  <c r="U378" i="2"/>
  <c r="U1079" i="2"/>
  <c r="U1087" i="2"/>
  <c r="U1081" i="2"/>
  <c r="U791" i="2"/>
  <c r="U177" i="2"/>
  <c r="U657" i="2"/>
  <c r="U558" i="2"/>
  <c r="U265" i="2"/>
  <c r="U391" i="2"/>
  <c r="U137" i="2"/>
  <c r="U614" i="2"/>
  <c r="U383" i="2"/>
  <c r="U1085" i="2"/>
  <c r="S522" i="2"/>
  <c r="S526" i="2"/>
  <c r="S760" i="2"/>
  <c r="S765" i="2"/>
  <c r="S314" i="2"/>
  <c r="M897" i="2"/>
  <c r="S897" i="2" s="1"/>
  <c r="M850" i="2"/>
  <c r="S850" i="2" s="1"/>
  <c r="M849" i="2"/>
  <c r="S849" i="2" s="1"/>
  <c r="M414" i="2"/>
  <c r="S414" i="2" s="1"/>
  <c r="S684" i="2"/>
  <c r="S524" i="2"/>
  <c r="G24" i="3"/>
  <c r="S536" i="2"/>
  <c r="S530" i="2"/>
  <c r="S1064" i="2"/>
  <c r="S119" i="2"/>
  <c r="S136" i="2"/>
  <c r="S283" i="2"/>
  <c r="S285" i="2"/>
  <c r="S75" i="2"/>
  <c r="S49" i="2"/>
  <c r="S68" i="2"/>
  <c r="S74" i="2"/>
  <c r="S538" i="2"/>
  <c r="S534" i="2"/>
  <c r="S901" i="2"/>
  <c r="S178" i="2"/>
  <c r="S432" i="2"/>
  <c r="S493" i="2"/>
  <c r="S429" i="2"/>
  <c r="S666" i="2"/>
  <c r="S396" i="2"/>
  <c r="S605" i="2"/>
  <c r="S154" i="2"/>
  <c r="M12" i="2"/>
  <c r="S694" i="2"/>
  <c r="S683" i="2"/>
  <c r="S968" i="2"/>
  <c r="S965" i="2"/>
  <c r="S680" i="2"/>
  <c r="S966" i="2"/>
  <c r="S963" i="2"/>
  <c r="S306" i="2"/>
  <c r="S964" i="2"/>
  <c r="S967" i="2"/>
  <c r="S20" i="2"/>
  <c r="S952" i="2"/>
  <c r="S955" i="2"/>
  <c r="S695" i="2"/>
  <c r="S52" i="2"/>
  <c r="T12" i="2"/>
  <c r="T79" i="2"/>
  <c r="T89" i="2"/>
  <c r="T120" i="2"/>
  <c r="T125" i="2"/>
  <c r="T165" i="2"/>
  <c r="T217" i="2"/>
  <c r="T123" i="2"/>
  <c r="T150" i="2"/>
  <c r="T250" i="2"/>
  <c r="T252" i="2"/>
  <c r="T370" i="2"/>
  <c r="T698" i="2"/>
  <c r="T758" i="2"/>
  <c r="T248" i="2"/>
  <c r="T333" i="2"/>
  <c r="T401" i="2"/>
  <c r="T539" i="2"/>
  <c r="T601" i="2"/>
  <c r="T606" i="2"/>
  <c r="T607" i="2"/>
  <c r="T619" i="2"/>
  <c r="T584" i="2"/>
  <c r="T797" i="2"/>
  <c r="T800" i="2"/>
  <c r="T815" i="2"/>
  <c r="T822" i="2"/>
  <c r="T833" i="2"/>
  <c r="T880" i="2"/>
  <c r="T936" i="2"/>
  <c r="T962" i="2"/>
  <c r="T998" i="2"/>
  <c r="T1043" i="2"/>
  <c r="T1062" i="2"/>
  <c r="T1072" i="2"/>
  <c r="T1091" i="2"/>
  <c r="T1156" i="2"/>
  <c r="T810" i="2"/>
  <c r="T567" i="2"/>
  <c r="L758" i="2"/>
  <c r="M758" i="2" s="1"/>
  <c r="L611" i="2"/>
  <c r="M611" i="2" s="1"/>
  <c r="S611" i="2" s="1"/>
  <c r="L140" i="2"/>
  <c r="M140" i="2" s="1"/>
  <c r="S140" i="2" s="1"/>
  <c r="L881" i="2"/>
  <c r="M881" i="2" s="1"/>
  <c r="S881" i="2" s="1"/>
  <c r="L116" i="2"/>
  <c r="M116" i="2" s="1"/>
  <c r="S116" i="2" s="1"/>
  <c r="L559" i="2"/>
  <c r="M559" i="2" s="1"/>
  <c r="S559" i="2" s="1"/>
  <c r="L34" i="2"/>
  <c r="M34" i="2" s="1"/>
  <c r="S34" i="2" s="1"/>
  <c r="L25" i="2"/>
  <c r="M25" i="2" s="1"/>
  <c r="S25" i="2" s="1"/>
  <c r="L82" i="2"/>
  <c r="M82" i="2" s="1"/>
  <c r="S82" i="2" s="1"/>
  <c r="L152" i="2"/>
  <c r="M152" i="2" s="1"/>
  <c r="S152" i="2" s="1"/>
  <c r="L168" i="2"/>
  <c r="M168" i="2" s="1"/>
  <c r="S168" i="2" s="1"/>
  <c r="L412" i="2"/>
  <c r="M412" i="2" s="1"/>
  <c r="S412" i="2" s="1"/>
  <c r="L510" i="2"/>
  <c r="M510" i="2" s="1"/>
  <c r="S510" i="2" s="1"/>
  <c r="L616" i="2"/>
  <c r="M616" i="2" s="1"/>
  <c r="S616" i="2" s="1"/>
  <c r="L587" i="2"/>
  <c r="M587" i="2" s="1"/>
  <c r="S587" i="2" s="1"/>
  <c r="L696" i="2"/>
  <c r="M696" i="2" s="1"/>
  <c r="S696" i="2" s="1"/>
  <c r="L769" i="2"/>
  <c r="M769" i="2" s="1"/>
  <c r="S769" i="2" s="1"/>
  <c r="L817" i="2"/>
  <c r="M817" i="2" s="1"/>
  <c r="S817" i="2" s="1"/>
  <c r="L149" i="2"/>
  <c r="M149" i="2" s="1"/>
  <c r="S149" i="2" s="1"/>
  <c r="L609" i="2"/>
  <c r="M609" i="2" s="1"/>
  <c r="S609" i="2" s="1"/>
  <c r="L691" i="2"/>
  <c r="M691" i="2" s="1"/>
  <c r="S691" i="2" s="1"/>
  <c r="L692" i="2"/>
  <c r="M692" i="2" s="1"/>
  <c r="S692" i="2" s="1"/>
  <c r="L675" i="2"/>
  <c r="M675" i="2" s="1"/>
  <c r="S675" i="2" s="1"/>
  <c r="L216" i="2"/>
  <c r="M216" i="2" s="1"/>
  <c r="S216" i="2" s="1"/>
  <c r="L677" i="2"/>
  <c r="M677" i="2" s="1"/>
  <c r="S677" i="2" s="1"/>
  <c r="L118" i="2"/>
  <c r="M118" i="2" s="1"/>
  <c r="S118" i="2" s="1"/>
  <c r="L1272" i="2"/>
  <c r="M1272" i="2" s="1"/>
  <c r="S1272" i="2" s="1"/>
  <c r="L878" i="2"/>
  <c r="M878" i="2" s="1"/>
  <c r="S878" i="2" s="1"/>
  <c r="L651" i="2"/>
  <c r="M651" i="2" s="1"/>
  <c r="S651" i="2" s="1"/>
  <c r="L676" i="2"/>
  <c r="M676" i="2" s="1"/>
  <c r="S676" i="2" s="1"/>
  <c r="L151" i="2"/>
  <c r="M151" i="2" s="1"/>
  <c r="S151" i="2" s="1"/>
  <c r="L115" i="2"/>
  <c r="M115" i="2" s="1"/>
  <c r="S115" i="2" s="1"/>
  <c r="L218" i="2"/>
  <c r="M218" i="2" s="1"/>
  <c r="S218" i="2" s="1"/>
  <c r="L278" i="2"/>
  <c r="M278" i="2" s="1"/>
  <c r="S278" i="2" s="1"/>
  <c r="L425" i="2"/>
  <c r="M425" i="2" s="1"/>
  <c r="S425" i="2" s="1"/>
  <c r="L577" i="2"/>
  <c r="M577" i="2" s="1"/>
  <c r="S577" i="2" s="1"/>
  <c r="L593" i="2"/>
  <c r="M593" i="2" s="1"/>
  <c r="S593" i="2" s="1"/>
  <c r="L602" i="2"/>
  <c r="M602" i="2" s="1"/>
  <c r="S602" i="2" s="1"/>
  <c r="L689" i="2"/>
  <c r="M689" i="2" s="1"/>
  <c r="S689" i="2" s="1"/>
  <c r="L796" i="2"/>
  <c r="M796" i="2" s="1"/>
  <c r="S796" i="2" s="1"/>
  <c r="L882" i="2"/>
  <c r="M882" i="2" s="1"/>
  <c r="S882" i="2" s="1"/>
  <c r="L1008" i="2"/>
  <c r="M1008" i="2" s="1"/>
  <c r="S1008" i="2" s="1"/>
  <c r="L1092" i="2"/>
  <c r="M1092" i="2" s="1"/>
  <c r="S1092" i="2" s="1"/>
  <c r="L549" i="2"/>
  <c r="M549" i="2" s="1"/>
  <c r="S549" i="2" s="1"/>
  <c r="L661" i="2"/>
  <c r="M661" i="2" s="1"/>
  <c r="S661" i="2" s="1"/>
  <c r="L690" i="2"/>
  <c r="M690" i="2" s="1"/>
  <c r="S690" i="2" s="1"/>
  <c r="L824" i="2"/>
  <c r="M824" i="2" s="1"/>
  <c r="S824" i="2" s="1"/>
  <c r="L774" i="2"/>
  <c r="M774" i="2" s="1"/>
  <c r="S774" i="2" s="1"/>
  <c r="L1013" i="2"/>
  <c r="M1013" i="2" s="1"/>
  <c r="S1013" i="2" s="1"/>
  <c r="L1014" i="2"/>
  <c r="M1014" i="2" s="1"/>
  <c r="S1014" i="2" s="1"/>
  <c r="L1012" i="2"/>
  <c r="M1012" i="2" s="1"/>
  <c r="S1012" i="2" s="1"/>
  <c r="L1155" i="2"/>
  <c r="M1155" i="2" s="1"/>
  <c r="S1155" i="2" s="1"/>
  <c r="K14" i="2"/>
  <c r="L14" i="2" s="1"/>
  <c r="K103" i="2"/>
  <c r="C103" i="2" s="1"/>
  <c r="K79" i="2"/>
  <c r="C79" i="2" s="1"/>
  <c r="K89" i="2"/>
  <c r="C89" i="2" s="1"/>
  <c r="K105" i="2"/>
  <c r="C105" i="2" s="1"/>
  <c r="K120" i="2"/>
  <c r="C120" i="2" s="1"/>
  <c r="K125" i="2"/>
  <c r="C125" i="2" s="1"/>
  <c r="K165" i="2"/>
  <c r="C165" i="2" s="1"/>
  <c r="K217" i="2"/>
  <c r="C217" i="2" s="1"/>
  <c r="K123" i="2"/>
  <c r="C123" i="2" s="1"/>
  <c r="K150" i="2"/>
  <c r="C150" i="2" s="1"/>
  <c r="K250" i="2"/>
  <c r="C250" i="2" s="1"/>
  <c r="K252" i="2"/>
  <c r="C252" i="2" s="1"/>
  <c r="K333" i="2"/>
  <c r="C333" i="2" s="1"/>
  <c r="K370" i="2"/>
  <c r="C370" i="2" s="1"/>
  <c r="K401" i="2"/>
  <c r="C401" i="2" s="1"/>
  <c r="K539" i="2"/>
  <c r="C539" i="2" s="1"/>
  <c r="K601" i="2"/>
  <c r="C601" i="2" s="1"/>
  <c r="K606" i="2"/>
  <c r="C606" i="2" s="1"/>
  <c r="K607" i="2"/>
  <c r="C607" i="2" s="1"/>
  <c r="K619" i="2"/>
  <c r="C619" i="2" s="1"/>
  <c r="K584" i="2"/>
  <c r="C584" i="2" s="1"/>
  <c r="K800" i="2"/>
  <c r="C800" i="2" s="1"/>
  <c r="K815" i="2"/>
  <c r="C815" i="2" s="1"/>
  <c r="K822" i="2"/>
  <c r="C822" i="2" s="1"/>
  <c r="K833" i="2"/>
  <c r="C833" i="2" s="1"/>
  <c r="K880" i="2"/>
  <c r="C880" i="2" s="1"/>
  <c r="K936" i="2"/>
  <c r="C936" i="2" s="1"/>
  <c r="K962" i="2"/>
  <c r="C962" i="2" s="1"/>
  <c r="K998" i="2"/>
  <c r="C998" i="2" s="1"/>
  <c r="K1043" i="2"/>
  <c r="C1043" i="2" s="1"/>
  <c r="K1062" i="2"/>
  <c r="C1062" i="2" s="1"/>
  <c r="K1072" i="2"/>
  <c r="C1072" i="2" s="1"/>
  <c r="K1091" i="2"/>
  <c r="C1091" i="2" s="1"/>
  <c r="K1156" i="2"/>
  <c r="C1156" i="2" s="1"/>
  <c r="K810" i="2"/>
  <c r="C810" i="2" s="1"/>
  <c r="K248" i="2"/>
  <c r="C248" i="2" s="1"/>
  <c r="K698" i="2"/>
  <c r="C698" i="2" s="1"/>
  <c r="K513" i="2"/>
  <c r="C513" i="2" s="1"/>
  <c r="K26" i="2"/>
  <c r="C26" i="2" s="1"/>
  <c r="K42" i="2"/>
  <c r="C42" i="2" s="1"/>
  <c r="K29" i="2"/>
  <c r="C29" i="2" s="1"/>
  <c r="K640" i="2"/>
  <c r="C640" i="2" s="1"/>
  <c r="K381" i="2"/>
  <c r="C381" i="2" s="1"/>
  <c r="K32" i="2"/>
  <c r="C32" i="2" s="1"/>
  <c r="K35" i="2"/>
  <c r="C35" i="2" s="1"/>
  <c r="K707" i="2"/>
  <c r="C707" i="2" s="1"/>
  <c r="K122" i="2"/>
  <c r="C122" i="2" s="1"/>
  <c r="K142" i="2"/>
  <c r="C142" i="2" s="1"/>
  <c r="K153" i="2"/>
  <c r="C153" i="2" s="1"/>
  <c r="K210" i="2"/>
  <c r="C210" i="2" s="1"/>
  <c r="K126" i="2"/>
  <c r="C126" i="2" s="1"/>
  <c r="K158" i="2"/>
  <c r="C158" i="2" s="1"/>
  <c r="K212" i="2"/>
  <c r="C212" i="2" s="1"/>
  <c r="K98" i="2"/>
  <c r="C98" i="2" s="1"/>
  <c r="K332" i="2"/>
  <c r="C332" i="2" s="1"/>
  <c r="K372" i="2"/>
  <c r="C372" i="2" s="1"/>
  <c r="K368" i="2"/>
  <c r="C368" i="2" s="1"/>
  <c r="K364" i="2"/>
  <c r="C364" i="2" s="1"/>
  <c r="K419" i="2"/>
  <c r="C419" i="2" s="1"/>
  <c r="K517" i="2"/>
  <c r="C517" i="2" s="1"/>
  <c r="K608" i="2"/>
  <c r="C608" i="2" s="1"/>
  <c r="K612" i="2"/>
  <c r="C612" i="2" s="1"/>
  <c r="K603" i="2"/>
  <c r="C603" i="2" s="1"/>
  <c r="K604" i="2"/>
  <c r="C604" i="2" s="1"/>
  <c r="K790" i="2"/>
  <c r="C790" i="2" s="1"/>
  <c r="K807" i="2"/>
  <c r="C807" i="2" s="1"/>
  <c r="K816" i="2"/>
  <c r="C816" i="2" s="1"/>
  <c r="K832" i="2"/>
  <c r="C832" i="2" s="1"/>
  <c r="K876" i="2"/>
  <c r="C876" i="2" s="1"/>
  <c r="K960" i="2"/>
  <c r="C960" i="2" s="1"/>
  <c r="K961" i="2"/>
  <c r="C961" i="2" s="1"/>
  <c r="K986" i="2"/>
  <c r="C986" i="2" s="1"/>
  <c r="K999" i="2"/>
  <c r="C999" i="2" s="1"/>
  <c r="K1019" i="2"/>
  <c r="C1019" i="2" s="1"/>
  <c r="K1063" i="2"/>
  <c r="C1063" i="2" s="1"/>
  <c r="K1073" i="2"/>
  <c r="C1073" i="2" s="1"/>
  <c r="K1154" i="2"/>
  <c r="C1154" i="2" s="1"/>
  <c r="K579" i="2"/>
  <c r="C579" i="2" s="1"/>
  <c r="K1022" i="2"/>
  <c r="C1022" i="2" s="1"/>
  <c r="K55" i="2"/>
  <c r="C55" i="2" s="1"/>
  <c r="K567" i="2"/>
  <c r="C567" i="2" s="1"/>
  <c r="K15" i="2"/>
  <c r="K28" i="2"/>
  <c r="C28" i="2" s="1"/>
  <c r="K54" i="2"/>
  <c r="C54" i="2" s="1"/>
  <c r="K379" i="2"/>
  <c r="C379" i="2" s="1"/>
  <c r="K211" i="2"/>
  <c r="C211" i="2" s="1"/>
  <c r="K33" i="2"/>
  <c r="C33" i="2" s="1"/>
  <c r="K30" i="2"/>
  <c r="C30" i="2" s="1"/>
  <c r="K540" i="2"/>
  <c r="C540" i="2" s="1"/>
  <c r="K708" i="2"/>
  <c r="C708" i="2" s="1"/>
  <c r="K706" i="2"/>
  <c r="C706" i="2" s="1"/>
  <c r="K375" i="2"/>
  <c r="C375" i="2" s="1"/>
  <c r="K7" i="2"/>
  <c r="L7" i="2" s="1"/>
  <c r="K215" i="2"/>
  <c r="C215" i="2" s="1"/>
  <c r="T651" i="2"/>
  <c r="T375" i="2"/>
  <c r="T676" i="2"/>
  <c r="T151" i="2"/>
  <c r="T1272" i="2"/>
  <c r="T34" i="2"/>
  <c r="T878" i="2"/>
  <c r="T708" i="2"/>
  <c r="T707" i="2"/>
  <c r="T540" i="2"/>
  <c r="T706" i="2"/>
  <c r="T7" i="2"/>
  <c r="T215" i="2"/>
  <c r="T211" i="2"/>
  <c r="T33" i="2"/>
  <c r="T32" i="2"/>
  <c r="T30" i="2"/>
  <c r="T35" i="2"/>
  <c r="T54" i="2"/>
  <c r="T15" i="2"/>
  <c r="T42" i="2"/>
  <c r="T28" i="2"/>
  <c r="T55" i="2"/>
  <c r="T513" i="2"/>
  <c r="T26" i="2"/>
  <c r="T29" i="2"/>
  <c r="T559" i="2"/>
  <c r="T640" i="2"/>
  <c r="T379" i="2"/>
  <c r="T381" i="2"/>
  <c r="T611" i="2"/>
  <c r="T675" i="2"/>
  <c r="T140" i="2"/>
  <c r="T216" i="2"/>
  <c r="T881" i="2"/>
  <c r="T677" i="2"/>
  <c r="T116" i="2"/>
  <c r="T118" i="2"/>
  <c r="T1022" i="2"/>
  <c r="T579" i="2"/>
  <c r="T14" i="2"/>
  <c r="T103" i="2"/>
  <c r="T117" i="2"/>
  <c r="T122" i="2"/>
  <c r="T142" i="2"/>
  <c r="T153" i="2"/>
  <c r="T210" i="2"/>
  <c r="T126" i="2"/>
  <c r="T158" i="2"/>
  <c r="T212" i="2"/>
  <c r="T98" i="2"/>
  <c r="T332" i="2"/>
  <c r="T372" i="2"/>
  <c r="T368" i="2"/>
  <c r="T364" i="2"/>
  <c r="T517" i="2"/>
  <c r="T608" i="2"/>
  <c r="T612" i="2"/>
  <c r="T603" i="2"/>
  <c r="T604" i="2"/>
  <c r="T790" i="2"/>
  <c r="T807" i="2"/>
  <c r="T816" i="2"/>
  <c r="T832" i="2"/>
  <c r="T876" i="2"/>
  <c r="T960" i="2"/>
  <c r="T961" i="2"/>
  <c r="T986" i="2"/>
  <c r="T999" i="2"/>
  <c r="T1019" i="2"/>
  <c r="T1063" i="2"/>
  <c r="T1073" i="2"/>
  <c r="T1154" i="2"/>
  <c r="O75" i="1"/>
  <c r="O103" i="1"/>
  <c r="O102" i="1"/>
  <c r="O99" i="1"/>
  <c r="O94" i="1"/>
  <c r="O90" i="1"/>
  <c r="O86" i="1"/>
  <c r="O82" i="1"/>
  <c r="O74" i="1"/>
  <c r="O69" i="1"/>
  <c r="O65" i="1"/>
  <c r="O58" i="1"/>
  <c r="O54" i="1"/>
  <c r="O50" i="1"/>
  <c r="O46" i="1"/>
  <c r="O42" i="1"/>
  <c r="O37" i="1"/>
  <c r="O34" i="1"/>
  <c r="O31" i="1"/>
  <c r="O29" i="1"/>
  <c r="O28" i="1"/>
  <c r="O25" i="1"/>
  <c r="O23" i="1"/>
  <c r="O10" i="1"/>
  <c r="M75" i="1"/>
  <c r="M103" i="1"/>
  <c r="M102" i="1"/>
  <c r="M99" i="1"/>
  <c r="M94" i="1"/>
  <c r="M90" i="1"/>
  <c r="M86" i="1"/>
  <c r="M82" i="1"/>
  <c r="M74" i="1"/>
  <c r="M69" i="1"/>
  <c r="M65" i="1"/>
  <c r="M58" i="1"/>
  <c r="M54" i="1"/>
  <c r="M50" i="1"/>
  <c r="M46" i="1"/>
  <c r="M37" i="1"/>
  <c r="M31" i="1"/>
  <c r="M28" i="1"/>
  <c r="M23" i="1"/>
  <c r="M10" i="1"/>
  <c r="N6" i="1"/>
  <c r="O6" i="1" s="1"/>
  <c r="N108" i="1"/>
  <c r="O108" i="1" s="1"/>
  <c r="N78" i="1"/>
  <c r="O78" i="1" s="1"/>
  <c r="N40" i="1"/>
  <c r="O40" i="1" s="1"/>
  <c r="N95" i="1"/>
  <c r="O95" i="1" s="1"/>
  <c r="N97" i="1"/>
  <c r="O97" i="1" s="1"/>
  <c r="N92" i="1"/>
  <c r="O92" i="1" s="1"/>
  <c r="N88" i="1"/>
  <c r="O88" i="1" s="1"/>
  <c r="N84" i="1"/>
  <c r="O84" i="1" s="1"/>
  <c r="N80" i="1"/>
  <c r="O80" i="1" s="1"/>
  <c r="N71" i="1"/>
  <c r="O71" i="1" s="1"/>
  <c r="N67" i="1"/>
  <c r="O67" i="1" s="1"/>
  <c r="N60" i="1"/>
  <c r="O60" i="1" s="1"/>
  <c r="N56" i="1"/>
  <c r="O56" i="1" s="1"/>
  <c r="N52" i="1"/>
  <c r="O52" i="1" s="1"/>
  <c r="N48" i="1"/>
  <c r="O48" i="1" s="1"/>
  <c r="N43" i="1"/>
  <c r="O43" i="1" s="1"/>
  <c r="N38" i="1"/>
  <c r="O38" i="1" s="1"/>
  <c r="N36" i="1"/>
  <c r="O36" i="1" s="1"/>
  <c r="N33" i="1"/>
  <c r="O33" i="1" s="1"/>
  <c r="N30" i="1"/>
  <c r="O30" i="1" s="1"/>
  <c r="N27" i="1"/>
  <c r="O27" i="1" s="1"/>
  <c r="N26" i="1"/>
  <c r="O26" i="1" s="1"/>
  <c r="N24" i="1"/>
  <c r="O24" i="1" s="1"/>
  <c r="N14" i="1"/>
  <c r="O14" i="1" s="1"/>
  <c r="N11" i="1"/>
  <c r="O11" i="1" s="1"/>
  <c r="N9" i="1"/>
  <c r="O9" i="1" s="1"/>
  <c r="N7" i="1"/>
  <c r="O7" i="1" s="1"/>
  <c r="O35" i="1"/>
  <c r="O44" i="1"/>
  <c r="O18" i="1"/>
  <c r="O16" i="1"/>
  <c r="M42" i="1"/>
  <c r="M34" i="1"/>
  <c r="M29" i="1"/>
  <c r="M25" i="1"/>
  <c r="M16" i="1"/>
  <c r="N109" i="1"/>
  <c r="O109" i="1" s="1"/>
  <c r="N107" i="1"/>
  <c r="O107" i="1" s="1"/>
  <c r="N77" i="1"/>
  <c r="O77" i="1" s="1"/>
  <c r="N76" i="1"/>
  <c r="O76" i="1" s="1"/>
  <c r="N41" i="1"/>
  <c r="O41" i="1" s="1"/>
  <c r="N105" i="1"/>
  <c r="O105" i="1" s="1"/>
  <c r="N101" i="1"/>
  <c r="O101" i="1" s="1"/>
  <c r="N100" i="1"/>
  <c r="O100" i="1" s="1"/>
  <c r="N98" i="1"/>
  <c r="O98" i="1" s="1"/>
  <c r="N96" i="1"/>
  <c r="O96" i="1" s="1"/>
  <c r="N93" i="1"/>
  <c r="O93" i="1" s="1"/>
  <c r="N91" i="1"/>
  <c r="O91" i="1" s="1"/>
  <c r="N89" i="1"/>
  <c r="O89" i="1" s="1"/>
  <c r="N87" i="1"/>
  <c r="O87" i="1" s="1"/>
  <c r="N85" i="1"/>
  <c r="O85" i="1" s="1"/>
  <c r="N83" i="1"/>
  <c r="O83" i="1" s="1"/>
  <c r="N81" i="1"/>
  <c r="O81" i="1" s="1"/>
  <c r="N79" i="1"/>
  <c r="O79" i="1" s="1"/>
  <c r="N72" i="1"/>
  <c r="O72" i="1" s="1"/>
  <c r="N70" i="1"/>
  <c r="O70" i="1" s="1"/>
  <c r="N68" i="1"/>
  <c r="O68" i="1" s="1"/>
  <c r="N66" i="1"/>
  <c r="O66" i="1" s="1"/>
  <c r="N61" i="1"/>
  <c r="O61" i="1" s="1"/>
  <c r="N59" i="1"/>
  <c r="O59" i="1" s="1"/>
  <c r="N57" i="1"/>
  <c r="O57" i="1" s="1"/>
  <c r="N55" i="1"/>
  <c r="O55" i="1" s="1"/>
  <c r="N53" i="1"/>
  <c r="O53" i="1" s="1"/>
  <c r="N51" i="1"/>
  <c r="O51" i="1" s="1"/>
  <c r="N49" i="1"/>
  <c r="O49" i="1" s="1"/>
  <c r="N47" i="1"/>
  <c r="O47" i="1" s="1"/>
  <c r="N45" i="1"/>
  <c r="O45" i="1" s="1"/>
  <c r="N12" i="1"/>
  <c r="O12" i="1" s="1"/>
  <c r="N8" i="1"/>
  <c r="O8" i="1" s="1"/>
  <c r="O63" i="1"/>
  <c r="M63" i="1"/>
  <c r="N64" i="1"/>
  <c r="O64" i="1" s="1"/>
  <c r="M35" i="1"/>
  <c r="N62" i="1"/>
  <c r="O62" i="1" s="1"/>
  <c r="O39" i="1"/>
  <c r="M39" i="1"/>
  <c r="N104" i="1"/>
  <c r="O104" i="1" s="1"/>
  <c r="O73" i="1"/>
  <c r="M73" i="1"/>
  <c r="M44" i="1"/>
  <c r="N32" i="1"/>
  <c r="O32" i="1" s="1"/>
  <c r="N22" i="1"/>
  <c r="O22" i="1" s="1"/>
  <c r="N20" i="1"/>
  <c r="O20" i="1" s="1"/>
  <c r="N19" i="1"/>
  <c r="O19" i="1" s="1"/>
  <c r="M18" i="1"/>
  <c r="N17" i="1"/>
  <c r="O17" i="1" s="1"/>
  <c r="N13" i="1"/>
  <c r="O13" i="1" s="1"/>
  <c r="C15" i="2" l="1"/>
  <c r="L15" i="2"/>
  <c r="M15" i="2" s="1"/>
  <c r="S15" i="2" s="1"/>
  <c r="C7" i="2"/>
  <c r="M7" i="2"/>
  <c r="S7" i="2" s="1"/>
  <c r="U881" i="2"/>
  <c r="U611" i="2"/>
  <c r="U559" i="2"/>
  <c r="U118" i="2"/>
  <c r="U216" i="2"/>
  <c r="U116" i="2"/>
  <c r="U140" i="2"/>
  <c r="U878" i="2"/>
  <c r="U34" i="2"/>
  <c r="U151" i="2"/>
  <c r="U651" i="2"/>
  <c r="U758" i="2"/>
  <c r="U677" i="2"/>
  <c r="U675" i="2"/>
  <c r="U1272" i="2"/>
  <c r="U676" i="2"/>
  <c r="U12" i="2"/>
  <c r="U850" i="2"/>
  <c r="U82" i="2"/>
  <c r="U897" i="2"/>
  <c r="U414" i="2"/>
  <c r="U817" i="2"/>
  <c r="U692" i="2"/>
  <c r="U602" i="2"/>
  <c r="U152" i="2"/>
  <c r="U1012" i="2"/>
  <c r="U774" i="2"/>
  <c r="U278" i="2"/>
  <c r="U412" i="2"/>
  <c r="U882" i="2"/>
  <c r="U425" i="2"/>
  <c r="U587" i="2"/>
  <c r="U691" i="2"/>
  <c r="U149" i="2"/>
  <c r="U1014" i="2"/>
  <c r="U25" i="2"/>
  <c r="U168" i="2"/>
  <c r="U769" i="2"/>
  <c r="U609" i="2"/>
  <c r="U849" i="2"/>
  <c r="U690" i="2"/>
  <c r="U115" i="2"/>
  <c r="U1013" i="2"/>
  <c r="U1155" i="2"/>
  <c r="U549" i="2"/>
  <c r="U218" i="2"/>
  <c r="U661" i="2"/>
  <c r="U1008" i="2"/>
  <c r="U696" i="2"/>
  <c r="U616" i="2"/>
  <c r="U577" i="2"/>
  <c r="U824" i="2"/>
  <c r="U1092" i="2"/>
  <c r="U510" i="2"/>
  <c r="U689" i="2"/>
  <c r="U796" i="2"/>
  <c r="U593" i="2"/>
  <c r="M14" i="2"/>
  <c r="S14" i="2" s="1"/>
  <c r="C14" i="2"/>
  <c r="S758" i="2"/>
  <c r="S12" i="2"/>
  <c r="L215" i="2"/>
  <c r="M215" i="2" s="1"/>
  <c r="S215" i="2" s="1"/>
  <c r="L375" i="2"/>
  <c r="M375" i="2" s="1"/>
  <c r="S375" i="2" s="1"/>
  <c r="L706" i="2"/>
  <c r="M706" i="2" s="1"/>
  <c r="S706" i="2" s="1"/>
  <c r="L708" i="2"/>
  <c r="M708" i="2" s="1"/>
  <c r="S708" i="2" s="1"/>
  <c r="L540" i="2"/>
  <c r="M540" i="2" s="1"/>
  <c r="S540" i="2" s="1"/>
  <c r="L30" i="2"/>
  <c r="M30" i="2" s="1"/>
  <c r="S30" i="2" s="1"/>
  <c r="L33" i="2"/>
  <c r="M33" i="2" s="1"/>
  <c r="S33" i="2" s="1"/>
  <c r="L211" i="2"/>
  <c r="M211" i="2" s="1"/>
  <c r="S211" i="2" s="1"/>
  <c r="L379" i="2"/>
  <c r="M379" i="2" s="1"/>
  <c r="S379" i="2" s="1"/>
  <c r="L54" i="2"/>
  <c r="M54" i="2" s="1"/>
  <c r="S54" i="2" s="1"/>
  <c r="L28" i="2"/>
  <c r="M28" i="2" s="1"/>
  <c r="S28" i="2" s="1"/>
  <c r="L567" i="2"/>
  <c r="M567" i="2" s="1"/>
  <c r="S567" i="2" s="1"/>
  <c r="L55" i="2"/>
  <c r="M55" i="2" s="1"/>
  <c r="S55" i="2" s="1"/>
  <c r="L1022" i="2"/>
  <c r="M1022" i="2" s="1"/>
  <c r="S1022" i="2" s="1"/>
  <c r="L579" i="2"/>
  <c r="M579" i="2" s="1"/>
  <c r="S579" i="2" s="1"/>
  <c r="L1154" i="2"/>
  <c r="M1154" i="2" s="1"/>
  <c r="S1154" i="2" s="1"/>
  <c r="L1073" i="2"/>
  <c r="M1073" i="2" s="1"/>
  <c r="S1073" i="2" s="1"/>
  <c r="L1063" i="2"/>
  <c r="M1063" i="2" s="1"/>
  <c r="S1063" i="2" s="1"/>
  <c r="L1019" i="2"/>
  <c r="M1019" i="2" s="1"/>
  <c r="S1019" i="2" s="1"/>
  <c r="L999" i="2"/>
  <c r="M999" i="2" s="1"/>
  <c r="S999" i="2" s="1"/>
  <c r="L986" i="2"/>
  <c r="M986" i="2" s="1"/>
  <c r="S986" i="2" s="1"/>
  <c r="L961" i="2"/>
  <c r="M961" i="2" s="1"/>
  <c r="S961" i="2" s="1"/>
  <c r="L960" i="2"/>
  <c r="M960" i="2" s="1"/>
  <c r="S960" i="2" s="1"/>
  <c r="L876" i="2"/>
  <c r="M876" i="2" s="1"/>
  <c r="S876" i="2" s="1"/>
  <c r="L832" i="2"/>
  <c r="M832" i="2" s="1"/>
  <c r="S832" i="2" s="1"/>
  <c r="L816" i="2"/>
  <c r="M816" i="2" s="1"/>
  <c r="S816" i="2" s="1"/>
  <c r="L807" i="2"/>
  <c r="M807" i="2" s="1"/>
  <c r="S807" i="2" s="1"/>
  <c r="L790" i="2"/>
  <c r="M790" i="2" s="1"/>
  <c r="S790" i="2" s="1"/>
  <c r="L604" i="2"/>
  <c r="M604" i="2" s="1"/>
  <c r="S604" i="2" s="1"/>
  <c r="L603" i="2"/>
  <c r="M603" i="2" s="1"/>
  <c r="S603" i="2" s="1"/>
  <c r="L612" i="2"/>
  <c r="M612" i="2" s="1"/>
  <c r="S612" i="2" s="1"/>
  <c r="L608" i="2"/>
  <c r="M608" i="2" s="1"/>
  <c r="S608" i="2" s="1"/>
  <c r="L517" i="2"/>
  <c r="M517" i="2" s="1"/>
  <c r="S517" i="2" s="1"/>
  <c r="L419" i="2"/>
  <c r="M419" i="2" s="1"/>
  <c r="L364" i="2"/>
  <c r="M364" i="2" s="1"/>
  <c r="S364" i="2" s="1"/>
  <c r="L368" i="2"/>
  <c r="M368" i="2" s="1"/>
  <c r="S368" i="2" s="1"/>
  <c r="L372" i="2"/>
  <c r="M372" i="2" s="1"/>
  <c r="S372" i="2" s="1"/>
  <c r="L332" i="2"/>
  <c r="M332" i="2" s="1"/>
  <c r="S332" i="2" s="1"/>
  <c r="L98" i="2"/>
  <c r="M98" i="2" s="1"/>
  <c r="S98" i="2" s="1"/>
  <c r="L212" i="2"/>
  <c r="M212" i="2" s="1"/>
  <c r="S212" i="2" s="1"/>
  <c r="L158" i="2"/>
  <c r="M158" i="2" s="1"/>
  <c r="S158" i="2" s="1"/>
  <c r="L126" i="2"/>
  <c r="M126" i="2" s="1"/>
  <c r="S126" i="2" s="1"/>
  <c r="L210" i="2"/>
  <c r="M210" i="2" s="1"/>
  <c r="S210" i="2" s="1"/>
  <c r="L153" i="2"/>
  <c r="M153" i="2" s="1"/>
  <c r="S153" i="2" s="1"/>
  <c r="L142" i="2"/>
  <c r="M142" i="2" s="1"/>
  <c r="S142" i="2" s="1"/>
  <c r="L122" i="2"/>
  <c r="M122" i="2" s="1"/>
  <c r="S122" i="2" s="1"/>
  <c r="M117" i="2"/>
  <c r="S117" i="2" s="1"/>
  <c r="L35" i="2"/>
  <c r="M35" i="2" s="1"/>
  <c r="S35" i="2" s="1"/>
  <c r="L640" i="2"/>
  <c r="M640" i="2" s="1"/>
  <c r="S640" i="2" s="1"/>
  <c r="L42" i="2"/>
  <c r="M42" i="2" s="1"/>
  <c r="S42" i="2" s="1"/>
  <c r="L513" i="2"/>
  <c r="M513" i="2" s="1"/>
  <c r="S513" i="2" s="1"/>
  <c r="L810" i="2"/>
  <c r="M810" i="2" s="1"/>
  <c r="S810" i="2" s="1"/>
  <c r="L1091" i="2"/>
  <c r="M1091" i="2" s="1"/>
  <c r="S1091" i="2" s="1"/>
  <c r="L1062" i="2"/>
  <c r="M1062" i="2" s="1"/>
  <c r="S1062" i="2" s="1"/>
  <c r="L962" i="2"/>
  <c r="M962" i="2" s="1"/>
  <c r="S962" i="2" s="1"/>
  <c r="L880" i="2"/>
  <c r="M880" i="2" s="1"/>
  <c r="S880" i="2" s="1"/>
  <c r="L822" i="2"/>
  <c r="M822" i="2" s="1"/>
  <c r="S822" i="2" s="1"/>
  <c r="L800" i="2"/>
  <c r="M800" i="2" s="1"/>
  <c r="S800" i="2" s="1"/>
  <c r="L584" i="2"/>
  <c r="M584" i="2" s="1"/>
  <c r="S584" i="2" s="1"/>
  <c r="L607" i="2"/>
  <c r="M607" i="2" s="1"/>
  <c r="S607" i="2" s="1"/>
  <c r="L601" i="2"/>
  <c r="M601" i="2" s="1"/>
  <c r="S601" i="2" s="1"/>
  <c r="L333" i="2"/>
  <c r="M333" i="2" s="1"/>
  <c r="S333" i="2" s="1"/>
  <c r="L250" i="2"/>
  <c r="M250" i="2" s="1"/>
  <c r="S250" i="2" s="1"/>
  <c r="L123" i="2"/>
  <c r="M123" i="2" s="1"/>
  <c r="S123" i="2" s="1"/>
  <c r="L125" i="2"/>
  <c r="M125" i="2" s="1"/>
  <c r="S125" i="2" s="1"/>
  <c r="L105" i="2"/>
  <c r="M105" i="2" s="1"/>
  <c r="L79" i="2"/>
  <c r="M79" i="2" s="1"/>
  <c r="S79" i="2" s="1"/>
  <c r="L707" i="2"/>
  <c r="M707" i="2" s="1"/>
  <c r="S707" i="2" s="1"/>
  <c r="L32" i="2"/>
  <c r="M32" i="2" s="1"/>
  <c r="S32" i="2" s="1"/>
  <c r="L381" i="2"/>
  <c r="M381" i="2" s="1"/>
  <c r="S381" i="2" s="1"/>
  <c r="L29" i="2"/>
  <c r="M29" i="2" s="1"/>
  <c r="S29" i="2" s="1"/>
  <c r="L26" i="2"/>
  <c r="M26" i="2" s="1"/>
  <c r="S26" i="2" s="1"/>
  <c r="L698" i="2"/>
  <c r="M698" i="2" s="1"/>
  <c r="S698" i="2" s="1"/>
  <c r="L248" i="2"/>
  <c r="M248" i="2" s="1"/>
  <c r="S248" i="2" s="1"/>
  <c r="L1156" i="2"/>
  <c r="M1156" i="2" s="1"/>
  <c r="S1156" i="2" s="1"/>
  <c r="L1072" i="2"/>
  <c r="M1072" i="2" s="1"/>
  <c r="S1072" i="2" s="1"/>
  <c r="L1043" i="2"/>
  <c r="M1043" i="2" s="1"/>
  <c r="S1043" i="2" s="1"/>
  <c r="L998" i="2"/>
  <c r="M998" i="2" s="1"/>
  <c r="S998" i="2" s="1"/>
  <c r="L936" i="2"/>
  <c r="M936" i="2" s="1"/>
  <c r="S936" i="2" s="1"/>
  <c r="L833" i="2"/>
  <c r="M833" i="2" s="1"/>
  <c r="S833" i="2" s="1"/>
  <c r="L815" i="2"/>
  <c r="M815" i="2" s="1"/>
  <c r="S815" i="2" s="1"/>
  <c r="L797" i="2"/>
  <c r="M797" i="2" s="1"/>
  <c r="S797" i="2" s="1"/>
  <c r="L619" i="2"/>
  <c r="M619" i="2" s="1"/>
  <c r="S619" i="2" s="1"/>
  <c r="L606" i="2"/>
  <c r="M606" i="2" s="1"/>
  <c r="S606" i="2" s="1"/>
  <c r="L539" i="2"/>
  <c r="M539" i="2" s="1"/>
  <c r="S539" i="2" s="1"/>
  <c r="L401" i="2"/>
  <c r="M401" i="2" s="1"/>
  <c r="S401" i="2" s="1"/>
  <c r="L370" i="2"/>
  <c r="M370" i="2" s="1"/>
  <c r="S370" i="2" s="1"/>
  <c r="L252" i="2"/>
  <c r="M252" i="2" s="1"/>
  <c r="S252" i="2" s="1"/>
  <c r="L150" i="2"/>
  <c r="M150" i="2" s="1"/>
  <c r="S150" i="2" s="1"/>
  <c r="L217" i="2"/>
  <c r="M217" i="2" s="1"/>
  <c r="S217" i="2" s="1"/>
  <c r="L165" i="2"/>
  <c r="M165" i="2" s="1"/>
  <c r="S165" i="2" s="1"/>
  <c r="L120" i="2"/>
  <c r="M120" i="2" s="1"/>
  <c r="S120" i="2" s="1"/>
  <c r="L89" i="2"/>
  <c r="M89" i="2" s="1"/>
  <c r="S89" i="2" s="1"/>
  <c r="L103" i="2"/>
  <c r="M103" i="2" s="1"/>
  <c r="S103" i="2" s="1"/>
  <c r="S419" i="2" l="1"/>
  <c r="U419" i="2"/>
  <c r="U105" i="2"/>
  <c r="S105" i="2"/>
  <c r="U79" i="2"/>
  <c r="U125" i="2"/>
  <c r="U123" i="2"/>
  <c r="U370" i="2"/>
  <c r="U401" i="2"/>
  <c r="U606" i="2"/>
  <c r="U815" i="2"/>
  <c r="U1156" i="2"/>
  <c r="U30" i="2"/>
  <c r="U368" i="2"/>
  <c r="U1154" i="2"/>
  <c r="U120" i="2"/>
  <c r="U217" i="2"/>
  <c r="U252" i="2"/>
  <c r="U248" i="2"/>
  <c r="U607" i="2"/>
  <c r="U800" i="2"/>
  <c r="U880" i="2"/>
  <c r="U1091" i="2"/>
  <c r="U810" i="2"/>
  <c r="U215" i="2"/>
  <c r="U32" i="2"/>
  <c r="U15" i="2"/>
  <c r="U513" i="2"/>
  <c r="U640" i="2"/>
  <c r="U579" i="2"/>
  <c r="U117" i="2"/>
  <c r="U210" i="2"/>
  <c r="U98" i="2"/>
  <c r="U364" i="2"/>
  <c r="U612" i="2"/>
  <c r="U790" i="2"/>
  <c r="U876" i="2"/>
  <c r="U999" i="2"/>
  <c r="U1073" i="2"/>
  <c r="U833" i="2"/>
  <c r="U1043" i="2"/>
  <c r="U707" i="2"/>
  <c r="U7" i="2"/>
  <c r="U33" i="2"/>
  <c r="U42" i="2"/>
  <c r="U26" i="2"/>
  <c r="U1022" i="2"/>
  <c r="U122" i="2"/>
  <c r="U126" i="2"/>
  <c r="U332" i="2"/>
  <c r="U608" i="2"/>
  <c r="U960" i="2"/>
  <c r="U1019" i="2"/>
  <c r="U250" i="2"/>
  <c r="U333" i="2"/>
  <c r="U539" i="2"/>
  <c r="U797" i="2"/>
  <c r="U936" i="2"/>
  <c r="U567" i="2"/>
  <c r="U103" i="2"/>
  <c r="U807" i="2"/>
  <c r="U89" i="2"/>
  <c r="U165" i="2"/>
  <c r="U150" i="2"/>
  <c r="U698" i="2"/>
  <c r="U601" i="2"/>
  <c r="U584" i="2"/>
  <c r="U822" i="2"/>
  <c r="U962" i="2"/>
  <c r="U1062" i="2"/>
  <c r="U708" i="2"/>
  <c r="U706" i="2"/>
  <c r="U35" i="2"/>
  <c r="U28" i="2"/>
  <c r="U29" i="2"/>
  <c r="U381" i="2"/>
  <c r="U142" i="2"/>
  <c r="U158" i="2"/>
  <c r="U372" i="2"/>
  <c r="U517" i="2"/>
  <c r="U604" i="2"/>
  <c r="U816" i="2"/>
  <c r="U961" i="2"/>
  <c r="U619" i="2"/>
  <c r="U998" i="2"/>
  <c r="U1072" i="2"/>
  <c r="U375" i="2"/>
  <c r="U540" i="2"/>
  <c r="U211" i="2"/>
  <c r="U54" i="2"/>
  <c r="U55" i="2"/>
  <c r="U379" i="2"/>
  <c r="U14" i="2"/>
  <c r="U153" i="2"/>
  <c r="U212" i="2"/>
  <c r="U603" i="2"/>
  <c r="U832" i="2"/>
  <c r="U986" i="2"/>
  <c r="U1063" i="2"/>
</calcChain>
</file>

<file path=xl/sharedStrings.xml><?xml version="1.0" encoding="utf-8"?>
<sst xmlns="http://schemas.openxmlformats.org/spreadsheetml/2006/main" count="5465" uniqueCount="2464">
  <si>
    <t>INVENTARIO</t>
  </si>
  <si>
    <t>ARTICULO</t>
  </si>
  <si>
    <t>DESCRIPCION</t>
  </si>
  <si>
    <t>NETO</t>
  </si>
  <si>
    <t>IVA</t>
  </si>
  <si>
    <t>BRUTO</t>
  </si>
  <si>
    <t>INGRESOS</t>
  </si>
  <si>
    <t>STOCK</t>
  </si>
  <si>
    <t>VENTA</t>
  </si>
  <si>
    <t>UTILIDAD</t>
  </si>
  <si>
    <t>55/60W</t>
  </si>
  <si>
    <t>AUSTRAL</t>
  </si>
  <si>
    <t>VALOR</t>
  </si>
  <si>
    <t>ACTE. CHEVR</t>
  </si>
  <si>
    <t>GLI</t>
  </si>
  <si>
    <t>10w/30</t>
  </si>
  <si>
    <t>FILTRO ACTE</t>
  </si>
  <si>
    <t>68W/80</t>
  </si>
  <si>
    <t>RAYO</t>
  </si>
  <si>
    <t>PAST.FRENO</t>
  </si>
  <si>
    <t>NS.SENT II</t>
  </si>
  <si>
    <t>REFAX</t>
  </si>
  <si>
    <t>ACEITE STO.</t>
  </si>
  <si>
    <t>MOBIL SAE40</t>
  </si>
  <si>
    <t>LUCAS</t>
  </si>
  <si>
    <t>MOBIL SAE15W/40</t>
  </si>
  <si>
    <t>PLATINO TY</t>
  </si>
  <si>
    <t>SUPER SD-112V</t>
  </si>
  <si>
    <t>CONDENSADOR</t>
  </si>
  <si>
    <t>NEW ERA 4NC-74</t>
  </si>
  <si>
    <t>SERVICIO</t>
  </si>
  <si>
    <t>C/ACEITE/FILTRO</t>
  </si>
  <si>
    <t>PROV.</t>
  </si>
  <si>
    <t>LIQ. FRENO</t>
  </si>
  <si>
    <t>WAGNER 237ML</t>
  </si>
  <si>
    <t>BLOBEL</t>
  </si>
  <si>
    <t>SHELL 354 ML</t>
  </si>
  <si>
    <t>GLOBAL</t>
  </si>
  <si>
    <t>AGUA VERDE</t>
  </si>
  <si>
    <t>BIDON 5 LTS.</t>
  </si>
  <si>
    <t>MISAD</t>
  </si>
  <si>
    <t>AGUA DEST.</t>
  </si>
  <si>
    <t>ACEITE ATF</t>
  </si>
  <si>
    <t>FEDERAL 1 LT.</t>
  </si>
  <si>
    <t>PINOS AROM.</t>
  </si>
  <si>
    <t>BLACK ICE</t>
  </si>
  <si>
    <t>AMP.H-4P43</t>
  </si>
  <si>
    <t>TRIFFA 60/55W</t>
  </si>
  <si>
    <t>AMP. 2CTO.P.D.</t>
  </si>
  <si>
    <t>21/5W 12V</t>
  </si>
  <si>
    <t>SOQUETE AMP.</t>
  </si>
  <si>
    <t>PLAST. 2 CTO.P.D.</t>
  </si>
  <si>
    <t>PLAST. 1 CTO.P.P.</t>
  </si>
  <si>
    <t>ACEITE FEDERAL</t>
  </si>
  <si>
    <t>BIDON 4 LTS.20W/50</t>
  </si>
  <si>
    <t>BIDON 4 LTS.10W/40</t>
  </si>
  <si>
    <t>BIDON 1LT. 10W/40</t>
  </si>
  <si>
    <t>BIDON 1LT. 20W/50</t>
  </si>
  <si>
    <t>BIDON 4 LTS.15W/40</t>
  </si>
  <si>
    <t>BIDON 1LT.15W/40</t>
  </si>
  <si>
    <t>LOCAL</t>
  </si>
  <si>
    <t>JUEGO PEDALERA</t>
  </si>
  <si>
    <t>CUBRE PEDAL</t>
  </si>
  <si>
    <t>BRAJOVIC</t>
  </si>
  <si>
    <t>BATERIA</t>
  </si>
  <si>
    <t>SERV.CARGA</t>
  </si>
  <si>
    <t>CARGADOR</t>
  </si>
  <si>
    <t>ACEITE CHEVRO</t>
  </si>
  <si>
    <t>W610/4</t>
  </si>
  <si>
    <t>ESPEJO</t>
  </si>
  <si>
    <t>PANORAMICO</t>
  </si>
  <si>
    <t>ABRAZADERAS</t>
  </si>
  <si>
    <t>PLASTICAS</t>
  </si>
  <si>
    <t>AMP. H4P43</t>
  </si>
  <si>
    <t>FLOSSER 60/55W</t>
  </si>
  <si>
    <t>AMP. T-15</t>
  </si>
  <si>
    <t>CHINAS</t>
  </si>
  <si>
    <t>BUQUE</t>
  </si>
  <si>
    <t>AMP. 1CTO.PP.</t>
  </si>
  <si>
    <t>FLOSSER 12V 21/5W</t>
  </si>
  <si>
    <t>AMP.2CTO.PD.</t>
  </si>
  <si>
    <t>FLOSSER 12V 21W</t>
  </si>
  <si>
    <t>FLOSSER 12V 55W</t>
  </si>
  <si>
    <t>AMP. H-1</t>
  </si>
  <si>
    <t>PLISHING COMP.Nº7</t>
  </si>
  <si>
    <t>PAST.PULIR 284GR.</t>
  </si>
  <si>
    <t xml:space="preserve">RAYO </t>
  </si>
  <si>
    <t>AMP. H7</t>
  </si>
  <si>
    <t>TRIFFA 55W 12V</t>
  </si>
  <si>
    <t>SUP.LIG. NARANJA 12V</t>
  </si>
  <si>
    <t>SUP. LIG. NARANJA 12V</t>
  </si>
  <si>
    <t>AMP. T-10</t>
  </si>
  <si>
    <t>DIAMOND 12V 5W</t>
  </si>
  <si>
    <t>SELLA RADIADOR</t>
  </si>
  <si>
    <t>CICLO 21,2 GR.</t>
  </si>
  <si>
    <t>FILTRO ACEITE</t>
  </si>
  <si>
    <t>KENDALL W68/80</t>
  </si>
  <si>
    <t>HK</t>
  </si>
  <si>
    <t>KENDALL PF1050-1X</t>
  </si>
  <si>
    <t>KENDALL 818/8</t>
  </si>
  <si>
    <t>KENDALL 712/19</t>
  </si>
  <si>
    <t xml:space="preserve">FILTRO ACEITE </t>
  </si>
  <si>
    <t>KENDALL 713/1</t>
  </si>
  <si>
    <t>KENDALL W 1026</t>
  </si>
  <si>
    <t>KENDALL 714/1</t>
  </si>
  <si>
    <t>ENCENDEDOR CIG.</t>
  </si>
  <si>
    <t>CON LUZ</t>
  </si>
  <si>
    <t>REFRIGERANTE</t>
  </si>
  <si>
    <t>ANTICORROSIVO GALO</t>
  </si>
  <si>
    <t>ANTICRUSTANTE GALO</t>
  </si>
  <si>
    <t>ANTIFREEZE</t>
  </si>
  <si>
    <t>GETSUN 2LTS.</t>
  </si>
  <si>
    <t>RENOVADOR</t>
  </si>
  <si>
    <t>4X</t>
  </si>
  <si>
    <t>CERA SPRITE</t>
  </si>
  <si>
    <t xml:space="preserve">GETSUN    </t>
  </si>
  <si>
    <t>LIMPIA CARBURADOR</t>
  </si>
  <si>
    <t>GETSUN 253GR.</t>
  </si>
  <si>
    <t>JOHNSEN S</t>
  </si>
  <si>
    <t>PASTA DE PULIR</t>
  </si>
  <si>
    <t>GETSUN</t>
  </si>
  <si>
    <t>LIMPIA MOTOR</t>
  </si>
  <si>
    <t>GETSUN 5 MIN.</t>
  </si>
  <si>
    <t>LUBRICANTE</t>
  </si>
  <si>
    <t>ANTISARRO 450ML.</t>
  </si>
  <si>
    <t>BUJIAS NGK</t>
  </si>
  <si>
    <t>BPR5ES</t>
  </si>
  <si>
    <t>BKR6E</t>
  </si>
  <si>
    <t>BKR5E-11</t>
  </si>
  <si>
    <t>BPR5EY</t>
  </si>
  <si>
    <t>BKR5EKC</t>
  </si>
  <si>
    <t>SELLANTE CARROCE.</t>
  </si>
  <si>
    <t>GETSUN 500ML</t>
  </si>
  <si>
    <t>POLARIZADO</t>
  </si>
  <si>
    <t>LIHG BLACK-HUMO</t>
  </si>
  <si>
    <t>ULTRA NEGRO</t>
  </si>
  <si>
    <t>LLAVE BUJIA</t>
  </si>
  <si>
    <t>CHICA 16MM</t>
  </si>
  <si>
    <t>GRANDE 21MM</t>
  </si>
  <si>
    <t>ANTIEMPAÑANTE</t>
  </si>
  <si>
    <t>GETSUN 118ML</t>
  </si>
  <si>
    <t>SILICONA TABLERO</t>
  </si>
  <si>
    <t>GETSUN LAVANDA</t>
  </si>
  <si>
    <t>GETSUN FRUTILLA</t>
  </si>
  <si>
    <t>MAIER CON LUZ</t>
  </si>
  <si>
    <t>AMPOLLETA T-10</t>
  </si>
  <si>
    <t>12V 5W</t>
  </si>
  <si>
    <t>AEROSOL LITTE</t>
  </si>
  <si>
    <t>BLACK ICE 70GR.</t>
  </si>
  <si>
    <t>PLUMILLAS 18"</t>
  </si>
  <si>
    <t>YADA GQT</t>
  </si>
  <si>
    <t>GETSUN LIMON</t>
  </si>
  <si>
    <t>GETSUN MANZANA</t>
  </si>
  <si>
    <t>GETSUN JASMIN</t>
  </si>
  <si>
    <t>BUJE BANDEJA</t>
  </si>
  <si>
    <t>METAL NS SENT. V16</t>
  </si>
  <si>
    <t>GOMA GR.NS SENT V16</t>
  </si>
  <si>
    <t>TERM. DIR. NS</t>
  </si>
  <si>
    <t>V16/SENTR /92</t>
  </si>
  <si>
    <t xml:space="preserve">PAST.FRENO NS </t>
  </si>
  <si>
    <t>SENT II 1,6 95/</t>
  </si>
  <si>
    <t>PAST.FRENO TY</t>
  </si>
  <si>
    <t>NEW YARIS 06/10</t>
  </si>
  <si>
    <t>PAST.FRENO HY</t>
  </si>
  <si>
    <t>SANTAMO/SSANGYON</t>
  </si>
  <si>
    <t>CANT</t>
  </si>
  <si>
    <t>PRODUCTO</t>
  </si>
  <si>
    <t>COSTO</t>
  </si>
  <si>
    <t>TOTALES</t>
  </si>
  <si>
    <t>VTA.ANT.</t>
  </si>
  <si>
    <t>VENTA DIA</t>
  </si>
  <si>
    <t>T. VDA</t>
  </si>
  <si>
    <t>MANGUERA GOMA</t>
  </si>
  <si>
    <t>7MM.REFORZADA</t>
  </si>
  <si>
    <t>TERMINALES</t>
  </si>
  <si>
    <t>DIRECCION V16</t>
  </si>
  <si>
    <t xml:space="preserve">AXIALES DIRECC. </t>
  </si>
  <si>
    <t>NS V16</t>
  </si>
  <si>
    <t>INTERRUPTOR</t>
  </si>
  <si>
    <t>HAZART V16</t>
  </si>
  <si>
    <t>AMPOLLETA H-4</t>
  </si>
  <si>
    <t>JUEGO PASTILLAS</t>
  </si>
  <si>
    <t>FRENO KEEP</t>
  </si>
  <si>
    <t>JUEGO CABLES BUJIA</t>
  </si>
  <si>
    <t>CAHSA NS TR</t>
  </si>
  <si>
    <t>CANTIDAD</t>
  </si>
  <si>
    <t>CODIGO</t>
  </si>
  <si>
    <t>PROOVEDOR</t>
  </si>
  <si>
    <t>TOTAL</t>
  </si>
  <si>
    <t>DIA</t>
  </si>
  <si>
    <t>MES</t>
  </si>
  <si>
    <t>ABAS</t>
  </si>
  <si>
    <t>ELADIO</t>
  </si>
  <si>
    <t>PRECIO</t>
  </si>
  <si>
    <t>ITEM</t>
  </si>
  <si>
    <t>NOVIEMBRE</t>
  </si>
  <si>
    <t>AMPOLLETA</t>
  </si>
  <si>
    <t>RETENES T/VALV.</t>
  </si>
  <si>
    <t>SEPTIEMBRE</t>
  </si>
  <si>
    <t>AGOSTO</t>
  </si>
  <si>
    <t>JULIO</t>
  </si>
  <si>
    <t>AGUA</t>
  </si>
  <si>
    <t>FAROL</t>
  </si>
  <si>
    <t>PINO</t>
  </si>
  <si>
    <t>SENROS</t>
  </si>
  <si>
    <t>PIMIENTE</t>
  </si>
  <si>
    <t>ACEITE</t>
  </si>
  <si>
    <t>RODAMIENTO</t>
  </si>
  <si>
    <t>PINCEL</t>
  </si>
  <si>
    <t>OJOS</t>
  </si>
  <si>
    <t>COLOCOLO</t>
  </si>
  <si>
    <t>WD-40</t>
  </si>
  <si>
    <t>155ML</t>
  </si>
  <si>
    <t>SILICONA CPI NEGRA</t>
  </si>
  <si>
    <t>SILICONA CPI TRANS</t>
  </si>
  <si>
    <t xml:space="preserve"> VIDRIOS VEH.</t>
  </si>
  <si>
    <t>VIDRIOS VEH.</t>
  </si>
  <si>
    <t>TRATAMIENTO GAS.</t>
  </si>
  <si>
    <t>ANTENAS LATIGO</t>
  </si>
  <si>
    <t>AMARILLAS</t>
  </si>
  <si>
    <t>GOLILLA CARTER</t>
  </si>
  <si>
    <t>10MM ALUMIN</t>
  </si>
  <si>
    <t>PIOLA CTA. KM.</t>
  </si>
  <si>
    <t xml:space="preserve">NS V16/2010 </t>
  </si>
  <si>
    <t xml:space="preserve">HEMBRAS  </t>
  </si>
  <si>
    <t>OTRO</t>
  </si>
  <si>
    <t>FLOSSER AMAR 12V</t>
  </si>
  <si>
    <t>AMP.1CTO.PP.</t>
  </si>
  <si>
    <t>EJEMPLO PARA ORDENAR VENTAS DIARIAS</t>
  </si>
  <si>
    <t>CON AMBOS TIPOS DE CUADROS SE AGREGARA LA PISTOLA LECTORA DE LOS CODIGOS Y SU COLUMNA CORRESPONDIENTE</t>
  </si>
  <si>
    <t>SE PUEDE OBTENER LA INFORMACION DETALLADA DE</t>
  </si>
  <si>
    <t>VENTAS POR GRUPOS DE FECHAS ,ARTICULOS O CUALQUIER OTRO GRUPO.</t>
  </si>
  <si>
    <t>HACIENDO CLICK EN LA COLUMNA LADO IZQUIERDO NUMERADA, Y DESPUES EN LA FECHA DEL GRUUPO A EXAMINAR</t>
  </si>
  <si>
    <t>DEJANDO EL TIKET SOLO EN LA ESCOGIDA.</t>
  </si>
  <si>
    <t>VOLVIENDO HACER CLICK EN ACEPTAR DEL CUADRO QUE HA APARECIDO.</t>
  </si>
  <si>
    <t>NO ACTUA EL AUTOSUMA CUANDO YA HEMOS CLASIFICADO, TOMA TAMBIEN LO QUE NO ESTA SLECCIONADO</t>
  </si>
  <si>
    <t>FILTRO BENCINA</t>
  </si>
  <si>
    <t>MANGUERA PLAST.</t>
  </si>
  <si>
    <t>4MM AMARILLA</t>
  </si>
  <si>
    <t>LUMINATION</t>
  </si>
  <si>
    <t>AMP.BISCOLA</t>
  </si>
  <si>
    <t xml:space="preserve">NARANJA </t>
  </si>
  <si>
    <t>FORD FIESTA FOCUS</t>
  </si>
  <si>
    <t>BULBO ACEITE GP</t>
  </si>
  <si>
    <t>NS</t>
  </si>
  <si>
    <t>FAROL NAR.CORTO</t>
  </si>
  <si>
    <t>PAR.NS SUNNY</t>
  </si>
  <si>
    <t>EMP. CULAT CH.LUV</t>
  </si>
  <si>
    <t>2.3CC ATSUKI</t>
  </si>
  <si>
    <t xml:space="preserve">ACEITE MANDO </t>
  </si>
  <si>
    <t>20W/50 1LT.</t>
  </si>
  <si>
    <t>ACEITE CRESCENT</t>
  </si>
  <si>
    <t>80W/90 1LT</t>
  </si>
  <si>
    <t>CRESCENT</t>
  </si>
  <si>
    <t>75W/90 1LT</t>
  </si>
  <si>
    <t>ACEITE KENDALL</t>
  </si>
  <si>
    <t>5W/30 1LT.</t>
  </si>
  <si>
    <t>ACEITE CHEVRON</t>
  </si>
  <si>
    <t>20W/50 4LT.</t>
  </si>
  <si>
    <t>10W/40 1LT.</t>
  </si>
  <si>
    <t>15W/40 1LT.</t>
  </si>
  <si>
    <t>15W/40 4LT.</t>
  </si>
  <si>
    <t>LUMIN.12V 5W</t>
  </si>
  <si>
    <t>THUGRAM 12V 5W</t>
  </si>
  <si>
    <t>METALICO CURVO</t>
  </si>
  <si>
    <t>BKR5E</t>
  </si>
  <si>
    <t>TACOMETRO 12V</t>
  </si>
  <si>
    <t>8000RPM 3"1/4</t>
  </si>
  <si>
    <t>P.70%</t>
  </si>
  <si>
    <t>LUNETAS REDONDAS</t>
  </si>
  <si>
    <t>NEGRAS PAR TW</t>
  </si>
  <si>
    <t>ACERO LIQUIDO</t>
  </si>
  <si>
    <t>CYCLO 57 GR</t>
  </si>
  <si>
    <t>KIT 360CM3</t>
  </si>
  <si>
    <t>PINO AROMATICO</t>
  </si>
  <si>
    <t>VAINILLA</t>
  </si>
  <si>
    <t>NEW CAR</t>
  </si>
  <si>
    <t>COCO AMERICANO</t>
  </si>
  <si>
    <t>VARGAS 500ML</t>
  </si>
  <si>
    <t>SOLCOM</t>
  </si>
  <si>
    <t>HOMOCINETICA NS</t>
  </si>
  <si>
    <t>2.5" DICROICOS</t>
  </si>
  <si>
    <t>CONEXIONES LETR.</t>
  </si>
  <si>
    <t>DOS POLOS</t>
  </si>
  <si>
    <t>ATSUKI LH</t>
  </si>
  <si>
    <t>TRIFFA</t>
  </si>
  <si>
    <t>EL RAYO</t>
  </si>
  <si>
    <t>BOSTER 100AMP.</t>
  </si>
  <si>
    <t>GUANTES LANA/GOMA</t>
  </si>
  <si>
    <t>PLOMOS</t>
  </si>
  <si>
    <t>DISSA</t>
  </si>
  <si>
    <t>CINTA ADHESIVA</t>
  </si>
  <si>
    <t>3M 5MTS.</t>
  </si>
  <si>
    <t>CORTA CARTON</t>
  </si>
  <si>
    <t>GRANDE6"</t>
  </si>
  <si>
    <t>LIQUIDO FRENO</t>
  </si>
  <si>
    <t>ICE FREEZER 3,79 LTS.</t>
  </si>
  <si>
    <t>ESPEJOS LUNETAS</t>
  </si>
  <si>
    <t>2" REDONDAS</t>
  </si>
  <si>
    <t>MANILLA INTERIOR</t>
  </si>
  <si>
    <t>PUERTA NS</t>
  </si>
  <si>
    <t>TAPA RADIADOR TY</t>
  </si>
  <si>
    <t>MAIER</t>
  </si>
  <si>
    <t>STICKERS</t>
  </si>
  <si>
    <t xml:space="preserve">PUMA </t>
  </si>
  <si>
    <t>PU 1046X (PEC3022)</t>
  </si>
  <si>
    <t>WK842 (PSC496)</t>
  </si>
  <si>
    <t>P707X (PC945)</t>
  </si>
  <si>
    <t>BF707 (FC161)</t>
  </si>
  <si>
    <t>WK723 (PSC72/2</t>
  </si>
  <si>
    <t>ANTICORROSIVO</t>
  </si>
  <si>
    <t>FREEZER -2GR. 3,79LT.</t>
  </si>
  <si>
    <t>BATERIA 55AMP.</t>
  </si>
  <si>
    <t>POWERMAX</t>
  </si>
  <si>
    <t>OSCAR</t>
  </si>
  <si>
    <t>DELANTERO V16</t>
  </si>
  <si>
    <t xml:space="preserve">HUINCHA AISL </t>
  </si>
  <si>
    <t>3M 3MTS.</t>
  </si>
  <si>
    <t>FLETE</t>
  </si>
  <si>
    <t>POXIPOL 2ML</t>
  </si>
  <si>
    <t>LA GOTITA</t>
  </si>
  <si>
    <t>CYCLO 20GRMS</t>
  </si>
  <si>
    <t>LOCTITE</t>
  </si>
  <si>
    <t>FRUTILLA</t>
  </si>
  <si>
    <t>MANZANA CANELA</t>
  </si>
  <si>
    <t>LIMON</t>
  </si>
  <si>
    <t>PERA</t>
  </si>
  <si>
    <t>PASTA ESMERILAR</t>
  </si>
  <si>
    <t>VALVULAS V/S</t>
  </si>
  <si>
    <t>HEMBRA 2,8 ROJO</t>
  </si>
  <si>
    <t>HEMBRA 4,8 ROJO</t>
  </si>
  <si>
    <t>MACHO 6,3 ROJO</t>
  </si>
  <si>
    <t>RECT. 4X5"</t>
  </si>
  <si>
    <t xml:space="preserve">RAINBOX TAIW </t>
  </si>
  <si>
    <t>ACEITE SUELTO.</t>
  </si>
  <si>
    <t>BOMBA BENCINA</t>
  </si>
  <si>
    <t>ELECT.GRAND.3BAR.</t>
  </si>
  <si>
    <t>ENTRE 2 Y 5</t>
  </si>
  <si>
    <t>MAYOR DE 6</t>
  </si>
  <si>
    <t>10W/30 1 LT.</t>
  </si>
  <si>
    <t>ECON. NARANJA 12V</t>
  </si>
  <si>
    <t>ECON. 21/5W 12V</t>
  </si>
  <si>
    <t>ECON. 12V 5W</t>
  </si>
  <si>
    <t>TOPOWER</t>
  </si>
  <si>
    <t>LIMPIA INYECTOR</t>
  </si>
  <si>
    <t>VIDRIOS VEH.LOCT.</t>
  </si>
  <si>
    <t>WK 714/1 ECON.</t>
  </si>
  <si>
    <t>JARA</t>
  </si>
  <si>
    <t>WK 714/1 MAN</t>
  </si>
  <si>
    <t>P 716  KAF</t>
  </si>
  <si>
    <t>WK 818/1 KAF</t>
  </si>
  <si>
    <t>WK 815 KAF</t>
  </si>
  <si>
    <t>WK 920 ECON.</t>
  </si>
  <si>
    <t>SENT II 1,6 95/ECON.</t>
  </si>
  <si>
    <t>SENT II 1,6 95/WURTEX</t>
  </si>
  <si>
    <t>SUN,SEN ECON</t>
  </si>
  <si>
    <t>CH.COM.OPT.</t>
  </si>
  <si>
    <t>PLATINA</t>
  </si>
  <si>
    <t>V16 ECON.PLOMA</t>
  </si>
  <si>
    <t>V16 SUP.PLOMA</t>
  </si>
  <si>
    <t>V16 SUP.ROJA</t>
  </si>
  <si>
    <t>V16 ECON.KEEP</t>
  </si>
  <si>
    <t>V16 ECON.FAHRT</t>
  </si>
  <si>
    <t>V16 SUP. DAIWA</t>
  </si>
  <si>
    <t>TIIDA ECON. FAHRT</t>
  </si>
  <si>
    <t>PAST.FRENO MIT</t>
  </si>
  <si>
    <t>LAN/COL/GAL. ATSUKI</t>
  </si>
  <si>
    <t>PAST.FRENO MAZD</t>
  </si>
  <si>
    <t>B 2500 4X4</t>
  </si>
  <si>
    <t>PAST.FRENO LADA</t>
  </si>
  <si>
    <t>2105/06</t>
  </si>
  <si>
    <t>SAMARA</t>
  </si>
  <si>
    <t>PAST.FRENO KIA</t>
  </si>
  <si>
    <t>BESTA/FRONTIER</t>
  </si>
  <si>
    <t>MORNING 05/</t>
  </si>
  <si>
    <t>H100, PORTER 04/</t>
  </si>
  <si>
    <t>PAST.FRENO HY/KIA</t>
  </si>
  <si>
    <t>NEW AC/N RIO ATSU</t>
  </si>
  <si>
    <t>NEW AC/N RIO ZK</t>
  </si>
  <si>
    <t>ACC/EXE/ELA/EST/FAHRT</t>
  </si>
  <si>
    <t>NEW AC/N RIO FAHRT</t>
  </si>
  <si>
    <t>NEW AC/N RIO WURT</t>
  </si>
  <si>
    <t xml:space="preserve">PAST.FRENO HY </t>
  </si>
  <si>
    <t xml:space="preserve">PAST.FRENO FIAT/CH </t>
  </si>
  <si>
    <t>FIORINO/MONZA MITS.</t>
  </si>
  <si>
    <t>PAST.FRENO DAIH</t>
  </si>
  <si>
    <t>TERIOS ECON. FAHRT</t>
  </si>
  <si>
    <t>PAST.FRENO DAEWOO</t>
  </si>
  <si>
    <t>RAC/POI/HEA ECON</t>
  </si>
  <si>
    <t>ACC/RIO</t>
  </si>
  <si>
    <t>PAST.FRENO DW</t>
  </si>
  <si>
    <t>PAST.FRENO DW/CH</t>
  </si>
  <si>
    <t>LANOS/SPARK-CHERR</t>
  </si>
  <si>
    <t>ESPERO</t>
  </si>
  <si>
    <t>SENT II</t>
  </si>
  <si>
    <t>2X8" C/NIPLE</t>
  </si>
  <si>
    <t>2X10" S/NIPLE</t>
  </si>
  <si>
    <t>GATA HIDRAHULICA</t>
  </si>
  <si>
    <t>2TN BOTTLE JACK</t>
  </si>
  <si>
    <t>GATA TIJERA</t>
  </si>
  <si>
    <t>JS 210</t>
  </si>
  <si>
    <t>CUBRE VOLANTES</t>
  </si>
  <si>
    <t>CINTA LED AZUL</t>
  </si>
  <si>
    <t>5MTS.12V</t>
  </si>
  <si>
    <t>AMP.9007 S. WHITTE</t>
  </si>
  <si>
    <t xml:space="preserve">TRIFFA </t>
  </si>
  <si>
    <t>UNIVERSAL ECON.</t>
  </si>
  <si>
    <t>ARTICULOS</t>
  </si>
  <si>
    <t>20W/50 1 LT.</t>
  </si>
  <si>
    <t>15W/40 1 LT.</t>
  </si>
  <si>
    <t>10W/40 4 LTS.</t>
  </si>
  <si>
    <t>15W/40 4 LTS.</t>
  </si>
  <si>
    <t>20W/50 4 LTS.</t>
  </si>
  <si>
    <t>10W/30 4 LTS.</t>
  </si>
  <si>
    <t>15W/40 6 LTS.</t>
  </si>
  <si>
    <t>15W/40 MOBIL SAE</t>
  </si>
  <si>
    <t xml:space="preserve"> NARANJA</t>
  </si>
  <si>
    <t xml:space="preserve">FLOSSER </t>
  </si>
  <si>
    <t xml:space="preserve"> LUMIN</t>
  </si>
  <si>
    <t>FLOOSER</t>
  </si>
  <si>
    <t>LUMIN.</t>
  </si>
  <si>
    <t>BKR5EKC   2 ELEC</t>
  </si>
  <si>
    <t>BP5ES</t>
  </si>
  <si>
    <t>BPR6ES</t>
  </si>
  <si>
    <t>BP6HS</t>
  </si>
  <si>
    <t>BKR5E    HILO CORTO</t>
  </si>
  <si>
    <t>C7HSA  MOTO SKUTER</t>
  </si>
  <si>
    <t>ZFR5F-11</t>
  </si>
  <si>
    <t>K16PR-U11</t>
  </si>
  <si>
    <t>K16R-U</t>
  </si>
  <si>
    <t>K16TR11  2 ELECT</t>
  </si>
  <si>
    <t>W16EX-U</t>
  </si>
  <si>
    <t>W16EXR-U</t>
  </si>
  <si>
    <t>XU22EPR-U</t>
  </si>
  <si>
    <t>BKR5EYA-11  (TY. YA)</t>
  </si>
  <si>
    <t>DEL. NS V16</t>
  </si>
  <si>
    <t>TAMBOR DE FRENO</t>
  </si>
  <si>
    <t>NS V16 SEN II</t>
  </si>
  <si>
    <t xml:space="preserve"> METALICO RECTO</t>
  </si>
  <si>
    <t>NS SUNN/SENT</t>
  </si>
  <si>
    <t>CUERO</t>
  </si>
  <si>
    <t>LAVANDA</t>
  </si>
  <si>
    <t>BOSQUE FRESCO</t>
  </si>
  <si>
    <t>10W/30 4 LT.</t>
  </si>
  <si>
    <t>20W/50  4 LTS.</t>
  </si>
  <si>
    <t>VENTA2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</si>
  <si>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</si>
  <si>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</si>
  <si>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</si>
  <si>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</si>
  <si>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</si>
  <si>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</si>
  <si>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</si>
  <si>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</si>
  <si>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</si>
  <si>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</si>
  <si>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</si>
  <si>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</si>
  <si>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</si>
  <si>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</si>
  <si>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</si>
  <si>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2000</t>
  </si>
  <si>
    <t>0</t>
  </si>
  <si>
    <t>1130</t>
  </si>
  <si>
    <t>214,7</t>
  </si>
  <si>
    <t>1344,7</t>
  </si>
  <si>
    <t>200</t>
  </si>
  <si>
    <t>85</t>
  </si>
  <si>
    <t>852</t>
  </si>
  <si>
    <t>115</t>
  </si>
  <si>
    <t>170000</t>
  </si>
  <si>
    <t>55700,5</t>
  </si>
  <si>
    <t>GAS. JOHNSEN 178ML</t>
  </si>
  <si>
    <t>GAS.PREMIER 326ML</t>
  </si>
  <si>
    <t>Total</t>
  </si>
  <si>
    <t xml:space="preserve">LUZ </t>
  </si>
  <si>
    <t>JUAN</t>
  </si>
  <si>
    <t>PANCHO</t>
  </si>
  <si>
    <t>BENJA</t>
  </si>
  <si>
    <t>LUIS</t>
  </si>
  <si>
    <t>ECONOMICOS</t>
  </si>
  <si>
    <t>MASSAGE</t>
  </si>
  <si>
    <t>LUBRICANTE DE RUST</t>
  </si>
  <si>
    <t>SILVER (ESPEJO)</t>
  </si>
  <si>
    <t>CAFÉ</t>
  </si>
  <si>
    <t>ANTICORROSIVO VER</t>
  </si>
  <si>
    <t>ANTICRUSTANTE ROJ</t>
  </si>
  <si>
    <t>WK 1050(PSD480/1)</t>
  </si>
  <si>
    <t>WK 1040(PSD460/1)</t>
  </si>
  <si>
    <t>H 601/4 (PH346)</t>
  </si>
  <si>
    <t>ENCHUFE AMPOLL</t>
  </si>
  <si>
    <t>LOZA H-4</t>
  </si>
  <si>
    <t>LOZA 9004</t>
  </si>
  <si>
    <t>PLAST.9004/9007</t>
  </si>
  <si>
    <t>ENCHUFE SILVIN</t>
  </si>
  <si>
    <t>PLASTICO</t>
  </si>
  <si>
    <t>PLAST. H-4</t>
  </si>
  <si>
    <t>H-13</t>
  </si>
  <si>
    <t>H-7</t>
  </si>
  <si>
    <t>T-10 GOMA</t>
  </si>
  <si>
    <t>T-10 PLASTICO</t>
  </si>
  <si>
    <t>ENCHUFE LETRERO</t>
  </si>
  <si>
    <t>PAR PLAST.</t>
  </si>
  <si>
    <t>ENCHUFE RELAY</t>
  </si>
  <si>
    <t>PLAST.</t>
  </si>
  <si>
    <t>LOZA</t>
  </si>
  <si>
    <t>ENCHUFE MACHO</t>
  </si>
  <si>
    <t>4 POLOS</t>
  </si>
  <si>
    <t>ENCHUFE BBA BENC</t>
  </si>
  <si>
    <t>2 POLOS PLAST.</t>
  </si>
  <si>
    <t>10W/40 1 LT.</t>
  </si>
  <si>
    <t>T-20 2 CTO.</t>
  </si>
  <si>
    <t>T-20 1 CTO.</t>
  </si>
  <si>
    <t>T-10</t>
  </si>
  <si>
    <t>880/881</t>
  </si>
  <si>
    <t>BUS M/B 1 CTO.</t>
  </si>
  <si>
    <t>BUS M/B 2 CTO.</t>
  </si>
  <si>
    <t>$ STOCK</t>
  </si>
  <si>
    <t>LIQUIDO REFR.</t>
  </si>
  <si>
    <t>ANTIFREEZE 2 LTS.</t>
  </si>
  <si>
    <t>FREEZER -2/ 3,79LT.</t>
  </si>
  <si>
    <t>ACCENT06/RIO JB</t>
  </si>
  <si>
    <t>PAST.FRENO CH</t>
  </si>
  <si>
    <t>CHEVETTE/ ALFA R</t>
  </si>
  <si>
    <t>PAST.FRENO CH/DW</t>
  </si>
  <si>
    <t>AVEO/NUBIRA</t>
  </si>
  <si>
    <t>CORSA/AST/COM/VEC</t>
  </si>
  <si>
    <t>PAST.FRENO CT/RN/PG</t>
  </si>
  <si>
    <t>CITROEN</t>
  </si>
  <si>
    <t>AVELA</t>
  </si>
  <si>
    <t>PAST.FRENO RN/CT</t>
  </si>
  <si>
    <t>KANGOO/SARA</t>
  </si>
  <si>
    <t>PAST.FRENO SZ</t>
  </si>
  <si>
    <t>PAST.FRENO SZ/HA</t>
  </si>
  <si>
    <t>CARRY/MOTORS</t>
  </si>
  <si>
    <t>PAST.FRENO SB</t>
  </si>
  <si>
    <t>LEGACY/OUTBACK</t>
  </si>
  <si>
    <t>LEGACY-LOYALE</t>
  </si>
  <si>
    <t xml:space="preserve">PAST.FRENO SZ </t>
  </si>
  <si>
    <t>ALTO</t>
  </si>
  <si>
    <t>BALENO</t>
  </si>
  <si>
    <t>HILUX</t>
  </si>
  <si>
    <t>COROLLA</t>
  </si>
  <si>
    <t>COROLLA-TERCEL</t>
  </si>
  <si>
    <t>YARIS 00/03</t>
  </si>
  <si>
    <t>YARIS 00/04</t>
  </si>
  <si>
    <t>YARIS 04/05</t>
  </si>
  <si>
    <t>YARIS 03/05</t>
  </si>
  <si>
    <t>YARIS 03/06</t>
  </si>
  <si>
    <t>NEW YARIS 06/11</t>
  </si>
  <si>
    <t>PAST.FRENO TY DAIWA</t>
  </si>
  <si>
    <t>PAST.FRENO TY KEEP</t>
  </si>
  <si>
    <t>PAST.FRENO TY POWER</t>
  </si>
  <si>
    <t>PAST.FRENO TY WUR RO</t>
  </si>
  <si>
    <t>PAST.FRENO TY WUR PLO</t>
  </si>
  <si>
    <t>PAST.FRENO TY ATS</t>
  </si>
  <si>
    <t>PAST.FRENO TY FAHRT</t>
  </si>
  <si>
    <t>NEW YARIS 06/12</t>
  </si>
  <si>
    <t>PAST.FRENO TY WUR</t>
  </si>
  <si>
    <t>HILUX / GRAND W.</t>
  </si>
  <si>
    <t>SEN II ALMERA BALENO</t>
  </si>
  <si>
    <t>OTROS</t>
  </si>
  <si>
    <t>BKR5ES</t>
  </si>
  <si>
    <t xml:space="preserve">ECON. </t>
  </si>
  <si>
    <t>RELAY 12V DIRECCIONAL</t>
  </si>
  <si>
    <t xml:space="preserve">MARILIA </t>
  </si>
  <si>
    <t>RELAY 24V DIRECCIONAL</t>
  </si>
  <si>
    <t>RELAY 24V 5 PIN</t>
  </si>
  <si>
    <t>FLOSSER</t>
  </si>
  <si>
    <t>RELAY 24V 4 PIN</t>
  </si>
  <si>
    <t>NOSSO TAIWAN</t>
  </si>
  <si>
    <t>GAUSS  CHINO</t>
  </si>
  <si>
    <t>RELAY MINI 12V  4 PIN</t>
  </si>
  <si>
    <t>RALUX ARGENTINO</t>
  </si>
  <si>
    <t>RELAY MINI 12V  5 PIN</t>
  </si>
  <si>
    <t>RELAY 12V 4 PIN</t>
  </si>
  <si>
    <t>RELAY MINI 24V  5 PIN</t>
  </si>
  <si>
    <t>ECHILIN 3 BAR</t>
  </si>
  <si>
    <t>4PK0800 ALTER.</t>
  </si>
  <si>
    <t>4PK1170 ALTER.</t>
  </si>
  <si>
    <t>4PK1180 ALT+AA</t>
  </si>
  <si>
    <t>BULBO ACEITE</t>
  </si>
  <si>
    <t>NS V16/SEN/SEN II</t>
  </si>
  <si>
    <t>BULBO ACEITE NS</t>
  </si>
  <si>
    <t>BULBO ACEITE TY</t>
  </si>
  <si>
    <t>TODOS--ECHILIN</t>
  </si>
  <si>
    <t>DW ORIGI</t>
  </si>
  <si>
    <t>VARIOS</t>
  </si>
  <si>
    <t>ITEM Nº</t>
  </si>
  <si>
    <t>CILINDRO FRENO</t>
  </si>
  <si>
    <t>TY YARIS 99/05 TRAS.</t>
  </si>
  <si>
    <t>EMP. CULATA</t>
  </si>
  <si>
    <t>SZ CARRY/SWIFT/BALE</t>
  </si>
  <si>
    <t>EMP. TAPA VALVULA</t>
  </si>
  <si>
    <t>SZ CARRY</t>
  </si>
  <si>
    <t>EMP. MULTIPLE ESCAPE</t>
  </si>
  <si>
    <t>TY NEW YARIS</t>
  </si>
  <si>
    <t>FAROL TAPABARRO</t>
  </si>
  <si>
    <t>PLOMA</t>
  </si>
  <si>
    <t>PIOLA EMBRAGUE</t>
  </si>
  <si>
    <t>REPARACION CALIPER</t>
  </si>
  <si>
    <t>NS SUN/SENT/V16</t>
  </si>
  <si>
    <t>SZ ALTO/BAL/VIT</t>
  </si>
  <si>
    <t>SZ CARRY/MARUTTI</t>
  </si>
  <si>
    <t>JGO. CABLE BUJIAS TY</t>
  </si>
  <si>
    <t>HILUX 1Y/2Y/3Y 84/93</t>
  </si>
  <si>
    <t>CABLE ROBA CTE.</t>
  </si>
  <si>
    <t>BENC. GETSUN 354 ML</t>
  </si>
  <si>
    <t>BLANCO RECT.190166</t>
  </si>
  <si>
    <t>BUJIA IRIDIUM</t>
  </si>
  <si>
    <t>NS TIIDA FXE20HR11</t>
  </si>
  <si>
    <t>PORTA CARBONES TY</t>
  </si>
  <si>
    <t>TODOS</t>
  </si>
  <si>
    <t>PAÑOS</t>
  </si>
  <si>
    <t>AMARILLO ECON.</t>
  </si>
  <si>
    <t>ADELCO</t>
  </si>
  <si>
    <t>LH ATSUKI</t>
  </si>
  <si>
    <t>RH ATSUKI</t>
  </si>
  <si>
    <t>AMORTIG. NS V16 DEL</t>
  </si>
  <si>
    <t>AMORTIG. NS V16 TRAS</t>
  </si>
  <si>
    <t>CERA LIQUIDA</t>
  </si>
  <si>
    <t>TEAM 250 ML.</t>
  </si>
  <si>
    <t xml:space="preserve">WINDSHIELD </t>
  </si>
  <si>
    <t>PASTILLAS BATERIA</t>
  </si>
  <si>
    <t>ALSACIA</t>
  </si>
  <si>
    <t xml:space="preserve">NS  TY  HD HY 5X8X18 </t>
  </si>
  <si>
    <t>SZ JEEP  CARRY</t>
  </si>
  <si>
    <t>MET. 1CTO</t>
  </si>
  <si>
    <t>MET. 2CTO</t>
  </si>
  <si>
    <t>OVALADO C/LUZ ROJA</t>
  </si>
  <si>
    <t>OVALADO C/LUZ VERDE</t>
  </si>
  <si>
    <t>OVALADO C/LUZ NARAN</t>
  </si>
  <si>
    <t>PALETA C/LUZ AZUL</t>
  </si>
  <si>
    <t>PALETA NEGRO</t>
  </si>
  <si>
    <t>PALETA NAR. C/LUZ</t>
  </si>
  <si>
    <t>REDONDO C/LUZ NAR.</t>
  </si>
  <si>
    <t>REDONDO C/LUZ ROJA.</t>
  </si>
  <si>
    <t>REDONDO C/LUZ VERDE.</t>
  </si>
  <si>
    <t>REDONDO C/LUZ AZUL.</t>
  </si>
  <si>
    <t>REDONDO S/LUZ NEGRO.</t>
  </si>
  <si>
    <t>TRANSPARENTE</t>
  </si>
  <si>
    <t>UYUSTOOLS</t>
  </si>
  <si>
    <t>BOMBIN DE MANO</t>
  </si>
  <si>
    <t>CAMION 19"-20" DIAM</t>
  </si>
  <si>
    <t>MICA FAROL TRAS.</t>
  </si>
  <si>
    <t>1.1 VOLT/ 0,30 AMP.</t>
  </si>
  <si>
    <t>FEELLER 32 PZS.</t>
  </si>
  <si>
    <t>GAUGE</t>
  </si>
  <si>
    <t>TRABA PERNOS</t>
  </si>
  <si>
    <t>CYCLO 6 ML</t>
  </si>
  <si>
    <t>220 VOLTS</t>
  </si>
  <si>
    <t>SOQUETE AMP.BALA</t>
  </si>
  <si>
    <t xml:space="preserve">METAL </t>
  </si>
  <si>
    <t>PALSTICO</t>
  </si>
  <si>
    <t>EKOLINE 78MM</t>
  </si>
  <si>
    <t>TRAILER</t>
  </si>
  <si>
    <t>NS  TY  HD HY 5X8X19</t>
  </si>
  <si>
    <t>4X10X17</t>
  </si>
  <si>
    <t>TIPO</t>
  </si>
  <si>
    <t>PROVEEDOR</t>
  </si>
  <si>
    <t>SZ SUPER CARRY</t>
  </si>
  <si>
    <t xml:space="preserve">CORREA 4PK.825 DAYCO </t>
  </si>
  <si>
    <t>CORREA 3PK 850 DAYCO</t>
  </si>
  <si>
    <t>TY YARIS/NEW YAR.D.H.</t>
  </si>
  <si>
    <t xml:space="preserve"> TY TERCEL DIR. HID.</t>
  </si>
  <si>
    <t>CORREA 4PK 800 DAYCO</t>
  </si>
  <si>
    <t>SZ SWIFT/NS SEN.ALT</t>
  </si>
  <si>
    <t>CORREA 4PK 1170 DAY</t>
  </si>
  <si>
    <t>NS V16 TWIN CAM/T.YAR</t>
  </si>
  <si>
    <t>CORREA 4PK 665 DAYCO</t>
  </si>
  <si>
    <t>CH. SPARK 1.0 ALT</t>
  </si>
  <si>
    <t>CORREA 4PK 1180 DAY</t>
  </si>
  <si>
    <t>TY YAR/NEW YAR. ALT</t>
  </si>
  <si>
    <t>NS V16/SENT II ATSUKI</t>
  </si>
  <si>
    <t>NS V16/SENT II KAF</t>
  </si>
  <si>
    <t>ECON.TUBULAR</t>
  </si>
  <si>
    <t>FAROL TRAS. NS V16</t>
  </si>
  <si>
    <t>OPTICO UNIV.REDONDO</t>
  </si>
  <si>
    <t>7" VIDRIO LISO</t>
  </si>
  <si>
    <t>SIRENAS 6 TONOS</t>
  </si>
  <si>
    <t>12V5W</t>
  </si>
  <si>
    <t>BOMBA CEBADORA</t>
  </si>
  <si>
    <t>PARA DIESEL</t>
  </si>
  <si>
    <t>SUZUKI CARRY</t>
  </si>
  <si>
    <t>COLA PESC.</t>
  </si>
  <si>
    <t>PORTA CARBONES SZ</t>
  </si>
  <si>
    <t>CARRY/ DAIHATSUN 1000</t>
  </si>
  <si>
    <t>PLASTICOS</t>
  </si>
  <si>
    <t>J.SERRANO</t>
  </si>
  <si>
    <t>NISSAN</t>
  </si>
  <si>
    <t>BOTAGUAS NS V16-NEW YARIS-SAIL-.SM3-SPARK</t>
  </si>
  <si>
    <t>712/12</t>
  </si>
  <si>
    <t>712/22</t>
  </si>
  <si>
    <t>610/4</t>
  </si>
  <si>
    <t>712/55</t>
  </si>
  <si>
    <t>713/1</t>
  </si>
  <si>
    <t>67/81</t>
  </si>
  <si>
    <t>712/19</t>
  </si>
  <si>
    <t>719/4</t>
  </si>
  <si>
    <t>719/15</t>
  </si>
  <si>
    <t>920/21</t>
  </si>
  <si>
    <t>940/1</t>
  </si>
  <si>
    <t>818/8</t>
  </si>
  <si>
    <t>68/80</t>
  </si>
  <si>
    <t>610/82</t>
  </si>
  <si>
    <t>713/16</t>
  </si>
  <si>
    <t>67/80</t>
  </si>
  <si>
    <t>920/41</t>
  </si>
  <si>
    <t>75/2</t>
  </si>
  <si>
    <t>928/81</t>
  </si>
  <si>
    <t>927/8</t>
  </si>
  <si>
    <t>928/82</t>
  </si>
  <si>
    <t>920/82</t>
  </si>
  <si>
    <t>914/3</t>
  </si>
  <si>
    <t>818/4</t>
  </si>
  <si>
    <t>610/80</t>
  </si>
  <si>
    <t>830/3</t>
  </si>
  <si>
    <t>940/18</t>
  </si>
  <si>
    <t>719/19</t>
  </si>
  <si>
    <t>712/52</t>
  </si>
  <si>
    <t>719/27</t>
  </si>
  <si>
    <t>930/6</t>
  </si>
  <si>
    <t>114Y80</t>
  </si>
  <si>
    <t>914/2</t>
  </si>
  <si>
    <t>914/7</t>
  </si>
  <si>
    <t>940/23</t>
  </si>
  <si>
    <t>68/85</t>
  </si>
  <si>
    <t>FURGON JAC</t>
  </si>
  <si>
    <t>818/16</t>
  </si>
  <si>
    <t>712/8</t>
  </si>
  <si>
    <t>CODIGO W</t>
  </si>
  <si>
    <t>HILO</t>
  </si>
  <si>
    <t>ORING</t>
  </si>
  <si>
    <t>Nº</t>
  </si>
  <si>
    <t>APLICACIONES</t>
  </si>
  <si>
    <t>920/48</t>
  </si>
  <si>
    <t xml:space="preserve">APELLIDOS </t>
  </si>
  <si>
    <t>NOMBRES</t>
  </si>
  <si>
    <t>Nº TELEFONOS</t>
  </si>
  <si>
    <t>ABRAHAM</t>
  </si>
  <si>
    <t xml:space="preserve">ALBERTO </t>
  </si>
  <si>
    <t>BRAVO</t>
  </si>
  <si>
    <t>OJEDA</t>
  </si>
  <si>
    <t>ALEJANDRO</t>
  </si>
  <si>
    <t>BRITO</t>
  </si>
  <si>
    <t>ALEX</t>
  </si>
  <si>
    <t>BUSTO</t>
  </si>
  <si>
    <t>GARCIA</t>
  </si>
  <si>
    <t>OYARZO</t>
  </si>
  <si>
    <t>MARCELO</t>
  </si>
  <si>
    <t>AMALIA</t>
  </si>
  <si>
    <t>ANDRES</t>
  </si>
  <si>
    <t>ANGELA</t>
  </si>
  <si>
    <t>CHELEFF</t>
  </si>
  <si>
    <t>ANTIGUAY</t>
  </si>
  <si>
    <t>JAIME</t>
  </si>
  <si>
    <t>SERGIO</t>
  </si>
  <si>
    <t>REBOLLEDO</t>
  </si>
  <si>
    <t>TEMUCO</t>
  </si>
  <si>
    <t>B Y C</t>
  </si>
  <si>
    <t>45-311622</t>
  </si>
  <si>
    <t>BARRIAS</t>
  </si>
  <si>
    <t>BENAVIDES</t>
  </si>
  <si>
    <t>55684577-0652263725</t>
  </si>
  <si>
    <t>BERNARDO</t>
  </si>
  <si>
    <t>BERTA</t>
  </si>
  <si>
    <t>BETO</t>
  </si>
  <si>
    <t>56965966427-68120810</t>
  </si>
  <si>
    <t xml:space="preserve"> BRAJOVIC - FREDY</t>
  </si>
  <si>
    <t xml:space="preserve">BRAJOVIC-JAIME </t>
  </si>
  <si>
    <t>ARAVENA</t>
  </si>
  <si>
    <t>0222777387-98455390</t>
  </si>
  <si>
    <t>BURTON</t>
  </si>
  <si>
    <t>STGO.</t>
  </si>
  <si>
    <t>CABEZA</t>
  </si>
  <si>
    <t>BENAVIDES CAIPICHUN</t>
  </si>
  <si>
    <t>CARLOS</t>
  </si>
  <si>
    <t>CHOLGA</t>
  </si>
  <si>
    <t>CARNICERO</t>
  </si>
  <si>
    <t>RENE</t>
  </si>
  <si>
    <t>FAUNDES</t>
  </si>
  <si>
    <t>CAROLINA</t>
  </si>
  <si>
    <t>CASTILLO</t>
  </si>
  <si>
    <t>CAVERO</t>
  </si>
  <si>
    <t>CESAR</t>
  </si>
  <si>
    <t>ROUTER</t>
  </si>
  <si>
    <t>PEREZ</t>
  </si>
  <si>
    <t>CRISTIAN</t>
  </si>
  <si>
    <t>OLAVARRIA</t>
  </si>
  <si>
    <t>CHICO</t>
  </si>
  <si>
    <t>CLAUDIA</t>
  </si>
  <si>
    <t>CLAUDIO</t>
  </si>
  <si>
    <t>CARCAMO</t>
  </si>
  <si>
    <t>RUIZ</t>
  </si>
  <si>
    <t>COMIDA</t>
  </si>
  <si>
    <t>CORNELIO</t>
  </si>
  <si>
    <t>DAGOBERTO</t>
  </si>
  <si>
    <t>ALVARADO</t>
  </si>
  <si>
    <t xml:space="preserve">BELTRAN </t>
  </si>
  <si>
    <t>DANIELA</t>
  </si>
  <si>
    <t>DAVID</t>
  </si>
  <si>
    <t>VERA</t>
  </si>
  <si>
    <t>DEVORA</t>
  </si>
  <si>
    <t>ENRIQUEZ</t>
  </si>
  <si>
    <t>DON</t>
  </si>
  <si>
    <t xml:space="preserve">GONZALEZ </t>
  </si>
  <si>
    <t>DENTISTA</t>
  </si>
  <si>
    <t>EDER</t>
  </si>
  <si>
    <t>EDUARDO</t>
  </si>
  <si>
    <t>HUERTA</t>
  </si>
  <si>
    <t>MANCILLA</t>
  </si>
  <si>
    <t>ERWIN</t>
  </si>
  <si>
    <t>GOLDICH</t>
  </si>
  <si>
    <t>DIAZ</t>
  </si>
  <si>
    <t xml:space="preserve">EVELYN </t>
  </si>
  <si>
    <t>AGUILA</t>
  </si>
  <si>
    <t>FERNANDO</t>
  </si>
  <si>
    <t>SALGADO</t>
  </si>
  <si>
    <t>FIDEL</t>
  </si>
  <si>
    <t>LETICIA</t>
  </si>
  <si>
    <t>FIGUEROA</t>
  </si>
  <si>
    <t>GASTON</t>
  </si>
  <si>
    <t>ANDRADES</t>
  </si>
  <si>
    <t>MAURICIO</t>
  </si>
  <si>
    <t>GLI- HERZKO</t>
  </si>
  <si>
    <t>COLLINS</t>
  </si>
  <si>
    <t>56994531515-56992779798</t>
  </si>
  <si>
    <t>GLADYS</t>
  </si>
  <si>
    <t>OYARZUN</t>
  </si>
  <si>
    <t>GUILLERMO</t>
  </si>
  <si>
    <t>1.</t>
  </si>
  <si>
    <t>ELECTRICIDAD</t>
  </si>
  <si>
    <t>2.-</t>
  </si>
  <si>
    <t>FILTROS</t>
  </si>
  <si>
    <t>3.-</t>
  </si>
  <si>
    <t>REPUESTOS</t>
  </si>
  <si>
    <t>ILUMINACION</t>
  </si>
  <si>
    <t>ENCENDIDO</t>
  </si>
  <si>
    <t>AIRE</t>
  </si>
  <si>
    <t>BENCINA</t>
  </si>
  <si>
    <t>PETROLEO</t>
  </si>
  <si>
    <t>POLEM</t>
  </si>
  <si>
    <t>DIRECCION</t>
  </si>
  <si>
    <t>AMORTIGUACION</t>
  </si>
  <si>
    <t>SUSPENSIÓN</t>
  </si>
  <si>
    <t>FRENOS</t>
  </si>
  <si>
    <t>MOTOR</t>
  </si>
  <si>
    <t>ENFRIAMIENTO</t>
  </si>
  <si>
    <t>EMBRAGUE</t>
  </si>
  <si>
    <t>AUDIO</t>
  </si>
  <si>
    <t>ESPEJOS</t>
  </si>
  <si>
    <t>CARROCERIA</t>
  </si>
  <si>
    <t>4.-</t>
  </si>
  <si>
    <t>LUBRICANTES</t>
  </si>
  <si>
    <t>ACEITES</t>
  </si>
  <si>
    <t>ADITIVOS</t>
  </si>
  <si>
    <t>LIQUIDOS</t>
  </si>
  <si>
    <t>SOLIDOS</t>
  </si>
  <si>
    <t>AROMATIZANTES</t>
  </si>
  <si>
    <t>12V Y 24V</t>
  </si>
  <si>
    <t>5.-</t>
  </si>
  <si>
    <t>HERRAMIENTAS</t>
  </si>
  <si>
    <t xml:space="preserve">LLAVES </t>
  </si>
  <si>
    <t>GATAS</t>
  </si>
  <si>
    <t>ATORNILL</t>
  </si>
  <si>
    <t>ALICATES</t>
  </si>
  <si>
    <t>PROB.CTE</t>
  </si>
  <si>
    <t>DADOS</t>
  </si>
  <si>
    <t>6.-</t>
  </si>
  <si>
    <t>ACCESORIOS</t>
  </si>
  <si>
    <t>CUBRE PEDALES</t>
  </si>
  <si>
    <t>CUBRE ASIENTOS</t>
  </si>
  <si>
    <t>GUARDA FANGO</t>
  </si>
  <si>
    <t>ANTENAS</t>
  </si>
  <si>
    <t>TAPAS RUEDAS</t>
  </si>
  <si>
    <t>ANTENAS,PARLANTES,</t>
  </si>
  <si>
    <t xml:space="preserve">BOCINAS </t>
  </si>
  <si>
    <t>SIRENAS</t>
  </si>
  <si>
    <t>CABLES ,BOBINAS, BUJIAS,BOMBAS,PLATINOS,CONDENSADOR,TAPAS DIST.,CARBONES,</t>
  </si>
  <si>
    <t>DEPARTAMENTOS ESTANTERIA</t>
  </si>
  <si>
    <t>CABLES,HUINCHA,AMPOLLETAS,FLASH,RELAYS,INTERRUP.,LUZ PIL.,FUSIBLES,</t>
  </si>
  <si>
    <t>SENSORES</t>
  </si>
  <si>
    <t>PASSADOR DE PTAS V16</t>
  </si>
  <si>
    <t>PASADOR CALIPER V16</t>
  </si>
  <si>
    <t>CORREAS SM3 ALT. Y HIDR.</t>
  </si>
  <si>
    <t>HOM. V16 RDA.05+</t>
  </si>
  <si>
    <t>BOTAAGUAS TY YARIS SPORT</t>
  </si>
  <si>
    <t>BOTAAGUAS NS TERRANO 06 4 PTAS.</t>
  </si>
  <si>
    <t>BANDEJAS TY ECCO</t>
  </si>
  <si>
    <t>OPTICOS TY YARIS</t>
  </si>
  <si>
    <t>HOMOCINETICAS 090860233</t>
  </si>
  <si>
    <t>LISTADO PARA FILTROS DE BUSES</t>
  </si>
  <si>
    <t>TECTIL</t>
  </si>
  <si>
    <t>2 DE CADADA UNO  13,12,13</t>
  </si>
  <si>
    <t>TENGO</t>
  </si>
  <si>
    <t>PEDIDO 18,07,14</t>
  </si>
  <si>
    <t>BUSES</t>
  </si>
  <si>
    <t>COMBUSTIBLE</t>
  </si>
  <si>
    <t>FC161</t>
  </si>
  <si>
    <t>PC945</t>
  </si>
  <si>
    <t>PEC3022</t>
  </si>
  <si>
    <t>L608,D,E,O-L 708E</t>
  </si>
  <si>
    <t>PEL2003</t>
  </si>
  <si>
    <t>MOTOR OM 314   /81</t>
  </si>
  <si>
    <t>C131144</t>
  </si>
  <si>
    <t>PF1155</t>
  </si>
  <si>
    <t>BF707X</t>
  </si>
  <si>
    <t>H601/4</t>
  </si>
  <si>
    <t>PH346  174508</t>
  </si>
  <si>
    <t>ELEM. SEGUR.</t>
  </si>
  <si>
    <t>CF600</t>
  </si>
  <si>
    <t>PL364</t>
  </si>
  <si>
    <t>ELEM. SECUN.       /82</t>
  </si>
  <si>
    <t>H1271X</t>
  </si>
  <si>
    <t>P707X</t>
  </si>
  <si>
    <t>PL442</t>
  </si>
  <si>
    <t>PSC496</t>
  </si>
  <si>
    <t>709   89/</t>
  </si>
  <si>
    <t>C15165/3</t>
  </si>
  <si>
    <t>H932/4X</t>
  </si>
  <si>
    <t>PSC72/2  331504</t>
  </si>
  <si>
    <t>ELEM. SG.</t>
  </si>
  <si>
    <t>CF700</t>
  </si>
  <si>
    <t>PSD460/1</t>
  </si>
  <si>
    <t>ELEM. SEC.</t>
  </si>
  <si>
    <t>PSD480/1</t>
  </si>
  <si>
    <t>PSL962  106203</t>
  </si>
  <si>
    <t>MOTOR OM364 LA EUROII</t>
  </si>
  <si>
    <t>C60345</t>
  </si>
  <si>
    <t>H610/4</t>
  </si>
  <si>
    <t>712C</t>
  </si>
  <si>
    <t>MOTOR OM 904 L LA- ELECT. 98/</t>
  </si>
  <si>
    <t>C20457</t>
  </si>
  <si>
    <t>HU931/5X</t>
  </si>
  <si>
    <t>PU1046X</t>
  </si>
  <si>
    <t>ELEM. DE SEGUR.</t>
  </si>
  <si>
    <t>CF933</t>
  </si>
  <si>
    <t>SECADOR DE FRENOS</t>
  </si>
  <si>
    <t>TB1374X</t>
  </si>
  <si>
    <t>SAPITOS 45 "1190+</t>
  </si>
  <si>
    <t>CINTAS LED 500CM 3128A/B/R "7190+</t>
  </si>
  <si>
    <t>VICERA SM3 52307 "8500+</t>
  </si>
  <si>
    <t>GUARDA FANGO CH SAIL 36027 "2990+</t>
  </si>
  <si>
    <t>CUBRE VOLANTE 99001/002/003 "3800+</t>
  </si>
  <si>
    <t>AMP. SOFITO 11X41 81141 "95+</t>
  </si>
  <si>
    <t>AMP. T20 226 "286+</t>
  </si>
  <si>
    <t>AMP. H1 24V 214 "379+</t>
  </si>
  <si>
    <t>AMP. H4 12V 4362" 270+</t>
  </si>
  <si>
    <t>AMP.T10 LED L10SB/A "550+</t>
  </si>
  <si>
    <t>AMP. T20 LED L0506S/D "2790+</t>
  </si>
  <si>
    <t>AMP. 1Y 2CTO.8LED L0907S/D 2790+</t>
  </si>
  <si>
    <t>AMP. H1 5LED L12032"1140+</t>
  </si>
  <si>
    <t>AMP. H3 5LED L1303 "1320+</t>
  </si>
  <si>
    <t>AMP. H7 8LED L1501 "2430+</t>
  </si>
  <si>
    <t>AMP. 1CTO.12LED L1156B/A"990+</t>
  </si>
  <si>
    <t>TARJETA 24 LED B245 "1790+</t>
  </si>
  <si>
    <t>AMP. BIXENON H4 X43B6/8 "9980+</t>
  </si>
  <si>
    <t>CABLES INST. H4 XENON X43S "5580+</t>
  </si>
  <si>
    <t>NEBLINEROS REDONDO BLANCO F013 "3710+</t>
  </si>
  <si>
    <t>BOCINA ELECT.18 SON. DS06 "5990+</t>
  </si>
  <si>
    <t>BOCINA 2 CORNETAS 607C "10980+</t>
  </si>
  <si>
    <t>ACEITE OPTIMUS</t>
  </si>
  <si>
    <t xml:space="preserve">ACEITE MOBIL  </t>
  </si>
  <si>
    <t xml:space="preserve">10W/40 4 LTS. </t>
  </si>
  <si>
    <t>ACEITE MOBIL</t>
  </si>
  <si>
    <t>BATERIA 45 AMP</t>
  </si>
  <si>
    <t>ETNA</t>
  </si>
  <si>
    <t>ACEITE MOBIL 20W/50 4LTS.</t>
  </si>
  <si>
    <t>ACEITE MOBIL 10W/40 MULTIGRADO4LTS.</t>
  </si>
  <si>
    <t>ACEITE MOBIL 10W/40 MULTIGRADO1LTS.</t>
  </si>
  <si>
    <t>ANTUMALAL</t>
  </si>
  <si>
    <t>COOLANT 4LTS.VERDE</t>
  </si>
  <si>
    <t>COOLANT 4LTS.ROJO</t>
  </si>
  <si>
    <t>COOLANT 4LTS.NARANJO</t>
  </si>
  <si>
    <t>SOQUETES PLASTICO 1 CTO.</t>
  </si>
  <si>
    <t>90MM. MARCO</t>
  </si>
  <si>
    <t xml:space="preserve">ACEITE ATF-220 ROJO BALDE </t>
  </si>
  <si>
    <t>TERMOSTATO V16</t>
  </si>
  <si>
    <t>PASTILLAS NS TIIDA</t>
  </si>
  <si>
    <t>PAST. WURTEX HY NEWACCENT 06-</t>
  </si>
  <si>
    <t>FILTRO AIRE C-2214</t>
  </si>
  <si>
    <t>PASTILLAS CH CORSA WURTEK</t>
  </si>
  <si>
    <t>fecha ing</t>
  </si>
  <si>
    <t>22,01,15</t>
  </si>
  <si>
    <t>ACEITE STP</t>
  </si>
  <si>
    <t xml:space="preserve">TRASEROS </t>
  </si>
  <si>
    <t>MALISA</t>
  </si>
  <si>
    <t>21,01,15</t>
  </si>
  <si>
    <t>PAR DELANTERO</t>
  </si>
  <si>
    <t>JGO</t>
  </si>
  <si>
    <t>DELGADO</t>
  </si>
  <si>
    <t>PISO GOMA</t>
  </si>
  <si>
    <t xml:space="preserve">PISO GOMA </t>
  </si>
  <si>
    <t>PISO GOMA  ALFOM</t>
  </si>
  <si>
    <t>ACEITE TOTAL</t>
  </si>
  <si>
    <t>20,12,14</t>
  </si>
  <si>
    <t>ACEITE SHELL</t>
  </si>
  <si>
    <t>DAMASFRONTE/MAR</t>
  </si>
  <si>
    <t>NEW ACCENT/</t>
  </si>
  <si>
    <t>PAST.FRENO DW /SZ</t>
  </si>
  <si>
    <t>PAST.FRENO CH.WUR</t>
  </si>
  <si>
    <t>PERNO RUEDA SZ</t>
  </si>
  <si>
    <t>PERNO RUEDA NS</t>
  </si>
  <si>
    <t xml:space="preserve"> V16 SEN.II</t>
  </si>
  <si>
    <t xml:space="preserve"> MAR.CARR.FRO.</t>
  </si>
  <si>
    <t>TERMOSTATO NS</t>
  </si>
  <si>
    <t>V16 G.A.    ATSUKI</t>
  </si>
  <si>
    <t>ACCENT 94/99 MANDO</t>
  </si>
  <si>
    <t>BULBO ACEITE HY</t>
  </si>
  <si>
    <t>H-100</t>
  </si>
  <si>
    <t>H100, PORTER/ 96</t>
  </si>
  <si>
    <t xml:space="preserve">NEW ELAN / kia CER </t>
  </si>
  <si>
    <t>PLAST. L SEN./SUN</t>
  </si>
  <si>
    <t>VARILLA ACEITE</t>
  </si>
  <si>
    <t>SZ MAARUT</t>
  </si>
  <si>
    <t>22.01.15</t>
  </si>
  <si>
    <t>MORNIING 1.1 04/10</t>
  </si>
  <si>
    <t>FILTRO POLEN TY</t>
  </si>
  <si>
    <t>YARIS/COR. /HILL.</t>
  </si>
  <si>
    <t>YEC JAPON</t>
  </si>
  <si>
    <t>10W/40  5 LTS.</t>
  </si>
  <si>
    <t>26,01,15</t>
  </si>
  <si>
    <t>26,01,12</t>
  </si>
  <si>
    <t>CICLO  354GR.</t>
  </si>
  <si>
    <t>AMP.H4P43</t>
  </si>
  <si>
    <t>AMP.H4 P43</t>
  </si>
  <si>
    <t>TUGRAM</t>
  </si>
  <si>
    <t>VTA.ING</t>
  </si>
  <si>
    <t>TOTAL ANTERIOR</t>
  </si>
  <si>
    <t>ULTIMO</t>
  </si>
  <si>
    <t xml:space="preserve">ULTIMO </t>
  </si>
  <si>
    <t>COMPRAS</t>
  </si>
  <si>
    <t>VENTAS</t>
  </si>
  <si>
    <t>ACUMULADA</t>
  </si>
  <si>
    <t>ACUMULADO</t>
  </si>
  <si>
    <t>HOY</t>
  </si>
  <si>
    <t>H1</t>
  </si>
  <si>
    <t>H3</t>
  </si>
  <si>
    <t>VALOR UNID.</t>
  </si>
  <si>
    <t>VALOR UNID</t>
  </si>
  <si>
    <t>ROD.M.V16</t>
  </si>
  <si>
    <t>LIQ.FRENO</t>
  </si>
  <si>
    <t>AQUÍ QUIERO MANEJAR LA VENTA DIARIA Y QUE ME DESCUENTE DEL STOCK EXISTENTE</t>
  </si>
  <si>
    <t>DANDOME EL DETALLE DE VENTA VALOR.</t>
  </si>
  <si>
    <t>EL PROBLEMA ES COMO TRAIGO DEL LISTADO GENERAL , EL VALOR DE INGRESO Y CANTIDAD.</t>
  </si>
  <si>
    <t>AMP.PATENTE</t>
  </si>
  <si>
    <t>TIPO 67 12V5W</t>
  </si>
  <si>
    <t>CORREA A 25</t>
  </si>
  <si>
    <t>CORREA A 26</t>
  </si>
  <si>
    <t>CORREA A 27</t>
  </si>
  <si>
    <t>CORREA A 28</t>
  </si>
  <si>
    <t>CORREA A 29</t>
  </si>
  <si>
    <t>CORREA A 30</t>
  </si>
  <si>
    <t>CORREA A 31</t>
  </si>
  <si>
    <t>CORREA A 32</t>
  </si>
  <si>
    <t>CORREA A 33</t>
  </si>
  <si>
    <t>CORREA A 34</t>
  </si>
  <si>
    <t>CORREA A 35</t>
  </si>
  <si>
    <t>CORREA A 36</t>
  </si>
  <si>
    <t>CORREA A 37</t>
  </si>
  <si>
    <t>CORREA A 38</t>
  </si>
  <si>
    <t>CORREA A 39</t>
  </si>
  <si>
    <t>CORREA A 40</t>
  </si>
  <si>
    <t>CORREA A 41</t>
  </si>
  <si>
    <t>CORREA A 42</t>
  </si>
  <si>
    <t>CORREA A 43</t>
  </si>
  <si>
    <t>CORREA A 44</t>
  </si>
  <si>
    <t>CORREA A 45</t>
  </si>
  <si>
    <t>CORREA A 46</t>
  </si>
  <si>
    <t>CORREA A 47</t>
  </si>
  <si>
    <t>CORREA A 48</t>
  </si>
  <si>
    <t>CORREA A 49</t>
  </si>
  <si>
    <t>CORREA A 50</t>
  </si>
  <si>
    <t>CORREA A 51</t>
  </si>
  <si>
    <t>CORREA A 52</t>
  </si>
  <si>
    <t>CORREA A 53</t>
  </si>
  <si>
    <t>CORREA A 54</t>
  </si>
  <si>
    <t>CORREA A 55</t>
  </si>
  <si>
    <t>DISBELT</t>
  </si>
  <si>
    <t>TAPA ACEITE</t>
  </si>
  <si>
    <t>MECANICA NS SUN</t>
  </si>
  <si>
    <t>BOCINA TROMPETA</t>
  </si>
  <si>
    <t>BOCINA CARACOL</t>
  </si>
  <si>
    <t xml:space="preserve">PAR   MARCO  </t>
  </si>
  <si>
    <t>08,01,15</t>
  </si>
  <si>
    <t>24V 100MM.</t>
  </si>
  <si>
    <t xml:space="preserve">PAR   ALPEX </t>
  </si>
  <si>
    <t>MAIER 12V</t>
  </si>
  <si>
    <t>MAIER 24V</t>
  </si>
  <si>
    <t>22 MELODIAS</t>
  </si>
  <si>
    <t>RALUX</t>
  </si>
  <si>
    <t>BOCINA SIRENA</t>
  </si>
  <si>
    <t xml:space="preserve">6 TONOS </t>
  </si>
  <si>
    <t>AUUUU BOMBERO</t>
  </si>
  <si>
    <t>BOCINA SIRENA GR.</t>
  </si>
  <si>
    <t>GETSUN 2LTS.-25GR</t>
  </si>
  <si>
    <t>BRM CHINA</t>
  </si>
  <si>
    <t>BRM</t>
  </si>
  <si>
    <t>ORIGINAL CHINA</t>
  </si>
  <si>
    <t>CHICO BRM</t>
  </si>
  <si>
    <t>BOTON ELECTRICO</t>
  </si>
  <si>
    <t>AMP.HALOG CASA</t>
  </si>
  <si>
    <t>SOQUETE TRAS.V16</t>
  </si>
  <si>
    <t>COD.2647</t>
  </si>
  <si>
    <t>ARLON 450ML</t>
  </si>
  <si>
    <t>ARLON 420CM2</t>
  </si>
  <si>
    <t>TESTER  ATORNILLA.</t>
  </si>
  <si>
    <t>TESTER ATORNILLA.</t>
  </si>
  <si>
    <t xml:space="preserve">METALICO  </t>
  </si>
  <si>
    <t>TARJETA 24 LED</t>
  </si>
  <si>
    <t>SUPER BRIGT</t>
  </si>
  <si>
    <t>AMP.1CTO.PP.24V</t>
  </si>
  <si>
    <t>AMP.2CTO.PD.24V</t>
  </si>
  <si>
    <t>AMP.H8 12V</t>
  </si>
  <si>
    <t>VALLEY</t>
  </si>
  <si>
    <t>AMP.H4 P43 12V</t>
  </si>
  <si>
    <t>FLOTOP</t>
  </si>
  <si>
    <t>SUELTA PERNOS</t>
  </si>
  <si>
    <t>ARGON 400ML</t>
  </si>
  <si>
    <t>VISERAS BOTA AGUA</t>
  </si>
  <si>
    <t>NEWYARIS 06/10</t>
  </si>
  <si>
    <t>NEWYARIS06/10WS</t>
  </si>
  <si>
    <t>NS V-16/B12MECANICO</t>
  </si>
  <si>
    <t>SOPORTE MOTOR</t>
  </si>
  <si>
    <t>NSV-16 RH PERFCT</t>
  </si>
  <si>
    <t>INTERRUP. EMERG.</t>
  </si>
  <si>
    <t>SOPORTE C/CAMBIO</t>
  </si>
  <si>
    <t>NS V16 TRASERO</t>
  </si>
  <si>
    <t>CHV SPARKGTLHGMC</t>
  </si>
  <si>
    <t>2 CORNETAS 1 COMP.</t>
  </si>
  <si>
    <t>BOCINA AIRE 12V</t>
  </si>
  <si>
    <t>BOBINA ENCENDIDO</t>
  </si>
  <si>
    <t>BOCINA PLATO ROJO</t>
  </si>
  <si>
    <t>12V 72MM</t>
  </si>
  <si>
    <t>BOCINA PLATO CROM</t>
  </si>
  <si>
    <t>12V 90MM</t>
  </si>
  <si>
    <t>ADITIVO SAPITO</t>
  </si>
  <si>
    <t>AMP.9006</t>
  </si>
  <si>
    <t>BOCINA RETROCE</t>
  </si>
  <si>
    <t xml:space="preserve">BOCINA PLATO </t>
  </si>
  <si>
    <t>BROCHES TAPIZ</t>
  </si>
  <si>
    <t>DISCO FRENO SOL</t>
  </si>
  <si>
    <t>DISCO FRENO VENT</t>
  </si>
  <si>
    <t>PEDIR</t>
  </si>
  <si>
    <t>AMP.H-8 ALEM.</t>
  </si>
  <si>
    <t>GUANTES LANA</t>
  </si>
  <si>
    <t>AROAMTICO GLADE COMP. BL-EIIB</t>
  </si>
  <si>
    <t>PIOLA FRENO MANO</t>
  </si>
  <si>
    <t>SILICONA LOCTITE</t>
  </si>
  <si>
    <t>VISION CLARA</t>
  </si>
  <si>
    <t>BOTONES BOCINA-SENSOR</t>
  </si>
  <si>
    <t>W 818/4</t>
  </si>
  <si>
    <t>FUSIBLES 10 AMP.CUÑO CH.</t>
  </si>
  <si>
    <t>HILUK94/FIAT UNO T.W</t>
  </si>
  <si>
    <t>LIMPIA CONTACTOS</t>
  </si>
  <si>
    <t>RIEL MUEBLE</t>
  </si>
  <si>
    <t>12"</t>
  </si>
  <si>
    <t>E27 36 LED 1,8W</t>
  </si>
  <si>
    <t>AMARRAS PLAST.</t>
  </si>
  <si>
    <t>4,8 X  400</t>
  </si>
  <si>
    <t>CONDENS.NEW-ERA</t>
  </si>
  <si>
    <t>4NC - 74 0,25</t>
  </si>
  <si>
    <t>PEGAM. GOTITA</t>
  </si>
  <si>
    <t>LLAVE CRUZ</t>
  </si>
  <si>
    <t>10MM ULLUS</t>
  </si>
  <si>
    <t>12MM ULLUS</t>
  </si>
  <si>
    <t>14 MM</t>
  </si>
  <si>
    <t>16 MM</t>
  </si>
  <si>
    <t>PLAST.2CTO.</t>
  </si>
  <si>
    <t>PLAST.1CTO.</t>
  </si>
  <si>
    <t>22,02,15</t>
  </si>
  <si>
    <t>PLAST.CHICO</t>
  </si>
  <si>
    <t>NO PEDIR REPUESTOS</t>
  </si>
  <si>
    <t>PRECIOS MUY ALTOS</t>
  </si>
  <si>
    <t>SOLO PEDIR HERRAM.</t>
  </si>
  <si>
    <t>HUINCHA AISLANTE</t>
  </si>
  <si>
    <t>Y CORREAS,FILTROS</t>
  </si>
  <si>
    <t>AMP.H1 12V 55W</t>
  </si>
  <si>
    <t>AMP.H3 24V 70W</t>
  </si>
  <si>
    <t>AMP.H4  12V 60/55</t>
  </si>
  <si>
    <t>AMP.H4 12V 60/55</t>
  </si>
  <si>
    <t xml:space="preserve">AMP.H4 12V 60/55 </t>
  </si>
  <si>
    <t>AMP.H4 12V 60/55W</t>
  </si>
  <si>
    <t>AMP.H4 24V 60/55W</t>
  </si>
  <si>
    <t>AMP.H7 12V</t>
  </si>
  <si>
    <t>AMP.H7 24V</t>
  </si>
  <si>
    <t>AMP.H7 24V 70W</t>
  </si>
  <si>
    <t>ALTER.CH.SPARK</t>
  </si>
  <si>
    <t xml:space="preserve">CORREA DIST.DAYCO </t>
  </si>
  <si>
    <t>CORREA ALT.NS V16/TYYARIS</t>
  </si>
  <si>
    <t>CORREA ALT.SZ SWIFT 1.5</t>
  </si>
  <si>
    <t>CORREA ALT.AA.TY YARIS-N.YA</t>
  </si>
  <si>
    <t xml:space="preserve"> POLOSHING</t>
  </si>
  <si>
    <t>CICLO  312GR.</t>
  </si>
  <si>
    <t>CICLO 350GR.</t>
  </si>
  <si>
    <t>LLAVE PIPA</t>
  </si>
  <si>
    <t xml:space="preserve">  12V 35W LUZ BLAN.</t>
  </si>
  <si>
    <t>TECFIL H1271 (PL442)</t>
  </si>
  <si>
    <t xml:space="preserve">FILTRO  ACEITE </t>
  </si>
  <si>
    <t>TECFIL H932/4 (PL364)</t>
  </si>
  <si>
    <t>TECFIL HU931/5(PEL2003)</t>
  </si>
  <si>
    <t>TECFIL W962 (PSL 962)</t>
  </si>
  <si>
    <t xml:space="preserve">KENDALL 67/80 </t>
  </si>
  <si>
    <t xml:space="preserve">LH 712/8 </t>
  </si>
  <si>
    <t xml:space="preserve">GALT 610/4 </t>
  </si>
  <si>
    <t xml:space="preserve">FRAM68/80 </t>
  </si>
  <si>
    <t xml:space="preserve">FRAM 818/8 </t>
  </si>
  <si>
    <t xml:space="preserve">KENDALL 719/15 </t>
  </si>
  <si>
    <t>HK 68/80</t>
  </si>
  <si>
    <t>KAF PF1050/1X</t>
  </si>
  <si>
    <t>WK 920/1 H100</t>
  </si>
  <si>
    <t>WK 917/1</t>
  </si>
  <si>
    <t>WK 842/2 KAF CORSA</t>
  </si>
  <si>
    <t>JGO. CABLES BUJIA</t>
  </si>
  <si>
    <t>JGO. PEDALERA</t>
  </si>
  <si>
    <t>JGO. CABLE R/CTE</t>
  </si>
  <si>
    <t>MAZA RDA TRAS.</t>
  </si>
  <si>
    <t>MAZA RDA DEL.</t>
  </si>
  <si>
    <t>NISSAN TODOS /NZ</t>
  </si>
  <si>
    <t>VARGAS 200ML</t>
  </si>
  <si>
    <t>ITALFREN</t>
  </si>
  <si>
    <t>STP 354ML</t>
  </si>
  <si>
    <t>4,12,14</t>
  </si>
  <si>
    <t>PRESTONE 355ML</t>
  </si>
  <si>
    <t>BOSCH  DOT3-4-5</t>
  </si>
  <si>
    <t>TUERCA RUEDA</t>
  </si>
  <si>
    <t>DELUXE 500ML</t>
  </si>
  <si>
    <t xml:space="preserve">SHAMPOO </t>
  </si>
  <si>
    <t>SACHET 50ML</t>
  </si>
  <si>
    <t xml:space="preserve">ESPEJO </t>
  </si>
  <si>
    <t>DIA NOCHE 25.4CM TW</t>
  </si>
  <si>
    <t>EXTERIOR SZ CARRY</t>
  </si>
  <si>
    <t>M/B GRANDE</t>
  </si>
  <si>
    <t>ART.A COLGAR</t>
  </si>
  <si>
    <t>REPISA CHICA</t>
  </si>
  <si>
    <t>CAJONES</t>
  </si>
  <si>
    <t>AMP. CAJA</t>
  </si>
  <si>
    <t>BROCHE PLAST.</t>
  </si>
  <si>
    <t>BBA BENCINA</t>
  </si>
  <si>
    <t>CARBONES</t>
  </si>
  <si>
    <t>AMP. LED</t>
  </si>
  <si>
    <t xml:space="preserve">BOCINA </t>
  </si>
  <si>
    <t>CINTA ADHE</t>
  </si>
  <si>
    <t>CINTA LED</t>
  </si>
  <si>
    <t>BULBOS</t>
  </si>
  <si>
    <t>CONEXIÓN</t>
  </si>
  <si>
    <t>ESPEJO LUNETAS</t>
  </si>
  <si>
    <t>CONDENS</t>
  </si>
  <si>
    <t>SOQUETE</t>
  </si>
  <si>
    <t>FILER</t>
  </si>
  <si>
    <t>PLATINO</t>
  </si>
  <si>
    <t>ENCHUFE</t>
  </si>
  <si>
    <t>ENC.CIGA</t>
  </si>
  <si>
    <t>FUSIBLE</t>
  </si>
  <si>
    <t>PAST.BATER</t>
  </si>
  <si>
    <t>RELAY</t>
  </si>
  <si>
    <t>GOLILLA</t>
  </si>
  <si>
    <t>PINOS</t>
  </si>
  <si>
    <t>TAPON CART</t>
  </si>
  <si>
    <t>PLUMILLA</t>
  </si>
  <si>
    <t>TESTER</t>
  </si>
  <si>
    <t>SENSOR</t>
  </si>
  <si>
    <t>TRABA PERNO</t>
  </si>
  <si>
    <t>LLAVES</t>
  </si>
  <si>
    <t>TAPAS</t>
  </si>
  <si>
    <t>PURGANTE RADIADOR</t>
  </si>
  <si>
    <t>LAVA MOTOR</t>
  </si>
  <si>
    <t>INTERIOR</t>
  </si>
  <si>
    <t>EXTERIOR</t>
  </si>
  <si>
    <t>LIMPIA LLANTAS</t>
  </si>
  <si>
    <t>CADENA SPRITE</t>
  </si>
  <si>
    <t>BUSCADOR</t>
  </si>
  <si>
    <t>POR 70%</t>
  </si>
  <si>
    <t xml:space="preserve">ARTICULO </t>
  </si>
  <si>
    <t xml:space="preserve">BRUTO </t>
  </si>
  <si>
    <t>FLTE</t>
  </si>
  <si>
    <t>INGRESO</t>
  </si>
  <si>
    <t>VTA ANTERIO</t>
  </si>
  <si>
    <t>VENTA HOY</t>
  </si>
  <si>
    <t>FECHA</t>
  </si>
  <si>
    <t>ITEM BUSCADO</t>
  </si>
  <si>
    <t>claves</t>
  </si>
  <si>
    <t>claro</t>
  </si>
  <si>
    <t>mi rut</t>
  </si>
  <si>
    <t xml:space="preserve">clave :  </t>
  </si>
  <si>
    <t>amph8h7</t>
  </si>
  <si>
    <t>emp.en un dia</t>
  </si>
  <si>
    <t>ENJV807scg</t>
  </si>
  <si>
    <t>CORREO:</t>
  </si>
  <si>
    <t>luchbenj</t>
  </si>
  <si>
    <t>RIELES DE CAJON 30CM.</t>
  </si>
  <si>
    <t>PEG GOTITA</t>
  </si>
  <si>
    <t>NELINEROS CROMADO 5"</t>
  </si>
  <si>
    <t>MANILLA PTAS NS</t>
  </si>
  <si>
    <t>FOCOS LUZ PATENTE</t>
  </si>
  <si>
    <t>NEBLINEROS HY HI-10</t>
  </si>
  <si>
    <t>LLAVES 7.8.10.</t>
  </si>
  <si>
    <t>FILTROS D ACEITE</t>
  </si>
  <si>
    <t>SILICONAS</t>
  </si>
  <si>
    <t>AROMATICOS</t>
  </si>
  <si>
    <t>ACEROS LIQUIDO</t>
  </si>
  <si>
    <t>GOTITAS</t>
  </si>
  <si>
    <t>EXTRAS</t>
  </si>
  <si>
    <t>TERC.LUZ FRENO CORTA</t>
  </si>
  <si>
    <t>BOTAGUA TY NUEVO (52332)POR DENTRO</t>
  </si>
  <si>
    <t>BOTAGUA NS V16 (52312)POR DENTRO</t>
  </si>
  <si>
    <t>TAPAS RAD.TY ( 603) $ 1080</t>
  </si>
  <si>
    <t>CUBRE TABLERO NS V16(38216)$ 2380</t>
  </si>
  <si>
    <t>SM3 (38221) $ 2380</t>
  </si>
  <si>
    <t>TY YARIS (38217)  $ 2830</t>
  </si>
  <si>
    <t>ACEITES OPTIMUS</t>
  </si>
  <si>
    <t>80/90</t>
  </si>
  <si>
    <t>75/90</t>
  </si>
  <si>
    <t>10W/40</t>
  </si>
  <si>
    <t>ATF</t>
  </si>
  <si>
    <t>16,04,15</t>
  </si>
  <si>
    <t>712/9</t>
  </si>
  <si>
    <t>STOCK FILTROS DE ACEITE EN FECHA INDICADA</t>
  </si>
  <si>
    <t>TY</t>
  </si>
  <si>
    <t>TIIDA/SM3</t>
  </si>
  <si>
    <t>CH SPARK/SAIL</t>
  </si>
  <si>
    <t xml:space="preserve">DW/CORSA </t>
  </si>
  <si>
    <t>VW</t>
  </si>
  <si>
    <t>CH CORSA</t>
  </si>
  <si>
    <t>20,04,15</t>
  </si>
  <si>
    <t>ESPEJOS ANGULO CIEGO</t>
  </si>
  <si>
    <t>BENTON</t>
  </si>
  <si>
    <t>ESPEJOS SOBREPUESTOS</t>
  </si>
  <si>
    <t>ESPEJO SUPERVISION</t>
  </si>
  <si>
    <t>GOLILLAS ALUMINIO</t>
  </si>
  <si>
    <t>16X20</t>
  </si>
  <si>
    <t>BENTON C/RPTOS.</t>
  </si>
  <si>
    <t>MICA FAROL TRASERO</t>
  </si>
  <si>
    <t>BUS Y CAMION</t>
  </si>
  <si>
    <t>CINTA REFRECTANTE</t>
  </si>
  <si>
    <t>2" BLANCO ROJO</t>
  </si>
  <si>
    <t>LLAVE PTA CORONA</t>
  </si>
  <si>
    <t>719/14</t>
  </si>
  <si>
    <t>1114/80</t>
  </si>
  <si>
    <t>POS.Y NEG</t>
  </si>
  <si>
    <t>WAGNER 946ML</t>
  </si>
  <si>
    <t>24,04,15</t>
  </si>
  <si>
    <t>GRASA OPTIMUS</t>
  </si>
  <si>
    <t>HOMOC. 450GRS</t>
  </si>
  <si>
    <t>RODAM. 450GRS</t>
  </si>
  <si>
    <t>KLINKAR 360ML</t>
  </si>
  <si>
    <t>ELECT. SPRITE 312GRS</t>
  </si>
  <si>
    <t>ADITIVO GASOLINA</t>
  </si>
  <si>
    <t xml:space="preserve">OPTIMIZADOR STP 155ML </t>
  </si>
  <si>
    <t>23,04,15</t>
  </si>
  <si>
    <t>FAROL NAR.LH</t>
  </si>
  <si>
    <t>PARCH.NS SUNNY</t>
  </si>
  <si>
    <t>TAPA RADIADOR  NS</t>
  </si>
  <si>
    <t>CAP DAIICHI</t>
  </si>
  <si>
    <t>FAROL PATENTE</t>
  </si>
  <si>
    <t>GRANDE CROMADO</t>
  </si>
  <si>
    <t>ACEITE BALDE</t>
  </si>
  <si>
    <t>TOTAL 15W/40</t>
  </si>
  <si>
    <t xml:space="preserve">FAROL PTA.DEL. LH </t>
  </si>
  <si>
    <t xml:space="preserve">FAROL PTA.DEL. RH </t>
  </si>
  <si>
    <t>NS V16 TRAS. LH</t>
  </si>
  <si>
    <t>NS V16 TRAS. RH</t>
  </si>
  <si>
    <t>NS V16 90/08/SN II</t>
  </si>
  <si>
    <t>NS V16 KAF</t>
  </si>
  <si>
    <t>TY NEW YARIS KAF</t>
  </si>
  <si>
    <t>TAPA DISTRIBUIDOR</t>
  </si>
  <si>
    <t>NS V16 GA.98/08 D21</t>
  </si>
  <si>
    <t>FDO.NAR. NS V16</t>
  </si>
  <si>
    <t>FAROL PTA.DEL.LH</t>
  </si>
  <si>
    <t>21,04,15</t>
  </si>
  <si>
    <t>5MTS.3M</t>
  </si>
  <si>
    <t>GLADE SPORT</t>
  </si>
  <si>
    <t>MAÑ. DE CAMPO</t>
  </si>
  <si>
    <t xml:space="preserve">FLORAL </t>
  </si>
  <si>
    <t xml:space="preserve">ESPEJO LUNETA </t>
  </si>
  <si>
    <t>4X5 1/2</t>
  </si>
  <si>
    <t>ESPEJO PTO.CIEGO</t>
  </si>
  <si>
    <t>1 /1X4 CHICO</t>
  </si>
  <si>
    <t xml:space="preserve">FAROL PATENTE </t>
  </si>
  <si>
    <t>FORD</t>
  </si>
  <si>
    <t>12V 60/55W</t>
  </si>
  <si>
    <t>27,04,15</t>
  </si>
  <si>
    <t xml:space="preserve">ACEITE CHEVRON </t>
  </si>
  <si>
    <t>MOBIL-TRACK</t>
  </si>
  <si>
    <t>22,04,15</t>
  </si>
  <si>
    <t xml:space="preserve">MASA TRASERA </t>
  </si>
  <si>
    <t>NS V16 COMPLETA</t>
  </si>
  <si>
    <t>MASA DELANTERA</t>
  </si>
  <si>
    <t>NS V16 S/ROD.</t>
  </si>
  <si>
    <t xml:space="preserve">NS </t>
  </si>
  <si>
    <t>NS CROMADA</t>
  </si>
  <si>
    <t>NS CROMADA GRANDE</t>
  </si>
  <si>
    <t>PERNO RUEDA</t>
  </si>
  <si>
    <t>CARBON ALT.</t>
  </si>
  <si>
    <t xml:space="preserve"> YARIS/TERCEL</t>
  </si>
  <si>
    <t xml:space="preserve"> TY KIA HY DAIH</t>
  </si>
  <si>
    <t xml:space="preserve">BULBO ACEITE NS </t>
  </si>
  <si>
    <t xml:space="preserve"> V16/SEN/SEN II</t>
  </si>
  <si>
    <t>TY-DW/DH--ATC</t>
  </si>
  <si>
    <t>BULBO ACEITE DW</t>
  </si>
  <si>
    <t>FUELLE HOMOC. CAJA V16</t>
  </si>
  <si>
    <t>BUJIA ENCANDECENTE COD.L114218</t>
  </si>
  <si>
    <t>ROTULA  CH CORSA</t>
  </si>
  <si>
    <t>TERM.DIR.</t>
  </si>
  <si>
    <t>10,01,15</t>
  </si>
  <si>
    <t>EDWON</t>
  </si>
  <si>
    <t>FLEXIBLE ESCAPE</t>
  </si>
  <si>
    <t>INTERRUPTOR FRENO</t>
  </si>
  <si>
    <t>NS /ISUZU</t>
  </si>
  <si>
    <t>DW - CH MONZA</t>
  </si>
  <si>
    <t>LADA</t>
  </si>
  <si>
    <t>VW / FORD</t>
  </si>
  <si>
    <t>DAIHATSU 3 CILIN.</t>
  </si>
  <si>
    <t>CH.</t>
  </si>
  <si>
    <t>VW / FIAT</t>
  </si>
  <si>
    <t>PACK KIT</t>
  </si>
  <si>
    <t>SILIC./CERA SPRITE</t>
  </si>
  <si>
    <t>ATORNILLADOR</t>
  </si>
  <si>
    <t xml:space="preserve">PALETA PERILLA </t>
  </si>
  <si>
    <t>PALETA MEDIANO</t>
  </si>
  <si>
    <t>SOLCOMER</t>
  </si>
  <si>
    <t>PALETA GARNDE</t>
  </si>
  <si>
    <t>CRUZ PERILLA</t>
  </si>
  <si>
    <t>CRUZ MEDIANO</t>
  </si>
  <si>
    <t>CRUZ GRANDE</t>
  </si>
  <si>
    <t>GRASA MOBIL</t>
  </si>
  <si>
    <t>500 GRS.</t>
  </si>
  <si>
    <t>06,05,15</t>
  </si>
  <si>
    <t>GRASA  VALVOLINE</t>
  </si>
  <si>
    <t>RODAMIENTO AZUL</t>
  </si>
  <si>
    <t>RODAMIENTO ROJO</t>
  </si>
  <si>
    <t>GRASA VERSA CHEM</t>
  </si>
  <si>
    <t>CON  MOLIBDENO</t>
  </si>
  <si>
    <t>BLANCA</t>
  </si>
  <si>
    <t xml:space="preserve">ROJA </t>
  </si>
  <si>
    <t>AZUL</t>
  </si>
  <si>
    <t>AMARILLA</t>
  </si>
  <si>
    <t>VERDE</t>
  </si>
  <si>
    <t>ROJA</t>
  </si>
  <si>
    <t>AMP.LED SOF. 11X31</t>
  </si>
  <si>
    <t>AMP.LED SOF. 11X36</t>
  </si>
  <si>
    <t>AMP.LED BALA 12V</t>
  </si>
  <si>
    <t>AMP.LED T-10  12V</t>
  </si>
  <si>
    <t>AMP.LED T-5  12V</t>
  </si>
  <si>
    <t>6 LED 12V</t>
  </si>
  <si>
    <t>16 LED 12V</t>
  </si>
  <si>
    <t>AMP.LED H-1    12V</t>
  </si>
  <si>
    <t>25 LED</t>
  </si>
  <si>
    <t xml:space="preserve">24 LED 12V </t>
  </si>
  <si>
    <t>AMP.LED  1 CTO P.P.</t>
  </si>
  <si>
    <t>AM ARILLA 12V</t>
  </si>
  <si>
    <t>ROJA 12V</t>
  </si>
  <si>
    <t>AMP.LED  2 CTO P.D.</t>
  </si>
  <si>
    <t>BLANCA 12V</t>
  </si>
  <si>
    <t>AZUL 2 CTO.</t>
  </si>
  <si>
    <t xml:space="preserve">ESPEJO NS V16  </t>
  </si>
  <si>
    <t>LATERAL RH</t>
  </si>
  <si>
    <t>LATERAL LH</t>
  </si>
  <si>
    <t>TORNILO REG. PASO</t>
  </si>
  <si>
    <t>AIRE V16 PLASTICO</t>
  </si>
  <si>
    <t>PROTECTOR ESQUINERO (58510) $799</t>
  </si>
  <si>
    <t>KIT 1RO AUXILIO (18714) $ 2990</t>
  </si>
  <si>
    <t xml:space="preserve">MANILLA NISSAN V16 </t>
  </si>
  <si>
    <t>W2009A NEGRA</t>
  </si>
  <si>
    <t>W2009B GRIS</t>
  </si>
  <si>
    <t>GUARDA FANGO CHERY (36030)$2990.-</t>
  </si>
  <si>
    <t>ENCHUFE FAROL BUS (2133) $430.-2CTO.</t>
  </si>
  <si>
    <t>ENCHUFE OPTICO T10 NS V16 (241) $ 590.-</t>
  </si>
  <si>
    <t>SOQUETE INTERM. DEL.V16 (3570) $ 730.-</t>
  </si>
  <si>
    <t>SWITCH DE TIRO (204) $ 550.-</t>
  </si>
  <si>
    <t>CABLE BUJIA TY YARIS (50027) $ 4960.-</t>
  </si>
  <si>
    <t>CABLE BUJIA CH. SAIL (50043) $ 5030.-</t>
  </si>
  <si>
    <t>LLAVE PUNTA CORONA 10MM(70710)$340.-</t>
  </si>
  <si>
    <t>AMP.H4 TRIFA</t>
  </si>
  <si>
    <t>PLUMILLA 14"PAR</t>
  </si>
  <si>
    <t>PLUMILLA 20"</t>
  </si>
  <si>
    <t>PLUMILLA 22"</t>
  </si>
  <si>
    <t>PLUMILLA 24"</t>
  </si>
  <si>
    <t>LUMIN. 12V 65W</t>
  </si>
  <si>
    <t>VALLEY 12V 42W</t>
  </si>
  <si>
    <t>LUMIN. 12V 55W</t>
  </si>
  <si>
    <t>LUMIN.12V 55W</t>
  </si>
  <si>
    <t>AMP.H10</t>
  </si>
  <si>
    <t>AMP.H11</t>
  </si>
  <si>
    <t>AMP.H13</t>
  </si>
  <si>
    <t>SENSOR OXIGENO</t>
  </si>
  <si>
    <t>1 VIA DENSO</t>
  </si>
  <si>
    <t>3 VIAS DENSO</t>
  </si>
  <si>
    <t>4 VIAS DENSO</t>
  </si>
  <si>
    <t>1 VIA ECHLIN UNIVERS.</t>
  </si>
  <si>
    <t>1 VIA ECHLIN  NS V16</t>
  </si>
  <si>
    <t>CADENA DIST. NS V16</t>
  </si>
  <si>
    <t>LARGA JAPON</t>
  </si>
  <si>
    <t>11,05,15</t>
  </si>
  <si>
    <t>928/41  STP</t>
  </si>
  <si>
    <t>68/80 STP</t>
  </si>
  <si>
    <t>NS V16 MACHAGE</t>
  </si>
  <si>
    <t>JGO.CABLE BUJIAS</t>
  </si>
  <si>
    <t>NS V16 JAPON</t>
  </si>
  <si>
    <t>JGO. PATIN ES TY</t>
  </si>
  <si>
    <t>NEW YARIS ATSUKI</t>
  </si>
  <si>
    <t xml:space="preserve">PIOLA FRENO MANO </t>
  </si>
  <si>
    <t>DEL.NS V16</t>
  </si>
  <si>
    <t>RETEN RUEDA DEL.</t>
  </si>
  <si>
    <t>INT. NS V16</t>
  </si>
  <si>
    <t>EXT.NS V16</t>
  </si>
  <si>
    <t>RETEN TAPA VALVULA</t>
  </si>
  <si>
    <t>NS SENT-V16</t>
  </si>
  <si>
    <t>SURTIDOR SAPITO</t>
  </si>
  <si>
    <t>5W/30 1 LT.</t>
  </si>
  <si>
    <t>10W/40 4LT.</t>
  </si>
  <si>
    <t xml:space="preserve">ACEITE ATF </t>
  </si>
  <si>
    <t>OPTIMUS DXRN-III</t>
  </si>
  <si>
    <t>MOBIL 220 BALDE (ROJO)</t>
  </si>
  <si>
    <t>SPIRAX 80W/90 1 LT.</t>
  </si>
  <si>
    <t>ACOPLE DIRECCION</t>
  </si>
  <si>
    <t>PINZAS REDNIU 6"</t>
  </si>
  <si>
    <t xml:space="preserve">ALICATE </t>
  </si>
  <si>
    <t xml:space="preserve">   65/55W TRIFFA</t>
  </si>
  <si>
    <t>AMP.1CTO. PP.</t>
  </si>
  <si>
    <t xml:space="preserve">AMP.LED CASA </t>
  </si>
  <si>
    <t xml:space="preserve">AMP.9004 </t>
  </si>
  <si>
    <t>FLOOSER 12V 60/55W</t>
  </si>
  <si>
    <t>6 LED BRM</t>
  </si>
  <si>
    <t xml:space="preserve">AMP.H8.12V </t>
  </si>
  <si>
    <t>AMP.H9 12V</t>
  </si>
  <si>
    <t>AMP.H7 12V/55W</t>
  </si>
  <si>
    <t xml:space="preserve">AMP.H8 12V 35W </t>
  </si>
  <si>
    <t xml:space="preserve">LUMINAT. </t>
  </si>
  <si>
    <t xml:space="preserve">BRM WHITE </t>
  </si>
  <si>
    <t>AMP.1CTO PP.</t>
  </si>
  <si>
    <t>12V 21W (FALSAS)</t>
  </si>
  <si>
    <t>AMP.LED  T-20  12V</t>
  </si>
  <si>
    <t>AMP.LED 36</t>
  </si>
  <si>
    <t>AMP.LINTERNA</t>
  </si>
  <si>
    <t>AMP.LED  PLACA</t>
  </si>
  <si>
    <t>AMP.LED  1CTO.P.P.</t>
  </si>
  <si>
    <t xml:space="preserve">AMP.BISCOLA </t>
  </si>
  <si>
    <t xml:space="preserve">AMP.9007   </t>
  </si>
  <si>
    <t>AGUA ANTIFREZER</t>
  </si>
  <si>
    <t>CH.SAIL EXT.</t>
  </si>
  <si>
    <t>NEW YARIS EXT..</t>
  </si>
  <si>
    <t>NS NAVARA EXT.</t>
  </si>
  <si>
    <t>CH.CORSA EXT.</t>
  </si>
  <si>
    <t>NS V16 EXT.</t>
  </si>
  <si>
    <t>NEW YARIS INT.</t>
  </si>
  <si>
    <t>NEW ACCENT EXT.</t>
  </si>
  <si>
    <t xml:space="preserve"> SAMSUNG SM3 EXT.</t>
  </si>
  <si>
    <t xml:space="preserve">PULPO </t>
  </si>
  <si>
    <t>8MMX30" ELASTIC</t>
  </si>
  <si>
    <t>1 CTO.</t>
  </si>
  <si>
    <t>2 CTO.</t>
  </si>
  <si>
    <t>AGUA ROSADA</t>
  </si>
  <si>
    <t>ENGOMADA</t>
  </si>
  <si>
    <t>HUINCHA CROMADA</t>
  </si>
  <si>
    <t>LAMPARA EMERG.</t>
  </si>
  <si>
    <t>BORNE BATERIA</t>
  </si>
  <si>
    <t>BRONCE GRANDE</t>
  </si>
  <si>
    <t>BRONCE MEDIANO</t>
  </si>
  <si>
    <t>BRONCE CHICO</t>
  </si>
  <si>
    <t>AGOREX</t>
  </si>
  <si>
    <t>TARRO 120CC.</t>
  </si>
  <si>
    <t>TUBO</t>
  </si>
  <si>
    <t>AMP.32/3 CP</t>
  </si>
  <si>
    <t>BASE CON NEGRO</t>
  </si>
  <si>
    <t xml:space="preserve">SEGURO </t>
  </si>
  <si>
    <t>ROD. EMPUJE</t>
  </si>
  <si>
    <t>SOPORTE BATERIA</t>
  </si>
  <si>
    <t>MEDIANO</t>
  </si>
  <si>
    <t>BOMBA AGUA</t>
  </si>
  <si>
    <t>TY YARIS</t>
  </si>
  <si>
    <t>MARVA</t>
  </si>
  <si>
    <t>SOQUETE AMP.H7</t>
  </si>
  <si>
    <t>MOBIL NUTO H-68(BL)</t>
  </si>
  <si>
    <t>FAROL TRASERO UNIV.</t>
  </si>
  <si>
    <t>MERC 13 BASE PLAST.</t>
  </si>
  <si>
    <t>20,05,15</t>
  </si>
  <si>
    <t>MICA FAROL TORTUGA</t>
  </si>
  <si>
    <t xml:space="preserve">BLANCO M6246 </t>
  </si>
  <si>
    <t>ROJO M6246</t>
  </si>
  <si>
    <t>VERDE M6246</t>
  </si>
  <si>
    <t>NARANJO M6246</t>
  </si>
  <si>
    <t>B035 BLANCO</t>
  </si>
  <si>
    <t>B035 ROJO</t>
  </si>
  <si>
    <t>B035 NARANJO</t>
  </si>
  <si>
    <t>ANTENA IMITACION</t>
  </si>
  <si>
    <t>TECHO AD003</t>
  </si>
  <si>
    <t>DE TIRO MEDIANO</t>
  </si>
  <si>
    <t>ALARGADOR</t>
  </si>
  <si>
    <t>ANTENA 300CM</t>
  </si>
  <si>
    <t>SILVIN REDONDO</t>
  </si>
  <si>
    <t>5"</t>
  </si>
  <si>
    <t>OPTICO REDONDO</t>
  </si>
  <si>
    <t>CINTURON</t>
  </si>
  <si>
    <t>2 PTAS.</t>
  </si>
  <si>
    <t>3 PTAS.</t>
  </si>
  <si>
    <t>Q20PR-U11</t>
  </si>
  <si>
    <t>W20EPR-U</t>
  </si>
  <si>
    <t>HUINCHA  AISLANTE</t>
  </si>
  <si>
    <t>3M  3MT.</t>
  </si>
  <si>
    <t>VISION CLARA 25ML</t>
  </si>
  <si>
    <t>EMAQUETADURA</t>
  </si>
  <si>
    <t>TAPA VAL. SZ CARRY</t>
  </si>
  <si>
    <t>25,05,15</t>
  </si>
  <si>
    <t>FILTRO ACEITE CH</t>
  </si>
  <si>
    <t>COMBO HU820 KAF</t>
  </si>
  <si>
    <t>BLAZ 818/10 ACDELCO</t>
  </si>
  <si>
    <t>OPTICO 7"</t>
  </si>
  <si>
    <t>LUXO</t>
  </si>
  <si>
    <t>MANGUERA AIRE</t>
  </si>
  <si>
    <t xml:space="preserve">SZ CARRY  </t>
  </si>
  <si>
    <t>JGO. GOMAS PEDAL</t>
  </si>
  <si>
    <t xml:space="preserve"> EMBRAGUE/FRENO</t>
  </si>
  <si>
    <t>COMBO HU712/8X STP</t>
  </si>
  <si>
    <t>COMBO HU712/7X STP</t>
  </si>
  <si>
    <t>LUV/HY W818/8 STP</t>
  </si>
  <si>
    <t>TUCSON HU822/5X STP</t>
  </si>
  <si>
    <t>FILTRO ACEITE EL.HY</t>
  </si>
  <si>
    <t>FILTRO ACEITE EL.CH</t>
  </si>
  <si>
    <t>FILTRO ACEITE MT</t>
  </si>
  <si>
    <t>FILTRO ACEITE NS</t>
  </si>
  <si>
    <t>FILTRO ACEITE SZ</t>
  </si>
  <si>
    <t>FILTRO ACEITE TY</t>
  </si>
  <si>
    <t>FILTRO ACEITE EL.TY</t>
  </si>
  <si>
    <t>NEW COR.KAF</t>
  </si>
  <si>
    <t>FILTRO ACEITEVW</t>
  </si>
  <si>
    <t>SAIL/SPARK 68/85 OIL F</t>
  </si>
  <si>
    <t>AERIO 610/80 STP</t>
  </si>
  <si>
    <t>KENDALL 10W/40</t>
  </si>
  <si>
    <t>BATERIA 75AMP.</t>
  </si>
  <si>
    <t>BATERIA ETNA 75 Y 100 AMP.</t>
  </si>
  <si>
    <t>CON COMPRESOR</t>
  </si>
  <si>
    <t>CORREAS</t>
  </si>
  <si>
    <t>BROCHES PLASTICOS</t>
  </si>
  <si>
    <t>SUPER LIGHT</t>
  </si>
  <si>
    <t>LUMIN. WHITTE</t>
  </si>
  <si>
    <t>NARANJA LUCAS</t>
  </si>
  <si>
    <t>DIAMOND</t>
  </si>
  <si>
    <t>NARANJA S.LIGTH</t>
  </si>
  <si>
    <t>M.AGUI</t>
  </si>
  <si>
    <t>MARILIA</t>
  </si>
  <si>
    <t>AMARILLA TRIFFA</t>
  </si>
  <si>
    <t>AMARILLA LUCAS</t>
  </si>
  <si>
    <t>S.LIGTH</t>
  </si>
  <si>
    <t>LH 05/10</t>
  </si>
  <si>
    <t>RH  INT.ROJO 05/10</t>
  </si>
  <si>
    <t>RH  INT.ROJO 03/05</t>
  </si>
  <si>
    <t>RH 05/10</t>
  </si>
  <si>
    <t>CORREA A 21</t>
  </si>
  <si>
    <t>CORREA A 22</t>
  </si>
  <si>
    <t>CORREA A 23</t>
  </si>
  <si>
    <t>CORREA A 24</t>
  </si>
  <si>
    <t>DA-200</t>
  </si>
  <si>
    <t>DA-210</t>
  </si>
  <si>
    <t>DA-220</t>
  </si>
  <si>
    <t>DA-230</t>
  </si>
  <si>
    <t>DA-240</t>
  </si>
  <si>
    <t>DA-250</t>
  </si>
  <si>
    <t>DA-260</t>
  </si>
  <si>
    <t>DA-300</t>
  </si>
  <si>
    <t>DA-310</t>
  </si>
  <si>
    <t>DA-340</t>
  </si>
  <si>
    <t>DA-390</t>
  </si>
  <si>
    <t>VL-1100</t>
  </si>
  <si>
    <t>AX-28</t>
  </si>
  <si>
    <t>AX-32</t>
  </si>
  <si>
    <t>9,5X938</t>
  </si>
  <si>
    <t>9,5X990</t>
  </si>
  <si>
    <t>CORREA EN V DELG.</t>
  </si>
  <si>
    <t>60ML FRUTILLA</t>
  </si>
  <si>
    <t>60ML NEW CAR</t>
  </si>
  <si>
    <t>60ML ROYAL PINE</t>
  </si>
  <si>
    <t>70GR VAINILLA</t>
  </si>
  <si>
    <t>70GR FRUTILLA</t>
  </si>
  <si>
    <t>70GR BLACK ICE</t>
  </si>
  <si>
    <t>ALT.CH.SPARK</t>
  </si>
  <si>
    <t>ALT.SZ/NS SENTRA</t>
  </si>
  <si>
    <t>ALT.NS V16</t>
  </si>
  <si>
    <t>DIR.HID.NS</t>
  </si>
  <si>
    <t>ALT.TY TERCEL</t>
  </si>
  <si>
    <t>ALT.HY NEW ACCENT</t>
  </si>
  <si>
    <t>ALT.HY ACCENT</t>
  </si>
  <si>
    <t>ALT.NS TIWCAM/TYYARIS</t>
  </si>
  <si>
    <t>ALT.TY YARIS</t>
  </si>
  <si>
    <t>M/B MEDIANO</t>
  </si>
  <si>
    <t>M/B CHICO</t>
  </si>
  <si>
    <t>CH.CORSA</t>
  </si>
  <si>
    <t>TY HILUX</t>
  </si>
  <si>
    <t xml:space="preserve">NS SUNNY </t>
  </si>
  <si>
    <t>04,06,15</t>
  </si>
  <si>
    <t>SET EMBRAGUE</t>
  </si>
  <si>
    <t>DISC./PREN.REICK)</t>
  </si>
  <si>
    <t>USB CHARGER KIT</t>
  </si>
  <si>
    <t>ADAPATADOR 12PZA.</t>
  </si>
  <si>
    <t>TAPA RADIADOR</t>
  </si>
  <si>
    <t>RELAY AUXILIAR</t>
  </si>
  <si>
    <t>NS BBA BENCINA</t>
  </si>
  <si>
    <t>RELAY USO GENERAL</t>
  </si>
  <si>
    <t>94-99 HI-TEC KOREA</t>
  </si>
  <si>
    <t>GMB NS MEXICO</t>
  </si>
  <si>
    <t>AMPERIMETRO</t>
  </si>
  <si>
    <t>GAUGE 30AMP.</t>
  </si>
  <si>
    <t>GAUGE 60 AMP.</t>
  </si>
  <si>
    <t>SAE 50</t>
  </si>
  <si>
    <t>15W/40 TOP TURBO</t>
  </si>
  <si>
    <t>PLASTIC.</t>
  </si>
  <si>
    <t>ACEITE LUBRAX BALDE</t>
  </si>
  <si>
    <t>01,06,15</t>
  </si>
  <si>
    <t>EAGLEYE</t>
  </si>
  <si>
    <t>LUMINAT.</t>
  </si>
  <si>
    <t>VF</t>
  </si>
  <si>
    <t>AMP.881  12V 27W</t>
  </si>
  <si>
    <t>AMP.880  12V27W</t>
  </si>
  <si>
    <t>GOMA YADA</t>
  </si>
  <si>
    <t xml:space="preserve">PLUMILLA 24" </t>
  </si>
  <si>
    <t>PLUMILLA 18"IND.</t>
  </si>
  <si>
    <t>PLUMILLA 18"PAR</t>
  </si>
  <si>
    <t>PLUMILLA 22"PAR</t>
  </si>
  <si>
    <t xml:space="preserve">PLUMILLA 18" </t>
  </si>
  <si>
    <t>08,05,15</t>
  </si>
  <si>
    <t>BUJIA DENSO</t>
  </si>
  <si>
    <t>BUJIA NGK</t>
  </si>
  <si>
    <t>BUJIA NGK 4511</t>
  </si>
  <si>
    <t>BUJIA NGK 6953</t>
  </si>
  <si>
    <t>BUJIA NGK 4629</t>
  </si>
  <si>
    <t>BUJIA NGK 2262</t>
  </si>
  <si>
    <t>BUJIA NGK 2120</t>
  </si>
  <si>
    <t>D8EA</t>
  </si>
  <si>
    <t>BUJIA NGK 2828</t>
  </si>
  <si>
    <t>BPR5EY (CH SPARK)</t>
  </si>
  <si>
    <t>BUJIA NGK 6376</t>
  </si>
  <si>
    <t>LFR5A-11 (SM3)</t>
  </si>
  <si>
    <t>BUJIA NGK 7822</t>
  </si>
  <si>
    <t>BUJIA NGK 6511</t>
  </si>
  <si>
    <t xml:space="preserve">BUJIA NGK </t>
  </si>
  <si>
    <t>BUJIA NGK 7422</t>
  </si>
  <si>
    <t>BUJIA NGK 6962</t>
  </si>
  <si>
    <t>BUJIA NGK 5216</t>
  </si>
  <si>
    <t>BUJIA NGK 7938</t>
  </si>
  <si>
    <t>BUJIA NGK 2526</t>
  </si>
  <si>
    <t>PKH16TT (SM3)</t>
  </si>
  <si>
    <t>K16HPR-U11 (SM3)</t>
  </si>
  <si>
    <t>BUJIA CHAMPION</t>
  </si>
  <si>
    <t>RC21 ELEC.BAJO</t>
  </si>
  <si>
    <t>BUJIA ACDELCO</t>
  </si>
  <si>
    <t>MFR2LS CARBURAD.</t>
  </si>
  <si>
    <t>MMFR1LS G.A.</t>
  </si>
  <si>
    <t>BUJIA DEAUTO</t>
  </si>
  <si>
    <t>BUJIA ENCAND.CH.</t>
  </si>
  <si>
    <t>LUV/CORSA PI-42 (Y-104)</t>
  </si>
  <si>
    <t>BUJIA ENCAND.KIA</t>
  </si>
  <si>
    <t>SAMPLE 144</t>
  </si>
  <si>
    <t>LUV MODELO  ISUZU</t>
  </si>
  <si>
    <t>COMBO</t>
  </si>
  <si>
    <t>BUJIA NGK 7321</t>
  </si>
  <si>
    <t>MOTOCIERRA CORT.</t>
  </si>
  <si>
    <t>BUJIA NGK 4111</t>
  </si>
  <si>
    <t>RN HILO CORTO</t>
  </si>
  <si>
    <t>BUJIA TG W7RTC</t>
  </si>
  <si>
    <t>PAST. FRENO TY</t>
  </si>
  <si>
    <t>PAST. FRENO CH</t>
  </si>
  <si>
    <t xml:space="preserve">PAST. FRENO NS  </t>
  </si>
  <si>
    <t>PAST. FRENO SZ</t>
  </si>
  <si>
    <t>PAST. FRENO NS</t>
  </si>
  <si>
    <t xml:space="preserve"> V16 RHEIN</t>
  </si>
  <si>
    <t>SPARK- DW LANOS</t>
  </si>
  <si>
    <t xml:space="preserve"> TIIDA  REICK</t>
  </si>
  <si>
    <t>CARRY</t>
  </si>
  <si>
    <t xml:space="preserve"> V16 REICK</t>
  </si>
  <si>
    <t xml:space="preserve"> YARIS 99-04</t>
  </si>
  <si>
    <t xml:space="preserve"> NEW YARIS</t>
  </si>
  <si>
    <t>LUV 2,3/MILINIUM</t>
  </si>
  <si>
    <t>PAST.FRENO HY /WG</t>
  </si>
  <si>
    <t>NEW ACCENT WURTEX</t>
  </si>
  <si>
    <t>PAST.FRENO NS</t>
  </si>
  <si>
    <t xml:space="preserve"> V16 WURTEX</t>
  </si>
  <si>
    <t xml:space="preserve">PAST.FRENO PG </t>
  </si>
  <si>
    <t>206-306 KEEP</t>
  </si>
  <si>
    <t xml:space="preserve"> TIIDA RUVILLE(MEXICO)</t>
  </si>
  <si>
    <t>SUNNY/SENTRA POWER</t>
  </si>
  <si>
    <t xml:space="preserve">PAST.FRENO NS/RN </t>
  </si>
  <si>
    <t>PLATINA (PLOMA)FAH</t>
  </si>
  <si>
    <t>PLATINA (AZUL)FAH</t>
  </si>
  <si>
    <t>PLOMA WURTEX</t>
  </si>
  <si>
    <t>T-13 (813) $ 88</t>
  </si>
  <si>
    <t>T-15 (875) $ 185</t>
  </si>
  <si>
    <t>TIPO 67 (8632)$ 175</t>
  </si>
  <si>
    <t>BALA (2532) $43</t>
  </si>
  <si>
    <t>2/3 (U1221AM)$108</t>
  </si>
  <si>
    <t>T-10(L10SB)$550</t>
  </si>
  <si>
    <t>T-10(L10SA)$550</t>
  </si>
  <si>
    <t>T-10(L10SAM)$550</t>
  </si>
  <si>
    <t>T-20(L0506S)$2790</t>
  </si>
  <si>
    <t>T-20(L0506D)$2790</t>
  </si>
  <si>
    <t>PLACA 24 LED(B245)$1790</t>
  </si>
  <si>
    <t>KIT NEBLINERO MT KAT.(024209)$17700</t>
  </si>
  <si>
    <t>3RA.LUZ C/MOV.(4059)$2290</t>
  </si>
  <si>
    <t>3RA.LUZ C/MOV.(4060)$3080</t>
  </si>
  <si>
    <t>3RA.LUZ C/MOV.(4010)$3480</t>
  </si>
  <si>
    <t>TAPAS VALV.DECOR.(VC215)$1290</t>
  </si>
  <si>
    <t>TAPAS VALV.DECOR.(VC216)$1291</t>
  </si>
  <si>
    <t>TAPAS VALV.DECOR.(VC219)$1292</t>
  </si>
  <si>
    <t>TAPAS VALV.DECOR.(VC237)$1293</t>
  </si>
  <si>
    <t>ENCEND.CIGARR.(11004)$1580</t>
  </si>
  <si>
    <t>LAMP. BATERIA(F10)$2290</t>
  </si>
  <si>
    <t>MANILLA PTA.KIA(58580)$390</t>
  </si>
  <si>
    <t>MANILLA PTA.SZ(11011)$390</t>
  </si>
  <si>
    <t>MANILLA PTA.TY(W2019C)$540</t>
  </si>
  <si>
    <t>MANILLA PTA.CH(W2040)$390</t>
  </si>
  <si>
    <t>BOTAGUA MT KATANA (52321)P/D $8500</t>
  </si>
  <si>
    <t>CINTURON 2PTAS.(053)$9800</t>
  </si>
  <si>
    <t xml:space="preserve">TAPA RUEDA 12" </t>
  </si>
  <si>
    <t>ABS WELL COBER</t>
  </si>
  <si>
    <t>TAPA RUEDA 13"</t>
  </si>
  <si>
    <t>TAPA RUEDA 14"</t>
  </si>
  <si>
    <t>WEELCOVER C/DISEÑO</t>
  </si>
  <si>
    <t>CABLE PTE.BATERIA(3285)$3690</t>
  </si>
  <si>
    <t>FUSIBLE LOZA 16AMP.(30-16)$24</t>
  </si>
  <si>
    <t>FUSIBLE LOZA 20AMP.(30-20)$24</t>
  </si>
  <si>
    <t>FUSIBLE LOZA 25AMP.(30-25)$24</t>
  </si>
  <si>
    <t>FUSIBLE CUÑO 20AMP.(10-20)$29</t>
  </si>
  <si>
    <t>FUSIBLE SERIE 17(17-60)$260</t>
  </si>
  <si>
    <t>FUSIBLE SERIE 17(17-50)$260</t>
  </si>
  <si>
    <t>FUSIBLE SERIE 17(17-80)$260</t>
  </si>
  <si>
    <t>FUSIBLE SERIE 18(18-20)$260</t>
  </si>
  <si>
    <t>FUSIBLE SERIE 17(18-50)$260</t>
  </si>
  <si>
    <t>FUSIBLE SERIE 17(18-60)$260</t>
  </si>
  <si>
    <t>FUSIBLE SERIE 11(25-7,5)$140</t>
  </si>
  <si>
    <t>FUSIBLE SERIE 11(25-10)$140</t>
  </si>
  <si>
    <t>FUSIBLE SERIE 11(25-15)$140</t>
  </si>
  <si>
    <t>FUSIBLE SERIE 11(25-20)$140</t>
  </si>
  <si>
    <t>FUSIBLE SERIE 11(25-25)$140</t>
  </si>
  <si>
    <t>SUBTOTAL</t>
  </si>
  <si>
    <t>FECHA 12,06,15</t>
  </si>
  <si>
    <t>ORQUILLA ROD.EMBR.</t>
  </si>
  <si>
    <t>KAF</t>
  </si>
  <si>
    <t>CORTA CORRIENTE</t>
  </si>
  <si>
    <t>LTCY</t>
  </si>
  <si>
    <t>COCO PINO</t>
  </si>
  <si>
    <t>AMP.1CTO.PP.NARANJ</t>
  </si>
  <si>
    <t>ECON.12V</t>
  </si>
  <si>
    <t>LAVA MOTOR INT.</t>
  </si>
  <si>
    <t>LIQUIDO MOTOR FUSH</t>
  </si>
  <si>
    <t>MANILLA PTA.TY(W3088L-W3088R)</t>
  </si>
  <si>
    <t>17,06,15</t>
  </si>
  <si>
    <t>BALENO 97/01</t>
  </si>
  <si>
    <t>PARACHOQUE TY</t>
  </si>
  <si>
    <t>TERCEL 98/00</t>
  </si>
  <si>
    <t>CAZOLETA NS V16</t>
  </si>
  <si>
    <t>TRAS. NS V16</t>
  </si>
  <si>
    <t xml:space="preserve">CAZOLETA CH.AVEO </t>
  </si>
  <si>
    <t>SAIL / DELANTERA</t>
  </si>
  <si>
    <t>VIDRIO SZ CARRY(LITTAL)</t>
  </si>
  <si>
    <t>LUBRISUR</t>
  </si>
  <si>
    <t>18,06,15</t>
  </si>
  <si>
    <t>09,06,15</t>
  </si>
  <si>
    <t>10MM</t>
  </si>
  <si>
    <t>11MM</t>
  </si>
  <si>
    <t>12MM</t>
  </si>
  <si>
    <t>13MM</t>
  </si>
  <si>
    <t>15MM</t>
  </si>
  <si>
    <t>16MM</t>
  </si>
  <si>
    <t>17MM</t>
  </si>
  <si>
    <t>18MM</t>
  </si>
  <si>
    <t>19MM</t>
  </si>
  <si>
    <t>20MM</t>
  </si>
  <si>
    <t>21MM</t>
  </si>
  <si>
    <t>22MM</t>
  </si>
  <si>
    <t>23MM</t>
  </si>
  <si>
    <t>24MM</t>
  </si>
  <si>
    <t>25MM</t>
  </si>
  <si>
    <t>26MM</t>
  </si>
  <si>
    <t>27MM</t>
  </si>
  <si>
    <t>06MM</t>
  </si>
  <si>
    <t>07MM</t>
  </si>
  <si>
    <t>08MM</t>
  </si>
  <si>
    <t>09MM</t>
  </si>
  <si>
    <t>LLAVE REGULABLE</t>
  </si>
  <si>
    <t>6" TASK</t>
  </si>
  <si>
    <t>8" ROJA</t>
  </si>
  <si>
    <t>LLAVE CORONA DOBLE</t>
  </si>
  <si>
    <t>10"</t>
  </si>
  <si>
    <t>12/13MM</t>
  </si>
  <si>
    <t>10/11MM</t>
  </si>
  <si>
    <t>14/15MM</t>
  </si>
  <si>
    <t>16/17MM</t>
  </si>
  <si>
    <t>LLAVE "L"RUEDA</t>
  </si>
  <si>
    <t>LLAVE CRUZ RUEDA</t>
  </si>
  <si>
    <t>17/19/21/23MM</t>
  </si>
  <si>
    <t>LLAVE BUJIA CRUZ</t>
  </si>
  <si>
    <t>LLAVE TUBO BUJIA</t>
  </si>
  <si>
    <t>16MM LARGA</t>
  </si>
  <si>
    <t>21MM LARGA</t>
  </si>
  <si>
    <t>16/21MM CORTA</t>
  </si>
  <si>
    <t>STEELTOOLS</t>
  </si>
  <si>
    <t>HEX KEY</t>
  </si>
  <si>
    <t>CHROME-VANADIUM</t>
  </si>
  <si>
    <t>LLAVE ALLEN JGO.</t>
  </si>
  <si>
    <t>LLAVE ESTRELLA JGO.</t>
  </si>
  <si>
    <t>LLAVE BUJIA JGO</t>
  </si>
  <si>
    <t>CHALIMEX</t>
  </si>
  <si>
    <t>SILICONA ADHESIVO</t>
  </si>
  <si>
    <t>KIT420CC</t>
  </si>
  <si>
    <t>LOCTITE ROJA 80 ML</t>
  </si>
  <si>
    <t>LUBRISTONE CHICLE</t>
  </si>
  <si>
    <t>80-D</t>
  </si>
  <si>
    <t>90-B</t>
  </si>
  <si>
    <t>ABRAZADERA PLASTICA</t>
  </si>
  <si>
    <t xml:space="preserve"> 13/19MM</t>
  </si>
  <si>
    <t>ABRAZADERA METAL</t>
  </si>
  <si>
    <t xml:space="preserve"> 7,6X370</t>
  </si>
  <si>
    <t xml:space="preserve"> 4,8 X 190</t>
  </si>
  <si>
    <t xml:space="preserve"> 4.8 X 380</t>
  </si>
  <si>
    <t xml:space="preserve"> 7.2 X 400</t>
  </si>
  <si>
    <t xml:space="preserve"> 1/2"</t>
  </si>
  <si>
    <t xml:space="preserve">ABRAZADERA METAL </t>
  </si>
  <si>
    <t>T-4</t>
  </si>
  <si>
    <t>74-B</t>
  </si>
  <si>
    <t xml:space="preserve"> 610/82</t>
  </si>
  <si>
    <t xml:space="preserve"> 68/85</t>
  </si>
  <si>
    <t xml:space="preserve"> 818/4 STP</t>
  </si>
  <si>
    <t xml:space="preserve"> 940/23</t>
  </si>
  <si>
    <t>610/4 STP</t>
  </si>
  <si>
    <t>67/80 KENDALL</t>
  </si>
  <si>
    <r>
      <t xml:space="preserve">712/22 </t>
    </r>
    <r>
      <rPr>
        <b/>
        <sz val="11"/>
        <color theme="1"/>
        <rFont val="Calibri"/>
        <family val="2"/>
        <scheme val="minor"/>
      </rPr>
      <t>STP</t>
    </r>
  </si>
  <si>
    <t>719/15 STP</t>
  </si>
  <si>
    <t>928/81 STP</t>
  </si>
  <si>
    <t>FILTRO AIRE C2775</t>
  </si>
  <si>
    <t>FILTRO AIRE C2324</t>
  </si>
  <si>
    <t>FILTRO AIRE C2610</t>
  </si>
  <si>
    <t>BYD</t>
  </si>
  <si>
    <t>FILTRO AIRE C2692</t>
  </si>
  <si>
    <t>FILTRO AIRE C2256</t>
  </si>
  <si>
    <t xml:space="preserve">FILTRO AIRE C2118 </t>
  </si>
  <si>
    <t xml:space="preserve">FILTRO AIRE C2256 </t>
  </si>
  <si>
    <t>FILTRO AIRE C2852/2</t>
  </si>
  <si>
    <t>FILTRO AIRE C2054</t>
  </si>
  <si>
    <t>FILTRO AIRE C20164</t>
  </si>
  <si>
    <t xml:space="preserve">FILTRO AIRE C13122 </t>
  </si>
  <si>
    <t xml:space="preserve">FILTRO AIRE C2418/3 </t>
  </si>
  <si>
    <t>FILTRO AIRE C24181/10</t>
  </si>
  <si>
    <t>FILTRO AIRE C1928</t>
  </si>
  <si>
    <t xml:space="preserve">FILTRO AIRE C20164 </t>
  </si>
  <si>
    <t xml:space="preserve">FILTRO AIRE C2529 </t>
  </si>
  <si>
    <t xml:space="preserve">FILTRO AIRE C22015  </t>
  </si>
  <si>
    <t xml:space="preserve">FILTRO AIRE C2617 </t>
  </si>
  <si>
    <t>FILTRO AIRE C2964</t>
  </si>
  <si>
    <t xml:space="preserve">SENTRA/SM3 </t>
  </si>
  <si>
    <t xml:space="preserve">MORNING </t>
  </si>
  <si>
    <t xml:space="preserve"> I-10</t>
  </si>
  <si>
    <t xml:space="preserve"> H100/GAL.</t>
  </si>
  <si>
    <t xml:space="preserve">FILTRO AIRE C2433/2  </t>
  </si>
  <si>
    <t>FILTRO AIRE C1517</t>
  </si>
  <si>
    <t xml:space="preserve">FILTRO AIRE C2432 </t>
  </si>
  <si>
    <t xml:space="preserve">SZ AERIO </t>
  </si>
  <si>
    <t xml:space="preserve"> NS QASH CAI </t>
  </si>
  <si>
    <t xml:space="preserve"> SENTRA/ SM3 </t>
  </si>
  <si>
    <t xml:space="preserve"> ALTO </t>
  </si>
  <si>
    <t>H100/PORTER</t>
  </si>
  <si>
    <t>CHERRY</t>
  </si>
  <si>
    <t>CH SPARK</t>
  </si>
  <si>
    <t xml:space="preserve">CH SAIL  </t>
  </si>
  <si>
    <t>CH SAIL</t>
  </si>
  <si>
    <t>CH CHEVETTE</t>
  </si>
  <si>
    <t xml:space="preserve">FILTRO AIRE C </t>
  </si>
  <si>
    <t>HY GETZ</t>
  </si>
  <si>
    <t>TY HILUX 89/92</t>
  </si>
  <si>
    <t>TY YARIS 00/05 KENDALL</t>
  </si>
  <si>
    <t>FILTRO AIRE C</t>
  </si>
  <si>
    <t>FILTRO ELEM.PETR.</t>
  </si>
  <si>
    <t>FILTRO PETR.</t>
  </si>
  <si>
    <t>FILTRO PETR. CH.</t>
  </si>
  <si>
    <t>FILTRO PETR. HY</t>
  </si>
  <si>
    <t>FILTRO PETR. ISUZU HINO</t>
  </si>
  <si>
    <t>FILTRO PETR. ISUZU,HINO</t>
  </si>
  <si>
    <t>FILTRO PETR. KIA</t>
  </si>
  <si>
    <t>FILTRO PETR. PG</t>
  </si>
  <si>
    <t>FILTRO PETR.BUS TECFIL</t>
  </si>
  <si>
    <t>CENTRO</t>
  </si>
  <si>
    <t>UBICACIÓN</t>
  </si>
  <si>
    <t>CUBRE AUTO</t>
  </si>
  <si>
    <t>NS V16/SE/SU.106DTES</t>
  </si>
  <si>
    <t xml:space="preserve"> SZ CAR/ MAR.88DTES</t>
  </si>
  <si>
    <t>CORREA DIST.FEBJ</t>
  </si>
  <si>
    <t xml:space="preserve">RN MEGANE127 DTES. </t>
  </si>
  <si>
    <t>CORREA DIST.TONII</t>
  </si>
  <si>
    <t>KIA RIO 2000/</t>
  </si>
  <si>
    <t>CORREA DIST.ROUL</t>
  </si>
  <si>
    <t>DW 111 DTES</t>
  </si>
  <si>
    <t xml:space="preserve">RODAM.EMBRAG. </t>
  </si>
  <si>
    <t>KAF 52028 NS 93.-</t>
  </si>
  <si>
    <t>KAF 152417 NS 93/08</t>
  </si>
  <si>
    <t>KAF 147013</t>
  </si>
  <si>
    <t xml:space="preserve">RODAM.RDA.DEL.CH   </t>
  </si>
  <si>
    <t>KAF 1584690</t>
  </si>
  <si>
    <t xml:space="preserve">RODAM.RDA.DEL.NS V167800228   </t>
  </si>
  <si>
    <t>KAF 7800228 NS V16</t>
  </si>
  <si>
    <t xml:space="preserve">RODAM.RDA.DEL.TY.N.Y.   </t>
  </si>
  <si>
    <t>KAF 7407539</t>
  </si>
  <si>
    <t xml:space="preserve">RODAM.RDA.DEL.VW    </t>
  </si>
  <si>
    <t>KAF 4379940</t>
  </si>
  <si>
    <t>MRK JP.TY YARIS</t>
  </si>
  <si>
    <t xml:space="preserve">RODAM.ALT.NS V16 </t>
  </si>
  <si>
    <t>KAF B10-50D</t>
  </si>
  <si>
    <t xml:space="preserve">RODAM.RDA.DEL. </t>
  </si>
  <si>
    <t>KAF 7800218 NS.81/92</t>
  </si>
  <si>
    <t xml:space="preserve">PFI 15X52X16 </t>
  </si>
  <si>
    <t>RODAM.ALT.3660</t>
  </si>
  <si>
    <t xml:space="preserve">PFI 15X32X11 </t>
  </si>
  <si>
    <t>RODAM.ALT.TY 2790</t>
  </si>
  <si>
    <t xml:space="preserve">PFI 15X43X13 </t>
  </si>
  <si>
    <t>RODAM.ALT.TY 3190</t>
  </si>
  <si>
    <t>RODAM.ALT.TY 3330</t>
  </si>
  <si>
    <t xml:space="preserve">PFI 17X52X16 </t>
  </si>
  <si>
    <t xml:space="preserve">PFI 15X46X14 </t>
  </si>
  <si>
    <t>RODAM.ALT.TY 3360</t>
  </si>
  <si>
    <t xml:space="preserve">RODAM.ALT.TY.NS/LADA </t>
  </si>
  <si>
    <t>RODAM.RDA.DEL.CH34660037</t>
  </si>
  <si>
    <t xml:space="preserve">PFI 34660037 34X66X37 </t>
  </si>
  <si>
    <t>RODAM.RDA.DEL.TY Y.38710039</t>
  </si>
  <si>
    <t>PFI 38710039 38X71X39</t>
  </si>
  <si>
    <t>RODAM.608</t>
  </si>
  <si>
    <t>RODAM.6202</t>
  </si>
  <si>
    <t>PFI 15X35X11</t>
  </si>
  <si>
    <t>PFI 8X22X7</t>
  </si>
  <si>
    <t>RODAM.6203</t>
  </si>
  <si>
    <t xml:space="preserve">PFI 17X40X12 </t>
  </si>
  <si>
    <t>RODAM.6303</t>
  </si>
  <si>
    <t>RIB 17X47X14</t>
  </si>
  <si>
    <t>RODAM.RDA.TRAS.CH</t>
  </si>
  <si>
    <t xml:space="preserve">SKF 11749/710 14X39X18  </t>
  </si>
  <si>
    <t>RODAM.RDA.TRAS.CH4375710</t>
  </si>
  <si>
    <t xml:space="preserve">SKF 4375710 15X50X30 </t>
  </si>
  <si>
    <t>RODAM.6302</t>
  </si>
  <si>
    <t xml:space="preserve">ZNL 13X42X15 </t>
  </si>
  <si>
    <t>RODAM.ALT.DW110117</t>
  </si>
  <si>
    <t xml:space="preserve"> GMB NS 93010 KOREA </t>
  </si>
  <si>
    <t xml:space="preserve">SKF 160041 36X74X38 </t>
  </si>
  <si>
    <t xml:space="preserve">RODAM.EMBRAG.  </t>
  </si>
  <si>
    <t>RODAM.EMBRAG.</t>
  </si>
  <si>
    <t>RODAM.ALT.TY 3820</t>
  </si>
  <si>
    <t>RODAM.RDA.DEL.V16</t>
  </si>
  <si>
    <t xml:space="preserve">ASAHI 13X40X17 </t>
  </si>
  <si>
    <t xml:space="preserve">PFI 15X35X13 </t>
  </si>
  <si>
    <t xml:space="preserve">PFI 6201 12X32X10 </t>
  </si>
  <si>
    <t>NS V16 89/91</t>
  </si>
  <si>
    <t>CILINDRO PUERTAS</t>
  </si>
  <si>
    <t>KRAFFT 200ML</t>
  </si>
  <si>
    <t>SOLCOMERS</t>
  </si>
  <si>
    <t>RODAM.CAZOLETA</t>
  </si>
  <si>
    <t>NS V16 0100790</t>
  </si>
  <si>
    <t>RODAM.DIR CHEVY</t>
  </si>
  <si>
    <t>INA F-44349</t>
  </si>
  <si>
    <t>RODAM.MAZA NS</t>
  </si>
  <si>
    <t>16X50X29</t>
  </si>
  <si>
    <t>13-E</t>
  </si>
  <si>
    <t>1-D</t>
  </si>
  <si>
    <t>ROTOR DIST.YR-233 JP</t>
  </si>
  <si>
    <t xml:space="preserve">NS SUN/SEN </t>
  </si>
  <si>
    <t>ROTOR DIST.YR-223E JP</t>
  </si>
  <si>
    <t>NS V16 G.A.94/97</t>
  </si>
  <si>
    <t>ROTOR DIST.OLIMPIC</t>
  </si>
  <si>
    <t>CH.CORSA 21677</t>
  </si>
  <si>
    <t>KOMBI/SAVEI/GOL/FIAT</t>
  </si>
  <si>
    <t>ROTOR DIST.INTERM.</t>
  </si>
  <si>
    <t>ISUZU/TY 48250</t>
  </si>
  <si>
    <t>RENAULT 47210</t>
  </si>
  <si>
    <t>FIAT 48070</t>
  </si>
  <si>
    <t>HY/MT 48210</t>
  </si>
  <si>
    <t>LADA SAM.47990S</t>
  </si>
  <si>
    <t>CT/PG 47410</t>
  </si>
  <si>
    <t>RN/PG 47300</t>
  </si>
  <si>
    <t>FIAT/RN 48030</t>
  </si>
  <si>
    <t>98/08 0137108</t>
  </si>
  <si>
    <t>ROTOR DIST.NS V16</t>
  </si>
  <si>
    <t>93/97 0137680(DAIICHI)</t>
  </si>
  <si>
    <t>93/96 0137388</t>
  </si>
  <si>
    <t>150 AMPERES</t>
  </si>
  <si>
    <t>3-C</t>
  </si>
  <si>
    <t>K-594</t>
  </si>
  <si>
    <t>MOBILTRACK</t>
  </si>
  <si>
    <t>1-B</t>
  </si>
  <si>
    <t>70AMP.BRONCEADO</t>
  </si>
  <si>
    <t>FUSIBLE LINK HEMBRA</t>
  </si>
  <si>
    <t>100AMP.AZUL</t>
  </si>
  <si>
    <t>20AMP.BLANCO</t>
  </si>
  <si>
    <t>40AMP.VERDE</t>
  </si>
  <si>
    <t>20AMP.CELESTE</t>
  </si>
  <si>
    <t>50AMP.ROJO</t>
  </si>
  <si>
    <t>30AMP.ROSA</t>
  </si>
  <si>
    <t>60AMP.AMAR.</t>
  </si>
  <si>
    <t xml:space="preserve">40AMP.CHICO VERDE </t>
  </si>
  <si>
    <t>60AMP.CHICO.AMAR.</t>
  </si>
  <si>
    <t>20AMP.CHICO.CELESTE</t>
  </si>
  <si>
    <t>25AMP.CHICO.BLANCO</t>
  </si>
  <si>
    <t>30AMP.CHICO.ROSADO</t>
  </si>
  <si>
    <t>50AMP.CHICO.ROJO</t>
  </si>
  <si>
    <t>120AMP.PLOMO</t>
  </si>
  <si>
    <t>80AMP.NEGRO</t>
  </si>
  <si>
    <t>70AMP.MINI CAFÉ</t>
  </si>
  <si>
    <t>80AMP.MINI NEGRO</t>
  </si>
  <si>
    <t>60AMP.MINI AMAR.</t>
  </si>
  <si>
    <t>40AMP.MINI VERDE</t>
  </si>
  <si>
    <t>20AMP.MINI CELESTE</t>
  </si>
  <si>
    <t>100AMP.MINI AZUL</t>
  </si>
  <si>
    <t>50AMP.MINI ROJO</t>
  </si>
  <si>
    <t>120AMP.MINI PLOMO</t>
  </si>
  <si>
    <t>30AMP.MINI ROSA</t>
  </si>
  <si>
    <t>30AMP.C/SEG.VERDE</t>
  </si>
  <si>
    <t>25AMP.C/SEG.CAFE</t>
  </si>
  <si>
    <t>FUSIBLE CUÑO GRANDE</t>
  </si>
  <si>
    <t>60AMP.AZUL</t>
  </si>
  <si>
    <t>30AMP.VERDE</t>
  </si>
  <si>
    <t>20AMP. AMAR.</t>
  </si>
  <si>
    <t>100AMP.VIOLETA</t>
  </si>
  <si>
    <t>80AMP.BLANCO</t>
  </si>
  <si>
    <t>40AMP.NARANJO</t>
  </si>
  <si>
    <t>FUSIBLE ENCAJE COBRE</t>
  </si>
  <si>
    <t xml:space="preserve">40AMP.VERDE </t>
  </si>
  <si>
    <t>FUSIBLE OJO COBRE</t>
  </si>
  <si>
    <t>30AMP.ROSADO</t>
  </si>
  <si>
    <t>FUSIBLE OJO COBRE AB.</t>
  </si>
  <si>
    <t>MOSTRADOR</t>
  </si>
  <si>
    <t>FUSIBLE CUÑO CHICO 10 AMP</t>
  </si>
  <si>
    <t>10AMP.ROJO FLOSSER</t>
  </si>
  <si>
    <t>15AMP.AZUL FLOSSER</t>
  </si>
  <si>
    <t>20AMP.AMAR.FLOSSER</t>
  </si>
  <si>
    <t>SOQUETE AMP.1CTO</t>
  </si>
  <si>
    <t>METAL C/PIE</t>
  </si>
  <si>
    <t>SOQUETE AMP.2CTO</t>
  </si>
  <si>
    <t>BRONCE JAP.+</t>
  </si>
  <si>
    <t>BRONCE JAP.-</t>
  </si>
  <si>
    <t>BRONCE DIESEL</t>
  </si>
  <si>
    <t>BR.13MM. 2 PERNOS+</t>
  </si>
  <si>
    <t>BR.13MM. 2 PERNOS-</t>
  </si>
  <si>
    <t>BR.10MM. 2 PERNOS+</t>
  </si>
  <si>
    <t>BR.10MM. 2 PERNOS-</t>
  </si>
  <si>
    <t>BR.18MM. 2 PERNOS+</t>
  </si>
  <si>
    <t>BR.18MM. 2 PERNOS-</t>
  </si>
  <si>
    <t>BR.16MM. 3 PERNOS+</t>
  </si>
  <si>
    <t>BR.16MM. 3 PERNOS-</t>
  </si>
  <si>
    <t>1-A</t>
  </si>
  <si>
    <t>PROTECTOR LUMBAR</t>
  </si>
  <si>
    <t>FAJA</t>
  </si>
  <si>
    <t>PLATINO NEW ERA</t>
  </si>
  <si>
    <t>PLATINO SUPER</t>
  </si>
  <si>
    <t xml:space="preserve">PLATINO OSSCA </t>
  </si>
  <si>
    <t>LADA 904001-151</t>
  </si>
  <si>
    <t>TY/IS/SZ/DH NPS107</t>
  </si>
  <si>
    <t>PLATINO INTERMOTOR</t>
  </si>
  <si>
    <t>FIAT/AUS.22600</t>
  </si>
  <si>
    <t>PG/AUS. 22580</t>
  </si>
  <si>
    <t xml:space="preserve">RN/PG 22900 </t>
  </si>
  <si>
    <t>FIAT/SEAT 22640</t>
  </si>
  <si>
    <t>MAZDA 22310</t>
  </si>
  <si>
    <t>FORD 22730</t>
  </si>
  <si>
    <t>TY/DH/SZ  SD-112V</t>
  </si>
  <si>
    <t>PLATINO  YEC JP</t>
  </si>
  <si>
    <t>CONDENSADOR OSSCA</t>
  </si>
  <si>
    <t>8316 TY/DH/SZ-0,25UF</t>
  </si>
  <si>
    <t>8315 TY/RN 0,25UF</t>
  </si>
  <si>
    <t>903001-203 NS</t>
  </si>
  <si>
    <t>CA-CO007 TY</t>
  </si>
  <si>
    <t>D-204 GRANDE</t>
  </si>
  <si>
    <t>CONDENSADOR INTERM.</t>
  </si>
  <si>
    <t>CONDENSADOR NEW ERA</t>
  </si>
  <si>
    <t xml:space="preserve"> 4NC-74 TY/DH/SZ</t>
  </si>
  <si>
    <t>4NC-95 NS</t>
  </si>
  <si>
    <t>ANTENA TECHO</t>
  </si>
  <si>
    <t>IMITACION RESORTE DOBLE</t>
  </si>
  <si>
    <t xml:space="preserve">IMITACION RESORTE </t>
  </si>
  <si>
    <t>IMITACION GOTA 20CM.</t>
  </si>
  <si>
    <t>REPUESTO ATORNILLADO</t>
  </si>
  <si>
    <t>ANTENA PILAR</t>
  </si>
  <si>
    <t>EXTERIOR NEGRA TY</t>
  </si>
  <si>
    <t>RESORTE CROMO</t>
  </si>
  <si>
    <t>NS D-21</t>
  </si>
  <si>
    <t>IMITACION GOTA 40CM.</t>
  </si>
  <si>
    <t>EXTERIOR CROMO CH</t>
  </si>
  <si>
    <t>ATOR.BASE NEGRA</t>
  </si>
  <si>
    <t>AMP.LED H3   12V</t>
  </si>
  <si>
    <t>NARVA</t>
  </si>
  <si>
    <t>13-D</t>
  </si>
  <si>
    <t>NOFUMAR</t>
  </si>
  <si>
    <t>8-B</t>
  </si>
  <si>
    <t>ALT.SANMSUNG</t>
  </si>
  <si>
    <t>10,09,2014</t>
  </si>
  <si>
    <t>CORREA 4PK-1170</t>
  </si>
  <si>
    <t>CORREA 4PK-1180</t>
  </si>
  <si>
    <t>CORREA 4PK-665</t>
  </si>
  <si>
    <t>CORREA 4PK-800</t>
  </si>
  <si>
    <t>CORREA 4PK-805</t>
  </si>
  <si>
    <t>CORREA 4PK-810</t>
  </si>
  <si>
    <t>CORREA 4PK-825</t>
  </si>
  <si>
    <t>CORREA 4PK-850</t>
  </si>
  <si>
    <t>CORREA 4PK-875</t>
  </si>
  <si>
    <t>CORREA DENTADA</t>
  </si>
  <si>
    <t>CORREA 6PK-1110</t>
  </si>
  <si>
    <t>9-A</t>
  </si>
  <si>
    <t>CTR-4</t>
  </si>
  <si>
    <t>CTR-2</t>
  </si>
  <si>
    <t>CTR-1</t>
  </si>
  <si>
    <t>8-E</t>
  </si>
  <si>
    <t>CARBULBS</t>
  </si>
  <si>
    <t>4Y5</t>
  </si>
  <si>
    <t>ESPIRAL DELANTERO</t>
  </si>
  <si>
    <t>NS V16 ATSUKI</t>
  </si>
  <si>
    <t xml:space="preserve">ESPIRAL TRASERO </t>
  </si>
  <si>
    <t>8-G</t>
  </si>
  <si>
    <t>FILTRO AIRE C2546</t>
  </si>
  <si>
    <t xml:space="preserve">FILTRO AIRE C2419 </t>
  </si>
  <si>
    <t>9-G</t>
  </si>
  <si>
    <t>10-G</t>
  </si>
  <si>
    <t>NS00020</t>
  </si>
  <si>
    <t>V16 05/RDA.ATSUKI</t>
  </si>
  <si>
    <t>SEN.  II/ RDA ATSUKI</t>
  </si>
  <si>
    <t>V16 05/ L.C. ATSUKI</t>
  </si>
  <si>
    <t>SENT/V16 93/00 YAC</t>
  </si>
  <si>
    <t>NN-25-02</t>
  </si>
  <si>
    <t>SENT/V16 87/93C.V.</t>
  </si>
  <si>
    <t>ROSA</t>
  </si>
  <si>
    <t>NI-0332</t>
  </si>
  <si>
    <t>SUNNY L.RDA.</t>
  </si>
  <si>
    <t>V16 05/L/CAJA</t>
  </si>
  <si>
    <t>9-D</t>
  </si>
  <si>
    <t xml:space="preserve">FUELLE HOM.NS </t>
  </si>
  <si>
    <t>V16 L/R T.JP.</t>
  </si>
  <si>
    <t>V16/SE/SU.L/R</t>
  </si>
  <si>
    <t>V16 L/R</t>
  </si>
  <si>
    <t>FUELLE CREM/DIR.NS</t>
  </si>
  <si>
    <t>SE/SU/V16 LARGO</t>
  </si>
  <si>
    <t>BALATA HY ACCENT</t>
  </si>
  <si>
    <t xml:space="preserve">BALATA NS </t>
  </si>
  <si>
    <t>TIIDA REICK</t>
  </si>
  <si>
    <t>CARRY REICK</t>
  </si>
  <si>
    <t>YARIS 99-04  REICK</t>
  </si>
  <si>
    <t xml:space="preserve">BALATA TY </t>
  </si>
  <si>
    <t xml:space="preserve">BALATA SZ </t>
  </si>
  <si>
    <t>BALATA NS</t>
  </si>
  <si>
    <t>YARIS 00/05 ATSUKI</t>
  </si>
  <si>
    <t>TY40078</t>
  </si>
  <si>
    <t>BS-924</t>
  </si>
  <si>
    <t>BS-627</t>
  </si>
  <si>
    <t>SENTRA 85/92</t>
  </si>
  <si>
    <t>COMBO 03/AS/MON</t>
  </si>
  <si>
    <t xml:space="preserve">BALATA CH </t>
  </si>
  <si>
    <t>LUV 2,3   89-  (REICK)</t>
  </si>
  <si>
    <t>BANDEJA NS V16</t>
  </si>
  <si>
    <t xml:space="preserve">CHINA LH </t>
  </si>
  <si>
    <t>CHINA RH</t>
  </si>
  <si>
    <t>11-D</t>
  </si>
  <si>
    <t>11-B</t>
  </si>
  <si>
    <t>10-D</t>
  </si>
  <si>
    <t xml:space="preserve">SENSOR Tº CH   </t>
  </si>
  <si>
    <t>COM/LUV CAP</t>
  </si>
  <si>
    <t xml:space="preserve">SENSOR Tº DH  </t>
  </si>
  <si>
    <t>THERMO SWITCH</t>
  </si>
  <si>
    <t xml:space="preserve">SENSOR Tº NS  </t>
  </si>
  <si>
    <t>V16/PATF./VERSA</t>
  </si>
  <si>
    <t>WS3001</t>
  </si>
  <si>
    <t xml:space="preserve">SENSOR Tº CH  </t>
  </si>
  <si>
    <t>CORSA/MON.DELPHI</t>
  </si>
  <si>
    <t xml:space="preserve">SENSOR Tº HY  </t>
  </si>
  <si>
    <t>ORIG.KOREA</t>
  </si>
  <si>
    <t>39220-42700</t>
  </si>
  <si>
    <t>SENSOR Tº NS</t>
  </si>
  <si>
    <t>720/SUNNY/150</t>
  </si>
  <si>
    <t>SENSOR Tº DW/CH</t>
  </si>
  <si>
    <t>BULBO ELECTR.NS</t>
  </si>
  <si>
    <t>BS-111</t>
  </si>
  <si>
    <t>SENTRA/SUNNY</t>
  </si>
  <si>
    <t>D22 DIESEL</t>
  </si>
  <si>
    <t>SENT/SUN.(MAIER)</t>
  </si>
  <si>
    <t>60A00</t>
  </si>
  <si>
    <t>1-E</t>
  </si>
  <si>
    <t xml:space="preserve">VISAGRA CAPOT </t>
  </si>
  <si>
    <t>NS V16 LH</t>
  </si>
  <si>
    <t>NS V16 RH</t>
  </si>
  <si>
    <t>30,06,15</t>
  </si>
  <si>
    <t>VIT</t>
  </si>
  <si>
    <t>CIERRE MALETA</t>
  </si>
  <si>
    <t>SUP.NS V16</t>
  </si>
  <si>
    <t>INF.NS V16</t>
  </si>
  <si>
    <t>HY ACCENT 94/00</t>
  </si>
  <si>
    <t>CILINDRO FRENO LH</t>
  </si>
  <si>
    <t>8-C</t>
  </si>
  <si>
    <t>CILINDRO FRENO RH</t>
  </si>
  <si>
    <t>BALATAS FRENO</t>
  </si>
  <si>
    <t>HY ACCENT 94/99</t>
  </si>
  <si>
    <t>H022968</t>
  </si>
  <si>
    <t>FILTRO AIRE C2524</t>
  </si>
  <si>
    <t>TY TERCEL 93/99</t>
  </si>
  <si>
    <t>6-C</t>
  </si>
  <si>
    <t>TYT0001</t>
  </si>
  <si>
    <t>2-C</t>
  </si>
  <si>
    <t>ENTR.</t>
  </si>
  <si>
    <t>VIT.</t>
  </si>
  <si>
    <t>9-C</t>
  </si>
  <si>
    <t>FILTRO AIRE C2651</t>
  </si>
  <si>
    <t>KAF HY DIE./KIA RIO</t>
  </si>
  <si>
    <t>KEND. HY DIE./KIA RIO</t>
  </si>
  <si>
    <t>FILTRO AIRE C2621</t>
  </si>
  <si>
    <t>STP NS V16 JAPONES 92</t>
  </si>
  <si>
    <t>KEND. NS V16 JAPONES 92</t>
  </si>
  <si>
    <t xml:space="preserve"> KAF NS MARCH 2012</t>
  </si>
  <si>
    <t>FILTRO AIRE C1618</t>
  </si>
  <si>
    <t>KEND.NS MARCH 92/03</t>
  </si>
  <si>
    <t xml:space="preserve">KAF MARCH 2012/ </t>
  </si>
  <si>
    <t xml:space="preserve">KAF NS TIIDA </t>
  </si>
  <si>
    <t>FILTRO AIRE C2329</t>
  </si>
  <si>
    <t xml:space="preserve">FILTRO AIRE C2340 </t>
  </si>
  <si>
    <t>ORING BOMBA BENC.</t>
  </si>
  <si>
    <t>2-D</t>
  </si>
  <si>
    <t>ORING CAJA</t>
  </si>
  <si>
    <t>CAJA VARIOS</t>
  </si>
  <si>
    <t>CABLE Nº14</t>
  </si>
  <si>
    <t>ELECTR.SZ CARRY</t>
  </si>
  <si>
    <t>ELECTR.V16 CHICA</t>
  </si>
  <si>
    <t>BOMBA BENCINA ECHILIN</t>
  </si>
  <si>
    <t xml:space="preserve">ELECTR.NS/TY/HD CHICA  </t>
  </si>
  <si>
    <t xml:space="preserve">BOMBA BENCINA </t>
  </si>
  <si>
    <t>ELECTR.NS/TY  GRDE.</t>
  </si>
  <si>
    <t>H707878</t>
  </si>
  <si>
    <t>QUEBRADDA</t>
  </si>
  <si>
    <t xml:space="preserve">MOBIL 15W/40 XT-3 </t>
  </si>
  <si>
    <t xml:space="preserve">MOBIL 15W/40 XT-5 </t>
  </si>
  <si>
    <t>10W/30 4LTS.SUPER 1000</t>
  </si>
  <si>
    <t>MOTO 20W/50 1LT</t>
  </si>
  <si>
    <t>HELIX 10W/40 4LTS.</t>
  </si>
  <si>
    <t>HELIX 20W/50 HX3 4LTS.</t>
  </si>
  <si>
    <t>ACEITE GONHER</t>
  </si>
  <si>
    <t>10W/40 4LTS.SEMISYNT.</t>
  </si>
  <si>
    <t>10W/30 1LT.MULTIG.</t>
  </si>
  <si>
    <t>5W/30 1LT.SYNTIT.</t>
  </si>
  <si>
    <t>75W/90 1LT/SINT.</t>
  </si>
  <si>
    <t>ACEITE HIDROTECH</t>
  </si>
  <si>
    <t>10W/40 4LTS.</t>
  </si>
  <si>
    <t>15W/40 4LTS.</t>
  </si>
  <si>
    <t>AMPOLLETA BISCOLA NARANJA</t>
  </si>
  <si>
    <t>H4 TUGRAM</t>
  </si>
  <si>
    <t>T20 1 CTO BLANCA</t>
  </si>
  <si>
    <t>T201CTO AMBER</t>
  </si>
  <si>
    <t>BBA BENCINA GRANDE</t>
  </si>
  <si>
    <t>BUJIAS DENSO</t>
  </si>
  <si>
    <t>BALDE ACEITE MOBIL 220 (ROJO)</t>
  </si>
  <si>
    <t>(BUJIA NS TIIDA)</t>
  </si>
  <si>
    <t>(PASTILLA NS TIIDA)</t>
  </si>
  <si>
    <t>AMPOLLETA PIOJITO T5BLANCA</t>
  </si>
  <si>
    <t>TERMINAL BATERIA</t>
  </si>
  <si>
    <t>TERMINAL LUCAS</t>
  </si>
  <si>
    <t>TERMINAL DIR.MEC. NS</t>
  </si>
  <si>
    <t xml:space="preserve">TERMINAL DIR. MEC. </t>
  </si>
  <si>
    <t>48521-50Y25</t>
  </si>
  <si>
    <t>RACK END</t>
  </si>
  <si>
    <t>ART.AXIAL DIR.MEC</t>
  </si>
  <si>
    <t>NS V16 90/08ATSUKI</t>
  </si>
  <si>
    <t>ART.AXIAL DIR.MEC.</t>
  </si>
  <si>
    <t>NS V16 RACK END</t>
  </si>
  <si>
    <t>ART.AXIAL DIR.HID.</t>
  </si>
  <si>
    <t>NS SUNNY ATSUKI</t>
  </si>
  <si>
    <t>ART.AXIAL DIR.MEC.H.INT.</t>
  </si>
  <si>
    <t>ART.AXIAL DIR.MEC.H.EXT.</t>
  </si>
  <si>
    <t>BIELETA DEL. NS.V16</t>
  </si>
  <si>
    <t>90/08 DIR.HID.ATSUKI</t>
  </si>
  <si>
    <t>BILETA TRAS.NS.V16</t>
  </si>
  <si>
    <t>90/08 ATSUKI</t>
  </si>
  <si>
    <t xml:space="preserve">LISA ATSUK I </t>
  </si>
  <si>
    <t xml:space="preserve">ESTRIADA ATSUK I </t>
  </si>
  <si>
    <t>ROTULA NS.V16 39.0MM.</t>
  </si>
  <si>
    <t>ROTULA NS.V16 39.5MM.</t>
  </si>
  <si>
    <t>ROTULA NS.V16 40.0MM</t>
  </si>
  <si>
    <t>ROTULA NS.SENT</t>
  </si>
  <si>
    <t xml:space="preserve">38MM.LISA ATSUK I </t>
  </si>
  <si>
    <t>RAIADOR CALEFAC.</t>
  </si>
  <si>
    <t>PIOJITO THUGRAM</t>
  </si>
  <si>
    <t>07,07,15</t>
  </si>
  <si>
    <t>AMP. W2X4.6D</t>
  </si>
  <si>
    <t>LLB582A</t>
  </si>
  <si>
    <t>AMP.1CTO AMARI.</t>
  </si>
  <si>
    <t>THUGRAM</t>
  </si>
  <si>
    <t>SPECIAL10W/40 1LT.</t>
  </si>
  <si>
    <t>SPECIAL 20W/504LTS.</t>
  </si>
  <si>
    <t>HD PLUS80W/90 1LT.</t>
  </si>
  <si>
    <t>4-C</t>
  </si>
  <si>
    <t>BOMBA BENCINA SZ</t>
  </si>
  <si>
    <t>DISC./PREN.JAPON)</t>
  </si>
  <si>
    <t>13,07,15</t>
  </si>
  <si>
    <t>7-E</t>
  </si>
  <si>
    <t>COOLANT ROJO 4LTS.</t>
  </si>
  <si>
    <t>TALLER</t>
  </si>
  <si>
    <t>FAROLY AMP.LED</t>
  </si>
  <si>
    <t>RELE 4 PATAS PARA</t>
  </si>
  <si>
    <t>2-B</t>
  </si>
  <si>
    <t>DNI1112</t>
  </si>
  <si>
    <t xml:space="preserve">SACHET LIMPIA </t>
  </si>
  <si>
    <t>PARAB.LUBRIS.NAR.</t>
  </si>
  <si>
    <t>LPIA/SAC</t>
  </si>
  <si>
    <t>SHIBAMI-JAPON</t>
  </si>
  <si>
    <t>8-F</t>
  </si>
  <si>
    <t>MAZA RDA.DEL.</t>
  </si>
  <si>
    <t>NS.V16</t>
  </si>
  <si>
    <t>10-E</t>
  </si>
  <si>
    <t>ROJO 12V</t>
  </si>
  <si>
    <t>3-A</t>
  </si>
  <si>
    <t>DL-120</t>
  </si>
  <si>
    <t>BALIZA GIRATORIA</t>
  </si>
  <si>
    <t>AMP.2CTO.P.D.24V</t>
  </si>
  <si>
    <t>TELECOMANDO LUCES</t>
  </si>
  <si>
    <t>PAÑO AMARILLO</t>
  </si>
  <si>
    <t>R66</t>
  </si>
  <si>
    <t>FILTRO AIRE C2496</t>
  </si>
  <si>
    <t xml:space="preserve">LUBRISTONE   </t>
  </si>
  <si>
    <t>AMARILLOS RED.</t>
  </si>
  <si>
    <t>CH.LUV</t>
  </si>
  <si>
    <t>CREMALLERA DIR.</t>
  </si>
  <si>
    <t>MECAN.NS V16</t>
  </si>
  <si>
    <t>NEBLINERO FOCO</t>
  </si>
  <si>
    <t>NEBLINEROS PAR</t>
  </si>
  <si>
    <t>JGO. CABLE BUJIA NS</t>
  </si>
  <si>
    <t>SUNNY</t>
  </si>
  <si>
    <t>5-G</t>
  </si>
  <si>
    <t xml:space="preserve"> ECONOMICAS</t>
  </si>
  <si>
    <t>PARA MANTENEREL ENCABEZADO IR A DATOS.</t>
  </si>
  <si>
    <t>LUBRICANTE MULTIUSO</t>
  </si>
  <si>
    <t>ANTIOXIDO</t>
  </si>
  <si>
    <t>9-F</t>
  </si>
  <si>
    <t>C-2419</t>
  </si>
  <si>
    <t>15,07,15</t>
  </si>
  <si>
    <t>MOST</t>
  </si>
  <si>
    <t>4-A</t>
  </si>
  <si>
    <t>9-E</t>
  </si>
  <si>
    <t>FLASH INTERMITENTE</t>
  </si>
  <si>
    <t>VERSA CHEM</t>
  </si>
  <si>
    <t>AMP.T10 12V</t>
  </si>
  <si>
    <t>AMP.T13</t>
  </si>
  <si>
    <t>AMP.T15</t>
  </si>
  <si>
    <t>AMP.T20 1CTO.</t>
  </si>
  <si>
    <t xml:space="preserve">AMP.T20 2CTO. </t>
  </si>
  <si>
    <t>SOQUETE AMP.T20</t>
  </si>
  <si>
    <t>AMP.T5</t>
  </si>
  <si>
    <t>PLUMILLA 16"UNID.</t>
  </si>
  <si>
    <t>PLUMILLA 14"UNID.</t>
  </si>
  <si>
    <t>PLUMILLA 16"PAR</t>
  </si>
  <si>
    <t>PLUMILLA 20"PAR</t>
  </si>
  <si>
    <t>PLUMILLA 18"UNID.</t>
  </si>
  <si>
    <t>YADA WIPER BLADE</t>
  </si>
  <si>
    <t>LUMINACTION</t>
  </si>
  <si>
    <t>LEXUS T/BOSCH</t>
  </si>
  <si>
    <t>LUMINACTION GOMA</t>
  </si>
  <si>
    <t>YADA UNIVERSAL</t>
  </si>
  <si>
    <t>ACDELCO</t>
  </si>
  <si>
    <t>YADA GOMA</t>
  </si>
  <si>
    <t>YADA WIPER BLACK</t>
  </si>
  <si>
    <t>BENTON MULTI-CLIP</t>
  </si>
  <si>
    <t>PLUMILLA 22"UNID.</t>
  </si>
  <si>
    <t>ANCO</t>
  </si>
  <si>
    <t>PLUMILLA 26"UNID.</t>
  </si>
  <si>
    <t>PLUMILLA 28"UNID.</t>
  </si>
  <si>
    <t>MICHELIN</t>
  </si>
  <si>
    <t>PLUMILLA 17"UNID.</t>
  </si>
  <si>
    <t>STEALTH</t>
  </si>
  <si>
    <t>GOMA</t>
  </si>
  <si>
    <t>YADA SAFE CAULITE</t>
  </si>
  <si>
    <t>BENTON GOMA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</si>
</sst>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\ _€_-;_-@_-"/>
    <numFmt numFmtId="165" formatCode="_-[$$-340A]\ * #,##0_-;\-[$$-340A]\ * #,##0_-;_-[$$-340A]\ * &quot;-&quot;_-;_-@_-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8"/>
      <color theme="1"/>
      <name val="Adobe Garamond Pro Bold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</patternFill>
    </fill>
    <fill>
      <patternFill patternType="solid">
        <fgColor rgb="FF00CC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B2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0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theme="3" tint="0.59999389629810485"/>
      </left>
      <right/>
      <top/>
      <bottom/>
      <diagonal/>
    </border>
    <border>
      <left style="thick">
        <color theme="3" tint="0.59999389629810485"/>
      </left>
      <right style="thick">
        <color theme="3" tint="0.59999389629810485"/>
      </right>
      <top style="thick">
        <color theme="3" tint="0.59999389629810485"/>
      </top>
      <bottom style="thick">
        <color theme="3" tint="0.59999389629810485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0" fontId="10" fillId="14" borderId="0" applyNumberFormat="0" applyBorder="0" applyAlignment="0" applyProtection="0"/>
  </cellStyleXfs>
  <cellXfs count="2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5" fillId="2" borderId="1" xfId="0" applyFont="1" applyFill="1" applyBorder="1"/>
    <xf numFmtId="0" fontId="4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 applyAlignment="1"/>
    <xf numFmtId="0" fontId="0" fillId="5" borderId="1" xfId="0" applyFill="1" applyBorder="1" applyAlignment="1"/>
    <xf numFmtId="0" fontId="1" fillId="5" borderId="1" xfId="0" applyFont="1" applyFill="1" applyBorder="1" applyAlignment="1"/>
    <xf numFmtId="0" fontId="5" fillId="6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0" borderId="0" xfId="0" applyFont="1"/>
    <xf numFmtId="0" fontId="7" fillId="11" borderId="1" xfId="0" applyFont="1" applyFill="1" applyBorder="1"/>
    <xf numFmtId="0" fontId="0" fillId="0" borderId="0" xfId="0" applyBorder="1"/>
    <xf numFmtId="0" fontId="0" fillId="8" borderId="1" xfId="0" applyFill="1" applyBorder="1"/>
    <xf numFmtId="0" fontId="2" fillId="0" borderId="12" xfId="0" applyFont="1" applyFill="1" applyBorder="1"/>
    <xf numFmtId="0" fontId="2" fillId="0" borderId="4" xfId="0" applyFont="1" applyFill="1" applyBorder="1"/>
    <xf numFmtId="0" fontId="3" fillId="0" borderId="4" xfId="0" applyFont="1" applyFill="1" applyBorder="1"/>
    <xf numFmtId="0" fontId="3" fillId="0" borderId="10" xfId="0" applyFont="1" applyFill="1" applyBorder="1"/>
    <xf numFmtId="0" fontId="0" fillId="0" borderId="5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13" xfId="0" applyFill="1" applyBorder="1"/>
    <xf numFmtId="0" fontId="0" fillId="0" borderId="8" xfId="0" applyFill="1" applyBorder="1"/>
    <xf numFmtId="0" fontId="0" fillId="0" borderId="15" xfId="0" applyFill="1" applyBorder="1"/>
    <xf numFmtId="0" fontId="1" fillId="0" borderId="15" xfId="0" applyFont="1" applyFill="1" applyBorder="1"/>
    <xf numFmtId="0" fontId="0" fillId="0" borderId="6" xfId="0" applyFill="1" applyBorder="1"/>
    <xf numFmtId="0" fontId="0" fillId="0" borderId="12" xfId="0" applyFill="1" applyBorder="1"/>
    <xf numFmtId="0" fontId="0" fillId="0" borderId="4" xfId="0" applyFill="1" applyBorder="1"/>
    <xf numFmtId="0" fontId="1" fillId="0" borderId="4" xfId="0" applyFont="1" applyFill="1" applyBorder="1"/>
    <xf numFmtId="0" fontId="0" fillId="0" borderId="10" xfId="0" applyFill="1" applyBorder="1"/>
    <xf numFmtId="0" fontId="0" fillId="0" borderId="5" xfId="0" applyBorder="1" applyAlignment="1">
      <alignment horizontal="center"/>
    </xf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/>
    <xf numFmtId="164" fontId="1" fillId="15" borderId="1" xfId="1" applyFont="1" applyFill="1" applyBorder="1"/>
    <xf numFmtId="0" fontId="10" fillId="14" borderId="1" xfId="2" applyBorder="1"/>
    <xf numFmtId="164" fontId="10" fillId="14" borderId="1" xfId="1" applyFont="1" applyFill="1" applyBorder="1"/>
    <xf numFmtId="0" fontId="0" fillId="5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6" borderId="1" xfId="1" applyFont="1" applyFill="1" applyBorder="1"/>
    <xf numFmtId="164" fontId="0" fillId="2" borderId="13" xfId="1" applyFont="1" applyFill="1" applyBorder="1" applyAlignment="1">
      <alignment horizontal="right"/>
    </xf>
    <xf numFmtId="164" fontId="0" fillId="13" borderId="14" xfId="1" applyFont="1" applyFill="1" applyBorder="1"/>
    <xf numFmtId="164" fontId="0" fillId="2" borderId="5" xfId="1" applyFont="1" applyFill="1" applyBorder="1"/>
    <xf numFmtId="0" fontId="0" fillId="2" borderId="1" xfId="0" applyFill="1" applyBorder="1" applyAlignment="1">
      <alignment horizontal="center"/>
    </xf>
    <xf numFmtId="164" fontId="10" fillId="8" borderId="1" xfId="2" applyNumberFormat="1" applyFill="1" applyBorder="1" applyAlignment="1">
      <alignment horizontal="center"/>
    </xf>
    <xf numFmtId="0" fontId="10" fillId="8" borderId="1" xfId="2" applyFill="1" applyBorder="1" applyAlignment="1">
      <alignment horizontal="center"/>
    </xf>
    <xf numFmtId="0" fontId="0" fillId="16" borderId="0" xfId="0" applyFill="1"/>
    <xf numFmtId="0" fontId="0" fillId="16" borderId="27" xfId="0" applyFill="1" applyBorder="1"/>
    <xf numFmtId="0" fontId="10" fillId="17" borderId="1" xfId="0" applyFont="1" applyFill="1" applyBorder="1" applyAlignment="1">
      <alignment horizontal="left"/>
    </xf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6" fillId="2" borderId="1" xfId="0" applyFont="1" applyFill="1" applyBorder="1"/>
    <xf numFmtId="0" fontId="16" fillId="2" borderId="1" xfId="0" applyFont="1" applyFill="1" applyBorder="1" applyAlignment="1">
      <alignment horizontal="center"/>
    </xf>
    <xf numFmtId="0" fontId="2" fillId="3" borderId="0" xfId="0" applyFont="1" applyFill="1"/>
    <xf numFmtId="0" fontId="0" fillId="8" borderId="0" xfId="0" applyFill="1"/>
    <xf numFmtId="0" fontId="0" fillId="18" borderId="0" xfId="0" applyFill="1"/>
    <xf numFmtId="0" fontId="0" fillId="19" borderId="0" xfId="0" applyFill="1"/>
    <xf numFmtId="0" fontId="0" fillId="10" borderId="0" xfId="0" applyFill="1"/>
    <xf numFmtId="0" fontId="0" fillId="20" borderId="0" xfId="0" applyFill="1"/>
    <xf numFmtId="0" fontId="19" fillId="8" borderId="0" xfId="0" applyFont="1" applyFill="1"/>
    <xf numFmtId="0" fontId="18" fillId="2" borderId="0" xfId="0" applyFont="1" applyFill="1"/>
    <xf numFmtId="0" fontId="19" fillId="18" borderId="0" xfId="0" applyFont="1" applyFill="1"/>
    <xf numFmtId="0" fontId="18" fillId="10" borderId="0" xfId="0" applyFont="1" applyFill="1"/>
    <xf numFmtId="0" fontId="18" fillId="20" borderId="0" xfId="0" applyFont="1" applyFill="1"/>
    <xf numFmtId="0" fontId="18" fillId="19" borderId="0" xfId="0" applyFont="1" applyFill="1"/>
    <xf numFmtId="16" fontId="0" fillId="0" borderId="0" xfId="0" applyNumberFormat="1"/>
    <xf numFmtId="0" fontId="17" fillId="0" borderId="0" xfId="0" applyFont="1"/>
    <xf numFmtId="0" fontId="20" fillId="0" borderId="0" xfId="0" applyFont="1"/>
    <xf numFmtId="0" fontId="1" fillId="0" borderId="1" xfId="0" applyFont="1" applyBorder="1"/>
    <xf numFmtId="0" fontId="15" fillId="0" borderId="0" xfId="0" applyFont="1" applyFill="1"/>
    <xf numFmtId="0" fontId="10" fillId="0" borderId="0" xfId="0" applyFont="1" applyFill="1"/>
    <xf numFmtId="0" fontId="0" fillId="7" borderId="0" xfId="0" applyFill="1"/>
    <xf numFmtId="0" fontId="0" fillId="21" borderId="0" xfId="0" applyFill="1"/>
    <xf numFmtId="0" fontId="17" fillId="21" borderId="0" xfId="0" applyFont="1" applyFill="1"/>
    <xf numFmtId="0" fontId="0" fillId="0" borderId="0" xfId="0" applyAlignment="1">
      <alignment horizontal="center"/>
    </xf>
    <xf numFmtId="0" fontId="0" fillId="22" borderId="1" xfId="0" applyFill="1" applyBorder="1" applyAlignment="1">
      <alignment horizontal="center"/>
    </xf>
    <xf numFmtId="0" fontId="21" fillId="0" borderId="0" xfId="0" applyFont="1"/>
    <xf numFmtId="0" fontId="1" fillId="0" borderId="0" xfId="0" applyFont="1"/>
    <xf numFmtId="0" fontId="0" fillId="25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0" fillId="26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5" fontId="0" fillId="25" borderId="0" xfId="0" applyNumberFormat="1" applyFill="1" applyAlignment="1">
      <alignment horizontal="center"/>
    </xf>
    <xf numFmtId="165" fontId="0" fillId="21" borderId="0" xfId="0" applyNumberFormat="1" applyFill="1" applyAlignment="1">
      <alignment horizontal="center"/>
    </xf>
    <xf numFmtId="165" fontId="0" fillId="23" borderId="0" xfId="0" applyNumberFormat="1" applyFill="1" applyAlignment="1">
      <alignment horizontal="center"/>
    </xf>
    <xf numFmtId="165" fontId="0" fillId="26" borderId="0" xfId="0" applyNumberFormat="1" applyFill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3" fillId="11" borderId="0" xfId="0" applyFont="1" applyFill="1" applyBorder="1"/>
    <xf numFmtId="0" fontId="22" fillId="0" borderId="0" xfId="0" applyFont="1"/>
    <xf numFmtId="0" fontId="2" fillId="2" borderId="0" xfId="0" applyFont="1" applyFill="1"/>
    <xf numFmtId="0" fontId="2" fillId="12" borderId="0" xfId="0" applyFont="1" applyFill="1"/>
    <xf numFmtId="0" fontId="0" fillId="12" borderId="0" xfId="0" applyFill="1"/>
    <xf numFmtId="0" fontId="2" fillId="27" borderId="0" xfId="0" applyFont="1" applyFill="1"/>
    <xf numFmtId="0" fontId="0" fillId="27" borderId="0" xfId="0" applyFill="1"/>
    <xf numFmtId="0" fontId="0" fillId="6" borderId="0" xfId="0" applyFill="1" applyBorder="1"/>
    <xf numFmtId="0" fontId="0" fillId="6" borderId="0" xfId="0" applyFill="1"/>
    <xf numFmtId="0" fontId="3" fillId="2" borderId="0" xfId="0" applyFont="1" applyFill="1" applyBorder="1"/>
    <xf numFmtId="17" fontId="0" fillId="0" borderId="0" xfId="0" applyNumberFormat="1"/>
    <xf numFmtId="0" fontId="0" fillId="0" borderId="11" xfId="0" applyBorder="1"/>
    <xf numFmtId="0" fontId="0" fillId="0" borderId="28" xfId="0" applyBorder="1"/>
    <xf numFmtId="0" fontId="0" fillId="0" borderId="3" xfId="0" applyBorder="1"/>
    <xf numFmtId="0" fontId="1" fillId="0" borderId="0" xfId="0" applyFont="1" applyBorder="1" applyAlignment="1">
      <alignment horizontal="left"/>
    </xf>
    <xf numFmtId="164" fontId="10" fillId="15" borderId="1" xfId="1" applyFont="1" applyFill="1" applyBorder="1"/>
    <xf numFmtId="0" fontId="10" fillId="29" borderId="1" xfId="0" applyFont="1" applyFill="1" applyBorder="1"/>
    <xf numFmtId="164" fontId="10" fillId="29" borderId="1" xfId="1" applyFont="1" applyFill="1" applyBorder="1"/>
    <xf numFmtId="0" fontId="0" fillId="15" borderId="1" xfId="0" applyFill="1" applyBorder="1"/>
    <xf numFmtId="0" fontId="17" fillId="15" borderId="1" xfId="0" applyFont="1" applyFill="1" applyBorder="1"/>
    <xf numFmtId="0" fontId="26" fillId="15" borderId="1" xfId="0" applyFont="1" applyFill="1" applyBorder="1"/>
    <xf numFmtId="0" fontId="1" fillId="15" borderId="1" xfId="0" applyFont="1" applyFill="1" applyBorder="1"/>
    <xf numFmtId="0" fontId="3" fillId="2" borderId="1" xfId="0" applyFont="1" applyFill="1" applyBorder="1"/>
    <xf numFmtId="0" fontId="1" fillId="6" borderId="1" xfId="0" applyFont="1" applyFill="1" applyBorder="1"/>
    <xf numFmtId="0" fontId="0" fillId="30" borderId="1" xfId="0" applyFill="1" applyBorder="1"/>
    <xf numFmtId="0" fontId="1" fillId="2" borderId="1" xfId="0" applyFont="1" applyFill="1" applyBorder="1"/>
    <xf numFmtId="164" fontId="9" fillId="2" borderId="13" xfId="1" applyFont="1" applyFill="1" applyBorder="1" applyAlignment="1">
      <alignment horizontal="right"/>
    </xf>
    <xf numFmtId="16" fontId="1" fillId="8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0" fillId="8" borderId="1" xfId="2" applyFill="1" applyBorder="1"/>
    <xf numFmtId="164" fontId="10" fillId="8" borderId="1" xfId="1" applyFont="1" applyFill="1" applyBorder="1"/>
    <xf numFmtId="164" fontId="0" fillId="31" borderId="1" xfId="1" applyFont="1" applyFill="1" applyBorder="1" applyAlignment="1">
      <alignment horizontal="right"/>
    </xf>
    <xf numFmtId="0" fontId="0" fillId="26" borderId="1" xfId="0" applyFill="1" applyBorder="1"/>
    <xf numFmtId="164" fontId="0" fillId="26" borderId="1" xfId="1" applyFont="1" applyFill="1" applyBorder="1"/>
    <xf numFmtId="0" fontId="0" fillId="2" borderId="1" xfId="0" applyFill="1" applyBorder="1" applyAlignment="1">
      <alignment horizontal="left" vertical="center"/>
    </xf>
    <xf numFmtId="16" fontId="0" fillId="2" borderId="1" xfId="0" applyNumberFormat="1" applyFill="1" applyBorder="1" applyAlignment="1">
      <alignment horizontal="left"/>
    </xf>
    <xf numFmtId="0" fontId="7" fillId="0" borderId="1" xfId="0" applyFont="1" applyFill="1" applyBorder="1"/>
    <xf numFmtId="0" fontId="0" fillId="2" borderId="4" xfId="0" applyFill="1" applyBorder="1" applyAlignment="1">
      <alignment horizontal="center"/>
    </xf>
    <xf numFmtId="164" fontId="0" fillId="2" borderId="10" xfId="1" applyFont="1" applyFill="1" applyBorder="1" applyAlignment="1">
      <alignment horizontal="right"/>
    </xf>
    <xf numFmtId="164" fontId="0" fillId="13" borderId="16" xfId="1" applyFont="1" applyFill="1" applyBorder="1"/>
    <xf numFmtId="164" fontId="0" fillId="2" borderId="4" xfId="1" applyFont="1" applyFill="1" applyBorder="1"/>
    <xf numFmtId="0" fontId="10" fillId="14" borderId="4" xfId="2" applyBorder="1"/>
    <xf numFmtId="0" fontId="0" fillId="2" borderId="4" xfId="0" applyFill="1" applyBorder="1" applyAlignment="1">
      <alignment horizontal="left"/>
    </xf>
    <xf numFmtId="0" fontId="0" fillId="26" borderId="4" xfId="0" applyFill="1" applyBorder="1"/>
    <xf numFmtId="164" fontId="0" fillId="26" borderId="4" xfId="1" applyFont="1" applyFill="1" applyBorder="1"/>
    <xf numFmtId="164" fontId="1" fillId="15" borderId="4" xfId="1" applyFont="1" applyFill="1" applyBorder="1"/>
    <xf numFmtId="0" fontId="0" fillId="5" borderId="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64" fontId="10" fillId="8" borderId="4" xfId="2" applyNumberFormat="1" applyFill="1" applyBorder="1" applyAlignment="1">
      <alignment horizontal="center"/>
    </xf>
    <xf numFmtId="164" fontId="0" fillId="6" borderId="4" xfId="1" applyFont="1" applyFill="1" applyBorder="1"/>
    <xf numFmtId="164" fontId="0" fillId="31" borderId="4" xfId="1" applyFont="1" applyFill="1" applyBorder="1" applyAlignment="1">
      <alignment horizontal="right"/>
    </xf>
    <xf numFmtId="0" fontId="0" fillId="0" borderId="0" xfId="0" applyFill="1" applyBorder="1"/>
    <xf numFmtId="0" fontId="10" fillId="0" borderId="0" xfId="0" applyFont="1" applyFill="1" applyBorder="1"/>
    <xf numFmtId="164" fontId="10" fillId="14" borderId="4" xfId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3" fillId="8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2" borderId="13" xfId="1" applyFont="1" applyFill="1" applyBorder="1" applyAlignment="1">
      <alignment horizontal="center" vertical="center"/>
    </xf>
    <xf numFmtId="164" fontId="2" fillId="13" borderId="14" xfId="1" applyFont="1" applyFill="1" applyBorder="1" applyAlignment="1">
      <alignment horizontal="center" vertical="center"/>
    </xf>
    <xf numFmtId="164" fontId="2" fillId="2" borderId="5" xfId="1" applyFont="1" applyFill="1" applyBorder="1" applyAlignment="1">
      <alignment horizontal="center" vertical="center"/>
    </xf>
    <xf numFmtId="0" fontId="14" fillId="14" borderId="1" xfId="2" applyFont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164" fontId="2" fillId="26" borderId="1" xfId="1" applyFont="1" applyFill="1" applyBorder="1" applyAlignment="1">
      <alignment horizontal="center" vertical="center"/>
    </xf>
    <xf numFmtId="164" fontId="13" fillId="14" borderId="1" xfId="1" applyFont="1" applyFill="1" applyBorder="1" applyAlignment="1">
      <alignment horizontal="center" vertical="center"/>
    </xf>
    <xf numFmtId="164" fontId="3" fillId="26" borderId="1" xfId="1" applyFont="1" applyFill="1" applyBorder="1" applyAlignment="1">
      <alignment horizontal="center" vertical="center"/>
    </xf>
    <xf numFmtId="164" fontId="11" fillId="15" borderId="1" xfId="1" applyFont="1" applyFill="1" applyBorder="1" applyAlignment="1">
      <alignment horizontal="center" vertical="center"/>
    </xf>
    <xf numFmtId="164" fontId="3" fillId="6" borderId="1" xfId="1" applyFont="1" applyFill="1" applyBorder="1" applyAlignment="1">
      <alignment horizontal="center" vertical="center"/>
    </xf>
    <xf numFmtId="164" fontId="12" fillId="31" borderId="1" xfId="1" applyFont="1" applyFill="1" applyBorder="1" applyAlignment="1">
      <alignment horizontal="center" vertical="center"/>
    </xf>
    <xf numFmtId="164" fontId="0" fillId="26" borderId="1" xfId="1" applyFont="1" applyFill="1" applyBorder="1" applyAlignment="1">
      <alignment vertical="center"/>
    </xf>
    <xf numFmtId="0" fontId="8" fillId="7" borderId="19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left" vertical="center"/>
    </xf>
    <xf numFmtId="0" fontId="0" fillId="28" borderId="0" xfId="0" applyFill="1" applyAlignment="1">
      <alignment horizontal="center"/>
    </xf>
    <xf numFmtId="0" fontId="23" fillId="6" borderId="0" xfId="0" applyFont="1" applyFill="1" applyBorder="1" applyAlignment="1">
      <alignment horizontal="center"/>
    </xf>
    <xf numFmtId="0" fontId="25" fillId="17" borderId="29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24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1" fillId="8" borderId="0" xfId="0" applyFont="1" applyFill="1" applyAlignment="1">
      <alignment horizontal="center"/>
    </xf>
  </cellXfs>
  <cellStyles count="3">
    <cellStyle name="Énfasis2" xfId="2" builtinId="33"/>
    <cellStyle name="Millares [0]" xfId="1" builtinId="6"/>
    <cellStyle name="Normal" xfId="0" builtinId="0"/>
  </cellStyles>
  <dxfs count="8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7" tint="-0.2499465926084170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00CC00"/>
      <color rgb="FFFF7B2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47625</xdr:colOff>
      <xdr:row>838</xdr:row>
      <xdr:rowOff>19051</xdr:rowOff>
    </xdr:from>
    <xdr:ext cx="2924175" cy="264560"/>
    <xdr:sp macro="" textlink="">
      <xdr:nvSpPr>
        <xdr:cNvPr id="5" name="4 CuadroTexto"/>
        <xdr:cNvSpPr txBox="1"/>
      </xdr:nvSpPr>
      <xdr:spPr>
        <a:xfrm>
          <a:off x="14239875" y="3829051"/>
          <a:ext cx="29241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13</xdr:row>
      <xdr:rowOff>47625</xdr:rowOff>
    </xdr:from>
    <xdr:to>
      <xdr:col>5</xdr:col>
      <xdr:colOff>57150</xdr:colOff>
      <xdr:row>16</xdr:row>
      <xdr:rowOff>47625</xdr:rowOff>
    </xdr:to>
    <xdr:sp macro="" textlink="">
      <xdr:nvSpPr>
        <xdr:cNvPr id="2" name="1 Rectángulo redondeado"/>
        <xdr:cNvSpPr/>
      </xdr:nvSpPr>
      <xdr:spPr>
        <a:xfrm>
          <a:off x="3895725" y="2381250"/>
          <a:ext cx="1609725" cy="5715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ES" sz="2000" b="1" i="1" u="sng"/>
            <a:t>CONTINUAR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A5:O14" totalsRowShown="0" headerRowDxfId="83" dataDxfId="81" headerRowBorderDxfId="82" tableBorderDxfId="80" totalsRowBorderDxfId="79">
  <autoFilter ref="A5:O14"/>
  <tableColumns count="15">
    <tableColumn id="1" name="CANT" dataDxfId="78"/>
    <tableColumn id="2" name="VALOR" dataDxfId="77"/>
    <tableColumn id="3" name="VENTA" dataDxfId="76">
      <calculatedColumnFormula>A6*B6</calculatedColumnFormula>
    </tableColumn>
    <tableColumn id="4" name="ARTICULO" dataDxfId="75"/>
    <tableColumn id="5" name="DESCRIPCION" dataDxfId="74"/>
    <tableColumn id="6" name="PROV." dataDxfId="73"/>
    <tableColumn id="7" name="NETO" dataDxfId="72"/>
    <tableColumn id="8" name="IVA" dataDxfId="71">
      <calculatedColumnFormula>0.19*G6</calculatedColumnFormula>
    </tableColumn>
    <tableColumn id="9" name="BRUTO" dataDxfId="70">
      <calculatedColumnFormula>G6+H6</calculatedColumnFormula>
    </tableColumn>
    <tableColumn id="10" name="INGRESOS" dataDxfId="69"/>
    <tableColumn id="11" name="VTA.ANT." dataDxfId="68"/>
    <tableColumn id="12" name="T. VDA" dataDxfId="67">
      <calculatedColumnFormula>K6+A6</calculatedColumnFormula>
    </tableColumn>
    <tableColumn id="13" name="STOCK" dataDxfId="66">
      <calculatedColumnFormula>J6-L6</calculatedColumnFormula>
    </tableColumn>
    <tableColumn id="14" name="VENTA2" dataDxfId="65">
      <calculatedColumnFormula>L6*B6</calculatedColumnFormula>
    </tableColumn>
    <tableColumn id="15" name="UTILIDAD" dataDxfId="64">
      <calculatedColumnFormula>N6-L6*I6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5:O16" totalsRowShown="0" headerRowDxfId="63" dataDxfId="61" headerRowBorderDxfId="62" tableBorderDxfId="60" totalsRowBorderDxfId="59">
  <autoFilter ref="A15:O16"/>
  <tableColumns count="15">
    <tableColumn id="1" name="Columna1" dataDxfId="58"/>
    <tableColumn id="2" name="2000" dataDxfId="57"/>
    <tableColumn id="3" name="0" dataDxfId="56">
      <calculatedColumnFormula>A16*B16</calculatedColumnFormula>
    </tableColumn>
    <tableColumn id="4" name="ACEITE STO." dataDxfId="55"/>
    <tableColumn id="5" name="MOBIL SAE40" dataDxfId="54"/>
    <tableColumn id="6" name="LUCAS" dataDxfId="53"/>
    <tableColumn id="7" name="1130" dataDxfId="52"/>
    <tableColumn id="8" name="214,7" dataDxfId="51">
      <calculatedColumnFormula>0.19*G16</calculatedColumnFormula>
    </tableColumn>
    <tableColumn id="9" name="1344,7" dataDxfId="50">
      <calculatedColumnFormula>G16+H16</calculatedColumnFormula>
    </tableColumn>
    <tableColumn id="10" name="200" dataDxfId="49"/>
    <tableColumn id="11" name="85" dataDxfId="48"/>
    <tableColumn id="12" name="852" dataDxfId="47">
      <calculatedColumnFormula>K16+A16</calculatedColumnFormula>
    </tableColumn>
    <tableColumn id="13" name="115" dataDxfId="46">
      <calculatedColumnFormula>J16-L16</calculatedColumnFormula>
    </tableColumn>
    <tableColumn id="14" name="170000" dataDxfId="45">
      <calculatedColumnFormula>L16*B16</calculatedColumnFormula>
    </tableColumn>
    <tableColumn id="15" name="55700,5" dataDxfId="44">
      <calculatedColumnFormula>N16-L16*I16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21:O36" totalsRowShown="0" headerRowDxfId="43" dataDxfId="41" headerRowBorderDxfId="42" tableBorderDxfId="40" totalsRowBorderDxfId="39">
  <autoFilter ref="A21:O36"/>
  <sortState ref="A22:O36">
    <sortCondition ref="D21:D36"/>
  </sortState>
  <tableColumns count="15">
    <tableColumn id="1" name="Columna1" dataDxfId="38"/>
    <tableColumn id="2" name="Columna2" dataDxfId="37"/>
    <tableColumn id="3" name="Columna3" dataDxfId="36">
      <calculatedColumnFormula>A22*B22</calculatedColumnFormula>
    </tableColumn>
    <tableColumn id="4" name="Columna4" dataDxfId="35"/>
    <tableColumn id="5" name="Columna5" dataDxfId="34"/>
    <tableColumn id="6" name="Columna6" dataDxfId="33"/>
    <tableColumn id="7" name="Columna7" dataDxfId="32"/>
    <tableColumn id="8" name="Columna8" dataDxfId="31">
      <calculatedColumnFormula>0.19*G22</calculatedColumnFormula>
    </tableColumn>
    <tableColumn id="9" name="Columna9" dataDxfId="30">
      <calculatedColumnFormula>G22+H22</calculatedColumnFormula>
    </tableColumn>
    <tableColumn id="10" name="Columna10" dataDxfId="29"/>
    <tableColumn id="11" name="Columna11" dataDxfId="28"/>
    <tableColumn id="12" name="Columna12" dataDxfId="27">
      <calculatedColumnFormula>K22+A22</calculatedColumnFormula>
    </tableColumn>
    <tableColumn id="13" name="Columna13" dataDxfId="26">
      <calculatedColumnFormula>J22-L22</calculatedColumnFormula>
    </tableColumn>
    <tableColumn id="14" name="Columna14" dataDxfId="25">
      <calculatedColumnFormula>L22*B22</calculatedColumnFormula>
    </tableColumn>
    <tableColumn id="15" name="Columna15" dataDxfId="24">
      <calculatedColumnFormula>N22-L22*I22</calculatedColumnFormula>
    </tableColumn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C14:I24" totalsRowCount="1" headerRowDxfId="20" dataDxfId="18" headerRowBorderDxfId="19" tableBorderDxfId="17" totalsRowBorderDxfId="16">
  <autoFilter ref="C14:I23"/>
  <tableColumns count="7">
    <tableColumn id="1" name="Columna1" totalsRowLabel="Total" dataDxfId="15" totalsRowDxfId="14"/>
    <tableColumn id="2" name="Columna2" dataDxfId="13" totalsRowDxfId="12"/>
    <tableColumn id="3" name="Columna3" dataDxfId="11" totalsRowDxfId="10"/>
    <tableColumn id="4" name="Columna4" totalsRowFunction="average" dataDxfId="9" totalsRowDxfId="8"/>
    <tableColumn id="5" name="Columna5" totalsRowFunction="average" dataDxfId="7" totalsRowDxfId="6">
      <calculatedColumnFormula>C15*F15</calculatedColumnFormula>
    </tableColumn>
    <tableColumn id="6" name="Columna6" dataDxfId="5" totalsRowDxfId="4"/>
    <tableColumn id="7" name="Columna7" totalsRowFunction="count" dataDxfId="3" totalsRowDxfId="2"/>
  </tableColumns>
  <tableStyleInfo name="TableStyleMedium12" showFirstColumn="1" showLastColumn="1" showRowStripes="1" showColumnStripes="1"/>
</table>
</file>

<file path=xl/theme/theme1.xml><?xml version="1.0" encoding="utf-8"?>
<a:theme xmlns:a="http://schemas.openxmlformats.org/drawingml/2006/main" name="Tema de Office">
  <a:themeElements>
    <a:clrScheme name="Concurrencia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16"/>
  <sheetViews>
    <sheetView zoomScale="90" zoomScaleNormal="90" workbookViewId="0">
      <selection activeCell="D36" sqref="D36"/>
    </sheetView>
  </sheetViews>
  <sheetFormatPr baseColWidth="10" defaultColWidth="11.42578125" defaultRowHeight="15"/>
  <cols>
    <col min="1" max="3" width="12" style="1" customWidth="1"/>
    <col min="4" max="4" width="18.7109375" style="2" customWidth="1"/>
    <col min="5" max="5" width="20" style="2" customWidth="1"/>
    <col min="6" max="6" width="12" style="2" customWidth="1"/>
    <col min="7" max="9" width="12" style="3" customWidth="1"/>
    <col min="10" max="10" width="15.85546875" style="4" customWidth="1"/>
    <col min="11" max="11" width="15.140625" style="4" customWidth="1"/>
    <col min="12" max="12" width="13.140625" style="4" customWidth="1"/>
    <col min="13" max="13" width="13" style="5" customWidth="1"/>
    <col min="14" max="14" width="13.140625" style="6" customWidth="1"/>
    <col min="15" max="15" width="15.140625" style="6" customWidth="1"/>
    <col min="16" max="16384" width="11.42578125" style="7"/>
  </cols>
  <sheetData>
    <row r="2" spans="1:15" ht="46.5" customHeight="1">
      <c r="E2" s="15"/>
    </row>
    <row r="3" spans="1:15" ht="27" customHeight="1">
      <c r="A3" s="14" t="s">
        <v>170</v>
      </c>
      <c r="E3" s="15" t="s">
        <v>166</v>
      </c>
      <c r="H3" s="16" t="s">
        <v>167</v>
      </c>
      <c r="J3" s="17" t="s">
        <v>0</v>
      </c>
      <c r="K3" s="17"/>
      <c r="L3" s="18"/>
      <c r="M3" s="19"/>
      <c r="N3" s="20" t="s">
        <v>168</v>
      </c>
    </row>
    <row r="5" spans="1:15" ht="21">
      <c r="A5" s="27" t="s">
        <v>165</v>
      </c>
      <c r="B5" s="28" t="s">
        <v>12</v>
      </c>
      <c r="C5" s="28" t="s">
        <v>8</v>
      </c>
      <c r="D5" s="28" t="s">
        <v>1</v>
      </c>
      <c r="E5" s="28" t="s">
        <v>2</v>
      </c>
      <c r="F5" s="28" t="s">
        <v>32</v>
      </c>
      <c r="G5" s="28" t="s">
        <v>3</v>
      </c>
      <c r="H5" s="28" t="s">
        <v>4</v>
      </c>
      <c r="I5" s="29" t="s">
        <v>5</v>
      </c>
      <c r="J5" s="28" t="s">
        <v>6</v>
      </c>
      <c r="K5" s="28" t="s">
        <v>169</v>
      </c>
      <c r="L5" s="28" t="s">
        <v>171</v>
      </c>
      <c r="M5" s="28" t="s">
        <v>7</v>
      </c>
      <c r="N5" s="29" t="s">
        <v>445</v>
      </c>
      <c r="O5" s="30" t="s">
        <v>9</v>
      </c>
    </row>
    <row r="6" spans="1:15">
      <c r="A6" s="31">
        <v>1</v>
      </c>
      <c r="B6" s="32">
        <v>100</v>
      </c>
      <c r="C6" s="32">
        <f t="shared" ref="C6:C38" si="0">A6*B6</f>
        <v>100</v>
      </c>
      <c r="D6" s="32" t="s">
        <v>71</v>
      </c>
      <c r="E6" s="32" t="s">
        <v>72</v>
      </c>
      <c r="F6" s="32" t="s">
        <v>11</v>
      </c>
      <c r="G6" s="32">
        <v>22</v>
      </c>
      <c r="H6" s="32">
        <f t="shared" ref="H6:H38" si="1">0.19*G6</f>
        <v>4.18</v>
      </c>
      <c r="I6" s="32">
        <f t="shared" ref="I6:I38" si="2">G6+H6</f>
        <v>26.18</v>
      </c>
      <c r="J6" s="32">
        <v>200</v>
      </c>
      <c r="K6" s="32">
        <v>42</v>
      </c>
      <c r="L6" s="32">
        <f t="shared" ref="L6:L38" si="3">K6+A6</f>
        <v>43</v>
      </c>
      <c r="M6" s="33">
        <f t="shared" ref="M6:M38" si="4">J6-L6</f>
        <v>157</v>
      </c>
      <c r="N6" s="32">
        <f t="shared" ref="N6:N38" si="5">L6*B6</f>
        <v>4300</v>
      </c>
      <c r="O6" s="34">
        <f t="shared" ref="O6:O38" si="6">N6-L6*I6</f>
        <v>3174.26</v>
      </c>
    </row>
    <row r="7" spans="1:15">
      <c r="A7" s="31">
        <v>1</v>
      </c>
      <c r="B7" s="32">
        <v>3420</v>
      </c>
      <c r="C7" s="32">
        <f t="shared" si="0"/>
        <v>3420</v>
      </c>
      <c r="D7" s="32" t="s">
        <v>42</v>
      </c>
      <c r="E7" s="32" t="s">
        <v>43</v>
      </c>
      <c r="F7" s="32" t="s">
        <v>14</v>
      </c>
      <c r="G7" s="32">
        <v>1683</v>
      </c>
      <c r="H7" s="32">
        <f t="shared" si="1"/>
        <v>319.77</v>
      </c>
      <c r="I7" s="32">
        <f t="shared" si="2"/>
        <v>2002.77</v>
      </c>
      <c r="J7" s="32">
        <v>12</v>
      </c>
      <c r="K7" s="32">
        <v>11</v>
      </c>
      <c r="L7" s="32">
        <f t="shared" si="3"/>
        <v>12</v>
      </c>
      <c r="M7" s="33">
        <f t="shared" si="4"/>
        <v>0</v>
      </c>
      <c r="N7" s="32">
        <f t="shared" si="5"/>
        <v>41040</v>
      </c>
      <c r="O7" s="34">
        <f t="shared" si="6"/>
        <v>17006.760000000002</v>
      </c>
    </row>
    <row r="8" spans="1:15">
      <c r="A8" s="31"/>
      <c r="B8" s="32">
        <v>16800</v>
      </c>
      <c r="C8" s="32">
        <f t="shared" si="0"/>
        <v>0</v>
      </c>
      <c r="D8" s="32" t="s">
        <v>67</v>
      </c>
      <c r="E8" s="32" t="s">
        <v>55</v>
      </c>
      <c r="F8" s="32" t="s">
        <v>14</v>
      </c>
      <c r="G8" s="32">
        <v>6548</v>
      </c>
      <c r="H8" s="32">
        <f t="shared" si="1"/>
        <v>1244.1200000000001</v>
      </c>
      <c r="I8" s="32">
        <f t="shared" si="2"/>
        <v>7792.12</v>
      </c>
      <c r="J8" s="32">
        <v>12</v>
      </c>
      <c r="K8" s="32">
        <v>4</v>
      </c>
      <c r="L8" s="32">
        <f t="shared" si="3"/>
        <v>4</v>
      </c>
      <c r="M8" s="33">
        <f t="shared" si="4"/>
        <v>8</v>
      </c>
      <c r="N8" s="32">
        <f t="shared" si="5"/>
        <v>67200</v>
      </c>
      <c r="O8" s="34">
        <f t="shared" si="6"/>
        <v>36031.520000000004</v>
      </c>
    </row>
    <row r="9" spans="1:15">
      <c r="A9" s="31"/>
      <c r="B9" s="32">
        <v>12500</v>
      </c>
      <c r="C9" s="32">
        <f t="shared" si="0"/>
        <v>0</v>
      </c>
      <c r="D9" s="32" t="s">
        <v>53</v>
      </c>
      <c r="E9" s="32" t="s">
        <v>58</v>
      </c>
      <c r="F9" s="32" t="s">
        <v>21</v>
      </c>
      <c r="G9" s="32">
        <v>6548</v>
      </c>
      <c r="H9" s="32">
        <f t="shared" si="1"/>
        <v>1244.1200000000001</v>
      </c>
      <c r="I9" s="32">
        <f t="shared" si="2"/>
        <v>7792.12</v>
      </c>
      <c r="J9" s="32">
        <v>6</v>
      </c>
      <c r="K9" s="32">
        <v>6</v>
      </c>
      <c r="L9" s="32">
        <f t="shared" si="3"/>
        <v>6</v>
      </c>
      <c r="M9" s="33">
        <f t="shared" si="4"/>
        <v>0</v>
      </c>
      <c r="N9" s="32">
        <f t="shared" si="5"/>
        <v>75000</v>
      </c>
      <c r="O9" s="34">
        <f t="shared" si="6"/>
        <v>28247.279999999999</v>
      </c>
    </row>
    <row r="10" spans="1:15">
      <c r="A10" s="31"/>
      <c r="B10" s="32">
        <v>12500</v>
      </c>
      <c r="C10" s="32">
        <f t="shared" si="0"/>
        <v>0</v>
      </c>
      <c r="D10" s="32" t="s">
        <v>53</v>
      </c>
      <c r="E10" s="32" t="s">
        <v>54</v>
      </c>
      <c r="F10" s="32" t="s">
        <v>21</v>
      </c>
      <c r="G10" s="32">
        <v>5824</v>
      </c>
      <c r="H10" s="32">
        <f t="shared" si="1"/>
        <v>1106.56</v>
      </c>
      <c r="I10" s="32">
        <f t="shared" si="2"/>
        <v>6930.5599999999995</v>
      </c>
      <c r="J10" s="32">
        <v>12</v>
      </c>
      <c r="K10" s="32">
        <v>11</v>
      </c>
      <c r="L10" s="32">
        <f t="shared" si="3"/>
        <v>11</v>
      </c>
      <c r="M10" s="33">
        <f t="shared" si="4"/>
        <v>1</v>
      </c>
      <c r="N10" s="32">
        <f t="shared" si="5"/>
        <v>137500</v>
      </c>
      <c r="O10" s="34">
        <f t="shared" si="6"/>
        <v>61263.840000000011</v>
      </c>
    </row>
    <row r="11" spans="1:15">
      <c r="A11" s="31"/>
      <c r="B11" s="32">
        <v>3600</v>
      </c>
      <c r="C11" s="32">
        <f t="shared" si="0"/>
        <v>0</v>
      </c>
      <c r="D11" s="32" t="s">
        <v>53</v>
      </c>
      <c r="E11" s="32" t="s">
        <v>57</v>
      </c>
      <c r="F11" s="32" t="s">
        <v>21</v>
      </c>
      <c r="G11" s="32">
        <v>1546</v>
      </c>
      <c r="H11" s="32">
        <f t="shared" si="1"/>
        <v>293.74</v>
      </c>
      <c r="I11" s="32">
        <f t="shared" si="2"/>
        <v>1839.74</v>
      </c>
      <c r="J11" s="32">
        <v>12</v>
      </c>
      <c r="K11" s="32">
        <v>9</v>
      </c>
      <c r="L11" s="32">
        <f t="shared" si="3"/>
        <v>9</v>
      </c>
      <c r="M11" s="33">
        <f t="shared" si="4"/>
        <v>3</v>
      </c>
      <c r="N11" s="32">
        <f t="shared" si="5"/>
        <v>32400</v>
      </c>
      <c r="O11" s="34">
        <f t="shared" si="6"/>
        <v>15842.34</v>
      </c>
    </row>
    <row r="12" spans="1:15">
      <c r="A12" s="31"/>
      <c r="B12" s="32">
        <v>3600</v>
      </c>
      <c r="C12" s="32">
        <f t="shared" si="0"/>
        <v>0</v>
      </c>
      <c r="D12" s="32" t="s">
        <v>53</v>
      </c>
      <c r="E12" s="32" t="s">
        <v>56</v>
      </c>
      <c r="F12" s="32" t="s">
        <v>21</v>
      </c>
      <c r="G12" s="32">
        <v>1546</v>
      </c>
      <c r="H12" s="32">
        <f t="shared" si="1"/>
        <v>293.74</v>
      </c>
      <c r="I12" s="32">
        <f t="shared" si="2"/>
        <v>1839.74</v>
      </c>
      <c r="J12" s="32">
        <v>12</v>
      </c>
      <c r="K12" s="32">
        <v>3</v>
      </c>
      <c r="L12" s="32">
        <f t="shared" si="3"/>
        <v>3</v>
      </c>
      <c r="M12" s="33">
        <f t="shared" si="4"/>
        <v>9</v>
      </c>
      <c r="N12" s="32">
        <f t="shared" si="5"/>
        <v>10800</v>
      </c>
      <c r="O12" s="34">
        <f t="shared" si="6"/>
        <v>5280.78</v>
      </c>
    </row>
    <row r="13" spans="1:15">
      <c r="A13" s="31"/>
      <c r="B13" s="32">
        <v>12500</v>
      </c>
      <c r="C13" s="32">
        <f t="shared" si="0"/>
        <v>0</v>
      </c>
      <c r="D13" s="32" t="s">
        <v>53</v>
      </c>
      <c r="E13" s="32" t="s">
        <v>55</v>
      </c>
      <c r="F13" s="32" t="s">
        <v>21</v>
      </c>
      <c r="G13" s="32">
        <v>5824</v>
      </c>
      <c r="H13" s="32">
        <f t="shared" si="1"/>
        <v>1106.56</v>
      </c>
      <c r="I13" s="32">
        <f t="shared" si="2"/>
        <v>6930.5599999999995</v>
      </c>
      <c r="J13" s="32">
        <v>12</v>
      </c>
      <c r="K13" s="32">
        <v>8</v>
      </c>
      <c r="L13" s="32">
        <f t="shared" si="3"/>
        <v>8</v>
      </c>
      <c r="M13" s="33">
        <f t="shared" si="4"/>
        <v>4</v>
      </c>
      <c r="N13" s="32">
        <f t="shared" si="5"/>
        <v>100000</v>
      </c>
      <c r="O13" s="34">
        <f t="shared" si="6"/>
        <v>44555.520000000004</v>
      </c>
    </row>
    <row r="14" spans="1:15">
      <c r="A14" s="35"/>
      <c r="B14" s="36">
        <v>3450</v>
      </c>
      <c r="C14" s="36">
        <f t="shared" si="0"/>
        <v>0</v>
      </c>
      <c r="D14" s="36" t="s">
        <v>53</v>
      </c>
      <c r="E14" s="36" t="s">
        <v>59</v>
      </c>
      <c r="F14" s="36" t="s">
        <v>21</v>
      </c>
      <c r="G14" s="36">
        <v>1450</v>
      </c>
      <c r="H14" s="36">
        <f t="shared" si="1"/>
        <v>275.5</v>
      </c>
      <c r="I14" s="36">
        <f t="shared" si="2"/>
        <v>1725.5</v>
      </c>
      <c r="J14" s="36">
        <v>12</v>
      </c>
      <c r="K14" s="36">
        <v>7</v>
      </c>
      <c r="L14" s="36">
        <f t="shared" si="3"/>
        <v>7</v>
      </c>
      <c r="M14" s="37">
        <f t="shared" si="4"/>
        <v>5</v>
      </c>
      <c r="N14" s="36">
        <f t="shared" si="5"/>
        <v>24150</v>
      </c>
      <c r="O14" s="38">
        <f t="shared" si="6"/>
        <v>12071.5</v>
      </c>
    </row>
    <row r="15" spans="1:15">
      <c r="A15" s="39" t="s">
        <v>446</v>
      </c>
      <c r="B15" s="40" t="s">
        <v>461</v>
      </c>
      <c r="C15" s="40" t="s">
        <v>462</v>
      </c>
      <c r="D15" s="40" t="s">
        <v>22</v>
      </c>
      <c r="E15" s="40" t="s">
        <v>23</v>
      </c>
      <c r="F15" s="40" t="s">
        <v>24</v>
      </c>
      <c r="G15" s="40" t="s">
        <v>463</v>
      </c>
      <c r="H15" s="40" t="s">
        <v>464</v>
      </c>
      <c r="I15" s="40" t="s">
        <v>465</v>
      </c>
      <c r="J15" s="40" t="s">
        <v>466</v>
      </c>
      <c r="K15" s="40" t="s">
        <v>467</v>
      </c>
      <c r="L15" s="40" t="s">
        <v>468</v>
      </c>
      <c r="M15" s="41" t="s">
        <v>469</v>
      </c>
      <c r="N15" s="40" t="s">
        <v>470</v>
      </c>
      <c r="O15" s="42" t="s">
        <v>471</v>
      </c>
    </row>
    <row r="16" spans="1:15">
      <c r="A16" s="35"/>
      <c r="B16" s="36">
        <v>2500</v>
      </c>
      <c r="C16" s="36">
        <f t="shared" si="0"/>
        <v>0</v>
      </c>
      <c r="D16" s="36" t="s">
        <v>22</v>
      </c>
      <c r="E16" s="36" t="s">
        <v>25</v>
      </c>
      <c r="F16" s="36" t="s">
        <v>24</v>
      </c>
      <c r="G16" s="36">
        <v>1545</v>
      </c>
      <c r="H16" s="36">
        <f t="shared" si="1"/>
        <v>293.55</v>
      </c>
      <c r="I16" s="36">
        <f t="shared" si="2"/>
        <v>1838.55</v>
      </c>
      <c r="J16" s="36">
        <v>200</v>
      </c>
      <c r="K16" s="36">
        <v>52</v>
      </c>
      <c r="L16" s="36">
        <f t="shared" si="3"/>
        <v>52</v>
      </c>
      <c r="M16" s="37">
        <f t="shared" si="4"/>
        <v>148</v>
      </c>
      <c r="N16" s="36">
        <f t="shared" si="5"/>
        <v>130000</v>
      </c>
      <c r="O16" s="38">
        <f t="shared" si="6"/>
        <v>34395.400000000009</v>
      </c>
    </row>
    <row r="17" spans="1:15">
      <c r="B17" s="1">
        <v>16800</v>
      </c>
      <c r="C17" s="1">
        <f t="shared" si="0"/>
        <v>0</v>
      </c>
      <c r="D17" s="2" t="s">
        <v>13</v>
      </c>
      <c r="E17" s="2" t="s">
        <v>15</v>
      </c>
      <c r="F17" s="2" t="s">
        <v>14</v>
      </c>
      <c r="G17" s="3">
        <v>6546</v>
      </c>
      <c r="H17" s="3">
        <f t="shared" si="1"/>
        <v>1243.74</v>
      </c>
      <c r="I17" s="3">
        <f t="shared" si="2"/>
        <v>7789.74</v>
      </c>
      <c r="J17" s="4">
        <v>6</v>
      </c>
      <c r="K17" s="4">
        <v>5</v>
      </c>
      <c r="L17" s="4">
        <f t="shared" si="3"/>
        <v>5</v>
      </c>
      <c r="M17" s="5">
        <f t="shared" si="4"/>
        <v>1</v>
      </c>
      <c r="N17" s="6">
        <f t="shared" si="5"/>
        <v>84000</v>
      </c>
      <c r="O17" s="6">
        <f t="shared" si="6"/>
        <v>45051.3</v>
      </c>
    </row>
    <row r="18" spans="1:15">
      <c r="B18" s="1">
        <v>2850</v>
      </c>
      <c r="C18" s="1">
        <f t="shared" si="0"/>
        <v>0</v>
      </c>
      <c r="D18" s="2" t="s">
        <v>147</v>
      </c>
      <c r="E18" s="2" t="s">
        <v>148</v>
      </c>
      <c r="F18" s="2" t="s">
        <v>11</v>
      </c>
      <c r="G18" s="3">
        <v>1404</v>
      </c>
      <c r="H18" s="3">
        <f t="shared" si="1"/>
        <v>266.76</v>
      </c>
      <c r="I18" s="3">
        <f t="shared" si="2"/>
        <v>1670.76</v>
      </c>
      <c r="J18" s="4">
        <v>4</v>
      </c>
      <c r="K18" s="4">
        <v>0</v>
      </c>
      <c r="L18" s="4">
        <f t="shared" si="3"/>
        <v>0</v>
      </c>
      <c r="M18" s="5">
        <f t="shared" si="4"/>
        <v>4</v>
      </c>
      <c r="N18" s="6">
        <f t="shared" si="5"/>
        <v>0</v>
      </c>
      <c r="O18" s="6">
        <f t="shared" si="6"/>
        <v>0</v>
      </c>
    </row>
    <row r="19" spans="1:15">
      <c r="B19" s="1">
        <v>1000</v>
      </c>
      <c r="C19" s="1">
        <f t="shared" si="0"/>
        <v>0</v>
      </c>
      <c r="D19" s="2" t="s">
        <v>41</v>
      </c>
      <c r="E19" s="2" t="s">
        <v>39</v>
      </c>
      <c r="F19" s="2" t="s">
        <v>40</v>
      </c>
      <c r="G19" s="3">
        <v>462</v>
      </c>
      <c r="H19" s="3">
        <f t="shared" si="1"/>
        <v>87.78</v>
      </c>
      <c r="I19" s="3">
        <f t="shared" si="2"/>
        <v>549.78</v>
      </c>
      <c r="J19" s="4">
        <v>40</v>
      </c>
      <c r="K19" s="4">
        <v>35</v>
      </c>
      <c r="L19" s="4">
        <f t="shared" si="3"/>
        <v>35</v>
      </c>
      <c r="M19" s="5">
        <f t="shared" si="4"/>
        <v>5</v>
      </c>
      <c r="N19" s="6">
        <f t="shared" si="5"/>
        <v>35000</v>
      </c>
      <c r="O19" s="6">
        <f t="shared" si="6"/>
        <v>15757.7</v>
      </c>
    </row>
    <row r="20" spans="1:15">
      <c r="A20" s="1">
        <v>1</v>
      </c>
      <c r="B20" s="1">
        <v>1000</v>
      </c>
      <c r="C20" s="1">
        <f t="shared" si="0"/>
        <v>1000</v>
      </c>
      <c r="D20" s="2" t="s">
        <v>38</v>
      </c>
      <c r="E20" s="2" t="s">
        <v>39</v>
      </c>
      <c r="F20" s="2" t="s">
        <v>40</v>
      </c>
      <c r="G20" s="3">
        <v>462</v>
      </c>
      <c r="H20" s="3">
        <f t="shared" si="1"/>
        <v>87.78</v>
      </c>
      <c r="I20" s="3">
        <f t="shared" si="2"/>
        <v>549.78</v>
      </c>
      <c r="J20" s="4">
        <v>70</v>
      </c>
      <c r="K20" s="4">
        <v>45</v>
      </c>
      <c r="L20" s="4">
        <f t="shared" si="3"/>
        <v>46</v>
      </c>
      <c r="M20" s="5">
        <f t="shared" si="4"/>
        <v>24</v>
      </c>
      <c r="N20" s="6">
        <f t="shared" si="5"/>
        <v>46000</v>
      </c>
      <c r="O20" s="6">
        <f t="shared" si="6"/>
        <v>20710.120000000003</v>
      </c>
    </row>
    <row r="21" spans="1:15">
      <c r="A21" s="39" t="s">
        <v>446</v>
      </c>
      <c r="B21" s="40" t="s">
        <v>447</v>
      </c>
      <c r="C21" s="40" t="s">
        <v>448</v>
      </c>
      <c r="D21" s="40" t="s">
        <v>449</v>
      </c>
      <c r="E21" s="40" t="s">
        <v>450</v>
      </c>
      <c r="F21" s="40" t="s">
        <v>451</v>
      </c>
      <c r="G21" s="40" t="s">
        <v>452</v>
      </c>
      <c r="H21" s="40" t="s">
        <v>453</v>
      </c>
      <c r="I21" s="40" t="s">
        <v>454</v>
      </c>
      <c r="J21" s="40" t="s">
        <v>455</v>
      </c>
      <c r="K21" s="40" t="s">
        <v>456</v>
      </c>
      <c r="L21" s="40" t="s">
        <v>457</v>
      </c>
      <c r="M21" s="41" t="s">
        <v>458</v>
      </c>
      <c r="N21" s="40" t="s">
        <v>459</v>
      </c>
      <c r="O21" s="42" t="s">
        <v>460</v>
      </c>
    </row>
    <row r="22" spans="1:15">
      <c r="A22" s="31"/>
      <c r="B22" s="32">
        <v>500</v>
      </c>
      <c r="C22" s="32">
        <f t="shared" ref="C22:C36" si="7">A22*B22</f>
        <v>0</v>
      </c>
      <c r="D22" s="32" t="s">
        <v>78</v>
      </c>
      <c r="E22" s="32" t="s">
        <v>81</v>
      </c>
      <c r="F22" s="32" t="s">
        <v>11</v>
      </c>
      <c r="G22" s="32">
        <v>193</v>
      </c>
      <c r="H22" s="32">
        <f t="shared" ref="H22:H36" si="8">0.19*G22</f>
        <v>36.67</v>
      </c>
      <c r="I22" s="32">
        <f t="shared" ref="I22:I36" si="9">G22+H22</f>
        <v>229.67000000000002</v>
      </c>
      <c r="J22" s="32">
        <v>150</v>
      </c>
      <c r="K22" s="32">
        <v>50</v>
      </c>
      <c r="L22" s="32">
        <f t="shared" ref="L22:L36" si="10">K22+A22</f>
        <v>50</v>
      </c>
      <c r="M22" s="33">
        <f t="shared" ref="M22:M36" si="11">J22-L22</f>
        <v>100</v>
      </c>
      <c r="N22" s="32">
        <f t="shared" ref="N22:N36" si="12">L22*B22</f>
        <v>25000</v>
      </c>
      <c r="O22" s="34">
        <f t="shared" ref="O22:O36" si="13">N22-L22*I22</f>
        <v>13516.5</v>
      </c>
    </row>
    <row r="23" spans="1:15">
      <c r="A23" s="31"/>
      <c r="B23" s="32">
        <v>250</v>
      </c>
      <c r="C23" s="32">
        <f t="shared" si="7"/>
        <v>0</v>
      </c>
      <c r="D23" s="32" t="s">
        <v>78</v>
      </c>
      <c r="E23" s="32" t="s">
        <v>89</v>
      </c>
      <c r="F23" s="32" t="s">
        <v>18</v>
      </c>
      <c r="G23" s="32">
        <v>115</v>
      </c>
      <c r="H23" s="32">
        <f t="shared" si="8"/>
        <v>21.85</v>
      </c>
      <c r="I23" s="32">
        <f t="shared" si="9"/>
        <v>136.85</v>
      </c>
      <c r="J23" s="32">
        <v>0</v>
      </c>
      <c r="K23" s="32"/>
      <c r="L23" s="32">
        <f t="shared" si="10"/>
        <v>0</v>
      </c>
      <c r="M23" s="33">
        <f t="shared" si="11"/>
        <v>0</v>
      </c>
      <c r="N23" s="32">
        <f t="shared" si="12"/>
        <v>0</v>
      </c>
      <c r="O23" s="34">
        <f t="shared" si="13"/>
        <v>0</v>
      </c>
    </row>
    <row r="24" spans="1:15">
      <c r="A24" s="31"/>
      <c r="B24" s="32">
        <v>500</v>
      </c>
      <c r="C24" s="32">
        <f t="shared" si="7"/>
        <v>0</v>
      </c>
      <c r="D24" s="32" t="s">
        <v>48</v>
      </c>
      <c r="E24" s="32" t="s">
        <v>49</v>
      </c>
      <c r="F24" s="32" t="s">
        <v>18</v>
      </c>
      <c r="G24" s="32">
        <v>209</v>
      </c>
      <c r="H24" s="32">
        <f t="shared" si="8"/>
        <v>39.71</v>
      </c>
      <c r="I24" s="32">
        <f t="shared" si="9"/>
        <v>248.71</v>
      </c>
      <c r="J24" s="32">
        <v>0</v>
      </c>
      <c r="K24" s="32"/>
      <c r="L24" s="32">
        <f t="shared" si="10"/>
        <v>0</v>
      </c>
      <c r="M24" s="33">
        <f t="shared" si="11"/>
        <v>0</v>
      </c>
      <c r="N24" s="32">
        <f t="shared" si="12"/>
        <v>0</v>
      </c>
      <c r="O24" s="34">
        <f t="shared" si="13"/>
        <v>0</v>
      </c>
    </row>
    <row r="25" spans="1:15">
      <c r="A25" s="31"/>
      <c r="B25" s="32">
        <v>250</v>
      </c>
      <c r="C25" s="32">
        <f t="shared" si="7"/>
        <v>0</v>
      </c>
      <c r="D25" s="32" t="s">
        <v>48</v>
      </c>
      <c r="E25" s="32" t="s">
        <v>90</v>
      </c>
      <c r="F25" s="32" t="s">
        <v>18</v>
      </c>
      <c r="G25" s="32">
        <v>95</v>
      </c>
      <c r="H25" s="32">
        <f t="shared" si="8"/>
        <v>18.05</v>
      </c>
      <c r="I25" s="32">
        <f t="shared" si="9"/>
        <v>113.05</v>
      </c>
      <c r="J25" s="32">
        <v>0</v>
      </c>
      <c r="K25" s="32"/>
      <c r="L25" s="32">
        <f t="shared" si="10"/>
        <v>0</v>
      </c>
      <c r="M25" s="33">
        <f t="shared" si="11"/>
        <v>0</v>
      </c>
      <c r="N25" s="32">
        <f t="shared" si="12"/>
        <v>0</v>
      </c>
      <c r="O25" s="34">
        <f t="shared" si="13"/>
        <v>0</v>
      </c>
    </row>
    <row r="26" spans="1:15">
      <c r="A26" s="31"/>
      <c r="B26" s="32">
        <v>2250</v>
      </c>
      <c r="C26" s="32">
        <f t="shared" si="7"/>
        <v>0</v>
      </c>
      <c r="D26" s="32" t="s">
        <v>83</v>
      </c>
      <c r="E26" s="32" t="s">
        <v>82</v>
      </c>
      <c r="F26" s="32" t="s">
        <v>18</v>
      </c>
      <c r="G26" s="32">
        <v>1147</v>
      </c>
      <c r="H26" s="32">
        <f t="shared" si="8"/>
        <v>217.93</v>
      </c>
      <c r="I26" s="32">
        <f t="shared" si="9"/>
        <v>1364.93</v>
      </c>
      <c r="J26" s="32">
        <v>10</v>
      </c>
      <c r="K26" s="32">
        <v>0</v>
      </c>
      <c r="L26" s="32">
        <f t="shared" si="10"/>
        <v>0</v>
      </c>
      <c r="M26" s="33">
        <f t="shared" si="11"/>
        <v>10</v>
      </c>
      <c r="N26" s="32">
        <f t="shared" si="12"/>
        <v>0</v>
      </c>
      <c r="O26" s="34">
        <f t="shared" si="13"/>
        <v>0</v>
      </c>
    </row>
    <row r="27" spans="1:15">
      <c r="A27" s="31"/>
      <c r="B27" s="32">
        <v>2000</v>
      </c>
      <c r="C27" s="32">
        <f t="shared" si="7"/>
        <v>0</v>
      </c>
      <c r="D27" s="32" t="s">
        <v>73</v>
      </c>
      <c r="E27" s="32" t="s">
        <v>10</v>
      </c>
      <c r="F27" s="32" t="s">
        <v>11</v>
      </c>
      <c r="G27" s="32">
        <v>945</v>
      </c>
      <c r="H27" s="32">
        <f t="shared" si="8"/>
        <v>179.55</v>
      </c>
      <c r="I27" s="32">
        <f t="shared" si="9"/>
        <v>1124.55</v>
      </c>
      <c r="J27" s="32">
        <v>10</v>
      </c>
      <c r="K27" s="32"/>
      <c r="L27" s="32">
        <f t="shared" si="10"/>
        <v>0</v>
      </c>
      <c r="M27" s="33">
        <f t="shared" si="11"/>
        <v>10</v>
      </c>
      <c r="N27" s="32">
        <f t="shared" si="12"/>
        <v>0</v>
      </c>
      <c r="O27" s="34">
        <f t="shared" si="13"/>
        <v>0</v>
      </c>
    </row>
    <row r="28" spans="1:15">
      <c r="A28" s="31"/>
      <c r="B28" s="32">
        <v>3800</v>
      </c>
      <c r="C28" s="32">
        <f t="shared" si="7"/>
        <v>0</v>
      </c>
      <c r="D28" s="32" t="s">
        <v>73</v>
      </c>
      <c r="E28" s="32" t="s">
        <v>74</v>
      </c>
      <c r="F28" s="32" t="s">
        <v>11</v>
      </c>
      <c r="G28" s="32">
        <v>1108</v>
      </c>
      <c r="H28" s="32">
        <f t="shared" si="8"/>
        <v>210.52</v>
      </c>
      <c r="I28" s="32">
        <f t="shared" si="9"/>
        <v>1318.52</v>
      </c>
      <c r="J28" s="32">
        <v>0</v>
      </c>
      <c r="K28" s="32"/>
      <c r="L28" s="32">
        <f t="shared" si="10"/>
        <v>0</v>
      </c>
      <c r="M28" s="33">
        <f t="shared" si="11"/>
        <v>0</v>
      </c>
      <c r="N28" s="32">
        <f t="shared" si="12"/>
        <v>0</v>
      </c>
      <c r="O28" s="34">
        <f t="shared" si="13"/>
        <v>0</v>
      </c>
    </row>
    <row r="29" spans="1:15">
      <c r="A29" s="31"/>
      <c r="B29" s="32">
        <v>3000</v>
      </c>
      <c r="C29" s="32">
        <f t="shared" si="7"/>
        <v>0</v>
      </c>
      <c r="D29" s="32" t="s">
        <v>87</v>
      </c>
      <c r="E29" s="32" t="s">
        <v>88</v>
      </c>
      <c r="F29" s="32" t="s">
        <v>18</v>
      </c>
      <c r="G29" s="32">
        <v>1760</v>
      </c>
      <c r="H29" s="32">
        <f t="shared" si="8"/>
        <v>334.4</v>
      </c>
      <c r="I29" s="32">
        <f t="shared" si="9"/>
        <v>2094.4</v>
      </c>
      <c r="J29" s="32">
        <v>0</v>
      </c>
      <c r="K29" s="32"/>
      <c r="L29" s="32">
        <f t="shared" si="10"/>
        <v>0</v>
      </c>
      <c r="M29" s="33">
        <f t="shared" si="11"/>
        <v>0</v>
      </c>
      <c r="N29" s="32">
        <f t="shared" si="12"/>
        <v>0</v>
      </c>
      <c r="O29" s="34">
        <f t="shared" si="13"/>
        <v>0</v>
      </c>
    </row>
    <row r="30" spans="1:15">
      <c r="A30" s="31"/>
      <c r="B30" s="32">
        <v>250</v>
      </c>
      <c r="C30" s="32">
        <f t="shared" si="7"/>
        <v>0</v>
      </c>
      <c r="D30" s="32" t="s">
        <v>91</v>
      </c>
      <c r="E30" s="32" t="s">
        <v>92</v>
      </c>
      <c r="F30" s="32" t="s">
        <v>18</v>
      </c>
      <c r="G30" s="32">
        <v>62</v>
      </c>
      <c r="H30" s="32">
        <f t="shared" si="8"/>
        <v>11.78</v>
      </c>
      <c r="I30" s="32">
        <f t="shared" si="9"/>
        <v>73.78</v>
      </c>
      <c r="J30" s="32">
        <v>0</v>
      </c>
      <c r="K30" s="32"/>
      <c r="L30" s="32">
        <f t="shared" si="10"/>
        <v>0</v>
      </c>
      <c r="M30" s="33">
        <f t="shared" si="11"/>
        <v>0</v>
      </c>
      <c r="N30" s="32">
        <f t="shared" si="12"/>
        <v>0</v>
      </c>
      <c r="O30" s="34">
        <f t="shared" si="13"/>
        <v>0</v>
      </c>
    </row>
    <row r="31" spans="1:15">
      <c r="A31" s="31"/>
      <c r="B31" s="32">
        <v>350</v>
      </c>
      <c r="C31" s="32">
        <f t="shared" si="7"/>
        <v>0</v>
      </c>
      <c r="D31" s="32" t="s">
        <v>75</v>
      </c>
      <c r="E31" s="32" t="s">
        <v>76</v>
      </c>
      <c r="F31" s="32" t="s">
        <v>11</v>
      </c>
      <c r="G31" s="32">
        <v>65</v>
      </c>
      <c r="H31" s="32">
        <f t="shared" si="8"/>
        <v>12.35</v>
      </c>
      <c r="I31" s="32">
        <f t="shared" si="9"/>
        <v>77.349999999999994</v>
      </c>
      <c r="J31" s="32">
        <v>0</v>
      </c>
      <c r="K31" s="32"/>
      <c r="L31" s="32">
        <f t="shared" si="10"/>
        <v>0</v>
      </c>
      <c r="M31" s="33">
        <f t="shared" si="11"/>
        <v>0</v>
      </c>
      <c r="N31" s="32">
        <f t="shared" si="12"/>
        <v>0</v>
      </c>
      <c r="O31" s="34">
        <f t="shared" si="13"/>
        <v>0</v>
      </c>
    </row>
    <row r="32" spans="1:15">
      <c r="A32" s="31">
        <v>2</v>
      </c>
      <c r="B32" s="32">
        <v>500</v>
      </c>
      <c r="C32" s="32">
        <f t="shared" si="7"/>
        <v>1000</v>
      </c>
      <c r="D32" s="32" t="s">
        <v>80</v>
      </c>
      <c r="E32" s="32" t="s">
        <v>79</v>
      </c>
      <c r="F32" s="32" t="s">
        <v>35</v>
      </c>
      <c r="G32" s="32">
        <v>192</v>
      </c>
      <c r="H32" s="32">
        <f t="shared" si="8"/>
        <v>36.480000000000004</v>
      </c>
      <c r="I32" s="32">
        <f t="shared" si="9"/>
        <v>228.48000000000002</v>
      </c>
      <c r="J32" s="32">
        <v>120</v>
      </c>
      <c r="K32" s="32">
        <v>20</v>
      </c>
      <c r="L32" s="32">
        <f t="shared" si="10"/>
        <v>22</v>
      </c>
      <c r="M32" s="33">
        <f t="shared" si="11"/>
        <v>98</v>
      </c>
      <c r="N32" s="32">
        <f t="shared" si="12"/>
        <v>11000</v>
      </c>
      <c r="O32" s="34">
        <f t="shared" si="13"/>
        <v>5973.44</v>
      </c>
    </row>
    <row r="33" spans="1:15">
      <c r="A33" s="31"/>
      <c r="B33" s="32">
        <v>500</v>
      </c>
      <c r="C33" s="32">
        <f t="shared" si="7"/>
        <v>0</v>
      </c>
      <c r="D33" s="32" t="s">
        <v>80</v>
      </c>
      <c r="E33" s="32" t="s">
        <v>81</v>
      </c>
      <c r="F33" s="32" t="s">
        <v>11</v>
      </c>
      <c r="G33" s="32">
        <v>193</v>
      </c>
      <c r="H33" s="32">
        <f t="shared" si="8"/>
        <v>36.67</v>
      </c>
      <c r="I33" s="32">
        <f t="shared" si="9"/>
        <v>229.67000000000002</v>
      </c>
      <c r="J33" s="32">
        <v>0</v>
      </c>
      <c r="K33" s="32"/>
      <c r="L33" s="32">
        <f t="shared" si="10"/>
        <v>0</v>
      </c>
      <c r="M33" s="33">
        <f t="shared" si="11"/>
        <v>0</v>
      </c>
      <c r="N33" s="32">
        <f t="shared" si="12"/>
        <v>0</v>
      </c>
      <c r="O33" s="34">
        <f t="shared" si="13"/>
        <v>0</v>
      </c>
    </row>
    <row r="34" spans="1:15">
      <c r="A34" s="31"/>
      <c r="B34" s="32">
        <v>3000</v>
      </c>
      <c r="C34" s="32">
        <f t="shared" si="7"/>
        <v>0</v>
      </c>
      <c r="D34" s="32" t="s">
        <v>46</v>
      </c>
      <c r="E34" s="32" t="s">
        <v>47</v>
      </c>
      <c r="F34" s="32" t="s">
        <v>35</v>
      </c>
      <c r="G34" s="32">
        <v>916</v>
      </c>
      <c r="H34" s="32">
        <f t="shared" si="8"/>
        <v>174.04</v>
      </c>
      <c r="I34" s="32">
        <f t="shared" si="9"/>
        <v>1090.04</v>
      </c>
      <c r="J34" s="32">
        <v>0</v>
      </c>
      <c r="K34" s="32"/>
      <c r="L34" s="32">
        <f t="shared" si="10"/>
        <v>0</v>
      </c>
      <c r="M34" s="33">
        <f t="shared" si="11"/>
        <v>0</v>
      </c>
      <c r="N34" s="32">
        <f t="shared" si="12"/>
        <v>0</v>
      </c>
      <c r="O34" s="34">
        <f t="shared" si="13"/>
        <v>0</v>
      </c>
    </row>
    <row r="35" spans="1:15">
      <c r="A35" s="31">
        <v>1</v>
      </c>
      <c r="B35" s="32">
        <v>3000</v>
      </c>
      <c r="C35" s="32">
        <f t="shared" si="7"/>
        <v>3000</v>
      </c>
      <c r="D35" s="32" t="s">
        <v>180</v>
      </c>
      <c r="E35" s="32" t="s">
        <v>47</v>
      </c>
      <c r="F35" s="32" t="s">
        <v>35</v>
      </c>
      <c r="G35" s="32">
        <v>880</v>
      </c>
      <c r="H35" s="32">
        <f t="shared" si="8"/>
        <v>167.2</v>
      </c>
      <c r="I35" s="32">
        <f t="shared" si="9"/>
        <v>1047.2</v>
      </c>
      <c r="J35" s="32">
        <v>50</v>
      </c>
      <c r="K35" s="32">
        <v>2</v>
      </c>
      <c r="L35" s="32">
        <f t="shared" si="10"/>
        <v>3</v>
      </c>
      <c r="M35" s="33">
        <f t="shared" si="11"/>
        <v>47</v>
      </c>
      <c r="N35" s="32">
        <f t="shared" si="12"/>
        <v>9000</v>
      </c>
      <c r="O35" s="34">
        <f t="shared" si="13"/>
        <v>5858.4</v>
      </c>
    </row>
    <row r="36" spans="1:15">
      <c r="A36" s="35"/>
      <c r="B36" s="36">
        <v>250</v>
      </c>
      <c r="C36" s="36">
        <f t="shared" si="7"/>
        <v>0</v>
      </c>
      <c r="D36" s="36" t="s">
        <v>145</v>
      </c>
      <c r="E36" s="36" t="s">
        <v>146</v>
      </c>
      <c r="F36" s="36" t="s">
        <v>11</v>
      </c>
      <c r="G36" s="36">
        <v>73</v>
      </c>
      <c r="H36" s="36">
        <f t="shared" si="8"/>
        <v>13.870000000000001</v>
      </c>
      <c r="I36" s="36">
        <f t="shared" si="9"/>
        <v>86.87</v>
      </c>
      <c r="J36" s="36">
        <v>0</v>
      </c>
      <c r="K36" s="36"/>
      <c r="L36" s="36">
        <f t="shared" si="10"/>
        <v>0</v>
      </c>
      <c r="M36" s="37">
        <f t="shared" si="11"/>
        <v>0</v>
      </c>
      <c r="N36" s="36">
        <f t="shared" si="12"/>
        <v>0</v>
      </c>
      <c r="O36" s="38">
        <f t="shared" si="13"/>
        <v>0</v>
      </c>
    </row>
    <row r="37" spans="1:15">
      <c r="B37" s="1">
        <v>2100</v>
      </c>
      <c r="C37" s="1">
        <f t="shared" si="0"/>
        <v>0</v>
      </c>
      <c r="D37" s="2" t="s">
        <v>139</v>
      </c>
      <c r="E37" s="2" t="s">
        <v>140</v>
      </c>
      <c r="F37" s="2" t="s">
        <v>11</v>
      </c>
      <c r="G37" s="3">
        <v>1040</v>
      </c>
      <c r="H37" s="3">
        <f t="shared" si="1"/>
        <v>197.6</v>
      </c>
      <c r="I37" s="3">
        <f t="shared" si="2"/>
        <v>1237.5999999999999</v>
      </c>
      <c r="J37" s="4">
        <v>0</v>
      </c>
      <c r="L37" s="4">
        <f t="shared" si="3"/>
        <v>0</v>
      </c>
      <c r="M37" s="5">
        <f t="shared" si="4"/>
        <v>0</v>
      </c>
      <c r="N37" s="6">
        <f t="shared" si="5"/>
        <v>0</v>
      </c>
      <c r="O37" s="6">
        <f t="shared" si="6"/>
        <v>0</v>
      </c>
    </row>
    <row r="38" spans="1:15">
      <c r="B38" s="1">
        <v>3850</v>
      </c>
      <c r="C38" s="1">
        <f t="shared" si="0"/>
        <v>0</v>
      </c>
      <c r="D38" s="2" t="s">
        <v>110</v>
      </c>
      <c r="E38" s="2" t="s">
        <v>111</v>
      </c>
      <c r="F38" s="2" t="s">
        <v>11</v>
      </c>
      <c r="G38" s="3">
        <v>2600</v>
      </c>
      <c r="H38" s="3">
        <f t="shared" si="1"/>
        <v>494</v>
      </c>
      <c r="I38" s="3">
        <f t="shared" si="2"/>
        <v>3094</v>
      </c>
      <c r="J38" s="4">
        <v>0</v>
      </c>
      <c r="L38" s="4">
        <f t="shared" si="3"/>
        <v>0</v>
      </c>
      <c r="M38" s="5">
        <f t="shared" si="4"/>
        <v>0</v>
      </c>
      <c r="N38" s="6">
        <f t="shared" si="5"/>
        <v>0</v>
      </c>
      <c r="O38" s="6">
        <f t="shared" si="6"/>
        <v>0</v>
      </c>
    </row>
    <row r="39" spans="1:15">
      <c r="A39" s="1">
        <v>2</v>
      </c>
      <c r="B39" s="1">
        <v>3500</v>
      </c>
      <c r="C39" s="1">
        <f t="shared" ref="C39:C70" si="14">A39*B39</f>
        <v>7000</v>
      </c>
      <c r="D39" s="2" t="s">
        <v>176</v>
      </c>
      <c r="E39" s="2" t="s">
        <v>177</v>
      </c>
      <c r="F39" s="2" t="s">
        <v>21</v>
      </c>
      <c r="G39" s="3">
        <v>1796</v>
      </c>
      <c r="H39" s="3">
        <f t="shared" ref="H39:H70" si="15">0.19*G39</f>
        <v>341.24</v>
      </c>
      <c r="I39" s="3">
        <f t="shared" ref="I39:I70" si="16">G39+H39</f>
        <v>2137.2399999999998</v>
      </c>
      <c r="J39" s="4">
        <v>15</v>
      </c>
      <c r="K39" s="4">
        <v>2</v>
      </c>
      <c r="L39" s="4">
        <f t="shared" ref="L39:L70" si="17">K39+A39</f>
        <v>4</v>
      </c>
      <c r="M39" s="5">
        <f t="shared" ref="M39:M70" si="18">J39-L39</f>
        <v>11</v>
      </c>
      <c r="N39" s="6">
        <f t="shared" ref="N39:N70" si="19">L39*B39</f>
        <v>14000</v>
      </c>
      <c r="O39" s="6">
        <f t="shared" ref="O39:O70" si="20">N39-L39*I39</f>
        <v>5451.0400000000009</v>
      </c>
    </row>
    <row r="40" spans="1:15">
      <c r="B40" s="1">
        <v>3270</v>
      </c>
      <c r="C40" s="1">
        <f t="shared" si="14"/>
        <v>0</v>
      </c>
      <c r="D40" s="2" t="s">
        <v>154</v>
      </c>
      <c r="E40" s="2" t="s">
        <v>156</v>
      </c>
      <c r="F40" s="2" t="s">
        <v>21</v>
      </c>
      <c r="G40" s="3">
        <v>2035</v>
      </c>
      <c r="H40" s="3">
        <f t="shared" si="15"/>
        <v>386.65</v>
      </c>
      <c r="I40" s="3">
        <f t="shared" si="16"/>
        <v>2421.65</v>
      </c>
      <c r="J40" s="4">
        <v>0</v>
      </c>
      <c r="L40" s="4">
        <f t="shared" si="17"/>
        <v>0</v>
      </c>
      <c r="M40" s="5">
        <f t="shared" si="18"/>
        <v>0</v>
      </c>
      <c r="N40" s="6">
        <f t="shared" si="19"/>
        <v>0</v>
      </c>
      <c r="O40" s="6">
        <f t="shared" si="20"/>
        <v>0</v>
      </c>
    </row>
    <row r="41" spans="1:15">
      <c r="B41" s="1">
        <v>1970</v>
      </c>
      <c r="C41" s="1">
        <f t="shared" si="14"/>
        <v>0</v>
      </c>
      <c r="D41" s="2" t="s">
        <v>154</v>
      </c>
      <c r="E41" s="2" t="s">
        <v>155</v>
      </c>
      <c r="F41" s="2" t="s">
        <v>21</v>
      </c>
      <c r="G41" s="3">
        <v>1226</v>
      </c>
      <c r="H41" s="3">
        <f t="shared" si="15"/>
        <v>232.94</v>
      </c>
      <c r="I41" s="3">
        <f t="shared" si="16"/>
        <v>1458.94</v>
      </c>
      <c r="J41" s="4">
        <v>0</v>
      </c>
      <c r="L41" s="4">
        <f t="shared" si="17"/>
        <v>0</v>
      </c>
      <c r="M41" s="5">
        <f t="shared" si="18"/>
        <v>0</v>
      </c>
      <c r="N41" s="6">
        <f t="shared" si="19"/>
        <v>0</v>
      </c>
      <c r="O41" s="6">
        <f t="shared" si="20"/>
        <v>0</v>
      </c>
    </row>
    <row r="42" spans="1:15">
      <c r="B42" s="1">
        <v>1250</v>
      </c>
      <c r="C42" s="1">
        <f t="shared" si="14"/>
        <v>0</v>
      </c>
      <c r="D42" s="2" t="s">
        <v>125</v>
      </c>
      <c r="E42" s="2" t="s">
        <v>126</v>
      </c>
      <c r="F42" s="2" t="s">
        <v>11</v>
      </c>
      <c r="G42" s="3">
        <v>790</v>
      </c>
      <c r="H42" s="3">
        <f t="shared" si="15"/>
        <v>150.1</v>
      </c>
      <c r="I42" s="3">
        <f t="shared" si="16"/>
        <v>940.1</v>
      </c>
      <c r="J42" s="4">
        <v>0</v>
      </c>
      <c r="L42" s="4">
        <f t="shared" si="17"/>
        <v>0</v>
      </c>
      <c r="M42" s="5">
        <f t="shared" si="18"/>
        <v>0</v>
      </c>
      <c r="N42" s="6">
        <f t="shared" si="19"/>
        <v>0</v>
      </c>
      <c r="O42" s="6">
        <f t="shared" si="20"/>
        <v>0</v>
      </c>
    </row>
    <row r="43" spans="1:15">
      <c r="B43" s="1">
        <v>1250</v>
      </c>
      <c r="C43" s="1">
        <f t="shared" si="14"/>
        <v>0</v>
      </c>
      <c r="D43" s="2" t="s">
        <v>125</v>
      </c>
      <c r="E43" s="2" t="s">
        <v>127</v>
      </c>
      <c r="F43" s="2" t="s">
        <v>11</v>
      </c>
      <c r="G43" s="3">
        <v>790</v>
      </c>
      <c r="H43" s="3">
        <f t="shared" si="15"/>
        <v>150.1</v>
      </c>
      <c r="I43" s="3">
        <f t="shared" si="16"/>
        <v>940.1</v>
      </c>
      <c r="J43" s="4">
        <v>0</v>
      </c>
      <c r="L43" s="4">
        <f t="shared" si="17"/>
        <v>0</v>
      </c>
      <c r="M43" s="5">
        <f t="shared" si="18"/>
        <v>0</v>
      </c>
      <c r="N43" s="6">
        <f t="shared" si="19"/>
        <v>0</v>
      </c>
      <c r="O43" s="6">
        <f t="shared" si="20"/>
        <v>0</v>
      </c>
    </row>
    <row r="44" spans="1:15">
      <c r="A44" s="1">
        <v>4</v>
      </c>
      <c r="B44" s="1">
        <v>1250</v>
      </c>
      <c r="C44" s="1">
        <f t="shared" si="14"/>
        <v>5000</v>
      </c>
      <c r="D44" s="2" t="s">
        <v>125</v>
      </c>
      <c r="E44" s="2" t="s">
        <v>128</v>
      </c>
      <c r="F44" s="2" t="s">
        <v>11</v>
      </c>
      <c r="G44" s="3">
        <v>790</v>
      </c>
      <c r="H44" s="3">
        <f t="shared" si="15"/>
        <v>150.1</v>
      </c>
      <c r="I44" s="3">
        <f t="shared" si="16"/>
        <v>940.1</v>
      </c>
      <c r="J44" s="4">
        <v>0</v>
      </c>
      <c r="L44" s="4">
        <f t="shared" si="17"/>
        <v>4</v>
      </c>
      <c r="M44" s="5">
        <f t="shared" si="18"/>
        <v>-4</v>
      </c>
      <c r="N44" s="6">
        <f t="shared" si="19"/>
        <v>5000</v>
      </c>
      <c r="O44" s="6">
        <f t="shared" si="20"/>
        <v>1239.5999999999999</v>
      </c>
    </row>
    <row r="45" spans="1:15">
      <c r="B45" s="1">
        <v>1250</v>
      </c>
      <c r="C45" s="1">
        <f t="shared" si="14"/>
        <v>0</v>
      </c>
      <c r="D45" s="2" t="s">
        <v>125</v>
      </c>
      <c r="E45" s="2" t="s">
        <v>129</v>
      </c>
      <c r="F45" s="2" t="s">
        <v>11</v>
      </c>
      <c r="G45" s="3">
        <v>790</v>
      </c>
      <c r="H45" s="3">
        <f t="shared" si="15"/>
        <v>150.1</v>
      </c>
      <c r="I45" s="3">
        <f t="shared" si="16"/>
        <v>940.1</v>
      </c>
      <c r="J45" s="4">
        <v>0</v>
      </c>
      <c r="L45" s="4">
        <f t="shared" si="17"/>
        <v>0</v>
      </c>
      <c r="M45" s="5">
        <f t="shared" si="18"/>
        <v>0</v>
      </c>
      <c r="N45" s="6">
        <f t="shared" si="19"/>
        <v>0</v>
      </c>
      <c r="O45" s="6">
        <f t="shared" si="20"/>
        <v>0</v>
      </c>
    </row>
    <row r="46" spans="1:15">
      <c r="B46" s="1">
        <v>2500</v>
      </c>
      <c r="C46" s="1">
        <f t="shared" si="14"/>
        <v>0</v>
      </c>
      <c r="D46" s="2" t="s">
        <v>125</v>
      </c>
      <c r="E46" s="2" t="s">
        <v>130</v>
      </c>
      <c r="F46" s="2" t="s">
        <v>11</v>
      </c>
      <c r="G46" s="3">
        <v>1472</v>
      </c>
      <c r="H46" s="3">
        <f t="shared" si="15"/>
        <v>279.68</v>
      </c>
      <c r="I46" s="3">
        <f t="shared" si="16"/>
        <v>1751.68</v>
      </c>
      <c r="J46" s="4">
        <v>0</v>
      </c>
      <c r="L46" s="4">
        <f t="shared" si="17"/>
        <v>0</v>
      </c>
      <c r="M46" s="5">
        <f t="shared" si="18"/>
        <v>0</v>
      </c>
      <c r="N46" s="6">
        <f t="shared" si="19"/>
        <v>0</v>
      </c>
      <c r="O46" s="6">
        <f t="shared" si="20"/>
        <v>0</v>
      </c>
    </row>
    <row r="47" spans="1:15">
      <c r="B47" s="1">
        <v>2850</v>
      </c>
      <c r="C47" s="1">
        <f t="shared" si="14"/>
        <v>0</v>
      </c>
      <c r="D47" s="2" t="s">
        <v>114</v>
      </c>
      <c r="E47" s="2" t="s">
        <v>115</v>
      </c>
      <c r="F47" s="2" t="s">
        <v>11</v>
      </c>
      <c r="G47" s="3">
        <v>1820</v>
      </c>
      <c r="H47" s="3">
        <f t="shared" si="15"/>
        <v>345.8</v>
      </c>
      <c r="I47" s="3">
        <f t="shared" si="16"/>
        <v>2165.8000000000002</v>
      </c>
      <c r="J47" s="4">
        <v>0</v>
      </c>
      <c r="L47" s="4">
        <f t="shared" si="17"/>
        <v>0</v>
      </c>
      <c r="M47" s="5">
        <f t="shared" si="18"/>
        <v>0</v>
      </c>
      <c r="N47" s="6">
        <f t="shared" si="19"/>
        <v>0</v>
      </c>
      <c r="O47" s="6">
        <f t="shared" si="20"/>
        <v>0</v>
      </c>
    </row>
    <row r="48" spans="1:15">
      <c r="B48" s="1">
        <v>1500</v>
      </c>
      <c r="C48" s="1">
        <f t="shared" si="14"/>
        <v>0</v>
      </c>
      <c r="D48" s="2" t="s">
        <v>28</v>
      </c>
      <c r="E48" s="2" t="s">
        <v>29</v>
      </c>
      <c r="F48" s="2" t="s">
        <v>11</v>
      </c>
      <c r="G48" s="3">
        <v>756</v>
      </c>
      <c r="H48" s="3">
        <f t="shared" si="15"/>
        <v>143.64000000000001</v>
      </c>
      <c r="I48" s="3">
        <f t="shared" si="16"/>
        <v>899.64</v>
      </c>
      <c r="J48" s="4">
        <v>0</v>
      </c>
      <c r="L48" s="4">
        <f t="shared" si="17"/>
        <v>0</v>
      </c>
      <c r="M48" s="5">
        <f t="shared" si="18"/>
        <v>0</v>
      </c>
      <c r="N48" s="6">
        <f t="shared" si="19"/>
        <v>0</v>
      </c>
      <c r="O48" s="6">
        <f t="shared" si="20"/>
        <v>0</v>
      </c>
    </row>
    <row r="49" spans="1:15">
      <c r="B49" s="1">
        <v>4150</v>
      </c>
      <c r="C49" s="1">
        <f t="shared" si="14"/>
        <v>0</v>
      </c>
      <c r="D49" s="2" t="s">
        <v>105</v>
      </c>
      <c r="E49" s="2" t="s">
        <v>106</v>
      </c>
      <c r="F49" s="2" t="s">
        <v>18</v>
      </c>
      <c r="G49" s="3">
        <v>2068</v>
      </c>
      <c r="H49" s="3">
        <f t="shared" si="15"/>
        <v>392.92</v>
      </c>
      <c r="I49" s="3">
        <f t="shared" si="16"/>
        <v>2460.92</v>
      </c>
      <c r="J49" s="4">
        <v>0</v>
      </c>
      <c r="L49" s="4">
        <f t="shared" si="17"/>
        <v>0</v>
      </c>
      <c r="M49" s="5">
        <f t="shared" si="18"/>
        <v>0</v>
      </c>
      <c r="N49" s="6">
        <f t="shared" si="19"/>
        <v>0</v>
      </c>
      <c r="O49" s="6">
        <f t="shared" si="20"/>
        <v>0</v>
      </c>
    </row>
    <row r="50" spans="1:15">
      <c r="B50" s="1">
        <v>3200</v>
      </c>
      <c r="C50" s="1">
        <f t="shared" si="14"/>
        <v>0</v>
      </c>
      <c r="D50" s="2" t="s">
        <v>105</v>
      </c>
      <c r="E50" s="2" t="s">
        <v>144</v>
      </c>
      <c r="F50" s="2" t="s">
        <v>11</v>
      </c>
      <c r="G50" s="3">
        <v>1300</v>
      </c>
      <c r="H50" s="3">
        <f t="shared" si="15"/>
        <v>247</v>
      </c>
      <c r="I50" s="3">
        <f t="shared" si="16"/>
        <v>1547</v>
      </c>
      <c r="J50" s="4">
        <v>0</v>
      </c>
      <c r="L50" s="4">
        <f t="shared" si="17"/>
        <v>0</v>
      </c>
      <c r="M50" s="5">
        <f t="shared" si="18"/>
        <v>0</v>
      </c>
      <c r="N50" s="6">
        <f t="shared" si="19"/>
        <v>0</v>
      </c>
      <c r="O50" s="6">
        <f t="shared" si="20"/>
        <v>0</v>
      </c>
    </row>
    <row r="51" spans="1:15">
      <c r="B51" s="1">
        <v>4500</v>
      </c>
      <c r="C51" s="1">
        <f t="shared" si="14"/>
        <v>0</v>
      </c>
      <c r="D51" s="2" t="s">
        <v>69</v>
      </c>
      <c r="E51" s="2" t="s">
        <v>70</v>
      </c>
      <c r="F51" s="2" t="s">
        <v>11</v>
      </c>
      <c r="G51" s="3">
        <v>2353</v>
      </c>
      <c r="H51" s="3">
        <f t="shared" si="15"/>
        <v>447.07</v>
      </c>
      <c r="I51" s="3">
        <f t="shared" si="16"/>
        <v>2800.07</v>
      </c>
      <c r="J51" s="4">
        <v>0</v>
      </c>
      <c r="L51" s="4">
        <f t="shared" si="17"/>
        <v>0</v>
      </c>
      <c r="M51" s="5">
        <f t="shared" si="18"/>
        <v>0</v>
      </c>
      <c r="N51" s="6">
        <f t="shared" si="19"/>
        <v>0</v>
      </c>
      <c r="O51" s="6">
        <f t="shared" si="20"/>
        <v>0</v>
      </c>
    </row>
    <row r="52" spans="1:15">
      <c r="B52" s="1">
        <v>2500</v>
      </c>
      <c r="C52" s="1">
        <f t="shared" si="14"/>
        <v>0</v>
      </c>
      <c r="D52" s="2" t="s">
        <v>95</v>
      </c>
      <c r="E52" s="2" t="s">
        <v>96</v>
      </c>
      <c r="F52" s="2" t="s">
        <v>18</v>
      </c>
      <c r="G52" s="3">
        <v>919</v>
      </c>
      <c r="H52" s="3">
        <f t="shared" si="15"/>
        <v>174.61</v>
      </c>
      <c r="I52" s="3">
        <f t="shared" si="16"/>
        <v>1093.6100000000001</v>
      </c>
      <c r="J52" s="4">
        <v>0</v>
      </c>
      <c r="L52" s="4">
        <f t="shared" si="17"/>
        <v>0</v>
      </c>
      <c r="M52" s="5">
        <f t="shared" si="18"/>
        <v>0</v>
      </c>
      <c r="N52" s="6">
        <f t="shared" si="19"/>
        <v>0</v>
      </c>
      <c r="O52" s="6">
        <f t="shared" si="20"/>
        <v>0</v>
      </c>
    </row>
    <row r="53" spans="1:15">
      <c r="B53" s="1">
        <v>2500</v>
      </c>
      <c r="C53" s="1">
        <f t="shared" si="14"/>
        <v>0</v>
      </c>
      <c r="D53" s="2" t="s">
        <v>95</v>
      </c>
      <c r="E53" s="2" t="s">
        <v>97</v>
      </c>
      <c r="F53" s="2" t="s">
        <v>35</v>
      </c>
      <c r="G53" s="3">
        <v>885</v>
      </c>
      <c r="H53" s="3">
        <f t="shared" si="15"/>
        <v>168.15</v>
      </c>
      <c r="I53" s="3">
        <f t="shared" si="16"/>
        <v>1053.1500000000001</v>
      </c>
      <c r="J53" s="4">
        <v>0</v>
      </c>
      <c r="L53" s="4">
        <f t="shared" si="17"/>
        <v>0</v>
      </c>
      <c r="M53" s="5">
        <f t="shared" si="18"/>
        <v>0</v>
      </c>
      <c r="N53" s="6">
        <f t="shared" si="19"/>
        <v>0</v>
      </c>
      <c r="O53" s="6">
        <f t="shared" si="20"/>
        <v>0</v>
      </c>
    </row>
    <row r="54" spans="1:15">
      <c r="B54" s="1">
        <v>6590</v>
      </c>
      <c r="C54" s="1">
        <f t="shared" si="14"/>
        <v>0</v>
      </c>
      <c r="D54" s="2" t="s">
        <v>95</v>
      </c>
      <c r="E54" s="2" t="s">
        <v>98</v>
      </c>
      <c r="F54" s="2" t="s">
        <v>18</v>
      </c>
      <c r="G54" s="3">
        <v>2997</v>
      </c>
      <c r="H54" s="3">
        <f t="shared" si="15"/>
        <v>569.42999999999995</v>
      </c>
      <c r="I54" s="3">
        <f t="shared" si="16"/>
        <v>3566.43</v>
      </c>
      <c r="J54" s="4">
        <v>0</v>
      </c>
      <c r="L54" s="4">
        <f t="shared" si="17"/>
        <v>0</v>
      </c>
      <c r="M54" s="5">
        <f t="shared" si="18"/>
        <v>0</v>
      </c>
      <c r="N54" s="6">
        <f t="shared" si="19"/>
        <v>0</v>
      </c>
      <c r="O54" s="6">
        <f t="shared" si="20"/>
        <v>0</v>
      </c>
    </row>
    <row r="55" spans="1:15">
      <c r="B55" s="1">
        <v>2500</v>
      </c>
      <c r="C55" s="1">
        <f t="shared" si="14"/>
        <v>0</v>
      </c>
      <c r="D55" s="2" t="s">
        <v>95</v>
      </c>
      <c r="E55" s="2" t="s">
        <v>99</v>
      </c>
      <c r="F55" s="2" t="s">
        <v>18</v>
      </c>
      <c r="G55" s="3">
        <v>929</v>
      </c>
      <c r="H55" s="3">
        <f t="shared" si="15"/>
        <v>176.51</v>
      </c>
      <c r="I55" s="3">
        <f t="shared" si="16"/>
        <v>1105.51</v>
      </c>
      <c r="J55" s="4">
        <v>0</v>
      </c>
      <c r="L55" s="4">
        <f t="shared" si="17"/>
        <v>0</v>
      </c>
      <c r="M55" s="5">
        <f t="shared" si="18"/>
        <v>0</v>
      </c>
      <c r="N55" s="6">
        <f t="shared" si="19"/>
        <v>0</v>
      </c>
      <c r="O55" s="6">
        <f t="shared" si="20"/>
        <v>0</v>
      </c>
    </row>
    <row r="56" spans="1:15">
      <c r="B56" s="1">
        <v>2500</v>
      </c>
      <c r="C56" s="1">
        <f t="shared" si="14"/>
        <v>0</v>
      </c>
      <c r="D56" s="2" t="s">
        <v>95</v>
      </c>
      <c r="E56" s="2" t="s">
        <v>100</v>
      </c>
      <c r="F56" s="2" t="s">
        <v>18</v>
      </c>
      <c r="G56" s="3">
        <v>919</v>
      </c>
      <c r="H56" s="3">
        <f t="shared" si="15"/>
        <v>174.61</v>
      </c>
      <c r="I56" s="3">
        <f t="shared" si="16"/>
        <v>1093.6100000000001</v>
      </c>
      <c r="J56" s="4">
        <v>0</v>
      </c>
      <c r="L56" s="4">
        <f t="shared" si="17"/>
        <v>0</v>
      </c>
      <c r="M56" s="5">
        <f t="shared" si="18"/>
        <v>0</v>
      </c>
      <c r="N56" s="6">
        <f t="shared" si="19"/>
        <v>0</v>
      </c>
      <c r="O56" s="6">
        <f t="shared" si="20"/>
        <v>0</v>
      </c>
    </row>
    <row r="57" spans="1:15">
      <c r="B57" s="1">
        <v>5500</v>
      </c>
      <c r="C57" s="1">
        <f t="shared" si="14"/>
        <v>0</v>
      </c>
      <c r="D57" s="2" t="s">
        <v>95</v>
      </c>
      <c r="E57" s="2" t="s">
        <v>103</v>
      </c>
      <c r="F57" s="2" t="s">
        <v>18</v>
      </c>
      <c r="G57" s="3">
        <v>2326</v>
      </c>
      <c r="H57" s="3">
        <f t="shared" si="15"/>
        <v>441.94</v>
      </c>
      <c r="I57" s="3">
        <f t="shared" si="16"/>
        <v>2767.94</v>
      </c>
      <c r="J57" s="4">
        <v>0</v>
      </c>
      <c r="L57" s="4">
        <f t="shared" si="17"/>
        <v>0</v>
      </c>
      <c r="M57" s="5">
        <f t="shared" si="18"/>
        <v>0</v>
      </c>
      <c r="N57" s="6">
        <f t="shared" si="19"/>
        <v>0</v>
      </c>
      <c r="O57" s="6">
        <f t="shared" si="20"/>
        <v>0</v>
      </c>
    </row>
    <row r="58" spans="1:15">
      <c r="B58" s="1">
        <v>2850</v>
      </c>
      <c r="C58" s="1">
        <f t="shared" si="14"/>
        <v>0</v>
      </c>
      <c r="D58" s="2" t="s">
        <v>95</v>
      </c>
      <c r="E58" s="2" t="s">
        <v>104</v>
      </c>
      <c r="F58" s="2" t="s">
        <v>18</v>
      </c>
      <c r="G58" s="3">
        <v>1103</v>
      </c>
      <c r="H58" s="3">
        <f t="shared" si="15"/>
        <v>209.57</v>
      </c>
      <c r="I58" s="3">
        <f t="shared" si="16"/>
        <v>1312.57</v>
      </c>
      <c r="J58" s="4">
        <v>0</v>
      </c>
      <c r="L58" s="4">
        <f t="shared" si="17"/>
        <v>0</v>
      </c>
      <c r="M58" s="5">
        <f t="shared" si="18"/>
        <v>0</v>
      </c>
      <c r="N58" s="6">
        <f t="shared" si="19"/>
        <v>0</v>
      </c>
      <c r="O58" s="6">
        <f t="shared" si="20"/>
        <v>0</v>
      </c>
    </row>
    <row r="59" spans="1:15">
      <c r="B59" s="1">
        <v>2500</v>
      </c>
      <c r="C59" s="1">
        <f t="shared" si="14"/>
        <v>0</v>
      </c>
      <c r="D59" s="2" t="s">
        <v>101</v>
      </c>
      <c r="E59" s="2" t="s">
        <v>102</v>
      </c>
      <c r="F59" s="2" t="s">
        <v>18</v>
      </c>
      <c r="G59" s="3">
        <v>929</v>
      </c>
      <c r="H59" s="3">
        <f t="shared" si="15"/>
        <v>176.51</v>
      </c>
      <c r="I59" s="3">
        <f t="shared" si="16"/>
        <v>1105.51</v>
      </c>
      <c r="J59" s="4">
        <v>0</v>
      </c>
      <c r="L59" s="4">
        <f t="shared" si="17"/>
        <v>0</v>
      </c>
      <c r="M59" s="5">
        <f t="shared" si="18"/>
        <v>0</v>
      </c>
      <c r="N59" s="6">
        <f t="shared" si="19"/>
        <v>0</v>
      </c>
      <c r="O59" s="6">
        <f t="shared" si="20"/>
        <v>0</v>
      </c>
    </row>
    <row r="60" spans="1:15">
      <c r="B60" s="1">
        <v>2500</v>
      </c>
      <c r="C60" s="1">
        <f t="shared" si="14"/>
        <v>0</v>
      </c>
      <c r="D60" s="2" t="s">
        <v>16</v>
      </c>
      <c r="E60" s="2" t="s">
        <v>17</v>
      </c>
      <c r="F60" s="2" t="s">
        <v>18</v>
      </c>
      <c r="G60" s="3">
        <v>1050</v>
      </c>
      <c r="H60" s="3">
        <f t="shared" si="15"/>
        <v>199.5</v>
      </c>
      <c r="I60" s="3">
        <f t="shared" si="16"/>
        <v>1249.5</v>
      </c>
      <c r="J60" s="4">
        <v>12</v>
      </c>
      <c r="L60" s="4">
        <f t="shared" si="17"/>
        <v>0</v>
      </c>
      <c r="M60" s="5">
        <f t="shared" si="18"/>
        <v>12</v>
      </c>
      <c r="N60" s="6">
        <f t="shared" si="19"/>
        <v>0</v>
      </c>
      <c r="O60" s="6">
        <f t="shared" si="20"/>
        <v>0</v>
      </c>
    </row>
    <row r="61" spans="1:15">
      <c r="B61" s="1">
        <v>2500</v>
      </c>
      <c r="C61" s="1">
        <f t="shared" si="14"/>
        <v>0</v>
      </c>
      <c r="D61" s="2" t="s">
        <v>16</v>
      </c>
      <c r="E61" s="2" t="s">
        <v>68</v>
      </c>
      <c r="F61" s="2" t="s">
        <v>18</v>
      </c>
      <c r="G61" s="3">
        <v>892</v>
      </c>
      <c r="H61" s="3">
        <f t="shared" si="15"/>
        <v>169.48</v>
      </c>
      <c r="I61" s="3">
        <f t="shared" si="16"/>
        <v>1061.48</v>
      </c>
      <c r="J61" s="4">
        <v>0</v>
      </c>
      <c r="L61" s="4">
        <f t="shared" si="17"/>
        <v>0</v>
      </c>
      <c r="M61" s="5">
        <f t="shared" si="18"/>
        <v>0</v>
      </c>
      <c r="N61" s="6">
        <f t="shared" si="19"/>
        <v>0</v>
      </c>
      <c r="O61" s="6">
        <f t="shared" si="20"/>
        <v>0</v>
      </c>
    </row>
    <row r="62" spans="1:15">
      <c r="A62" s="1">
        <v>1</v>
      </c>
      <c r="B62" s="1">
        <v>4450</v>
      </c>
      <c r="C62" s="1">
        <f t="shared" si="14"/>
        <v>4450</v>
      </c>
      <c r="D62" s="2" t="s">
        <v>178</v>
      </c>
      <c r="E62" s="2" t="s">
        <v>179</v>
      </c>
      <c r="F62" s="2" t="s">
        <v>21</v>
      </c>
      <c r="G62" s="3">
        <v>2642</v>
      </c>
      <c r="H62" s="3">
        <f t="shared" si="15"/>
        <v>501.98</v>
      </c>
      <c r="I62" s="3">
        <f t="shared" si="16"/>
        <v>3143.98</v>
      </c>
      <c r="J62" s="4">
        <v>3</v>
      </c>
      <c r="K62" s="4">
        <v>1</v>
      </c>
      <c r="L62" s="4">
        <f t="shared" si="17"/>
        <v>2</v>
      </c>
      <c r="M62" s="5">
        <f t="shared" si="18"/>
        <v>1</v>
      </c>
      <c r="N62" s="6">
        <f t="shared" si="19"/>
        <v>8900</v>
      </c>
      <c r="O62" s="6">
        <f t="shared" si="20"/>
        <v>2612.04</v>
      </c>
    </row>
    <row r="63" spans="1:15">
      <c r="A63" s="1">
        <v>1</v>
      </c>
      <c r="B63" s="1">
        <v>5500</v>
      </c>
      <c r="C63" s="1">
        <f t="shared" si="14"/>
        <v>5500</v>
      </c>
      <c r="D63" s="2" t="s">
        <v>183</v>
      </c>
      <c r="E63" s="2" t="s">
        <v>184</v>
      </c>
      <c r="F63" s="2" t="s">
        <v>21</v>
      </c>
      <c r="G63" s="3">
        <v>1790</v>
      </c>
      <c r="H63" s="3">
        <f t="shared" si="15"/>
        <v>340.1</v>
      </c>
      <c r="I63" s="3">
        <f t="shared" si="16"/>
        <v>2130.1</v>
      </c>
      <c r="J63" s="4">
        <v>2</v>
      </c>
      <c r="K63" s="4">
        <v>2</v>
      </c>
      <c r="L63" s="4">
        <f t="shared" si="17"/>
        <v>3</v>
      </c>
      <c r="M63" s="5">
        <f t="shared" si="18"/>
        <v>-1</v>
      </c>
      <c r="N63" s="6">
        <f t="shared" si="19"/>
        <v>16500</v>
      </c>
      <c r="O63" s="6">
        <f t="shared" si="20"/>
        <v>10109.700000000001</v>
      </c>
    </row>
    <row r="64" spans="1:15">
      <c r="A64" s="1">
        <v>1</v>
      </c>
      <c r="B64" s="1">
        <v>4200</v>
      </c>
      <c r="C64" s="1">
        <f t="shared" si="14"/>
        <v>4200</v>
      </c>
      <c r="D64" s="2" t="s">
        <v>181</v>
      </c>
      <c r="E64" s="2" t="s">
        <v>182</v>
      </c>
      <c r="F64" s="2" t="s">
        <v>11</v>
      </c>
      <c r="G64" s="3">
        <v>2450</v>
      </c>
      <c r="H64" s="3">
        <f t="shared" si="15"/>
        <v>465.5</v>
      </c>
      <c r="I64" s="3">
        <f t="shared" si="16"/>
        <v>2915.5</v>
      </c>
      <c r="J64" s="4">
        <v>8</v>
      </c>
      <c r="K64" s="4">
        <v>2</v>
      </c>
      <c r="L64" s="4">
        <f t="shared" si="17"/>
        <v>3</v>
      </c>
      <c r="M64" s="5">
        <f t="shared" si="18"/>
        <v>5</v>
      </c>
      <c r="N64" s="6">
        <f t="shared" si="19"/>
        <v>12600</v>
      </c>
      <c r="O64" s="6">
        <f t="shared" si="20"/>
        <v>3853.5</v>
      </c>
    </row>
    <row r="65" spans="1:15">
      <c r="B65" s="1">
        <v>4500</v>
      </c>
      <c r="C65" s="1">
        <f t="shared" si="14"/>
        <v>0</v>
      </c>
      <c r="D65" s="2" t="s">
        <v>61</v>
      </c>
      <c r="E65" s="2" t="s">
        <v>62</v>
      </c>
      <c r="F65" s="2" t="s">
        <v>63</v>
      </c>
      <c r="G65" s="3">
        <v>1990</v>
      </c>
      <c r="H65" s="3">
        <f t="shared" si="15"/>
        <v>378.1</v>
      </c>
      <c r="I65" s="3">
        <f t="shared" si="16"/>
        <v>2368.1</v>
      </c>
      <c r="J65" s="4">
        <v>0</v>
      </c>
      <c r="L65" s="4">
        <f t="shared" si="17"/>
        <v>0</v>
      </c>
      <c r="M65" s="5">
        <f t="shared" si="18"/>
        <v>0</v>
      </c>
      <c r="N65" s="6">
        <f t="shared" si="19"/>
        <v>0</v>
      </c>
      <c r="O65" s="6">
        <f t="shared" si="20"/>
        <v>0</v>
      </c>
    </row>
    <row r="66" spans="1:15">
      <c r="B66" s="1">
        <v>3200</v>
      </c>
      <c r="C66" s="1">
        <f t="shared" si="14"/>
        <v>0</v>
      </c>
      <c r="D66" s="2" t="s">
        <v>116</v>
      </c>
      <c r="E66" s="2" t="s">
        <v>117</v>
      </c>
      <c r="F66" s="2" t="s">
        <v>11</v>
      </c>
      <c r="G66" s="3">
        <v>1560</v>
      </c>
      <c r="H66" s="3">
        <f t="shared" si="15"/>
        <v>296.39999999999998</v>
      </c>
      <c r="I66" s="3">
        <f t="shared" si="16"/>
        <v>1856.4</v>
      </c>
      <c r="J66" s="4">
        <v>0</v>
      </c>
      <c r="L66" s="4">
        <f t="shared" si="17"/>
        <v>0</v>
      </c>
      <c r="M66" s="5">
        <f t="shared" si="18"/>
        <v>0</v>
      </c>
      <c r="N66" s="6">
        <f t="shared" si="19"/>
        <v>0</v>
      </c>
      <c r="O66" s="6">
        <f t="shared" si="20"/>
        <v>0</v>
      </c>
    </row>
    <row r="67" spans="1:15">
      <c r="B67" s="1">
        <v>3470</v>
      </c>
      <c r="C67" s="1">
        <f t="shared" si="14"/>
        <v>0</v>
      </c>
      <c r="D67" s="2" t="s">
        <v>121</v>
      </c>
      <c r="E67" s="2" t="s">
        <v>122</v>
      </c>
      <c r="F67" s="2" t="s">
        <v>11</v>
      </c>
      <c r="G67" s="3">
        <v>1716</v>
      </c>
      <c r="H67" s="3">
        <f t="shared" si="15"/>
        <v>326.04000000000002</v>
      </c>
      <c r="I67" s="3">
        <f t="shared" si="16"/>
        <v>2042.04</v>
      </c>
      <c r="J67" s="4">
        <v>0</v>
      </c>
      <c r="L67" s="4">
        <f t="shared" si="17"/>
        <v>0</v>
      </c>
      <c r="M67" s="5">
        <f t="shared" si="18"/>
        <v>0</v>
      </c>
      <c r="N67" s="6">
        <f t="shared" si="19"/>
        <v>0</v>
      </c>
      <c r="O67" s="6">
        <f t="shared" si="20"/>
        <v>0</v>
      </c>
    </row>
    <row r="68" spans="1:15">
      <c r="B68" s="1">
        <v>2200</v>
      </c>
      <c r="C68" s="1">
        <f t="shared" si="14"/>
        <v>0</v>
      </c>
      <c r="D68" s="2" t="s">
        <v>33</v>
      </c>
      <c r="E68" s="2" t="s">
        <v>36</v>
      </c>
      <c r="F68" s="2" t="s">
        <v>37</v>
      </c>
      <c r="G68" s="3">
        <v>1128</v>
      </c>
      <c r="H68" s="3">
        <f t="shared" si="15"/>
        <v>214.32</v>
      </c>
      <c r="I68" s="3">
        <f t="shared" si="16"/>
        <v>1342.32</v>
      </c>
      <c r="J68" s="4">
        <v>0</v>
      </c>
      <c r="L68" s="4">
        <f t="shared" si="17"/>
        <v>0</v>
      </c>
      <c r="M68" s="5">
        <f t="shared" si="18"/>
        <v>0</v>
      </c>
      <c r="N68" s="6">
        <f t="shared" si="19"/>
        <v>0</v>
      </c>
      <c r="O68" s="6">
        <f t="shared" si="20"/>
        <v>0</v>
      </c>
    </row>
    <row r="69" spans="1:15">
      <c r="B69" s="1">
        <v>1800</v>
      </c>
      <c r="C69" s="1">
        <f t="shared" si="14"/>
        <v>0</v>
      </c>
      <c r="D69" s="2" t="s">
        <v>33</v>
      </c>
      <c r="E69" s="2" t="s">
        <v>34</v>
      </c>
      <c r="F69" s="2" t="s">
        <v>35</v>
      </c>
      <c r="G69" s="3">
        <v>924</v>
      </c>
      <c r="H69" s="3">
        <f t="shared" si="15"/>
        <v>175.56</v>
      </c>
      <c r="I69" s="3">
        <f t="shared" si="16"/>
        <v>1099.56</v>
      </c>
      <c r="J69" s="4">
        <v>0</v>
      </c>
      <c r="L69" s="4">
        <f t="shared" si="17"/>
        <v>0</v>
      </c>
      <c r="M69" s="5">
        <f t="shared" si="18"/>
        <v>0</v>
      </c>
      <c r="N69" s="6">
        <f t="shared" si="19"/>
        <v>0</v>
      </c>
      <c r="O69" s="6">
        <f t="shared" si="20"/>
        <v>0</v>
      </c>
    </row>
    <row r="70" spans="1:15">
      <c r="B70" s="1">
        <v>2500</v>
      </c>
      <c r="C70" s="1">
        <f t="shared" si="14"/>
        <v>0</v>
      </c>
      <c r="D70" s="2" t="s">
        <v>136</v>
      </c>
      <c r="E70" s="2" t="s">
        <v>137</v>
      </c>
      <c r="F70" s="2" t="s">
        <v>11</v>
      </c>
      <c r="G70" s="3">
        <v>1035</v>
      </c>
      <c r="H70" s="3">
        <f t="shared" si="15"/>
        <v>196.65</v>
      </c>
      <c r="I70" s="3">
        <f t="shared" si="16"/>
        <v>1231.6500000000001</v>
      </c>
      <c r="J70" s="4">
        <v>0</v>
      </c>
      <c r="L70" s="4">
        <f t="shared" si="17"/>
        <v>0</v>
      </c>
      <c r="M70" s="5">
        <f t="shared" si="18"/>
        <v>0</v>
      </c>
      <c r="N70" s="6">
        <f t="shared" si="19"/>
        <v>0</v>
      </c>
      <c r="O70" s="6">
        <f t="shared" si="20"/>
        <v>0</v>
      </c>
    </row>
    <row r="71" spans="1:15">
      <c r="B71" s="1">
        <v>2500</v>
      </c>
      <c r="C71" s="1">
        <f t="shared" ref="C71:C102" si="21">A71*B71</f>
        <v>0</v>
      </c>
      <c r="D71" s="2" t="s">
        <v>136</v>
      </c>
      <c r="E71" s="2" t="s">
        <v>138</v>
      </c>
      <c r="F71" s="2" t="s">
        <v>11</v>
      </c>
      <c r="G71" s="3">
        <v>1035</v>
      </c>
      <c r="H71" s="3">
        <f t="shared" ref="H71:H102" si="22">0.19*G71</f>
        <v>196.65</v>
      </c>
      <c r="I71" s="3">
        <f t="shared" ref="I71:I102" si="23">G71+H71</f>
        <v>1231.6500000000001</v>
      </c>
      <c r="J71" s="4">
        <v>0</v>
      </c>
      <c r="L71" s="4">
        <f t="shared" ref="L71:L102" si="24">K71+A71</f>
        <v>0</v>
      </c>
      <c r="M71" s="5">
        <f t="shared" ref="M71:M102" si="25">J71-L71</f>
        <v>0</v>
      </c>
      <c r="N71" s="6">
        <f t="shared" ref="N71:N105" si="26">L71*B71</f>
        <v>0</v>
      </c>
      <c r="O71" s="6">
        <f t="shared" ref="O71:O102" si="27">N71-L71*I71</f>
        <v>0</v>
      </c>
    </row>
    <row r="72" spans="1:15">
      <c r="B72" s="1">
        <v>2850</v>
      </c>
      <c r="C72" s="1">
        <f t="shared" si="21"/>
        <v>0</v>
      </c>
      <c r="D72" s="2" t="s">
        <v>123</v>
      </c>
      <c r="E72" s="2" t="s">
        <v>124</v>
      </c>
      <c r="F72" s="2" t="s">
        <v>11</v>
      </c>
      <c r="G72" s="3">
        <v>1664</v>
      </c>
      <c r="H72" s="3">
        <f t="shared" si="22"/>
        <v>316.16000000000003</v>
      </c>
      <c r="I72" s="3">
        <f t="shared" si="23"/>
        <v>1980.16</v>
      </c>
      <c r="J72" s="4">
        <v>0</v>
      </c>
      <c r="L72" s="4">
        <f t="shared" si="24"/>
        <v>0</v>
      </c>
      <c r="M72" s="5">
        <f t="shared" si="25"/>
        <v>0</v>
      </c>
      <c r="N72" s="6">
        <f t="shared" si="26"/>
        <v>0</v>
      </c>
      <c r="O72" s="6">
        <f t="shared" si="27"/>
        <v>0</v>
      </c>
    </row>
    <row r="73" spans="1:15">
      <c r="A73" s="1">
        <v>2</v>
      </c>
      <c r="B73" s="1">
        <v>4200</v>
      </c>
      <c r="C73" s="1">
        <f t="shared" si="21"/>
        <v>8400</v>
      </c>
      <c r="D73" s="2" t="s">
        <v>172</v>
      </c>
      <c r="E73" s="2" t="s">
        <v>173</v>
      </c>
      <c r="F73" s="2" t="s">
        <v>11</v>
      </c>
      <c r="G73" s="3">
        <v>1474</v>
      </c>
      <c r="H73" s="3">
        <f t="shared" si="22"/>
        <v>280.06</v>
      </c>
      <c r="I73" s="3">
        <f t="shared" si="23"/>
        <v>1754.06</v>
      </c>
      <c r="J73" s="4">
        <v>8</v>
      </c>
      <c r="K73" s="4">
        <v>2</v>
      </c>
      <c r="L73" s="4">
        <f t="shared" si="24"/>
        <v>4</v>
      </c>
      <c r="M73" s="5">
        <f t="shared" si="25"/>
        <v>4</v>
      </c>
      <c r="N73" s="6">
        <f t="shared" si="26"/>
        <v>16800</v>
      </c>
      <c r="O73" s="6">
        <f t="shared" si="27"/>
        <v>9783.76</v>
      </c>
    </row>
    <row r="74" spans="1:15">
      <c r="B74" s="1">
        <v>5200</v>
      </c>
      <c r="C74" s="1">
        <f t="shared" si="21"/>
        <v>0</v>
      </c>
      <c r="D74" s="2" t="s">
        <v>19</v>
      </c>
      <c r="E74" s="2" t="s">
        <v>20</v>
      </c>
      <c r="F74" s="2" t="s">
        <v>21</v>
      </c>
      <c r="G74" s="3">
        <v>3290</v>
      </c>
      <c r="H74" s="3">
        <f t="shared" si="22"/>
        <v>625.1</v>
      </c>
      <c r="I74" s="3">
        <f t="shared" si="23"/>
        <v>3915.1</v>
      </c>
      <c r="J74" s="4">
        <v>0</v>
      </c>
      <c r="L74" s="4">
        <f t="shared" si="24"/>
        <v>0</v>
      </c>
      <c r="M74" s="5">
        <f t="shared" si="25"/>
        <v>0</v>
      </c>
      <c r="N74" s="6">
        <f t="shared" si="26"/>
        <v>0</v>
      </c>
      <c r="O74" s="6">
        <f t="shared" si="27"/>
        <v>0</v>
      </c>
    </row>
    <row r="75" spans="1:15">
      <c r="B75" s="1">
        <v>10640</v>
      </c>
      <c r="C75" s="1">
        <f t="shared" si="21"/>
        <v>0</v>
      </c>
      <c r="D75" s="2" t="s">
        <v>163</v>
      </c>
      <c r="E75" s="2" t="s">
        <v>164</v>
      </c>
      <c r="F75" s="2" t="s">
        <v>21</v>
      </c>
      <c r="G75" s="3">
        <v>6625</v>
      </c>
      <c r="H75" s="3">
        <f t="shared" si="22"/>
        <v>1258.75</v>
      </c>
      <c r="I75" s="3">
        <f t="shared" si="23"/>
        <v>7883.75</v>
      </c>
      <c r="J75" s="4">
        <v>0</v>
      </c>
      <c r="L75" s="4">
        <f t="shared" si="24"/>
        <v>0</v>
      </c>
      <c r="M75" s="5">
        <f t="shared" si="25"/>
        <v>0</v>
      </c>
      <c r="N75" s="6">
        <f t="shared" si="26"/>
        <v>0</v>
      </c>
      <c r="O75" s="6">
        <f t="shared" si="27"/>
        <v>0</v>
      </c>
    </row>
    <row r="76" spans="1:15">
      <c r="B76" s="1">
        <v>5750</v>
      </c>
      <c r="C76" s="1">
        <f t="shared" si="21"/>
        <v>0</v>
      </c>
      <c r="D76" s="2" t="s">
        <v>159</v>
      </c>
      <c r="E76" s="2" t="s">
        <v>160</v>
      </c>
      <c r="F76" s="2" t="s">
        <v>21</v>
      </c>
      <c r="G76" s="3">
        <v>3998</v>
      </c>
      <c r="H76" s="3">
        <f t="shared" si="22"/>
        <v>759.62</v>
      </c>
      <c r="I76" s="3">
        <f t="shared" si="23"/>
        <v>4757.62</v>
      </c>
      <c r="J76" s="4">
        <v>0</v>
      </c>
      <c r="L76" s="4">
        <f t="shared" si="24"/>
        <v>0</v>
      </c>
      <c r="M76" s="5">
        <f t="shared" si="25"/>
        <v>0</v>
      </c>
      <c r="N76" s="6">
        <f t="shared" si="26"/>
        <v>0</v>
      </c>
      <c r="O76" s="6">
        <f t="shared" si="27"/>
        <v>0</v>
      </c>
    </row>
    <row r="77" spans="1:15">
      <c r="B77" s="1">
        <v>11405</v>
      </c>
      <c r="C77" s="1">
        <f t="shared" si="21"/>
        <v>0</v>
      </c>
      <c r="D77" s="2" t="s">
        <v>159</v>
      </c>
      <c r="E77" s="2" t="s">
        <v>160</v>
      </c>
      <c r="F77" s="2" t="s">
        <v>21</v>
      </c>
      <c r="G77" s="3">
        <v>7099</v>
      </c>
      <c r="H77" s="3">
        <f t="shared" si="22"/>
        <v>1348.81</v>
      </c>
      <c r="I77" s="3">
        <f t="shared" si="23"/>
        <v>8447.81</v>
      </c>
      <c r="J77" s="4">
        <v>0</v>
      </c>
      <c r="L77" s="4">
        <f t="shared" si="24"/>
        <v>0</v>
      </c>
      <c r="M77" s="5">
        <f t="shared" si="25"/>
        <v>0</v>
      </c>
      <c r="N77" s="6">
        <f t="shared" si="26"/>
        <v>0</v>
      </c>
      <c r="O77" s="6">
        <f t="shared" si="27"/>
        <v>0</v>
      </c>
    </row>
    <row r="78" spans="1:15">
      <c r="B78" s="1">
        <v>10113</v>
      </c>
      <c r="C78" s="1">
        <f t="shared" si="21"/>
        <v>0</v>
      </c>
      <c r="D78" s="2" t="s">
        <v>161</v>
      </c>
      <c r="E78" s="2" t="s">
        <v>162</v>
      </c>
      <c r="F78" s="2" t="s">
        <v>21</v>
      </c>
      <c r="G78" s="3">
        <v>6295</v>
      </c>
      <c r="H78" s="3">
        <f t="shared" si="22"/>
        <v>1196.05</v>
      </c>
      <c r="I78" s="3">
        <f t="shared" si="23"/>
        <v>7491.05</v>
      </c>
      <c r="J78" s="4">
        <v>0</v>
      </c>
      <c r="L78" s="4">
        <f t="shared" si="24"/>
        <v>0</v>
      </c>
      <c r="M78" s="5">
        <f t="shared" si="25"/>
        <v>0</v>
      </c>
      <c r="N78" s="6">
        <f t="shared" si="26"/>
        <v>0</v>
      </c>
      <c r="O78" s="6">
        <f t="shared" si="27"/>
        <v>0</v>
      </c>
    </row>
    <row r="79" spans="1:15">
      <c r="B79" s="1">
        <v>3650</v>
      </c>
      <c r="C79" s="1">
        <f t="shared" si="21"/>
        <v>0</v>
      </c>
      <c r="D79" s="2" t="s">
        <v>85</v>
      </c>
      <c r="E79" s="2" t="s">
        <v>84</v>
      </c>
      <c r="F79" s="2" t="s">
        <v>86</v>
      </c>
      <c r="G79" s="3">
        <v>1849</v>
      </c>
      <c r="H79" s="3">
        <f t="shared" si="22"/>
        <v>351.31</v>
      </c>
      <c r="I79" s="3">
        <f t="shared" si="23"/>
        <v>2200.31</v>
      </c>
      <c r="J79" s="4">
        <v>0</v>
      </c>
      <c r="L79" s="4">
        <f t="shared" si="24"/>
        <v>0</v>
      </c>
      <c r="M79" s="5">
        <f t="shared" si="25"/>
        <v>0</v>
      </c>
      <c r="N79" s="6">
        <f t="shared" si="26"/>
        <v>0</v>
      </c>
      <c r="O79" s="6">
        <f t="shared" si="27"/>
        <v>0</v>
      </c>
    </row>
    <row r="80" spans="1:15">
      <c r="B80" s="1">
        <v>3350</v>
      </c>
      <c r="C80" s="1">
        <f t="shared" si="21"/>
        <v>0</v>
      </c>
      <c r="D80" s="2" t="s">
        <v>119</v>
      </c>
      <c r="E80" s="2" t="s">
        <v>120</v>
      </c>
      <c r="F80" s="2" t="s">
        <v>11</v>
      </c>
      <c r="G80" s="3">
        <v>2080</v>
      </c>
      <c r="H80" s="3">
        <f t="shared" si="22"/>
        <v>395.2</v>
      </c>
      <c r="I80" s="3">
        <f t="shared" si="23"/>
        <v>2475.1999999999998</v>
      </c>
      <c r="J80" s="4">
        <v>0</v>
      </c>
      <c r="L80" s="4">
        <f t="shared" si="24"/>
        <v>0</v>
      </c>
      <c r="M80" s="5">
        <f t="shared" si="25"/>
        <v>0</v>
      </c>
      <c r="N80" s="6">
        <f t="shared" si="26"/>
        <v>0</v>
      </c>
      <c r="O80" s="6">
        <f t="shared" si="27"/>
        <v>0</v>
      </c>
    </row>
    <row r="81" spans="2:15">
      <c r="B81" s="1">
        <v>600</v>
      </c>
      <c r="C81" s="1">
        <f t="shared" si="21"/>
        <v>0</v>
      </c>
      <c r="D81" s="2" t="s">
        <v>44</v>
      </c>
      <c r="E81" s="2" t="s">
        <v>45</v>
      </c>
      <c r="F81" s="2" t="s">
        <v>35</v>
      </c>
      <c r="G81" s="3">
        <v>269</v>
      </c>
      <c r="H81" s="3">
        <f t="shared" si="22"/>
        <v>51.11</v>
      </c>
      <c r="I81" s="3">
        <f t="shared" si="23"/>
        <v>320.11</v>
      </c>
      <c r="J81" s="4">
        <v>0</v>
      </c>
      <c r="L81" s="4">
        <f t="shared" si="24"/>
        <v>0</v>
      </c>
      <c r="M81" s="5">
        <f t="shared" si="25"/>
        <v>0</v>
      </c>
      <c r="N81" s="6">
        <f t="shared" si="26"/>
        <v>0</v>
      </c>
      <c r="O81" s="6">
        <f t="shared" si="27"/>
        <v>0</v>
      </c>
    </row>
    <row r="82" spans="2:15">
      <c r="B82" s="1">
        <v>600</v>
      </c>
      <c r="C82" s="1">
        <f t="shared" si="21"/>
        <v>0</v>
      </c>
      <c r="D82" s="2" t="s">
        <v>44</v>
      </c>
      <c r="E82" s="2" t="s">
        <v>77</v>
      </c>
      <c r="F82" s="2" t="s">
        <v>35</v>
      </c>
      <c r="G82" s="3">
        <v>269</v>
      </c>
      <c r="H82" s="3">
        <f t="shared" si="22"/>
        <v>51.11</v>
      </c>
      <c r="I82" s="3">
        <f t="shared" si="23"/>
        <v>320.11</v>
      </c>
      <c r="J82" s="4">
        <v>0</v>
      </c>
      <c r="L82" s="4">
        <f t="shared" si="24"/>
        <v>0</v>
      </c>
      <c r="M82" s="5">
        <f t="shared" si="25"/>
        <v>0</v>
      </c>
      <c r="N82" s="6">
        <f t="shared" si="26"/>
        <v>0</v>
      </c>
      <c r="O82" s="6">
        <f t="shared" si="27"/>
        <v>0</v>
      </c>
    </row>
    <row r="83" spans="2:15">
      <c r="B83" s="1">
        <v>2500</v>
      </c>
      <c r="C83" s="1">
        <f t="shared" si="21"/>
        <v>0</v>
      </c>
      <c r="D83" s="2" t="s">
        <v>26</v>
      </c>
      <c r="E83" s="2" t="s">
        <v>27</v>
      </c>
      <c r="F83" s="2" t="s">
        <v>11</v>
      </c>
      <c r="G83" s="3">
        <v>760</v>
      </c>
      <c r="H83" s="3">
        <f t="shared" si="22"/>
        <v>144.4</v>
      </c>
      <c r="I83" s="3">
        <f t="shared" si="23"/>
        <v>904.4</v>
      </c>
      <c r="J83" s="4">
        <v>0</v>
      </c>
      <c r="L83" s="4">
        <f t="shared" si="24"/>
        <v>0</v>
      </c>
      <c r="M83" s="5">
        <f t="shared" si="25"/>
        <v>0</v>
      </c>
      <c r="N83" s="6">
        <f t="shared" si="26"/>
        <v>0</v>
      </c>
      <c r="O83" s="6">
        <f t="shared" si="27"/>
        <v>0</v>
      </c>
    </row>
    <row r="84" spans="2:15">
      <c r="B84" s="1">
        <v>3500</v>
      </c>
      <c r="C84" s="1">
        <f t="shared" si="21"/>
        <v>0</v>
      </c>
      <c r="D84" s="2" t="s">
        <v>149</v>
      </c>
      <c r="E84" s="2" t="s">
        <v>150</v>
      </c>
      <c r="F84" s="2" t="s">
        <v>11</v>
      </c>
      <c r="G84" s="3">
        <v>2470</v>
      </c>
      <c r="H84" s="3">
        <f t="shared" si="22"/>
        <v>469.3</v>
      </c>
      <c r="I84" s="3">
        <f t="shared" si="23"/>
        <v>2939.3</v>
      </c>
      <c r="J84" s="4">
        <v>0</v>
      </c>
      <c r="L84" s="4">
        <f t="shared" si="24"/>
        <v>0</v>
      </c>
      <c r="M84" s="5">
        <f t="shared" si="25"/>
        <v>0</v>
      </c>
      <c r="N84" s="6">
        <f t="shared" si="26"/>
        <v>0</v>
      </c>
      <c r="O84" s="6">
        <f t="shared" si="27"/>
        <v>0</v>
      </c>
    </row>
    <row r="85" spans="2:15">
      <c r="B85" s="1">
        <v>3000</v>
      </c>
      <c r="C85" s="1">
        <f t="shared" si="21"/>
        <v>0</v>
      </c>
      <c r="D85" s="2" t="s">
        <v>133</v>
      </c>
      <c r="E85" s="2" t="s">
        <v>134</v>
      </c>
      <c r="F85" s="2" t="s">
        <v>11</v>
      </c>
      <c r="G85" s="3">
        <v>1508</v>
      </c>
      <c r="H85" s="3">
        <f t="shared" si="22"/>
        <v>286.52</v>
      </c>
      <c r="I85" s="3">
        <f t="shared" si="23"/>
        <v>1794.52</v>
      </c>
      <c r="J85" s="4">
        <v>0</v>
      </c>
      <c r="L85" s="4">
        <f t="shared" si="24"/>
        <v>0</v>
      </c>
      <c r="M85" s="5">
        <f t="shared" si="25"/>
        <v>0</v>
      </c>
      <c r="N85" s="6">
        <f t="shared" si="26"/>
        <v>0</v>
      </c>
      <c r="O85" s="6">
        <f t="shared" si="27"/>
        <v>0</v>
      </c>
    </row>
    <row r="86" spans="2:15">
      <c r="B86" s="1">
        <v>3000</v>
      </c>
      <c r="C86" s="1">
        <f t="shared" si="21"/>
        <v>0</v>
      </c>
      <c r="D86" s="2" t="s">
        <v>133</v>
      </c>
      <c r="E86" s="2" t="s">
        <v>135</v>
      </c>
      <c r="F86" s="2" t="s">
        <v>11</v>
      </c>
      <c r="G86" s="3">
        <v>1508</v>
      </c>
      <c r="H86" s="3">
        <f t="shared" si="22"/>
        <v>286.52</v>
      </c>
      <c r="I86" s="3">
        <f t="shared" si="23"/>
        <v>1794.52</v>
      </c>
      <c r="J86" s="4">
        <v>0</v>
      </c>
      <c r="L86" s="4">
        <f t="shared" si="24"/>
        <v>0</v>
      </c>
      <c r="M86" s="5">
        <f t="shared" si="25"/>
        <v>0</v>
      </c>
      <c r="N86" s="6">
        <f t="shared" si="26"/>
        <v>0</v>
      </c>
      <c r="O86" s="6">
        <f t="shared" si="27"/>
        <v>0</v>
      </c>
    </row>
    <row r="87" spans="2:15">
      <c r="B87" s="1">
        <v>2500</v>
      </c>
      <c r="C87" s="1">
        <f t="shared" si="21"/>
        <v>0</v>
      </c>
      <c r="D87" s="2" t="s">
        <v>107</v>
      </c>
      <c r="E87" s="2" t="s">
        <v>108</v>
      </c>
      <c r="F87" s="2" t="s">
        <v>11</v>
      </c>
      <c r="G87" s="3">
        <v>1404</v>
      </c>
      <c r="H87" s="3">
        <f t="shared" si="22"/>
        <v>266.76</v>
      </c>
      <c r="I87" s="3">
        <f t="shared" si="23"/>
        <v>1670.76</v>
      </c>
      <c r="J87" s="4">
        <v>0</v>
      </c>
      <c r="L87" s="4">
        <f t="shared" si="24"/>
        <v>0</v>
      </c>
      <c r="M87" s="5">
        <f t="shared" si="25"/>
        <v>0</v>
      </c>
      <c r="N87" s="6">
        <f t="shared" si="26"/>
        <v>0</v>
      </c>
      <c r="O87" s="6">
        <f t="shared" si="27"/>
        <v>0</v>
      </c>
    </row>
    <row r="88" spans="2:15">
      <c r="B88" s="1">
        <v>3000</v>
      </c>
      <c r="C88" s="1">
        <f t="shared" si="21"/>
        <v>0</v>
      </c>
      <c r="D88" s="2" t="s">
        <v>107</v>
      </c>
      <c r="E88" s="2" t="s">
        <v>109</v>
      </c>
      <c r="F88" s="2" t="s">
        <v>11</v>
      </c>
      <c r="G88" s="3">
        <v>1612</v>
      </c>
      <c r="H88" s="3">
        <f t="shared" si="22"/>
        <v>306.28000000000003</v>
      </c>
      <c r="I88" s="3">
        <f t="shared" si="23"/>
        <v>1918.28</v>
      </c>
      <c r="J88" s="4">
        <v>0</v>
      </c>
      <c r="L88" s="4">
        <f t="shared" si="24"/>
        <v>0</v>
      </c>
      <c r="M88" s="5">
        <f t="shared" si="25"/>
        <v>0</v>
      </c>
      <c r="N88" s="6">
        <f t="shared" si="26"/>
        <v>0</v>
      </c>
      <c r="O88" s="6">
        <f t="shared" si="27"/>
        <v>0</v>
      </c>
    </row>
    <row r="89" spans="2:15">
      <c r="B89" s="1">
        <v>3000</v>
      </c>
      <c r="C89" s="1">
        <f t="shared" si="21"/>
        <v>0</v>
      </c>
      <c r="D89" s="2" t="s">
        <v>112</v>
      </c>
      <c r="E89" s="2" t="s">
        <v>113</v>
      </c>
      <c r="F89" s="2" t="s">
        <v>11</v>
      </c>
      <c r="G89" s="3">
        <v>1872</v>
      </c>
      <c r="H89" s="3">
        <f t="shared" si="22"/>
        <v>355.68</v>
      </c>
      <c r="I89" s="3">
        <f t="shared" si="23"/>
        <v>2227.6799999999998</v>
      </c>
      <c r="J89" s="4">
        <v>0</v>
      </c>
      <c r="L89" s="4">
        <f t="shared" si="24"/>
        <v>0</v>
      </c>
      <c r="M89" s="5">
        <f t="shared" si="25"/>
        <v>0</v>
      </c>
      <c r="N89" s="6">
        <f t="shared" si="26"/>
        <v>0</v>
      </c>
      <c r="O89" s="6">
        <f t="shared" si="27"/>
        <v>0</v>
      </c>
    </row>
    <row r="90" spans="2:15">
      <c r="B90" s="1">
        <v>1250</v>
      </c>
      <c r="C90" s="1">
        <f t="shared" si="21"/>
        <v>0</v>
      </c>
      <c r="D90" s="2" t="s">
        <v>93</v>
      </c>
      <c r="E90" s="2" t="s">
        <v>94</v>
      </c>
      <c r="F90" s="2" t="s">
        <v>18</v>
      </c>
      <c r="G90" s="3">
        <v>564</v>
      </c>
      <c r="H90" s="3">
        <f t="shared" si="22"/>
        <v>107.16</v>
      </c>
      <c r="I90" s="3">
        <f t="shared" si="23"/>
        <v>671.16</v>
      </c>
      <c r="J90" s="4">
        <v>0</v>
      </c>
      <c r="L90" s="4">
        <f t="shared" si="24"/>
        <v>0</v>
      </c>
      <c r="M90" s="5">
        <f t="shared" si="25"/>
        <v>0</v>
      </c>
      <c r="N90" s="6">
        <f t="shared" si="26"/>
        <v>0</v>
      </c>
      <c r="O90" s="6">
        <f t="shared" si="27"/>
        <v>0</v>
      </c>
    </row>
    <row r="91" spans="2:15">
      <c r="B91" s="1">
        <v>4200</v>
      </c>
      <c r="C91" s="1">
        <f t="shared" si="21"/>
        <v>0</v>
      </c>
      <c r="D91" s="2" t="s">
        <v>131</v>
      </c>
      <c r="E91" s="2" t="s">
        <v>132</v>
      </c>
      <c r="F91" s="2" t="s">
        <v>11</v>
      </c>
      <c r="G91" s="3">
        <v>2080</v>
      </c>
      <c r="H91" s="3">
        <f t="shared" si="22"/>
        <v>395.2</v>
      </c>
      <c r="I91" s="3">
        <f t="shared" si="23"/>
        <v>2475.1999999999998</v>
      </c>
      <c r="J91" s="4">
        <v>0</v>
      </c>
      <c r="L91" s="4">
        <f t="shared" si="24"/>
        <v>0</v>
      </c>
      <c r="M91" s="5">
        <f t="shared" si="25"/>
        <v>0</v>
      </c>
      <c r="N91" s="6">
        <f t="shared" si="26"/>
        <v>0</v>
      </c>
      <c r="O91" s="6">
        <f t="shared" si="27"/>
        <v>0</v>
      </c>
    </row>
    <row r="92" spans="2:15">
      <c r="B92" s="1">
        <v>3000</v>
      </c>
      <c r="C92" s="1">
        <f t="shared" si="21"/>
        <v>0</v>
      </c>
      <c r="D92" s="2" t="s">
        <v>65</v>
      </c>
      <c r="E92" s="2" t="s">
        <v>64</v>
      </c>
      <c r="F92" s="2" t="s">
        <v>66</v>
      </c>
      <c r="G92" s="3">
        <v>520</v>
      </c>
      <c r="H92" s="3">
        <f t="shared" si="22"/>
        <v>98.8</v>
      </c>
      <c r="I92" s="3">
        <f t="shared" si="23"/>
        <v>618.79999999999995</v>
      </c>
      <c r="J92" s="4">
        <v>0</v>
      </c>
      <c r="L92" s="4">
        <f t="shared" si="24"/>
        <v>0</v>
      </c>
      <c r="M92" s="5">
        <f t="shared" si="25"/>
        <v>0</v>
      </c>
      <c r="N92" s="6">
        <f t="shared" si="26"/>
        <v>0</v>
      </c>
      <c r="O92" s="6">
        <f t="shared" si="27"/>
        <v>0</v>
      </c>
    </row>
    <row r="93" spans="2:15">
      <c r="B93" s="1">
        <v>5000</v>
      </c>
      <c r="C93" s="1">
        <f t="shared" si="21"/>
        <v>0</v>
      </c>
      <c r="D93" s="2" t="s">
        <v>30</v>
      </c>
      <c r="E93" s="2" t="s">
        <v>31</v>
      </c>
      <c r="F93" s="2" t="s">
        <v>60</v>
      </c>
      <c r="G93" s="3">
        <v>0</v>
      </c>
      <c r="H93" s="3">
        <f t="shared" si="22"/>
        <v>0</v>
      </c>
      <c r="I93" s="3">
        <f t="shared" si="23"/>
        <v>0</v>
      </c>
      <c r="J93" s="4">
        <v>0</v>
      </c>
      <c r="L93" s="4">
        <f t="shared" si="24"/>
        <v>0</v>
      </c>
      <c r="M93" s="5">
        <f t="shared" si="25"/>
        <v>0</v>
      </c>
      <c r="N93" s="6">
        <f t="shared" si="26"/>
        <v>0</v>
      </c>
      <c r="O93" s="6">
        <f t="shared" si="27"/>
        <v>0</v>
      </c>
    </row>
    <row r="94" spans="2:15">
      <c r="B94" s="1">
        <v>4250</v>
      </c>
      <c r="C94" s="1">
        <f t="shared" si="21"/>
        <v>0</v>
      </c>
      <c r="D94" s="2" t="s">
        <v>213</v>
      </c>
      <c r="E94" s="2" t="s">
        <v>215</v>
      </c>
      <c r="F94" s="2" t="s">
        <v>11</v>
      </c>
      <c r="G94" s="3">
        <v>2600</v>
      </c>
      <c r="H94" s="3">
        <f t="shared" si="22"/>
        <v>494</v>
      </c>
      <c r="I94" s="3">
        <f t="shared" si="23"/>
        <v>3094</v>
      </c>
      <c r="J94" s="4">
        <v>1</v>
      </c>
      <c r="K94" s="4">
        <v>0</v>
      </c>
      <c r="L94" s="4">
        <f t="shared" si="24"/>
        <v>0</v>
      </c>
      <c r="M94" s="5">
        <f t="shared" si="25"/>
        <v>1</v>
      </c>
      <c r="N94" s="6">
        <f t="shared" si="26"/>
        <v>0</v>
      </c>
      <c r="O94" s="6">
        <f t="shared" si="27"/>
        <v>0</v>
      </c>
    </row>
    <row r="95" spans="2:15">
      <c r="B95" s="1">
        <v>4250</v>
      </c>
      <c r="C95" s="1">
        <f t="shared" si="21"/>
        <v>0</v>
      </c>
      <c r="D95" s="2" t="s">
        <v>214</v>
      </c>
      <c r="E95" s="2" t="s">
        <v>216</v>
      </c>
      <c r="F95" s="2" t="s">
        <v>11</v>
      </c>
      <c r="G95" s="3">
        <v>2600</v>
      </c>
      <c r="H95" s="3">
        <f t="shared" si="22"/>
        <v>494</v>
      </c>
      <c r="I95" s="3">
        <f t="shared" si="23"/>
        <v>3094</v>
      </c>
      <c r="J95" s="4">
        <v>1</v>
      </c>
      <c r="K95" s="4">
        <v>0</v>
      </c>
      <c r="L95" s="4">
        <f t="shared" si="24"/>
        <v>0</v>
      </c>
      <c r="M95" s="5">
        <f t="shared" si="25"/>
        <v>1</v>
      </c>
      <c r="N95" s="6">
        <f t="shared" si="26"/>
        <v>0</v>
      </c>
      <c r="O95" s="6">
        <f t="shared" si="27"/>
        <v>0</v>
      </c>
    </row>
    <row r="96" spans="2:15">
      <c r="B96" s="1">
        <v>2500</v>
      </c>
      <c r="C96" s="1">
        <f t="shared" si="21"/>
        <v>0</v>
      </c>
      <c r="D96" s="2" t="s">
        <v>141</v>
      </c>
      <c r="E96" s="2" t="s">
        <v>142</v>
      </c>
      <c r="F96" s="2" t="s">
        <v>11</v>
      </c>
      <c r="G96" s="3">
        <v>1456</v>
      </c>
      <c r="H96" s="3">
        <f t="shared" si="22"/>
        <v>276.64</v>
      </c>
      <c r="I96" s="3">
        <f t="shared" si="23"/>
        <v>1732.6399999999999</v>
      </c>
      <c r="J96" s="4">
        <v>0</v>
      </c>
      <c r="L96" s="4">
        <f t="shared" si="24"/>
        <v>0</v>
      </c>
      <c r="M96" s="5">
        <f t="shared" si="25"/>
        <v>0</v>
      </c>
      <c r="N96" s="6">
        <f t="shared" si="26"/>
        <v>0</v>
      </c>
      <c r="O96" s="6">
        <f t="shared" si="27"/>
        <v>0</v>
      </c>
    </row>
    <row r="97" spans="1:15">
      <c r="B97" s="1">
        <v>2500</v>
      </c>
      <c r="C97" s="1">
        <f t="shared" si="21"/>
        <v>0</v>
      </c>
      <c r="D97" s="2" t="s">
        <v>141</v>
      </c>
      <c r="E97" s="2" t="s">
        <v>143</v>
      </c>
      <c r="F97" s="2" t="s">
        <v>11</v>
      </c>
      <c r="G97" s="3">
        <v>1456</v>
      </c>
      <c r="H97" s="3">
        <f t="shared" si="22"/>
        <v>276.64</v>
      </c>
      <c r="I97" s="3">
        <f t="shared" si="23"/>
        <v>1732.6399999999999</v>
      </c>
      <c r="J97" s="4">
        <v>0</v>
      </c>
      <c r="L97" s="4">
        <f t="shared" si="24"/>
        <v>0</v>
      </c>
      <c r="M97" s="5">
        <f t="shared" si="25"/>
        <v>0</v>
      </c>
      <c r="N97" s="6">
        <f t="shared" si="26"/>
        <v>0</v>
      </c>
      <c r="O97" s="6">
        <f t="shared" si="27"/>
        <v>0</v>
      </c>
    </row>
    <row r="98" spans="1:15">
      <c r="B98" s="1">
        <v>2500</v>
      </c>
      <c r="C98" s="1">
        <f t="shared" si="21"/>
        <v>0</v>
      </c>
      <c r="D98" s="2" t="s">
        <v>141</v>
      </c>
      <c r="E98" s="2" t="s">
        <v>151</v>
      </c>
      <c r="F98" s="2" t="s">
        <v>11</v>
      </c>
      <c r="G98" s="3">
        <v>1456</v>
      </c>
      <c r="H98" s="3">
        <f t="shared" si="22"/>
        <v>276.64</v>
      </c>
      <c r="I98" s="3">
        <f t="shared" si="23"/>
        <v>1732.6399999999999</v>
      </c>
      <c r="J98" s="4">
        <v>0</v>
      </c>
      <c r="L98" s="4">
        <f t="shared" si="24"/>
        <v>0</v>
      </c>
      <c r="M98" s="5">
        <f t="shared" si="25"/>
        <v>0</v>
      </c>
      <c r="N98" s="6">
        <f t="shared" si="26"/>
        <v>0</v>
      </c>
      <c r="O98" s="6">
        <f t="shared" si="27"/>
        <v>0</v>
      </c>
    </row>
    <row r="99" spans="1:15">
      <c r="B99" s="1">
        <v>2500</v>
      </c>
      <c r="C99" s="1">
        <f t="shared" si="21"/>
        <v>0</v>
      </c>
      <c r="D99" s="2" t="s">
        <v>141</v>
      </c>
      <c r="E99" s="2" t="s">
        <v>152</v>
      </c>
      <c r="F99" s="2" t="s">
        <v>11</v>
      </c>
      <c r="G99" s="3">
        <v>1456</v>
      </c>
      <c r="H99" s="3">
        <f t="shared" si="22"/>
        <v>276.64</v>
      </c>
      <c r="I99" s="3">
        <f t="shared" si="23"/>
        <v>1732.6399999999999</v>
      </c>
      <c r="J99" s="4">
        <v>0</v>
      </c>
      <c r="L99" s="4">
        <f t="shared" si="24"/>
        <v>0</v>
      </c>
      <c r="M99" s="5">
        <f t="shared" si="25"/>
        <v>0</v>
      </c>
      <c r="N99" s="6">
        <f t="shared" si="26"/>
        <v>0</v>
      </c>
      <c r="O99" s="6">
        <f t="shared" si="27"/>
        <v>0</v>
      </c>
    </row>
    <row r="100" spans="1:15">
      <c r="B100" s="1">
        <v>2500</v>
      </c>
      <c r="C100" s="1">
        <f t="shared" si="21"/>
        <v>0</v>
      </c>
      <c r="D100" s="2" t="s">
        <v>141</v>
      </c>
      <c r="E100" s="2" t="s">
        <v>153</v>
      </c>
      <c r="F100" s="2" t="s">
        <v>11</v>
      </c>
      <c r="G100" s="3">
        <v>1456</v>
      </c>
      <c r="H100" s="3">
        <f t="shared" si="22"/>
        <v>276.64</v>
      </c>
      <c r="I100" s="3">
        <f t="shared" si="23"/>
        <v>1732.6399999999999</v>
      </c>
      <c r="J100" s="4">
        <v>0</v>
      </c>
      <c r="L100" s="4">
        <f t="shared" si="24"/>
        <v>0</v>
      </c>
      <c r="M100" s="5">
        <f t="shared" si="25"/>
        <v>0</v>
      </c>
      <c r="N100" s="6">
        <f t="shared" si="26"/>
        <v>0</v>
      </c>
      <c r="O100" s="6">
        <f t="shared" si="27"/>
        <v>0</v>
      </c>
    </row>
    <row r="101" spans="1:15">
      <c r="B101" s="1">
        <v>1000</v>
      </c>
      <c r="C101" s="1">
        <f t="shared" si="21"/>
        <v>0</v>
      </c>
      <c r="D101" s="2" t="s">
        <v>50</v>
      </c>
      <c r="E101" s="2" t="s">
        <v>51</v>
      </c>
      <c r="F101" s="2" t="s">
        <v>35</v>
      </c>
      <c r="G101" s="3">
        <v>352</v>
      </c>
      <c r="H101" s="3">
        <f t="shared" si="22"/>
        <v>66.88</v>
      </c>
      <c r="I101" s="3">
        <f t="shared" si="23"/>
        <v>418.88</v>
      </c>
      <c r="J101" s="4">
        <v>0</v>
      </c>
      <c r="L101" s="4">
        <f t="shared" si="24"/>
        <v>0</v>
      </c>
      <c r="M101" s="5">
        <f t="shared" si="25"/>
        <v>0</v>
      </c>
      <c r="N101" s="6">
        <f t="shared" si="26"/>
        <v>0</v>
      </c>
      <c r="O101" s="6">
        <f t="shared" si="27"/>
        <v>0</v>
      </c>
    </row>
    <row r="102" spans="1:15">
      <c r="B102" s="1">
        <v>1000</v>
      </c>
      <c r="C102" s="1">
        <f t="shared" si="21"/>
        <v>0</v>
      </c>
      <c r="D102" s="2" t="s">
        <v>50</v>
      </c>
      <c r="E102" s="2" t="s">
        <v>52</v>
      </c>
      <c r="F102" s="2" t="s">
        <v>35</v>
      </c>
      <c r="G102" s="3">
        <v>352</v>
      </c>
      <c r="H102" s="3">
        <f t="shared" si="22"/>
        <v>66.88</v>
      </c>
      <c r="I102" s="3">
        <f t="shared" si="23"/>
        <v>418.88</v>
      </c>
      <c r="J102" s="4">
        <v>0</v>
      </c>
      <c r="L102" s="4">
        <f t="shared" si="24"/>
        <v>0</v>
      </c>
      <c r="M102" s="5">
        <f t="shared" si="25"/>
        <v>0</v>
      </c>
      <c r="N102" s="6">
        <f t="shared" si="26"/>
        <v>0</v>
      </c>
      <c r="O102" s="6">
        <f t="shared" si="27"/>
        <v>0</v>
      </c>
    </row>
    <row r="103" spans="1:15">
      <c r="B103" s="1">
        <v>3500</v>
      </c>
      <c r="C103" s="1">
        <f>A103*B103</f>
        <v>0</v>
      </c>
      <c r="D103" s="2" t="s">
        <v>157</v>
      </c>
      <c r="E103" s="2" t="s">
        <v>158</v>
      </c>
      <c r="F103" s="2" t="s">
        <v>21</v>
      </c>
      <c r="G103" s="3">
        <v>1828</v>
      </c>
      <c r="H103" s="3">
        <f>0.19*G103</f>
        <v>347.32</v>
      </c>
      <c r="I103" s="3">
        <f>G103+H103</f>
        <v>2175.3200000000002</v>
      </c>
      <c r="J103" s="4">
        <v>0</v>
      </c>
      <c r="L103" s="4">
        <f>K103+A103</f>
        <v>0</v>
      </c>
      <c r="M103" s="5">
        <f>J103-L103</f>
        <v>0</v>
      </c>
      <c r="N103" s="6">
        <f t="shared" si="26"/>
        <v>0</v>
      </c>
      <c r="O103" s="6">
        <f>N103-L103*I103</f>
        <v>0</v>
      </c>
    </row>
    <row r="104" spans="1:15">
      <c r="A104" s="1">
        <v>2</v>
      </c>
      <c r="B104" s="1">
        <v>3500</v>
      </c>
      <c r="C104" s="1">
        <f>A104*B104</f>
        <v>7000</v>
      </c>
      <c r="D104" s="2" t="s">
        <v>174</v>
      </c>
      <c r="E104" s="2" t="s">
        <v>175</v>
      </c>
      <c r="F104" s="2" t="s">
        <v>21</v>
      </c>
      <c r="G104" s="3">
        <v>1828</v>
      </c>
      <c r="H104" s="3">
        <f>0.19*G104</f>
        <v>347.32</v>
      </c>
      <c r="I104" s="3">
        <f>G104+H104</f>
        <v>2175.3200000000002</v>
      </c>
      <c r="J104" s="4">
        <v>9</v>
      </c>
      <c r="K104" s="4">
        <v>2</v>
      </c>
      <c r="L104" s="4">
        <f>K104+A104</f>
        <v>4</v>
      </c>
      <c r="M104" s="5">
        <f>J104-L104</f>
        <v>5</v>
      </c>
      <c r="N104" s="6">
        <f t="shared" si="26"/>
        <v>14000</v>
      </c>
      <c r="O104" s="6">
        <f>N104-L104*I104</f>
        <v>5298.7199999999993</v>
      </c>
    </row>
    <row r="105" spans="1:15">
      <c r="B105" s="1">
        <v>2100</v>
      </c>
      <c r="C105" s="1">
        <f>A105*B105</f>
        <v>0</v>
      </c>
      <c r="D105" s="2" t="s">
        <v>217</v>
      </c>
      <c r="E105" s="2" t="s">
        <v>118</v>
      </c>
      <c r="F105" s="2" t="s">
        <v>11</v>
      </c>
      <c r="G105" s="3">
        <v>1196</v>
      </c>
      <c r="H105" s="3">
        <f>0.19*G105</f>
        <v>227.24</v>
      </c>
      <c r="I105" s="3">
        <f>G105+H105</f>
        <v>1423.24</v>
      </c>
      <c r="J105" s="4">
        <v>0</v>
      </c>
      <c r="L105" s="4">
        <f>K105+A105</f>
        <v>0</v>
      </c>
      <c r="M105" s="5">
        <f>J105-L105</f>
        <v>0</v>
      </c>
      <c r="N105" s="6">
        <f t="shared" si="26"/>
        <v>0</v>
      </c>
      <c r="O105" s="6">
        <f>N105-L105*I105</f>
        <v>0</v>
      </c>
    </row>
    <row r="107" spans="1:15">
      <c r="I107" s="3">
        <f>G107+H107</f>
        <v>0</v>
      </c>
      <c r="J107" s="4">
        <v>0</v>
      </c>
      <c r="L107" s="4">
        <f t="shared" ref="L107:L112" si="28">K107+A107</f>
        <v>0</v>
      </c>
      <c r="M107" s="5">
        <f>J107-L107</f>
        <v>0</v>
      </c>
      <c r="N107" s="6">
        <f t="shared" ref="N107:N115" si="29">L107*B107</f>
        <v>0</v>
      </c>
      <c r="O107" s="6">
        <f t="shared" ref="O107:O116" si="30">N107-L107*I107</f>
        <v>0</v>
      </c>
    </row>
    <row r="108" spans="1:15">
      <c r="I108" s="3">
        <f>G108+H108</f>
        <v>0</v>
      </c>
      <c r="J108" s="4">
        <v>0</v>
      </c>
      <c r="L108" s="4">
        <f t="shared" si="28"/>
        <v>0</v>
      </c>
      <c r="M108" s="5">
        <f>J108-L108</f>
        <v>0</v>
      </c>
      <c r="N108" s="6">
        <f t="shared" si="29"/>
        <v>0</v>
      </c>
      <c r="O108" s="6">
        <f t="shared" si="30"/>
        <v>0</v>
      </c>
    </row>
    <row r="109" spans="1:15">
      <c r="J109" s="4">
        <v>0</v>
      </c>
      <c r="L109" s="4">
        <f t="shared" si="28"/>
        <v>0</v>
      </c>
      <c r="M109" s="5">
        <f>J109-L109</f>
        <v>0</v>
      </c>
      <c r="N109" s="6">
        <f t="shared" si="29"/>
        <v>0</v>
      </c>
      <c r="O109" s="6">
        <f t="shared" si="30"/>
        <v>0</v>
      </c>
    </row>
    <row r="110" spans="1:15">
      <c r="J110" s="4">
        <v>0</v>
      </c>
      <c r="L110" s="4">
        <f t="shared" si="28"/>
        <v>0</v>
      </c>
      <c r="N110" s="6">
        <f t="shared" si="29"/>
        <v>0</v>
      </c>
      <c r="O110" s="6">
        <f t="shared" si="30"/>
        <v>0</v>
      </c>
    </row>
    <row r="111" spans="1:15">
      <c r="L111" s="4">
        <f t="shared" si="28"/>
        <v>0</v>
      </c>
      <c r="N111" s="6">
        <f t="shared" si="29"/>
        <v>0</v>
      </c>
      <c r="O111" s="6">
        <f t="shared" si="30"/>
        <v>0</v>
      </c>
    </row>
    <row r="112" spans="1:15">
      <c r="L112" s="4">
        <f t="shared" si="28"/>
        <v>0</v>
      </c>
      <c r="N112" s="6">
        <f t="shared" si="29"/>
        <v>0</v>
      </c>
      <c r="O112" s="6">
        <f t="shared" si="30"/>
        <v>0</v>
      </c>
    </row>
    <row r="113" spans="14:15">
      <c r="N113" s="6">
        <f t="shared" si="29"/>
        <v>0</v>
      </c>
      <c r="O113" s="6">
        <f t="shared" si="30"/>
        <v>0</v>
      </c>
    </row>
    <row r="114" spans="14:15">
      <c r="N114" s="6">
        <f t="shared" si="29"/>
        <v>0</v>
      </c>
      <c r="O114" s="6">
        <f t="shared" si="30"/>
        <v>0</v>
      </c>
    </row>
    <row r="115" spans="14:15">
      <c r="N115" s="6">
        <f t="shared" si="29"/>
        <v>0</v>
      </c>
      <c r="O115" s="6">
        <f t="shared" si="30"/>
        <v>0</v>
      </c>
    </row>
    <row r="116" spans="14:15">
      <c r="O116" s="6">
        <f t="shared" si="30"/>
        <v>0</v>
      </c>
    </row>
  </sheetData>
  <sortState ref="A6:O104">
    <sortCondition ref="D6"/>
  </sortState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4:J59"/>
  <sheetViews>
    <sheetView topLeftCell="A37" zoomScale="80" zoomScaleNormal="80" workbookViewId="0">
      <selection activeCell="L8" sqref="L8"/>
    </sheetView>
  </sheetViews>
  <sheetFormatPr baseColWidth="10" defaultRowHeight="15"/>
  <cols>
    <col min="1" max="1" width="4.28515625" customWidth="1"/>
    <col min="2" max="2" width="19.140625" customWidth="1"/>
  </cols>
  <sheetData>
    <row r="4" spans="1:10" ht="28.5">
      <c r="A4" s="209" t="s">
        <v>879</v>
      </c>
      <c r="B4" s="209"/>
      <c r="C4" s="209"/>
      <c r="D4" s="209"/>
      <c r="E4" s="209"/>
      <c r="F4" s="209"/>
      <c r="G4" s="210" t="s">
        <v>1302</v>
      </c>
      <c r="H4" s="210"/>
      <c r="I4" s="210"/>
      <c r="J4" s="210"/>
    </row>
    <row r="6" spans="1:10" ht="18.75">
      <c r="A6" s="79" t="s">
        <v>830</v>
      </c>
      <c r="B6" s="79" t="s">
        <v>831</v>
      </c>
      <c r="D6" s="74" t="s">
        <v>849</v>
      </c>
      <c r="E6" s="74"/>
      <c r="F6" s="74"/>
      <c r="G6" t="s">
        <v>875</v>
      </c>
    </row>
    <row r="7" spans="1:10">
      <c r="D7" s="74" t="s">
        <v>837</v>
      </c>
      <c r="E7" s="74"/>
      <c r="F7" s="74"/>
      <c r="G7" t="s">
        <v>878</v>
      </c>
    </row>
    <row r="8" spans="1:10">
      <c r="D8" s="74" t="s">
        <v>836</v>
      </c>
      <c r="E8" s="74"/>
      <c r="F8" s="74" t="s">
        <v>859</v>
      </c>
      <c r="G8" t="s">
        <v>880</v>
      </c>
    </row>
    <row r="9" spans="1:10">
      <c r="D9" s="74"/>
    </row>
    <row r="12" spans="1:10" ht="18.75">
      <c r="A12" s="80" t="s">
        <v>832</v>
      </c>
      <c r="B12" s="80" t="s">
        <v>833</v>
      </c>
      <c r="D12" s="66" t="s">
        <v>206</v>
      </c>
      <c r="E12" s="66"/>
      <c r="F12" s="66"/>
    </row>
    <row r="13" spans="1:10">
      <c r="D13" s="66" t="s">
        <v>838</v>
      </c>
      <c r="E13" s="66"/>
      <c r="F13" s="66"/>
    </row>
    <row r="14" spans="1:10">
      <c r="D14" s="66" t="s">
        <v>839</v>
      </c>
      <c r="E14" s="66"/>
      <c r="F14" s="66"/>
    </row>
    <row r="15" spans="1:10">
      <c r="D15" s="66" t="s">
        <v>840</v>
      </c>
      <c r="E15" s="66"/>
      <c r="F15" s="66"/>
    </row>
    <row r="16" spans="1:10">
      <c r="D16" s="66" t="s">
        <v>841</v>
      </c>
      <c r="E16" s="66"/>
      <c r="F16" s="66"/>
    </row>
    <row r="20" spans="1:6" ht="18.75">
      <c r="A20" s="81" t="s">
        <v>834</v>
      </c>
      <c r="B20" s="81" t="s">
        <v>835</v>
      </c>
      <c r="D20" s="75" t="s">
        <v>843</v>
      </c>
      <c r="E20" s="75"/>
      <c r="F20" s="75"/>
    </row>
    <row r="21" spans="1:6">
      <c r="D21" s="75" t="s">
        <v>851</v>
      </c>
      <c r="E21" s="75"/>
      <c r="F21" s="75"/>
    </row>
    <row r="22" spans="1:6">
      <c r="D22" s="75" t="s">
        <v>842</v>
      </c>
      <c r="E22" s="75"/>
      <c r="F22" s="75"/>
    </row>
    <row r="23" spans="1:6">
      <c r="D23" s="75" t="s">
        <v>848</v>
      </c>
      <c r="E23" s="75"/>
      <c r="F23" s="75"/>
    </row>
    <row r="24" spans="1:6">
      <c r="D24" s="75" t="s">
        <v>847</v>
      </c>
      <c r="E24" s="75"/>
      <c r="F24" s="75"/>
    </row>
    <row r="25" spans="1:6">
      <c r="D25" s="75" t="s">
        <v>850</v>
      </c>
      <c r="E25" s="75"/>
      <c r="F25" s="75"/>
    </row>
    <row r="26" spans="1:6">
      <c r="D26" s="75" t="s">
        <v>845</v>
      </c>
      <c r="E26" s="75"/>
      <c r="F26" s="75"/>
    </row>
    <row r="27" spans="1:6">
      <c r="D27" s="75" t="s">
        <v>846</v>
      </c>
      <c r="E27" s="75"/>
      <c r="F27" s="75"/>
    </row>
    <row r="28" spans="1:6">
      <c r="D28" s="75" t="s">
        <v>881</v>
      </c>
      <c r="E28" s="75"/>
      <c r="F28" s="75"/>
    </row>
    <row r="29" spans="1:6">
      <c r="D29" s="75" t="s">
        <v>844</v>
      </c>
      <c r="E29" s="75"/>
      <c r="F29" s="75"/>
    </row>
    <row r="33" spans="1:6" ht="18.75">
      <c r="A33" s="82" t="s">
        <v>852</v>
      </c>
      <c r="B33" s="82" t="s">
        <v>853</v>
      </c>
      <c r="D33" s="77" t="s">
        <v>854</v>
      </c>
      <c r="E33" s="77"/>
      <c r="F33" s="77"/>
    </row>
    <row r="34" spans="1:6">
      <c r="D34" s="77" t="s">
        <v>855</v>
      </c>
      <c r="E34" s="77" t="s">
        <v>857</v>
      </c>
      <c r="F34" s="77" t="s">
        <v>856</v>
      </c>
    </row>
    <row r="35" spans="1:6">
      <c r="D35" s="77" t="s">
        <v>858</v>
      </c>
      <c r="E35" s="77"/>
      <c r="F35" s="77"/>
    </row>
    <row r="36" spans="1:6">
      <c r="D36" s="77" t="s">
        <v>853</v>
      </c>
      <c r="E36" s="77"/>
      <c r="F36" s="77"/>
    </row>
    <row r="37" spans="1:6">
      <c r="D37" s="77"/>
      <c r="E37" s="77"/>
      <c r="F37" s="77"/>
    </row>
    <row r="42" spans="1:6" ht="18.75">
      <c r="A42" s="83" t="s">
        <v>860</v>
      </c>
      <c r="B42" s="83" t="s">
        <v>861</v>
      </c>
      <c r="D42" s="78" t="s">
        <v>862</v>
      </c>
      <c r="E42" s="78"/>
      <c r="F42" s="78"/>
    </row>
    <row r="43" spans="1:6">
      <c r="D43" s="78" t="s">
        <v>863</v>
      </c>
      <c r="E43" s="78"/>
      <c r="F43" s="78"/>
    </row>
    <row r="44" spans="1:6">
      <c r="D44" s="78" t="s">
        <v>864</v>
      </c>
      <c r="E44" s="78"/>
      <c r="F44" s="78"/>
    </row>
    <row r="45" spans="1:6">
      <c r="D45" s="78" t="s">
        <v>865</v>
      </c>
      <c r="E45" s="78"/>
      <c r="F45" s="78"/>
    </row>
    <row r="46" spans="1:6">
      <c r="D46" s="78" t="s">
        <v>866</v>
      </c>
      <c r="E46" s="78"/>
      <c r="F46" s="78"/>
    </row>
    <row r="47" spans="1:6">
      <c r="D47" s="78" t="s">
        <v>867</v>
      </c>
      <c r="E47" s="78"/>
      <c r="F47" s="78"/>
    </row>
    <row r="48" spans="1:6">
      <c r="D48" s="78"/>
      <c r="E48" s="78"/>
      <c r="F48" s="78"/>
    </row>
    <row r="50" spans="1:6" ht="18.75">
      <c r="A50" s="84" t="s">
        <v>868</v>
      </c>
      <c r="B50" s="84" t="s">
        <v>869</v>
      </c>
      <c r="D50" s="76" t="s">
        <v>873</v>
      </c>
      <c r="E50" s="76"/>
      <c r="F50" s="76"/>
    </row>
    <row r="51" spans="1:6">
      <c r="D51" s="76" t="s">
        <v>876</v>
      </c>
      <c r="E51" s="76"/>
      <c r="F51" s="76"/>
    </row>
    <row r="52" spans="1:6">
      <c r="D52" s="76" t="s">
        <v>871</v>
      </c>
      <c r="E52" s="76"/>
      <c r="F52" s="76"/>
    </row>
    <row r="53" spans="1:6">
      <c r="D53" s="76" t="s">
        <v>870</v>
      </c>
      <c r="E53" s="76"/>
      <c r="F53" s="76"/>
    </row>
    <row r="54" spans="1:6">
      <c r="D54" s="76" t="s">
        <v>401</v>
      </c>
      <c r="E54" s="76"/>
      <c r="F54" s="76"/>
    </row>
    <row r="55" spans="1:6">
      <c r="D55" s="76" t="s">
        <v>850</v>
      </c>
      <c r="E55" s="76"/>
      <c r="F55" s="76"/>
    </row>
    <row r="56" spans="1:6">
      <c r="D56" s="76" t="s">
        <v>872</v>
      </c>
      <c r="E56" s="76"/>
      <c r="F56" s="76"/>
    </row>
    <row r="57" spans="1:6">
      <c r="D57" s="76" t="s">
        <v>877</v>
      </c>
      <c r="E57" s="76"/>
      <c r="F57" s="76"/>
    </row>
    <row r="58" spans="1:6">
      <c r="D58" s="76" t="s">
        <v>303</v>
      </c>
      <c r="E58" s="76"/>
      <c r="F58" s="76"/>
    </row>
    <row r="59" spans="1:6">
      <c r="D59" s="76" t="s">
        <v>874</v>
      </c>
      <c r="E59" s="76"/>
      <c r="F59" s="76"/>
    </row>
  </sheetData>
  <sortState ref="D20:F29">
    <sortCondition ref="D20"/>
  </sortState>
  <mergeCells count="2">
    <mergeCell ref="A4:F4"/>
    <mergeCell ref="G4:J4"/>
  </mergeCells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O26"/>
  <sheetViews>
    <sheetView zoomScale="60" zoomScaleNormal="60" workbookViewId="0">
      <selection activeCell="K26" sqref="K26"/>
    </sheetView>
  </sheetViews>
  <sheetFormatPr baseColWidth="10" defaultRowHeight="15"/>
  <sheetData>
    <row r="3" spans="1:15" ht="26.25">
      <c r="B3" s="87" t="s">
        <v>891</v>
      </c>
    </row>
    <row r="4" spans="1:15">
      <c r="J4" t="s">
        <v>892</v>
      </c>
      <c r="K4" t="s">
        <v>893</v>
      </c>
    </row>
    <row r="6" spans="1:15">
      <c r="L6" t="s">
        <v>894</v>
      </c>
      <c r="M6" t="s">
        <v>895</v>
      </c>
      <c r="O6" t="s">
        <v>167</v>
      </c>
    </row>
    <row r="7" spans="1:15">
      <c r="A7" s="88" t="s">
        <v>733</v>
      </c>
      <c r="B7" s="88" t="s">
        <v>896</v>
      </c>
      <c r="C7" s="88" t="s">
        <v>838</v>
      </c>
      <c r="D7" s="88" t="s">
        <v>206</v>
      </c>
      <c r="E7" s="88" t="s">
        <v>897</v>
      </c>
      <c r="F7" s="88" t="s">
        <v>561</v>
      </c>
      <c r="J7" t="s">
        <v>898</v>
      </c>
      <c r="L7">
        <v>2</v>
      </c>
      <c r="M7">
        <v>2</v>
      </c>
      <c r="O7">
        <v>4267</v>
      </c>
    </row>
    <row r="8" spans="1:15">
      <c r="A8" s="7"/>
      <c r="B8" s="7"/>
      <c r="C8" s="7"/>
      <c r="D8" s="7"/>
      <c r="E8" s="7"/>
      <c r="F8" s="7"/>
      <c r="J8" t="s">
        <v>899</v>
      </c>
      <c r="L8">
        <v>3</v>
      </c>
      <c r="M8">
        <v>1</v>
      </c>
      <c r="O8">
        <v>5820</v>
      </c>
    </row>
    <row r="9" spans="1:15">
      <c r="A9" s="7"/>
      <c r="B9" s="7"/>
      <c r="C9" s="7"/>
      <c r="D9" s="7"/>
      <c r="E9" s="7"/>
      <c r="F9" s="7"/>
      <c r="J9" t="s">
        <v>900</v>
      </c>
      <c r="L9" s="86">
        <v>1</v>
      </c>
      <c r="M9">
        <v>1</v>
      </c>
      <c r="O9">
        <v>4267</v>
      </c>
    </row>
    <row r="10" spans="1:15">
      <c r="A10" s="7"/>
      <c r="B10" s="88" t="s">
        <v>901</v>
      </c>
      <c r="C10" s="7"/>
      <c r="D10" s="7"/>
      <c r="E10" s="7"/>
      <c r="F10" s="7"/>
      <c r="J10" s="67" t="s">
        <v>902</v>
      </c>
      <c r="L10">
        <v>2</v>
      </c>
      <c r="O10">
        <v>2317</v>
      </c>
    </row>
    <row r="11" spans="1:15">
      <c r="A11" s="7"/>
      <c r="B11" s="88" t="s">
        <v>903</v>
      </c>
      <c r="C11" s="7" t="s">
        <v>904</v>
      </c>
      <c r="D11" s="7" t="s">
        <v>905</v>
      </c>
      <c r="E11" s="7" t="s">
        <v>906</v>
      </c>
      <c r="F11" s="7" t="s">
        <v>907</v>
      </c>
      <c r="J11" t="s">
        <v>908</v>
      </c>
      <c r="L11">
        <v>5</v>
      </c>
      <c r="M11">
        <v>6</v>
      </c>
      <c r="O11">
        <v>948</v>
      </c>
    </row>
    <row r="12" spans="1:15">
      <c r="A12" s="7"/>
      <c r="B12" s="7" t="s">
        <v>909</v>
      </c>
      <c r="C12" s="7" t="s">
        <v>910</v>
      </c>
      <c r="D12" s="7"/>
      <c r="E12" s="7"/>
      <c r="F12" s="7"/>
      <c r="J12" t="s">
        <v>911</v>
      </c>
      <c r="L12">
        <v>3</v>
      </c>
      <c r="M12">
        <v>2</v>
      </c>
      <c r="O12">
        <v>2293</v>
      </c>
    </row>
    <row r="13" spans="1:15">
      <c r="A13" s="7"/>
      <c r="B13" s="7" t="s">
        <v>912</v>
      </c>
      <c r="C13" s="7"/>
      <c r="D13" s="7" t="s">
        <v>913</v>
      </c>
      <c r="E13" s="7" t="s">
        <v>914</v>
      </c>
      <c r="F13" s="7"/>
      <c r="J13" s="67" t="s">
        <v>915</v>
      </c>
      <c r="L13">
        <v>2</v>
      </c>
      <c r="O13">
        <v>4384</v>
      </c>
    </row>
    <row r="14" spans="1:15">
      <c r="A14" s="7"/>
      <c r="B14" s="7"/>
      <c r="C14" s="7"/>
      <c r="D14" s="7"/>
      <c r="E14" s="7"/>
      <c r="F14" s="7"/>
      <c r="J14" s="67" t="s">
        <v>916</v>
      </c>
      <c r="L14">
        <v>2</v>
      </c>
      <c r="O14">
        <v>3545</v>
      </c>
    </row>
    <row r="15" spans="1:15">
      <c r="A15" s="7"/>
      <c r="B15" s="70" t="s">
        <v>917</v>
      </c>
      <c r="C15" s="7" t="s">
        <v>918</v>
      </c>
      <c r="D15" s="7" t="s">
        <v>919</v>
      </c>
      <c r="E15" s="7" t="s">
        <v>906</v>
      </c>
      <c r="F15" s="7" t="s">
        <v>907</v>
      </c>
      <c r="J15" s="67" t="s">
        <v>920</v>
      </c>
      <c r="L15">
        <v>2</v>
      </c>
      <c r="O15">
        <v>1660</v>
      </c>
    </row>
    <row r="16" spans="1:15">
      <c r="A16" s="7"/>
      <c r="B16" s="7" t="s">
        <v>921</v>
      </c>
      <c r="C16" s="7" t="s">
        <v>922</v>
      </c>
      <c r="D16" s="7"/>
      <c r="E16" s="7"/>
      <c r="F16" s="7"/>
      <c r="J16" t="s">
        <v>923</v>
      </c>
      <c r="L16">
        <v>2</v>
      </c>
      <c r="M16">
        <v>1</v>
      </c>
      <c r="O16">
        <v>5937</v>
      </c>
    </row>
    <row r="17" spans="1:15">
      <c r="A17" s="7"/>
      <c r="B17" s="7" t="s">
        <v>924</v>
      </c>
      <c r="C17" s="7"/>
      <c r="D17" s="7"/>
      <c r="E17" s="7" t="s">
        <v>914</v>
      </c>
      <c r="F17" s="7"/>
      <c r="J17" t="s">
        <v>925</v>
      </c>
      <c r="L17" s="86">
        <v>1</v>
      </c>
      <c r="M17">
        <v>1</v>
      </c>
      <c r="O17">
        <v>6111</v>
      </c>
    </row>
    <row r="18" spans="1:15">
      <c r="A18" s="7"/>
      <c r="B18" s="7"/>
      <c r="C18" s="7"/>
      <c r="D18" s="7"/>
      <c r="E18" s="7"/>
      <c r="F18" s="7"/>
      <c r="J18" s="67" t="s">
        <v>926</v>
      </c>
      <c r="L18">
        <v>2</v>
      </c>
      <c r="O18">
        <v>3484</v>
      </c>
    </row>
    <row r="19" spans="1:15">
      <c r="A19" s="7"/>
      <c r="B19" s="70">
        <v>711</v>
      </c>
      <c r="C19" s="7"/>
      <c r="D19" s="7"/>
      <c r="E19" s="7"/>
      <c r="F19" s="7"/>
    </row>
    <row r="20" spans="1:15">
      <c r="A20" s="7"/>
      <c r="B20" s="88" t="s">
        <v>927</v>
      </c>
      <c r="C20" s="7" t="s">
        <v>928</v>
      </c>
      <c r="D20" s="7" t="s">
        <v>919</v>
      </c>
      <c r="E20" s="7" t="s">
        <v>906</v>
      </c>
      <c r="F20" s="7" t="s">
        <v>929</v>
      </c>
    </row>
    <row r="21" spans="1:15">
      <c r="A21" s="7"/>
      <c r="B21" s="7"/>
      <c r="C21" s="7"/>
      <c r="D21" s="7"/>
      <c r="E21" s="7"/>
      <c r="F21" s="7"/>
    </row>
    <row r="22" spans="1:15">
      <c r="A22" s="7"/>
      <c r="B22" s="7"/>
      <c r="C22" s="7"/>
      <c r="D22" s="7"/>
      <c r="E22" s="7"/>
      <c r="F22" s="7"/>
    </row>
    <row r="23" spans="1:15">
      <c r="A23" s="7"/>
      <c r="B23" s="88" t="s">
        <v>930</v>
      </c>
      <c r="C23" s="7"/>
      <c r="D23" s="7"/>
      <c r="E23" s="7"/>
      <c r="F23" s="7"/>
    </row>
    <row r="24" spans="1:15">
      <c r="A24" s="7"/>
      <c r="B24" s="88" t="s">
        <v>931</v>
      </c>
      <c r="C24" s="7" t="s">
        <v>932</v>
      </c>
      <c r="D24" s="7" t="s">
        <v>933</v>
      </c>
      <c r="E24" s="7" t="s">
        <v>934</v>
      </c>
      <c r="F24" s="7" t="s">
        <v>907</v>
      </c>
    </row>
    <row r="25" spans="1:15">
      <c r="A25" s="7"/>
      <c r="B25" s="7" t="s">
        <v>935</v>
      </c>
      <c r="C25" s="7" t="s">
        <v>936</v>
      </c>
      <c r="D25" s="7"/>
      <c r="E25" s="7"/>
      <c r="F25" s="7"/>
    </row>
    <row r="26" spans="1:15">
      <c r="A26" s="7"/>
      <c r="B26" s="7" t="s">
        <v>937</v>
      </c>
      <c r="C26" s="7"/>
      <c r="D26" s="7"/>
      <c r="E26" s="7"/>
      <c r="F26" s="7" t="s">
        <v>938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3:K17"/>
  <sheetViews>
    <sheetView workbookViewId="0">
      <selection activeCell="I16" sqref="I16"/>
    </sheetView>
  </sheetViews>
  <sheetFormatPr baseColWidth="10" defaultRowHeight="15"/>
  <cols>
    <col min="2" max="2" width="11.5703125" style="108"/>
    <col min="3" max="3" width="15.28515625" style="94" customWidth="1"/>
    <col min="4" max="4" width="16.7109375" style="94" customWidth="1"/>
    <col min="5" max="5" width="15.28515625" style="102" customWidth="1"/>
    <col min="6" max="7" width="11.5703125" style="102"/>
    <col min="8" max="9" width="11.5703125" style="94"/>
    <col min="10" max="10" width="11.85546875" style="102" bestFit="1" customWidth="1"/>
    <col min="11" max="11" width="11.5703125" style="102"/>
  </cols>
  <sheetData>
    <row r="3" spans="1:11" s="96" customFormat="1" ht="25.15" customHeight="1">
      <c r="A3" s="215" t="s">
        <v>1031</v>
      </c>
      <c r="B3" s="215"/>
      <c r="C3" s="215"/>
      <c r="D3" s="215"/>
      <c r="E3" s="215"/>
      <c r="F3" s="215"/>
      <c r="G3" s="214" t="s">
        <v>1032</v>
      </c>
      <c r="H3" s="214"/>
      <c r="I3" s="214"/>
      <c r="J3" s="214"/>
      <c r="K3" s="214"/>
    </row>
    <row r="4" spans="1:11" s="97" customFormat="1" ht="23.45" customHeight="1">
      <c r="A4" s="211" t="s">
        <v>1</v>
      </c>
      <c r="B4" s="211"/>
      <c r="C4" s="212" t="s">
        <v>185</v>
      </c>
      <c r="D4" s="212"/>
      <c r="E4" s="213" t="s">
        <v>12</v>
      </c>
      <c r="F4" s="213"/>
      <c r="G4" s="212" t="s">
        <v>185</v>
      </c>
      <c r="H4" s="212"/>
      <c r="I4" s="212"/>
      <c r="J4" s="213" t="s">
        <v>12</v>
      </c>
      <c r="K4" s="213"/>
    </row>
    <row r="6" spans="1:11">
      <c r="A6" t="s">
        <v>2</v>
      </c>
      <c r="B6" s="108" t="s">
        <v>1038</v>
      </c>
      <c r="C6" s="98" t="s">
        <v>1028</v>
      </c>
      <c r="D6" s="99" t="s">
        <v>1029</v>
      </c>
      <c r="E6" s="104" t="s">
        <v>1028</v>
      </c>
      <c r="F6" s="105" t="s">
        <v>1030</v>
      </c>
      <c r="G6" s="102" t="s">
        <v>1039</v>
      </c>
      <c r="H6" s="100" t="s">
        <v>1033</v>
      </c>
      <c r="I6" s="101" t="s">
        <v>1035</v>
      </c>
      <c r="J6" s="106" t="s">
        <v>1034</v>
      </c>
      <c r="K6" s="107" t="s">
        <v>1035</v>
      </c>
    </row>
    <row r="7" spans="1:11">
      <c r="A7" t="s">
        <v>1036</v>
      </c>
      <c r="B7" s="108">
        <v>325</v>
      </c>
      <c r="C7" s="94">
        <v>5021</v>
      </c>
      <c r="D7" s="94">
        <v>30</v>
      </c>
      <c r="E7" s="102">
        <f>B7*C7</f>
        <v>1631825</v>
      </c>
      <c r="F7" s="102">
        <f>B7*D7</f>
        <v>9750</v>
      </c>
      <c r="G7" s="102">
        <v>1200</v>
      </c>
      <c r="H7" s="94">
        <v>4251</v>
      </c>
      <c r="I7" s="94">
        <v>8</v>
      </c>
      <c r="J7" s="102">
        <f>H7*G7</f>
        <v>5101200</v>
      </c>
      <c r="K7" s="102">
        <f>I7*G7</f>
        <v>9600</v>
      </c>
    </row>
    <row r="8" spans="1:11" ht="11.45" customHeight="1">
      <c r="A8" t="s">
        <v>1037</v>
      </c>
      <c r="B8" s="108">
        <v>300</v>
      </c>
      <c r="C8" s="94">
        <v>2250</v>
      </c>
      <c r="D8" s="103">
        <v>20</v>
      </c>
      <c r="E8" s="102">
        <f t="shared" ref="E8:E12" si="0">B8*C8</f>
        <v>675000</v>
      </c>
      <c r="F8" s="102">
        <f t="shared" ref="F8:F12" si="1">B8*D8</f>
        <v>6000</v>
      </c>
      <c r="G8" s="102">
        <v>1200</v>
      </c>
      <c r="H8" s="94">
        <v>2253</v>
      </c>
      <c r="I8" s="94">
        <v>3</v>
      </c>
      <c r="J8" s="102">
        <f t="shared" ref="J8:J12" si="2">H8*G8</f>
        <v>2703600</v>
      </c>
      <c r="K8" s="102">
        <f t="shared" ref="K8:K12" si="3">I8*G8</f>
        <v>3600</v>
      </c>
    </row>
    <row r="9" spans="1:11">
      <c r="A9" t="s">
        <v>1040</v>
      </c>
      <c r="B9" s="108">
        <v>6525</v>
      </c>
      <c r="C9" s="94">
        <v>10</v>
      </c>
      <c r="D9" s="94">
        <v>2</v>
      </c>
      <c r="E9" s="102">
        <f t="shared" si="0"/>
        <v>65250</v>
      </c>
      <c r="F9" s="102">
        <f t="shared" si="1"/>
        <v>13050</v>
      </c>
      <c r="G9" s="102">
        <v>8000</v>
      </c>
      <c r="H9" s="94">
        <v>11</v>
      </c>
      <c r="I9" s="94">
        <v>1</v>
      </c>
      <c r="J9" s="102">
        <f t="shared" si="2"/>
        <v>88000</v>
      </c>
      <c r="K9" s="102">
        <f t="shared" si="3"/>
        <v>8000</v>
      </c>
    </row>
    <row r="10" spans="1:11">
      <c r="A10" t="s">
        <v>1041</v>
      </c>
      <c r="B10" s="108">
        <v>1200</v>
      </c>
      <c r="C10" s="94">
        <v>90</v>
      </c>
      <c r="D10" s="94">
        <v>12</v>
      </c>
      <c r="E10" s="102">
        <f t="shared" si="0"/>
        <v>108000</v>
      </c>
      <c r="F10" s="102">
        <f t="shared" si="1"/>
        <v>14400</v>
      </c>
      <c r="G10" s="102">
        <v>1900</v>
      </c>
      <c r="H10" s="94">
        <v>96</v>
      </c>
      <c r="I10" s="94">
        <v>1</v>
      </c>
      <c r="J10" s="102">
        <f t="shared" si="2"/>
        <v>182400</v>
      </c>
      <c r="K10" s="102">
        <f t="shared" si="3"/>
        <v>1900</v>
      </c>
    </row>
    <row r="11" spans="1:11">
      <c r="E11" s="102">
        <f t="shared" si="0"/>
        <v>0</v>
      </c>
      <c r="F11" s="102">
        <f t="shared" si="1"/>
        <v>0</v>
      </c>
      <c r="J11" s="102">
        <f t="shared" si="2"/>
        <v>0</v>
      </c>
      <c r="K11" s="102">
        <f t="shared" si="3"/>
        <v>0</v>
      </c>
    </row>
    <row r="12" spans="1:11">
      <c r="E12" s="102">
        <f t="shared" si="0"/>
        <v>0</v>
      </c>
      <c r="F12" s="102">
        <f t="shared" si="1"/>
        <v>0</v>
      </c>
      <c r="J12" s="102">
        <f t="shared" si="2"/>
        <v>0</v>
      </c>
      <c r="K12" s="102">
        <f t="shared" si="3"/>
        <v>0</v>
      </c>
    </row>
    <row r="15" spans="1:11">
      <c r="C15" s="94" t="s">
        <v>1042</v>
      </c>
    </row>
    <row r="16" spans="1:11">
      <c r="A16" t="s">
        <v>1043</v>
      </c>
    </row>
    <row r="17" spans="1:1">
      <c r="A17" t="s">
        <v>1044</v>
      </c>
    </row>
  </sheetData>
  <mergeCells count="7">
    <mergeCell ref="A4:B4"/>
    <mergeCell ref="C4:D4"/>
    <mergeCell ref="E4:F4"/>
    <mergeCell ref="G3:K3"/>
    <mergeCell ref="G4:I4"/>
    <mergeCell ref="J4:K4"/>
    <mergeCell ref="A3:F3"/>
  </mergeCells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3"/>
  <sheetViews>
    <sheetView workbookViewId="0">
      <selection activeCell="I17" sqref="I17"/>
    </sheetView>
  </sheetViews>
  <sheetFormatPr baseColWidth="10" defaultRowHeight="15"/>
  <cols>
    <col min="4" max="4" width="14.7109375" customWidth="1"/>
  </cols>
  <sheetData>
    <row r="2" spans="3:9">
      <c r="C2" t="s">
        <v>1281</v>
      </c>
      <c r="D2" t="s">
        <v>1282</v>
      </c>
      <c r="E2" t="s">
        <v>1283</v>
      </c>
      <c r="F2" t="s">
        <v>1284</v>
      </c>
      <c r="G2" t="s">
        <v>1285</v>
      </c>
    </row>
    <row r="3" spans="3:9">
      <c r="D3" t="s">
        <v>1286</v>
      </c>
      <c r="E3" t="s">
        <v>1283</v>
      </c>
      <c r="F3" t="s">
        <v>1284</v>
      </c>
      <c r="G3" t="s">
        <v>1287</v>
      </c>
      <c r="H3" t="s">
        <v>1288</v>
      </c>
      <c r="I3" t="s">
        <v>1289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K1512"/>
  <sheetViews>
    <sheetView tabSelected="1" zoomScale="60" zoomScaleNormal="60" workbookViewId="0">
      <selection activeCell="M6" sqref="M6"/>
    </sheetView>
  </sheetViews>
  <sheetFormatPr baseColWidth="10" defaultColWidth="11.42578125" defaultRowHeight="16.5" thickTop="1" thickBottom="1"/>
  <cols>
    <col min="1" max="1" width="6.140625" style="32" customWidth="1"/>
    <col min="2" max="2" width="7.42578125" style="60" customWidth="1"/>
    <col min="3" max="3" width="21" style="57" customWidth="1"/>
    <col min="4" max="4" width="10.5703125" style="58" customWidth="1"/>
    <col min="5" max="5" width="19.5703125" style="59" customWidth="1"/>
    <col min="6" max="6" width="22.85546875" style="52" hidden="1" customWidth="1"/>
    <col min="7" max="7" width="23" style="144" hidden="1" customWidth="1"/>
    <col min="8" max="8" width="28.28515625" style="142" hidden="1" customWidth="1"/>
    <col min="9" max="9" width="11.5703125" style="143" customWidth="1"/>
    <col min="10" max="10" width="11.42578125" style="143" customWidth="1"/>
    <col min="11" max="11" width="13.42578125" style="53" customWidth="1"/>
    <col min="12" max="12" width="20.7109375" style="143" customWidth="1"/>
    <col min="13" max="13" width="14.28515625" style="51" customWidth="1"/>
    <col min="14" max="14" width="19.7109375" style="54" customWidth="1"/>
    <col min="15" max="15" width="21.5703125" style="95" customWidth="1"/>
    <col min="16" max="16" width="18.5703125" style="54" customWidth="1"/>
    <col min="17" max="18" width="10.28515625" style="55" hidden="1" customWidth="1"/>
    <col min="19" max="19" width="14.42578125" style="62" customWidth="1"/>
    <col min="20" max="20" width="12.5703125" style="56" customWidth="1"/>
    <col min="21" max="21" width="20" style="141" customWidth="1"/>
    <col min="22" max="219" width="11.42578125" style="32"/>
    <col min="220" max="16384" width="11.42578125" style="7"/>
  </cols>
  <sheetData>
    <row r="1" spans="1:219" ht="15" customHeight="1">
      <c r="A1" s="200" t="s">
        <v>170</v>
      </c>
      <c r="B1" s="200"/>
      <c r="C1" s="200"/>
      <c r="D1" s="200"/>
      <c r="E1" s="200"/>
      <c r="F1" s="201" t="s">
        <v>166</v>
      </c>
      <c r="G1" s="202"/>
      <c r="H1" s="201"/>
      <c r="I1" s="186" t="s">
        <v>167</v>
      </c>
      <c r="J1" s="187"/>
      <c r="K1" s="187"/>
      <c r="L1" s="187"/>
      <c r="M1" s="188"/>
      <c r="N1" s="186" t="s">
        <v>0</v>
      </c>
      <c r="O1" s="187"/>
      <c r="P1" s="187"/>
      <c r="Q1" s="187"/>
      <c r="R1" s="187"/>
      <c r="S1" s="188"/>
      <c r="T1" s="195" t="s">
        <v>168</v>
      </c>
      <c r="U1" s="195"/>
      <c r="V1" s="196"/>
      <c r="W1" s="31"/>
    </row>
    <row r="2" spans="1:219" ht="30" customHeight="1">
      <c r="A2" s="200"/>
      <c r="B2" s="200"/>
      <c r="C2" s="200"/>
      <c r="D2" s="200"/>
      <c r="E2" s="200"/>
      <c r="F2" s="190"/>
      <c r="G2" s="203"/>
      <c r="H2" s="190"/>
      <c r="I2" s="189"/>
      <c r="J2" s="190"/>
      <c r="K2" s="190"/>
      <c r="L2" s="190"/>
      <c r="M2" s="191"/>
      <c r="N2" s="189"/>
      <c r="O2" s="190"/>
      <c r="P2" s="190"/>
      <c r="Q2" s="190"/>
      <c r="R2" s="190"/>
      <c r="S2" s="191"/>
      <c r="T2" s="190"/>
      <c r="U2" s="190"/>
      <c r="V2" s="197"/>
      <c r="W2" s="31"/>
    </row>
    <row r="3" spans="1:219" ht="37.5" customHeight="1">
      <c r="A3" s="200"/>
      <c r="B3" s="200"/>
      <c r="C3" s="200"/>
      <c r="D3" s="200"/>
      <c r="E3" s="200"/>
      <c r="F3" s="190"/>
      <c r="G3" s="203"/>
      <c r="H3" s="190"/>
      <c r="I3" s="189"/>
      <c r="J3" s="190"/>
      <c r="K3" s="190"/>
      <c r="L3" s="190"/>
      <c r="M3" s="191"/>
      <c r="N3" s="189"/>
      <c r="O3" s="190"/>
      <c r="P3" s="190"/>
      <c r="Q3" s="190"/>
      <c r="R3" s="190"/>
      <c r="S3" s="191"/>
      <c r="T3" s="190"/>
      <c r="U3" s="190"/>
      <c r="V3" s="197"/>
      <c r="W3" s="31"/>
    </row>
    <row r="4" spans="1:219" ht="15" customHeight="1" thickBot="1">
      <c r="A4" s="200"/>
      <c r="B4" s="200"/>
      <c r="C4" s="200"/>
      <c r="D4" s="200"/>
      <c r="E4" s="200"/>
      <c r="F4" s="204"/>
      <c r="G4" s="205"/>
      <c r="H4" s="204"/>
      <c r="I4" s="192"/>
      <c r="J4" s="193"/>
      <c r="K4" s="193"/>
      <c r="L4" s="193"/>
      <c r="M4" s="194"/>
      <c r="N4" s="192"/>
      <c r="O4" s="193"/>
      <c r="P4" s="193"/>
      <c r="Q4" s="193"/>
      <c r="R4" s="193"/>
      <c r="S4" s="194"/>
      <c r="T4" s="198"/>
      <c r="U4" s="198"/>
      <c r="V4" s="199"/>
      <c r="W4" s="31"/>
    </row>
    <row r="5" spans="1:219" s="172" customFormat="1" ht="39.75" customHeight="1" thickTop="1" thickBot="1">
      <c r="A5" s="173" t="s">
        <v>588</v>
      </c>
      <c r="B5" s="165" t="s">
        <v>165</v>
      </c>
      <c r="C5" s="174" t="s">
        <v>268</v>
      </c>
      <c r="D5" s="175" t="s">
        <v>12</v>
      </c>
      <c r="E5" s="176" t="s">
        <v>8</v>
      </c>
      <c r="F5" s="177" t="s">
        <v>407</v>
      </c>
      <c r="G5" s="165" t="s">
        <v>2</v>
      </c>
      <c r="H5" s="178" t="s">
        <v>32</v>
      </c>
      <c r="I5" s="179" t="s">
        <v>3</v>
      </c>
      <c r="J5" s="179" t="s">
        <v>4</v>
      </c>
      <c r="K5" s="180" t="s">
        <v>5</v>
      </c>
      <c r="L5" s="181" t="s">
        <v>318</v>
      </c>
      <c r="M5" s="182" t="s">
        <v>188</v>
      </c>
      <c r="N5" s="166" t="s">
        <v>6</v>
      </c>
      <c r="O5" s="167" t="s">
        <v>169</v>
      </c>
      <c r="P5" s="166" t="s">
        <v>1027</v>
      </c>
      <c r="Q5" s="168" t="s">
        <v>7</v>
      </c>
      <c r="R5" s="168" t="s">
        <v>1979</v>
      </c>
      <c r="S5" s="169" t="s">
        <v>517</v>
      </c>
      <c r="T5" s="183" t="s">
        <v>8</v>
      </c>
      <c r="U5" s="184" t="s">
        <v>9</v>
      </c>
      <c r="V5" s="173" t="s">
        <v>982</v>
      </c>
      <c r="W5" s="173" t="s">
        <v>186</v>
      </c>
      <c r="X5" s="170"/>
      <c r="Y5" s="170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1"/>
      <c r="BT5" s="171"/>
      <c r="BU5" s="171"/>
      <c r="BV5" s="171"/>
      <c r="BW5" s="171"/>
      <c r="BX5" s="171"/>
      <c r="BY5" s="171"/>
      <c r="BZ5" s="171"/>
      <c r="CA5" s="171"/>
      <c r="CB5" s="171"/>
      <c r="CC5" s="171"/>
      <c r="CD5" s="171"/>
      <c r="CE5" s="171"/>
      <c r="CF5" s="171"/>
      <c r="CG5" s="171"/>
      <c r="CH5" s="171"/>
      <c r="CI5" s="171"/>
      <c r="CJ5" s="171"/>
      <c r="CK5" s="171"/>
      <c r="CL5" s="171"/>
      <c r="CM5" s="171"/>
      <c r="CN5" s="171"/>
      <c r="CO5" s="171"/>
      <c r="CP5" s="171"/>
      <c r="CQ5" s="171"/>
      <c r="CR5" s="171"/>
      <c r="CS5" s="171"/>
      <c r="CT5" s="171"/>
      <c r="CU5" s="171"/>
      <c r="CV5" s="171"/>
      <c r="CW5" s="171"/>
      <c r="CX5" s="171"/>
      <c r="CY5" s="171"/>
      <c r="CZ5" s="171"/>
      <c r="DA5" s="171"/>
      <c r="DB5" s="171"/>
      <c r="DC5" s="171"/>
      <c r="DD5" s="171"/>
      <c r="DE5" s="171"/>
      <c r="DF5" s="171"/>
      <c r="DG5" s="171"/>
      <c r="DH5" s="171"/>
      <c r="DI5" s="171"/>
      <c r="DJ5" s="171"/>
      <c r="DK5" s="171"/>
      <c r="DL5" s="171"/>
      <c r="DM5" s="171"/>
      <c r="DN5" s="171"/>
      <c r="DO5" s="171"/>
      <c r="DP5" s="171"/>
      <c r="DQ5" s="171"/>
      <c r="DR5" s="171"/>
      <c r="DS5" s="171"/>
      <c r="DT5" s="171"/>
      <c r="DU5" s="171"/>
      <c r="DV5" s="171"/>
      <c r="DW5" s="171"/>
      <c r="DX5" s="171"/>
      <c r="DY5" s="171"/>
      <c r="DZ5" s="171"/>
      <c r="EA5" s="171"/>
      <c r="EB5" s="171"/>
      <c r="EC5" s="171"/>
      <c r="ED5" s="171"/>
      <c r="EE5" s="171"/>
      <c r="EF5" s="171"/>
      <c r="EG5" s="171"/>
      <c r="EH5" s="171"/>
      <c r="EI5" s="171"/>
      <c r="EJ5" s="171"/>
      <c r="EK5" s="171"/>
      <c r="EL5" s="171"/>
      <c r="EM5" s="171"/>
      <c r="EN5" s="171"/>
      <c r="EO5" s="171"/>
      <c r="EP5" s="171"/>
      <c r="EQ5" s="171"/>
      <c r="ER5" s="171"/>
      <c r="ES5" s="171"/>
      <c r="ET5" s="171"/>
      <c r="EU5" s="171"/>
      <c r="EV5" s="171"/>
      <c r="EW5" s="171"/>
      <c r="EX5" s="171"/>
      <c r="EY5" s="171"/>
      <c r="EZ5" s="171"/>
      <c r="FA5" s="171"/>
      <c r="FB5" s="171"/>
      <c r="FC5" s="171"/>
      <c r="FD5" s="171"/>
      <c r="FE5" s="171"/>
      <c r="FF5" s="171"/>
      <c r="FG5" s="171"/>
      <c r="FH5" s="171"/>
      <c r="FI5" s="171"/>
      <c r="FJ5" s="171"/>
      <c r="FK5" s="171"/>
      <c r="FL5" s="171"/>
      <c r="FM5" s="171"/>
      <c r="FN5" s="171"/>
      <c r="FO5" s="171"/>
      <c r="FP5" s="171"/>
      <c r="FQ5" s="171"/>
      <c r="FR5" s="171"/>
      <c r="FS5" s="171"/>
      <c r="FT5" s="171"/>
      <c r="FU5" s="171"/>
      <c r="FV5" s="171"/>
      <c r="FW5" s="171"/>
      <c r="FX5" s="171"/>
      <c r="FY5" s="171"/>
      <c r="FZ5" s="171"/>
      <c r="GA5" s="171"/>
      <c r="GB5" s="171"/>
      <c r="GC5" s="171"/>
      <c r="GD5" s="171"/>
      <c r="GE5" s="171"/>
      <c r="GF5" s="171"/>
      <c r="GG5" s="171"/>
      <c r="GH5" s="171"/>
      <c r="GI5" s="171"/>
      <c r="GJ5" s="171"/>
      <c r="GK5" s="171"/>
      <c r="GL5" s="171"/>
      <c r="GM5" s="171"/>
      <c r="GN5" s="171"/>
      <c r="GO5" s="171"/>
      <c r="GP5" s="171"/>
      <c r="GQ5" s="171"/>
      <c r="GR5" s="171"/>
      <c r="GS5" s="171"/>
      <c r="GT5" s="171"/>
      <c r="GU5" s="171"/>
      <c r="GV5" s="171"/>
      <c r="GW5" s="171"/>
      <c r="GX5" s="171"/>
      <c r="GY5" s="171"/>
      <c r="GZ5" s="171"/>
      <c r="HA5" s="171"/>
      <c r="HB5" s="171"/>
      <c r="HC5" s="171"/>
      <c r="HD5" s="171"/>
      <c r="HE5" s="171"/>
      <c r="HF5" s="171"/>
      <c r="HG5" s="171"/>
      <c r="HH5" s="171"/>
      <c r="HI5" s="171"/>
      <c r="HJ5" s="171"/>
      <c r="HK5" s="171"/>
    </row>
    <row r="6" spans="1:219" s="172" customFormat="1" thickTop="1" thickBot="1">
      <c r="A6" s="32">
        <v>1</v>
      </c>
      <c r="B6" s="60">
        <v>3</v>
      </c>
      <c r="C6" s="57">
        <f t="shared" ref="C6:C69" si="0">K6*1.7</f>
        <v>260.96699999999998</v>
      </c>
      <c r="D6" s="58">
        <v>250</v>
      </c>
      <c r="E6" s="59">
        <f>B6*D6</f>
        <v>750</v>
      </c>
      <c r="F6" s="52" t="s">
        <v>1909</v>
      </c>
      <c r="G6" s="138" t="s">
        <v>1908</v>
      </c>
      <c r="H6" s="142" t="s">
        <v>35</v>
      </c>
      <c r="I6" s="143">
        <v>129</v>
      </c>
      <c r="J6" s="143">
        <f>0.19*I6</f>
        <v>24.51</v>
      </c>
      <c r="K6" s="53">
        <f>I6+J6</f>
        <v>153.51</v>
      </c>
      <c r="L6" s="143">
        <f>0.04*K6</f>
        <v>6.1403999999999996</v>
      </c>
      <c r="M6" s="51">
        <f t="shared" ref="M6:M40" si="1">K6+L6</f>
        <v>159.65039999999999</v>
      </c>
      <c r="N6" s="54">
        <v>40</v>
      </c>
      <c r="O6" s="95">
        <v>500</v>
      </c>
      <c r="P6" s="54">
        <v>9</v>
      </c>
      <c r="Q6" s="55">
        <f t="shared" ref="Q6:Q19" si="2">N6-P6</f>
        <v>31</v>
      </c>
      <c r="R6" s="55" t="s">
        <v>1906</v>
      </c>
      <c r="S6" s="61">
        <f>Q6*M6</f>
        <v>4949.1623999999993</v>
      </c>
      <c r="T6" s="56">
        <f t="shared" ref="T6:T37" si="3">P6*D6</f>
        <v>2250</v>
      </c>
      <c r="U6" s="141">
        <f>T6-P6*M6</f>
        <v>813.14640000000009</v>
      </c>
      <c r="V6" s="32"/>
      <c r="W6" s="32"/>
      <c r="X6" s="32"/>
      <c r="Y6" s="32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71"/>
      <c r="DK6" s="171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1"/>
      <c r="EB6" s="171"/>
      <c r="EC6" s="171"/>
      <c r="ED6" s="171"/>
      <c r="EE6" s="171"/>
      <c r="EF6" s="171"/>
      <c r="EG6" s="171"/>
      <c r="EH6" s="171"/>
      <c r="EI6" s="171"/>
      <c r="EJ6" s="171"/>
      <c r="EK6" s="171"/>
      <c r="EL6" s="171"/>
      <c r="EM6" s="171"/>
      <c r="EN6" s="171"/>
      <c r="EO6" s="171"/>
      <c r="EP6" s="171"/>
      <c r="EQ6" s="171"/>
      <c r="ER6" s="171"/>
      <c r="ES6" s="171"/>
      <c r="ET6" s="171"/>
      <c r="EU6" s="171"/>
      <c r="EV6" s="171"/>
      <c r="EW6" s="171"/>
      <c r="EX6" s="171"/>
      <c r="EY6" s="171"/>
      <c r="EZ6" s="171"/>
      <c r="FA6" s="171"/>
      <c r="FB6" s="171"/>
      <c r="FC6" s="171"/>
      <c r="FD6" s="171"/>
      <c r="FE6" s="171"/>
      <c r="FF6" s="171"/>
      <c r="FG6" s="171"/>
      <c r="FH6" s="171"/>
      <c r="FI6" s="171"/>
      <c r="FJ6" s="171"/>
      <c r="FK6" s="171"/>
      <c r="FL6" s="171"/>
      <c r="FM6" s="171"/>
      <c r="FN6" s="171"/>
      <c r="FO6" s="171"/>
      <c r="FP6" s="171"/>
      <c r="FQ6" s="171"/>
      <c r="FR6" s="171"/>
      <c r="FS6" s="171"/>
      <c r="FT6" s="171"/>
      <c r="FU6" s="171"/>
      <c r="FV6" s="171"/>
      <c r="FW6" s="171"/>
      <c r="FX6" s="171"/>
      <c r="FY6" s="171"/>
      <c r="FZ6" s="171"/>
      <c r="GA6" s="171"/>
      <c r="GB6" s="171"/>
      <c r="GC6" s="171"/>
      <c r="GD6" s="171"/>
      <c r="GE6" s="171"/>
      <c r="GF6" s="171"/>
      <c r="GG6" s="171"/>
      <c r="GH6" s="171"/>
      <c r="GI6" s="171"/>
      <c r="GJ6" s="171"/>
      <c r="GK6" s="171"/>
      <c r="GL6" s="171"/>
      <c r="GM6" s="171"/>
      <c r="GN6" s="171"/>
      <c r="GO6" s="171"/>
      <c r="GP6" s="171"/>
      <c r="GQ6" s="171"/>
      <c r="GR6" s="171"/>
      <c r="GS6" s="171"/>
      <c r="GT6" s="171"/>
      <c r="GU6" s="171"/>
      <c r="GV6" s="171"/>
      <c r="GW6" s="171"/>
      <c r="GX6" s="171"/>
      <c r="GY6" s="171"/>
      <c r="GZ6" s="171"/>
      <c r="HA6" s="171"/>
      <c r="HB6" s="171"/>
      <c r="HC6" s="171"/>
      <c r="HD6" s="171"/>
      <c r="HE6" s="171"/>
      <c r="HF6" s="171"/>
      <c r="HG6" s="171"/>
      <c r="HH6" s="171"/>
      <c r="HI6" s="171"/>
      <c r="HJ6" s="171"/>
      <c r="HK6" s="171"/>
    </row>
    <row r="7" spans="1:219" thickTop="1" thickBot="1">
      <c r="A7" s="32">
        <v>2</v>
      </c>
      <c r="B7" s="60">
        <v>3</v>
      </c>
      <c r="C7" s="57">
        <f t="shared" si="0"/>
        <v>80.92</v>
      </c>
      <c r="D7" s="58">
        <v>250</v>
      </c>
      <c r="E7" s="59">
        <f t="shared" ref="E6:E23" si="4">B7*D7</f>
        <v>750</v>
      </c>
      <c r="F7" s="52" t="s">
        <v>1915</v>
      </c>
      <c r="G7" s="138" t="s">
        <v>1914</v>
      </c>
      <c r="H7" s="142" t="s">
        <v>11</v>
      </c>
      <c r="I7" s="143">
        <v>40</v>
      </c>
      <c r="J7" s="143">
        <f t="shared" ref="J6:J69" si="5">0.19*I7</f>
        <v>7.6</v>
      </c>
      <c r="K7" s="53">
        <f t="shared" ref="K6:K37" si="6">I7+J7</f>
        <v>47.6</v>
      </c>
      <c r="L7" s="143">
        <f t="shared" ref="L6:L37" si="7">0.04*K7</f>
        <v>1.9040000000000001</v>
      </c>
      <c r="M7" s="51">
        <f t="shared" si="1"/>
        <v>49.504000000000005</v>
      </c>
      <c r="N7" s="54">
        <v>35</v>
      </c>
      <c r="O7" s="95">
        <v>15</v>
      </c>
      <c r="P7" s="54">
        <f>O7+B7</f>
        <v>18</v>
      </c>
      <c r="Q7" s="55">
        <f t="shared" si="2"/>
        <v>17</v>
      </c>
      <c r="R7" s="55" t="s">
        <v>1906</v>
      </c>
      <c r="S7" s="61">
        <f t="shared" ref="S6:S37" si="8">Q7*M7</f>
        <v>841.5680000000001</v>
      </c>
      <c r="T7" s="56">
        <f t="shared" si="3"/>
        <v>4500</v>
      </c>
      <c r="U7" s="141">
        <f t="shared" ref="U6:U37" si="9">T7-P7*M7</f>
        <v>3608.9279999999999</v>
      </c>
      <c r="Y7" s="33" t="s">
        <v>337</v>
      </c>
    </row>
    <row r="8" spans="1:219" thickTop="1" thickBot="1">
      <c r="A8" s="32">
        <v>3</v>
      </c>
      <c r="C8" s="57">
        <f t="shared" si="0"/>
        <v>80.92</v>
      </c>
      <c r="D8" s="58">
        <v>100</v>
      </c>
      <c r="E8" s="59">
        <f t="shared" si="4"/>
        <v>0</v>
      </c>
      <c r="F8" s="52" t="s">
        <v>1907</v>
      </c>
      <c r="G8" s="138" t="s">
        <v>1159</v>
      </c>
      <c r="H8" s="142" t="s">
        <v>290</v>
      </c>
      <c r="I8" s="143">
        <v>40</v>
      </c>
      <c r="J8" s="143">
        <f t="shared" si="5"/>
        <v>7.6</v>
      </c>
      <c r="K8" s="53">
        <f t="shared" si="6"/>
        <v>47.6</v>
      </c>
      <c r="L8" s="143">
        <f t="shared" si="7"/>
        <v>1.9040000000000001</v>
      </c>
      <c r="M8" s="51">
        <f t="shared" si="1"/>
        <v>49.504000000000005</v>
      </c>
      <c r="N8" s="54">
        <v>100</v>
      </c>
      <c r="O8" s="95">
        <v>14</v>
      </c>
      <c r="P8" s="54">
        <v>18</v>
      </c>
      <c r="Q8" s="55">
        <f t="shared" si="2"/>
        <v>82</v>
      </c>
      <c r="R8" s="55" t="s">
        <v>1905</v>
      </c>
      <c r="S8" s="61">
        <f t="shared" si="8"/>
        <v>4059.3280000000004</v>
      </c>
      <c r="T8" s="56">
        <f t="shared" si="3"/>
        <v>1800</v>
      </c>
      <c r="U8" s="141">
        <f t="shared" si="9"/>
        <v>908.92799999999988</v>
      </c>
      <c r="Y8" s="33" t="s">
        <v>338</v>
      </c>
    </row>
    <row r="9" spans="1:219" s="24" customFormat="1" ht="21" customHeight="1" thickTop="1" thickBot="1">
      <c r="A9" s="162">
        <v>4</v>
      </c>
      <c r="B9" s="147"/>
      <c r="C9" s="148">
        <f t="shared" si="0"/>
        <v>82.942999999999998</v>
      </c>
      <c r="D9" s="149">
        <v>150</v>
      </c>
      <c r="E9" s="150">
        <f t="shared" si="4"/>
        <v>0</v>
      </c>
      <c r="F9" s="151" t="s">
        <v>1907</v>
      </c>
      <c r="G9" s="152" t="s">
        <v>1910</v>
      </c>
      <c r="H9" s="153" t="s">
        <v>1383</v>
      </c>
      <c r="I9" s="154">
        <v>41</v>
      </c>
      <c r="J9" s="143">
        <f t="shared" si="5"/>
        <v>7.79</v>
      </c>
      <c r="K9" s="164">
        <f t="shared" si="6"/>
        <v>48.79</v>
      </c>
      <c r="L9" s="143">
        <f t="shared" si="7"/>
        <v>1.9516</v>
      </c>
      <c r="M9" s="155">
        <f t="shared" si="1"/>
        <v>50.741599999999998</v>
      </c>
      <c r="N9" s="156">
        <v>100</v>
      </c>
      <c r="O9" s="157">
        <v>0</v>
      </c>
      <c r="P9" s="156">
        <v>7</v>
      </c>
      <c r="Q9" s="55">
        <f t="shared" si="2"/>
        <v>93</v>
      </c>
      <c r="R9" s="158" t="s">
        <v>1905</v>
      </c>
      <c r="S9" s="159">
        <f t="shared" si="8"/>
        <v>4718.9687999999996</v>
      </c>
      <c r="T9" s="160">
        <f t="shared" si="3"/>
        <v>1050</v>
      </c>
      <c r="U9" s="161">
        <f t="shared" si="9"/>
        <v>694.80880000000002</v>
      </c>
      <c r="V9" s="40" t="s">
        <v>1324</v>
      </c>
      <c r="W9" s="32"/>
      <c r="X9" s="32"/>
      <c r="Y9" s="32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46"/>
      <c r="AQ9" s="146"/>
      <c r="AR9" s="146"/>
      <c r="AS9" s="146"/>
      <c r="AT9" s="146"/>
      <c r="AU9" s="146"/>
      <c r="AV9" s="146"/>
      <c r="AW9" s="146"/>
      <c r="AX9" s="146"/>
      <c r="AY9" s="146"/>
      <c r="AZ9" s="146"/>
      <c r="BA9" s="146"/>
      <c r="BB9" s="146"/>
      <c r="BC9" s="146"/>
      <c r="BD9" s="146"/>
      <c r="BE9" s="146"/>
      <c r="BF9" s="146"/>
      <c r="BG9" s="146"/>
      <c r="BH9" s="146"/>
      <c r="BI9" s="146"/>
      <c r="BJ9" s="146"/>
      <c r="BK9" s="146"/>
      <c r="BL9" s="146"/>
      <c r="BM9" s="146"/>
      <c r="BN9" s="146"/>
      <c r="BO9" s="146"/>
      <c r="BP9" s="146"/>
      <c r="BQ9" s="146"/>
      <c r="BR9" s="146"/>
      <c r="BS9" s="146"/>
      <c r="BT9" s="146"/>
      <c r="BU9" s="146"/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  <c r="CI9" s="146"/>
      <c r="CJ9" s="146"/>
      <c r="CK9" s="146"/>
      <c r="CL9" s="146"/>
      <c r="CM9" s="146"/>
      <c r="CN9" s="146"/>
      <c r="CO9" s="146"/>
      <c r="CP9" s="146"/>
      <c r="CQ9" s="146"/>
      <c r="CR9" s="146"/>
      <c r="CS9" s="146"/>
      <c r="CT9" s="146"/>
      <c r="CU9" s="146"/>
      <c r="CV9" s="146"/>
      <c r="CW9" s="146"/>
      <c r="CX9" s="146"/>
      <c r="CY9" s="146"/>
      <c r="CZ9" s="146"/>
      <c r="DA9" s="146"/>
      <c r="DB9" s="146"/>
      <c r="DC9" s="146"/>
      <c r="DD9" s="146"/>
      <c r="DE9" s="146"/>
      <c r="DF9" s="146"/>
      <c r="DG9" s="146"/>
      <c r="DH9" s="146"/>
      <c r="DI9" s="146"/>
      <c r="DJ9" s="146"/>
      <c r="DK9" s="146"/>
      <c r="DL9" s="146"/>
      <c r="DM9" s="146"/>
      <c r="DN9" s="146"/>
      <c r="DO9" s="146"/>
      <c r="DP9" s="146"/>
      <c r="DQ9" s="146"/>
      <c r="DR9" s="146"/>
      <c r="DS9" s="146"/>
      <c r="DT9" s="146"/>
      <c r="DU9" s="146"/>
      <c r="DV9" s="146"/>
      <c r="DW9" s="146"/>
      <c r="DX9" s="146"/>
      <c r="DY9" s="146"/>
      <c r="DZ9" s="146"/>
      <c r="EA9" s="146"/>
      <c r="EB9" s="146"/>
      <c r="EC9" s="146"/>
      <c r="ED9" s="146"/>
      <c r="EE9" s="146"/>
      <c r="EF9" s="146"/>
      <c r="EG9" s="146"/>
      <c r="EH9" s="146"/>
      <c r="EI9" s="146"/>
      <c r="EJ9" s="146"/>
      <c r="EK9" s="146"/>
      <c r="EL9" s="146"/>
      <c r="EM9" s="146"/>
      <c r="EN9" s="146"/>
      <c r="EO9" s="146"/>
      <c r="EP9" s="146"/>
      <c r="EQ9" s="146"/>
      <c r="ER9" s="146"/>
      <c r="ES9" s="146"/>
      <c r="ET9" s="146"/>
      <c r="EU9" s="146"/>
      <c r="EV9" s="146"/>
      <c r="EW9" s="146"/>
      <c r="EX9" s="146"/>
      <c r="EY9" s="146"/>
      <c r="EZ9" s="146"/>
      <c r="FA9" s="146"/>
      <c r="FB9" s="146"/>
      <c r="FC9" s="146"/>
      <c r="FD9" s="146"/>
      <c r="FE9" s="146"/>
      <c r="FF9" s="146"/>
      <c r="FG9" s="146"/>
      <c r="FH9" s="146"/>
      <c r="FI9" s="146"/>
      <c r="FJ9" s="146"/>
      <c r="FK9" s="146"/>
      <c r="FL9" s="146"/>
      <c r="FM9" s="146"/>
      <c r="FN9" s="146"/>
      <c r="FO9" s="146"/>
      <c r="FP9" s="146"/>
      <c r="FQ9" s="146"/>
      <c r="FR9" s="146"/>
      <c r="FS9" s="146"/>
      <c r="FT9" s="146"/>
      <c r="FU9" s="146"/>
      <c r="FV9" s="146"/>
      <c r="FW9" s="146"/>
      <c r="FX9" s="146"/>
      <c r="FY9" s="146"/>
      <c r="FZ9" s="146"/>
      <c r="GA9" s="146"/>
      <c r="GB9" s="146"/>
      <c r="GC9" s="146"/>
      <c r="GD9" s="146"/>
      <c r="GE9" s="146"/>
      <c r="GF9" s="146"/>
      <c r="GG9" s="146"/>
      <c r="GH9" s="146"/>
      <c r="GI9" s="146"/>
      <c r="GJ9" s="146"/>
      <c r="GK9" s="146"/>
      <c r="GL9" s="146"/>
      <c r="GM9" s="146"/>
      <c r="GN9" s="146"/>
      <c r="GO9" s="146"/>
      <c r="GP9" s="146"/>
      <c r="GQ9" s="146"/>
      <c r="GR9" s="146"/>
      <c r="GS9" s="146"/>
      <c r="GT9" s="146"/>
      <c r="GU9" s="146"/>
      <c r="GV9" s="146"/>
      <c r="GW9" s="146"/>
      <c r="GX9" s="146"/>
      <c r="GY9" s="146"/>
      <c r="GZ9" s="146"/>
      <c r="HA9" s="146"/>
      <c r="HB9" s="146"/>
      <c r="HC9" s="146"/>
      <c r="HD9" s="146"/>
      <c r="HE9" s="146"/>
      <c r="HF9" s="146"/>
      <c r="HG9" s="146"/>
      <c r="HH9" s="146"/>
      <c r="HI9" s="146"/>
      <c r="HJ9" s="146"/>
      <c r="HK9" s="146"/>
    </row>
    <row r="10" spans="1:219" thickTop="1" thickBot="1">
      <c r="A10" s="162">
        <v>5</v>
      </c>
      <c r="C10" s="57">
        <f t="shared" si="0"/>
        <v>44.506</v>
      </c>
      <c r="D10" s="58">
        <v>50</v>
      </c>
      <c r="E10" s="59">
        <f t="shared" si="4"/>
        <v>0</v>
      </c>
      <c r="F10" s="52" t="s">
        <v>1907</v>
      </c>
      <c r="G10" s="138" t="s">
        <v>1911</v>
      </c>
      <c r="H10" s="142" t="s">
        <v>11</v>
      </c>
      <c r="I10" s="143">
        <v>22</v>
      </c>
      <c r="J10" s="143">
        <f t="shared" si="5"/>
        <v>4.18</v>
      </c>
      <c r="K10" s="53">
        <f t="shared" si="6"/>
        <v>26.18</v>
      </c>
      <c r="L10" s="143">
        <f t="shared" si="7"/>
        <v>1.0471999999999999</v>
      </c>
      <c r="M10" s="51">
        <f t="shared" si="1"/>
        <v>27.2272</v>
      </c>
      <c r="N10" s="54">
        <v>100</v>
      </c>
      <c r="O10" s="95">
        <v>42</v>
      </c>
      <c r="P10" s="54">
        <f>O10+B10</f>
        <v>42</v>
      </c>
      <c r="Q10" s="55">
        <f t="shared" si="2"/>
        <v>58</v>
      </c>
      <c r="R10" s="55" t="s">
        <v>1905</v>
      </c>
      <c r="S10" s="61">
        <f t="shared" si="8"/>
        <v>1579.1776</v>
      </c>
      <c r="T10" s="56">
        <f t="shared" si="3"/>
        <v>2100</v>
      </c>
      <c r="U10" s="141">
        <f t="shared" si="9"/>
        <v>956.45759999999996</v>
      </c>
    </row>
    <row r="11" spans="1:219" thickTop="1" thickBot="1">
      <c r="A11" s="162">
        <v>6</v>
      </c>
      <c r="C11" s="57">
        <f t="shared" si="0"/>
        <v>72.828000000000003</v>
      </c>
      <c r="D11" s="58">
        <v>100</v>
      </c>
      <c r="E11" s="59">
        <f t="shared" si="4"/>
        <v>0</v>
      </c>
      <c r="F11" s="52" t="s">
        <v>1907</v>
      </c>
      <c r="G11" s="138" t="s">
        <v>1912</v>
      </c>
      <c r="H11" s="142" t="s">
        <v>11</v>
      </c>
      <c r="I11" s="143">
        <v>36</v>
      </c>
      <c r="J11" s="143">
        <f t="shared" si="5"/>
        <v>6.84</v>
      </c>
      <c r="K11" s="53">
        <f t="shared" si="6"/>
        <v>42.84</v>
      </c>
      <c r="L11" s="143">
        <f t="shared" si="7"/>
        <v>1.7136000000000002</v>
      </c>
      <c r="M11" s="51">
        <f t="shared" si="1"/>
        <v>44.553600000000003</v>
      </c>
      <c r="N11" s="54">
        <v>100</v>
      </c>
      <c r="O11" s="95">
        <v>0</v>
      </c>
      <c r="P11" s="54">
        <f>O11+B11</f>
        <v>0</v>
      </c>
      <c r="Q11" s="55">
        <f t="shared" si="2"/>
        <v>100</v>
      </c>
      <c r="R11" s="55" t="s">
        <v>1905</v>
      </c>
      <c r="S11" s="61">
        <f t="shared" si="8"/>
        <v>4455.3600000000006</v>
      </c>
      <c r="T11" s="56">
        <f t="shared" si="3"/>
        <v>0</v>
      </c>
      <c r="U11" s="141">
        <f t="shared" si="9"/>
        <v>0</v>
      </c>
    </row>
    <row r="12" spans="1:219" thickTop="1" thickBot="1">
      <c r="A12" s="162">
        <v>7</v>
      </c>
      <c r="B12" s="60">
        <v>10</v>
      </c>
      <c r="C12" s="57">
        <f t="shared" si="0"/>
        <v>121.38000000000001</v>
      </c>
      <c r="D12" s="58">
        <v>150</v>
      </c>
      <c r="E12" s="59">
        <f t="shared" si="4"/>
        <v>1500</v>
      </c>
      <c r="F12" s="52" t="s">
        <v>1907</v>
      </c>
      <c r="G12" s="138" t="s">
        <v>1913</v>
      </c>
      <c r="H12" s="142" t="s">
        <v>11</v>
      </c>
      <c r="I12" s="143">
        <v>60</v>
      </c>
      <c r="J12" s="143">
        <f t="shared" si="5"/>
        <v>11.4</v>
      </c>
      <c r="K12" s="53">
        <f t="shared" si="6"/>
        <v>71.400000000000006</v>
      </c>
      <c r="L12" s="143">
        <f t="shared" si="7"/>
        <v>2.8560000000000003</v>
      </c>
      <c r="M12" s="51">
        <f t="shared" si="1"/>
        <v>74.256</v>
      </c>
      <c r="N12" s="54">
        <v>200</v>
      </c>
      <c r="O12" s="95">
        <v>90</v>
      </c>
      <c r="P12" s="54">
        <v>10</v>
      </c>
      <c r="Q12" s="55">
        <f t="shared" si="2"/>
        <v>190</v>
      </c>
      <c r="R12" s="55" t="s">
        <v>1905</v>
      </c>
      <c r="S12" s="61">
        <f t="shared" si="8"/>
        <v>14108.64</v>
      </c>
      <c r="T12" s="56">
        <f t="shared" si="3"/>
        <v>1500</v>
      </c>
      <c r="U12" s="141">
        <f t="shared" si="9"/>
        <v>757.44</v>
      </c>
    </row>
    <row r="13" spans="1:219" thickTop="1" thickBot="1">
      <c r="A13" s="162">
        <v>9</v>
      </c>
      <c r="C13" s="57">
        <f t="shared" si="0"/>
        <v>3311.6509999999998</v>
      </c>
      <c r="D13" s="58">
        <v>2500</v>
      </c>
      <c r="E13" s="59">
        <f t="shared" si="4"/>
        <v>0</v>
      </c>
      <c r="F13" s="52" t="s">
        <v>42</v>
      </c>
      <c r="G13" s="138" t="s">
        <v>1513</v>
      </c>
      <c r="H13" s="142" t="s">
        <v>24</v>
      </c>
      <c r="I13" s="143">
        <v>1637</v>
      </c>
      <c r="J13" s="143">
        <f t="shared" si="5"/>
        <v>311.03000000000003</v>
      </c>
      <c r="K13" s="125">
        <f t="shared" si="6"/>
        <v>1948.03</v>
      </c>
      <c r="L13" s="143">
        <f t="shared" si="7"/>
        <v>77.921199999999999</v>
      </c>
      <c r="M13" s="51">
        <f t="shared" si="1"/>
        <v>2025.9512</v>
      </c>
      <c r="N13" s="54">
        <v>19</v>
      </c>
      <c r="O13" s="95">
        <v>0</v>
      </c>
      <c r="P13" s="54">
        <v>9</v>
      </c>
      <c r="Q13" s="55">
        <f t="shared" si="2"/>
        <v>10</v>
      </c>
      <c r="R13" s="55" t="s">
        <v>1916</v>
      </c>
      <c r="S13" s="61">
        <f t="shared" si="8"/>
        <v>20259.511999999999</v>
      </c>
      <c r="T13" s="56">
        <f t="shared" si="3"/>
        <v>22500</v>
      </c>
      <c r="U13" s="141">
        <f t="shared" si="9"/>
        <v>4266.4392000000007</v>
      </c>
      <c r="V13" s="32" t="s">
        <v>1427</v>
      </c>
    </row>
    <row r="14" spans="1:219" thickTop="1" thickBot="1">
      <c r="A14" s="162">
        <v>8</v>
      </c>
      <c r="B14" s="60">
        <v>1</v>
      </c>
      <c r="C14" s="57">
        <f t="shared" si="0"/>
        <v>3404.7089999999998</v>
      </c>
      <c r="D14" s="58">
        <v>3420</v>
      </c>
      <c r="E14" s="59">
        <f t="shared" si="4"/>
        <v>3420</v>
      </c>
      <c r="F14" s="52" t="s">
        <v>42</v>
      </c>
      <c r="G14" s="138" t="s">
        <v>43</v>
      </c>
      <c r="H14" s="142" t="s">
        <v>14</v>
      </c>
      <c r="I14" s="143">
        <v>1683</v>
      </c>
      <c r="J14" s="143">
        <f t="shared" si="5"/>
        <v>319.77</v>
      </c>
      <c r="K14" s="125">
        <f t="shared" si="6"/>
        <v>2002.77</v>
      </c>
      <c r="L14" s="143">
        <f t="shared" si="7"/>
        <v>80.110799999999998</v>
      </c>
      <c r="M14" s="51">
        <f t="shared" si="1"/>
        <v>2082.8807999999999</v>
      </c>
      <c r="N14" s="54">
        <v>24</v>
      </c>
      <c r="O14" s="95">
        <v>12</v>
      </c>
      <c r="P14" s="54">
        <v>24</v>
      </c>
      <c r="Q14" s="55">
        <f t="shared" si="2"/>
        <v>0</v>
      </c>
      <c r="R14" s="55" t="s">
        <v>1916</v>
      </c>
      <c r="S14" s="61">
        <f t="shared" si="8"/>
        <v>0</v>
      </c>
      <c r="T14" s="56">
        <f t="shared" si="3"/>
        <v>82080</v>
      </c>
      <c r="U14" s="141">
        <f t="shared" si="9"/>
        <v>32090.860800000002</v>
      </c>
    </row>
    <row r="15" spans="1:219" thickTop="1" thickBot="1">
      <c r="A15" s="162">
        <v>10</v>
      </c>
      <c r="C15" s="57">
        <f t="shared" si="0"/>
        <v>2144.38</v>
      </c>
      <c r="D15" s="58">
        <v>2500</v>
      </c>
      <c r="E15" s="59">
        <f t="shared" si="4"/>
        <v>0</v>
      </c>
      <c r="F15" s="52" t="s">
        <v>42</v>
      </c>
      <c r="G15" s="138" t="s">
        <v>1573</v>
      </c>
      <c r="H15" s="142" t="s">
        <v>24</v>
      </c>
      <c r="I15" s="143">
        <v>1060</v>
      </c>
      <c r="J15" s="143">
        <f t="shared" si="5"/>
        <v>201.4</v>
      </c>
      <c r="K15" s="125">
        <f t="shared" si="6"/>
        <v>1261.4000000000001</v>
      </c>
      <c r="L15" s="143">
        <f t="shared" si="7"/>
        <v>50.456000000000003</v>
      </c>
      <c r="M15" s="51">
        <f t="shared" si="1"/>
        <v>1311.856</v>
      </c>
      <c r="N15" s="54">
        <v>38</v>
      </c>
      <c r="O15" s="95">
        <v>0</v>
      </c>
      <c r="P15" s="54">
        <v>30</v>
      </c>
      <c r="Q15" s="55">
        <f t="shared" si="2"/>
        <v>8</v>
      </c>
      <c r="R15" s="55" t="s">
        <v>1916</v>
      </c>
      <c r="S15" s="61">
        <f t="shared" si="8"/>
        <v>10494.848</v>
      </c>
      <c r="T15" s="56">
        <f t="shared" si="3"/>
        <v>75000</v>
      </c>
      <c r="U15" s="141">
        <f t="shared" si="9"/>
        <v>35644.32</v>
      </c>
    </row>
    <row r="16" spans="1:219" thickTop="1" thickBot="1">
      <c r="A16" s="162">
        <v>11</v>
      </c>
      <c r="C16" s="57">
        <f t="shared" si="0"/>
        <v>2973.81</v>
      </c>
      <c r="E16" s="59">
        <f t="shared" si="4"/>
        <v>0</v>
      </c>
      <c r="F16" s="52" t="s">
        <v>1511</v>
      </c>
      <c r="G16" s="138" t="s">
        <v>1512</v>
      </c>
      <c r="H16" s="142" t="s">
        <v>624</v>
      </c>
      <c r="I16" s="143">
        <v>1470</v>
      </c>
      <c r="J16" s="143">
        <f t="shared" si="5"/>
        <v>279.3</v>
      </c>
      <c r="K16" s="53">
        <f t="shared" si="6"/>
        <v>1749.3</v>
      </c>
      <c r="L16" s="143">
        <f t="shared" si="7"/>
        <v>69.971999999999994</v>
      </c>
      <c r="M16" s="51">
        <f t="shared" si="1"/>
        <v>1819.2719999999999</v>
      </c>
      <c r="N16" s="54">
        <v>12</v>
      </c>
      <c r="O16" s="95">
        <v>0</v>
      </c>
      <c r="P16" s="54">
        <v>3</v>
      </c>
      <c r="Q16" s="55">
        <f t="shared" si="2"/>
        <v>9</v>
      </c>
      <c r="R16" s="55" t="s">
        <v>1916</v>
      </c>
      <c r="S16" s="61">
        <f t="shared" si="8"/>
        <v>16373.448</v>
      </c>
      <c r="T16" s="56">
        <f t="shared" si="3"/>
        <v>0</v>
      </c>
      <c r="U16" s="141">
        <f t="shared" si="9"/>
        <v>-5457.8159999999998</v>
      </c>
      <c r="V16" s="32" t="s">
        <v>1170</v>
      </c>
    </row>
    <row r="17" spans="1:219" thickTop="1" thickBot="1">
      <c r="A17" s="162">
        <v>12</v>
      </c>
      <c r="C17" s="57">
        <f t="shared" si="0"/>
        <v>2981.902</v>
      </c>
      <c r="D17" s="58">
        <v>2500</v>
      </c>
      <c r="E17" s="59">
        <f t="shared" si="4"/>
        <v>0</v>
      </c>
      <c r="F17" s="52" t="s">
        <v>1356</v>
      </c>
      <c r="G17" s="138" t="s">
        <v>2324</v>
      </c>
      <c r="H17" s="142" t="s">
        <v>24</v>
      </c>
      <c r="I17" s="143">
        <v>1474</v>
      </c>
      <c r="J17" s="143">
        <f t="shared" si="5"/>
        <v>280.06</v>
      </c>
      <c r="K17" s="125">
        <f t="shared" si="6"/>
        <v>1754.06</v>
      </c>
      <c r="L17" s="143">
        <f t="shared" si="7"/>
        <v>70.162400000000005</v>
      </c>
      <c r="M17" s="51">
        <f t="shared" si="1"/>
        <v>1824.2223999999999</v>
      </c>
      <c r="N17" s="54">
        <v>38</v>
      </c>
      <c r="O17" s="95">
        <v>0</v>
      </c>
      <c r="P17" s="54">
        <v>6</v>
      </c>
      <c r="Q17" s="55">
        <f t="shared" si="2"/>
        <v>32</v>
      </c>
      <c r="R17" s="55" t="s">
        <v>1916</v>
      </c>
      <c r="S17" s="61">
        <f t="shared" si="8"/>
        <v>58375.116799999996</v>
      </c>
      <c r="T17" s="56">
        <f t="shared" si="3"/>
        <v>15000</v>
      </c>
      <c r="U17" s="141">
        <f t="shared" si="9"/>
        <v>4054.6656000000003</v>
      </c>
      <c r="V17" s="32" t="s">
        <v>1427</v>
      </c>
      <c r="Y17" s="32" t="s">
        <v>2422</v>
      </c>
    </row>
    <row r="18" spans="1:219" thickTop="1" thickBot="1">
      <c r="A18" s="162">
        <v>13</v>
      </c>
      <c r="C18" s="57">
        <f t="shared" si="0"/>
        <v>2998.0859999999998</v>
      </c>
      <c r="D18" s="58">
        <v>2500</v>
      </c>
      <c r="E18" s="59">
        <f t="shared" si="4"/>
        <v>0</v>
      </c>
      <c r="F18" s="139" t="s">
        <v>1356</v>
      </c>
      <c r="G18" s="138" t="s">
        <v>2325</v>
      </c>
      <c r="H18" s="142" t="s">
        <v>24</v>
      </c>
      <c r="I18" s="143">
        <v>1482</v>
      </c>
      <c r="J18" s="143">
        <f t="shared" si="5"/>
        <v>281.58</v>
      </c>
      <c r="K18" s="125">
        <f t="shared" si="6"/>
        <v>1763.58</v>
      </c>
      <c r="L18" s="143">
        <f t="shared" si="7"/>
        <v>70.543199999999999</v>
      </c>
      <c r="M18" s="51">
        <f t="shared" si="1"/>
        <v>1834.1232</v>
      </c>
      <c r="N18" s="54">
        <v>95</v>
      </c>
      <c r="O18" s="95">
        <v>55</v>
      </c>
      <c r="P18" s="54">
        <v>95</v>
      </c>
      <c r="Q18" s="55">
        <f t="shared" si="2"/>
        <v>0</v>
      </c>
      <c r="S18" s="61">
        <f t="shared" si="8"/>
        <v>0</v>
      </c>
      <c r="T18" s="56">
        <f t="shared" si="3"/>
        <v>237500</v>
      </c>
      <c r="U18" s="141">
        <f t="shared" si="9"/>
        <v>63258.296000000002</v>
      </c>
    </row>
    <row r="19" spans="1:219" thickTop="1" thickBot="1">
      <c r="A19" s="162">
        <v>14</v>
      </c>
      <c r="C19" s="57">
        <f t="shared" si="0"/>
        <v>2688.567</v>
      </c>
      <c r="D19" s="58">
        <v>2500</v>
      </c>
      <c r="E19" s="59">
        <f t="shared" si="4"/>
        <v>0</v>
      </c>
      <c r="F19" s="52" t="s">
        <v>1356</v>
      </c>
      <c r="G19" s="138" t="s">
        <v>1357</v>
      </c>
      <c r="H19" s="142" t="s">
        <v>970</v>
      </c>
      <c r="I19" s="143">
        <v>1329</v>
      </c>
      <c r="J19" s="143">
        <f t="shared" si="5"/>
        <v>252.51</v>
      </c>
      <c r="K19" s="125">
        <f t="shared" si="6"/>
        <v>1581.51</v>
      </c>
      <c r="L19" s="143">
        <f t="shared" si="7"/>
        <v>63.260400000000004</v>
      </c>
      <c r="M19" s="51">
        <f t="shared" si="1"/>
        <v>1644.7703999999999</v>
      </c>
      <c r="N19" s="54">
        <v>20</v>
      </c>
      <c r="O19" s="95">
        <v>0</v>
      </c>
      <c r="P19" s="54">
        <v>2</v>
      </c>
      <c r="Q19" s="55">
        <f t="shared" si="2"/>
        <v>18</v>
      </c>
      <c r="R19" s="55" t="s">
        <v>1916</v>
      </c>
      <c r="S19" s="61">
        <f t="shared" si="8"/>
        <v>29605.867199999997</v>
      </c>
      <c r="T19" s="56">
        <f t="shared" si="3"/>
        <v>5000</v>
      </c>
      <c r="U19" s="141">
        <f t="shared" si="9"/>
        <v>1710.4592000000002</v>
      </c>
      <c r="V19" s="32" t="s">
        <v>1341</v>
      </c>
    </row>
    <row r="20" spans="1:219" thickTop="1" thickBot="1">
      <c r="A20" s="162">
        <v>15</v>
      </c>
      <c r="B20" s="60">
        <v>0</v>
      </c>
      <c r="C20" s="57">
        <f t="shared" si="0"/>
        <v>4232.116</v>
      </c>
      <c r="D20" s="58">
        <v>5200</v>
      </c>
      <c r="E20" s="59">
        <f t="shared" si="4"/>
        <v>0</v>
      </c>
      <c r="F20" s="52" t="s">
        <v>257</v>
      </c>
      <c r="G20" s="138" t="s">
        <v>339</v>
      </c>
      <c r="H20" s="142" t="s">
        <v>14</v>
      </c>
      <c r="I20" s="143">
        <v>2092</v>
      </c>
      <c r="J20" s="143">
        <f t="shared" si="5"/>
        <v>397.48</v>
      </c>
      <c r="K20" s="125">
        <f t="shared" si="6"/>
        <v>2489.48</v>
      </c>
      <c r="L20" s="143">
        <f t="shared" si="7"/>
        <v>99.5792</v>
      </c>
      <c r="M20" s="51">
        <f t="shared" si="1"/>
        <v>2589.0592000000001</v>
      </c>
      <c r="N20" s="54">
        <v>20</v>
      </c>
      <c r="O20" s="95">
        <v>0</v>
      </c>
      <c r="P20" s="54">
        <v>4</v>
      </c>
      <c r="Q20" s="55">
        <v>13</v>
      </c>
      <c r="S20" s="61">
        <f t="shared" si="8"/>
        <v>33657.7696</v>
      </c>
      <c r="T20" s="56">
        <f t="shared" si="3"/>
        <v>20800</v>
      </c>
      <c r="U20" s="141">
        <f t="shared" si="9"/>
        <v>10443.763199999999</v>
      </c>
      <c r="V20" s="32" t="s">
        <v>983</v>
      </c>
    </row>
    <row r="21" spans="1:219" thickTop="1" thickBot="1">
      <c r="A21" s="162">
        <v>16</v>
      </c>
      <c r="C21" s="57">
        <f t="shared" si="0"/>
        <v>16930.487000000001</v>
      </c>
      <c r="D21" s="58">
        <v>20800</v>
      </c>
      <c r="E21" s="59">
        <f t="shared" si="4"/>
        <v>0</v>
      </c>
      <c r="F21" s="52" t="s">
        <v>257</v>
      </c>
      <c r="G21" s="138" t="s">
        <v>443</v>
      </c>
      <c r="H21" s="142" t="s">
        <v>14</v>
      </c>
      <c r="I21" s="143">
        <v>8369</v>
      </c>
      <c r="J21" s="143">
        <f t="shared" si="5"/>
        <v>1590.1100000000001</v>
      </c>
      <c r="K21" s="125">
        <f t="shared" si="6"/>
        <v>9959.11</v>
      </c>
      <c r="L21" s="143">
        <f t="shared" si="7"/>
        <v>398.36440000000005</v>
      </c>
      <c r="M21" s="51">
        <f t="shared" si="1"/>
        <v>10357.474400000001</v>
      </c>
      <c r="N21" s="54">
        <v>6</v>
      </c>
      <c r="O21" s="95">
        <v>0</v>
      </c>
      <c r="P21" s="54">
        <v>1</v>
      </c>
      <c r="Q21" s="55">
        <v>7</v>
      </c>
      <c r="S21" s="61">
        <f t="shared" si="8"/>
        <v>72502.320800000001</v>
      </c>
      <c r="T21" s="56">
        <f t="shared" si="3"/>
        <v>20800</v>
      </c>
      <c r="U21" s="141">
        <f t="shared" si="9"/>
        <v>10442.525599999999</v>
      </c>
      <c r="V21" s="32" t="s">
        <v>983</v>
      </c>
    </row>
    <row r="22" spans="1:219" s="26" customFormat="1" thickTop="1" thickBot="1">
      <c r="A22" s="162">
        <v>17</v>
      </c>
      <c r="B22" s="60">
        <v>1</v>
      </c>
      <c r="C22" s="57">
        <f t="shared" si="0"/>
        <v>17195.5</v>
      </c>
      <c r="D22" s="58">
        <v>20000</v>
      </c>
      <c r="E22" s="59">
        <f t="shared" si="4"/>
        <v>20000</v>
      </c>
      <c r="F22" s="52" t="s">
        <v>257</v>
      </c>
      <c r="G22" s="138" t="s">
        <v>1020</v>
      </c>
      <c r="H22" s="142" t="s">
        <v>14</v>
      </c>
      <c r="I22" s="143">
        <v>8500</v>
      </c>
      <c r="J22" s="143">
        <f t="shared" si="5"/>
        <v>1615</v>
      </c>
      <c r="K22" s="125">
        <f t="shared" si="6"/>
        <v>10115</v>
      </c>
      <c r="L22" s="143">
        <f t="shared" si="7"/>
        <v>404.6</v>
      </c>
      <c r="M22" s="51">
        <f t="shared" si="1"/>
        <v>10519.6</v>
      </c>
      <c r="N22" s="54">
        <v>6</v>
      </c>
      <c r="O22" s="95">
        <v>0</v>
      </c>
      <c r="P22" s="54">
        <v>5</v>
      </c>
      <c r="Q22" s="55">
        <f>N22-P22</f>
        <v>1</v>
      </c>
      <c r="R22" s="55"/>
      <c r="S22" s="61">
        <f t="shared" si="8"/>
        <v>10519.6</v>
      </c>
      <c r="T22" s="56">
        <f t="shared" si="3"/>
        <v>100000</v>
      </c>
      <c r="U22" s="141">
        <f t="shared" si="9"/>
        <v>47402</v>
      </c>
      <c r="V22" s="32" t="s">
        <v>983</v>
      </c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</row>
    <row r="23" spans="1:219" thickTop="1" thickBot="1">
      <c r="A23" s="162">
        <v>18</v>
      </c>
      <c r="C23" s="57">
        <f t="shared" si="0"/>
        <v>14949.97</v>
      </c>
      <c r="D23" s="58">
        <v>20800</v>
      </c>
      <c r="E23" s="59">
        <f t="shared" si="4"/>
        <v>0</v>
      </c>
      <c r="F23" s="52" t="s">
        <v>257</v>
      </c>
      <c r="G23" s="138" t="s">
        <v>411</v>
      </c>
      <c r="H23" s="142" t="s">
        <v>14</v>
      </c>
      <c r="I23" s="143">
        <v>7390</v>
      </c>
      <c r="J23" s="143">
        <f t="shared" si="5"/>
        <v>1404.1</v>
      </c>
      <c r="K23" s="125">
        <f t="shared" si="6"/>
        <v>8794.1</v>
      </c>
      <c r="L23" s="143">
        <f t="shared" si="7"/>
        <v>351.76400000000001</v>
      </c>
      <c r="M23" s="51">
        <f t="shared" si="1"/>
        <v>9145.8639999999996</v>
      </c>
      <c r="N23" s="54">
        <v>10</v>
      </c>
      <c r="O23" s="95">
        <v>0</v>
      </c>
      <c r="P23" s="54">
        <v>1</v>
      </c>
      <c r="Q23" s="55">
        <v>5</v>
      </c>
      <c r="S23" s="61">
        <f t="shared" si="8"/>
        <v>45729.32</v>
      </c>
      <c r="T23" s="56">
        <f t="shared" si="3"/>
        <v>20800</v>
      </c>
      <c r="U23" s="141">
        <f t="shared" si="9"/>
        <v>11654.136</v>
      </c>
    </row>
    <row r="24" spans="1:219" thickTop="1" thickBot="1">
      <c r="A24" s="162">
        <v>19</v>
      </c>
      <c r="C24" s="57">
        <f t="shared" si="0"/>
        <v>12947.199999999999</v>
      </c>
      <c r="D24" s="58">
        <v>20000</v>
      </c>
      <c r="F24" s="52" t="s">
        <v>257</v>
      </c>
      <c r="G24" s="138" t="s">
        <v>444</v>
      </c>
      <c r="H24" s="142" t="s">
        <v>14</v>
      </c>
      <c r="I24" s="143">
        <v>6400</v>
      </c>
      <c r="J24" s="143">
        <f t="shared" si="5"/>
        <v>1216</v>
      </c>
      <c r="K24" s="125">
        <f t="shared" si="6"/>
        <v>7616</v>
      </c>
      <c r="L24" s="143">
        <f t="shared" si="7"/>
        <v>304.64</v>
      </c>
      <c r="M24" s="51">
        <f t="shared" si="1"/>
        <v>7920.64</v>
      </c>
      <c r="N24" s="54">
        <v>15</v>
      </c>
      <c r="O24" s="95">
        <v>1</v>
      </c>
      <c r="P24" s="54">
        <v>9</v>
      </c>
      <c r="Q24" s="55">
        <v>5</v>
      </c>
      <c r="S24" s="61">
        <f t="shared" si="8"/>
        <v>39603.200000000004</v>
      </c>
      <c r="T24" s="56">
        <f t="shared" si="3"/>
        <v>180000</v>
      </c>
      <c r="U24" s="141">
        <f t="shared" si="9"/>
        <v>108714.23999999999</v>
      </c>
    </row>
    <row r="25" spans="1:219" thickTop="1" thickBot="1">
      <c r="A25" s="162">
        <v>20</v>
      </c>
      <c r="B25" s="60">
        <v>0</v>
      </c>
      <c r="C25" s="57">
        <f t="shared" si="0"/>
        <v>3517.9969999999998</v>
      </c>
      <c r="D25" s="58">
        <v>5000</v>
      </c>
      <c r="E25" s="59">
        <f t="shared" ref="E25:E35" si="10">B25*D25</f>
        <v>0</v>
      </c>
      <c r="F25" s="52" t="s">
        <v>257</v>
      </c>
      <c r="G25" s="138" t="s">
        <v>408</v>
      </c>
      <c r="H25" s="142" t="s">
        <v>14</v>
      </c>
      <c r="I25" s="143">
        <v>1739</v>
      </c>
      <c r="J25" s="143">
        <f t="shared" si="5"/>
        <v>330.41</v>
      </c>
      <c r="K25" s="125">
        <f t="shared" si="6"/>
        <v>2069.41</v>
      </c>
      <c r="L25" s="143">
        <f t="shared" si="7"/>
        <v>82.776399999999995</v>
      </c>
      <c r="M25" s="51">
        <f t="shared" si="1"/>
        <v>2152.1864</v>
      </c>
      <c r="N25" s="54">
        <v>36</v>
      </c>
      <c r="O25" s="95">
        <v>3</v>
      </c>
      <c r="P25" s="54">
        <v>7</v>
      </c>
      <c r="Q25" s="55">
        <v>23</v>
      </c>
      <c r="S25" s="61">
        <f t="shared" si="8"/>
        <v>49500.287199999999</v>
      </c>
      <c r="T25" s="56">
        <f t="shared" si="3"/>
        <v>35000</v>
      </c>
      <c r="U25" s="141">
        <f t="shared" si="9"/>
        <v>19934.695200000002</v>
      </c>
      <c r="V25" s="32">
        <v>2014</v>
      </c>
    </row>
    <row r="26" spans="1:219" thickTop="1" thickBot="1">
      <c r="A26" s="162">
        <v>21</v>
      </c>
      <c r="C26" s="57">
        <f t="shared" si="0"/>
        <v>6083.1610000000001</v>
      </c>
      <c r="D26" s="58">
        <v>5350</v>
      </c>
      <c r="E26" s="59">
        <f t="shared" si="10"/>
        <v>0</v>
      </c>
      <c r="F26" s="52" t="s">
        <v>257</v>
      </c>
      <c r="G26" s="138" t="s">
        <v>1509</v>
      </c>
      <c r="H26" s="142" t="s">
        <v>14</v>
      </c>
      <c r="I26" s="143">
        <v>3007</v>
      </c>
      <c r="J26" s="143">
        <f t="shared" si="5"/>
        <v>571.33000000000004</v>
      </c>
      <c r="K26" s="125">
        <f t="shared" si="6"/>
        <v>3578.33</v>
      </c>
      <c r="L26" s="143">
        <f t="shared" si="7"/>
        <v>143.13319999999999</v>
      </c>
      <c r="M26" s="51">
        <f t="shared" si="1"/>
        <v>3721.4632000000001</v>
      </c>
      <c r="N26" s="54">
        <v>12</v>
      </c>
      <c r="O26" s="95">
        <v>11</v>
      </c>
      <c r="P26" s="54">
        <v>11</v>
      </c>
      <c r="Q26" s="55">
        <f t="shared" ref="Q26:Q89" si="11">N26-P26</f>
        <v>1</v>
      </c>
      <c r="S26" s="61">
        <f t="shared" si="8"/>
        <v>3721.4632000000001</v>
      </c>
      <c r="T26" s="56">
        <f t="shared" si="3"/>
        <v>58850</v>
      </c>
      <c r="U26" s="141">
        <f t="shared" si="9"/>
        <v>17913.904799999997</v>
      </c>
    </row>
    <row r="27" spans="1:219" thickTop="1" thickBot="1">
      <c r="A27" s="162">
        <v>23</v>
      </c>
      <c r="C27" s="57">
        <f t="shared" si="0"/>
        <v>3451.2379999999998</v>
      </c>
      <c r="D27" s="58">
        <v>4375</v>
      </c>
      <c r="E27" s="59">
        <f t="shared" si="10"/>
        <v>0</v>
      </c>
      <c r="F27" s="52" t="s">
        <v>1382</v>
      </c>
      <c r="G27" s="138" t="s">
        <v>510</v>
      </c>
      <c r="H27" s="142" t="s">
        <v>1853</v>
      </c>
      <c r="I27" s="143">
        <v>1706</v>
      </c>
      <c r="J27" s="143">
        <f t="shared" si="5"/>
        <v>324.14</v>
      </c>
      <c r="K27" s="125">
        <f t="shared" si="6"/>
        <v>2030.1399999999999</v>
      </c>
      <c r="L27" s="143">
        <f t="shared" si="7"/>
        <v>81.20559999999999</v>
      </c>
      <c r="M27" s="51">
        <f t="shared" si="1"/>
        <v>2111.3455999999996</v>
      </c>
      <c r="N27" s="54">
        <v>36</v>
      </c>
      <c r="O27" s="95">
        <v>0</v>
      </c>
      <c r="P27" s="54">
        <v>20</v>
      </c>
      <c r="Q27" s="55">
        <f t="shared" si="11"/>
        <v>16</v>
      </c>
      <c r="S27" s="61">
        <f t="shared" si="8"/>
        <v>33781.529599999994</v>
      </c>
      <c r="T27" s="56">
        <f t="shared" si="3"/>
        <v>87500</v>
      </c>
      <c r="U27" s="141">
        <f t="shared" si="9"/>
        <v>45273.088000000003</v>
      </c>
      <c r="V27" s="32" t="s">
        <v>1854</v>
      </c>
    </row>
    <row r="28" spans="1:219" thickTop="1" thickBot="1">
      <c r="A28" s="162">
        <v>24</v>
      </c>
      <c r="C28" s="57">
        <f t="shared" si="0"/>
        <v>6538.3359999999993</v>
      </c>
      <c r="D28" s="58">
        <v>5400</v>
      </c>
      <c r="E28" s="59">
        <f t="shared" si="10"/>
        <v>0</v>
      </c>
      <c r="F28" s="52" t="s">
        <v>251</v>
      </c>
      <c r="G28" s="138" t="s">
        <v>254</v>
      </c>
      <c r="H28" s="142" t="s">
        <v>253</v>
      </c>
      <c r="I28" s="143">
        <v>3232</v>
      </c>
      <c r="J28" s="143">
        <f t="shared" si="5"/>
        <v>614.08000000000004</v>
      </c>
      <c r="K28" s="125">
        <f t="shared" si="6"/>
        <v>3846.08</v>
      </c>
      <c r="L28" s="143">
        <f t="shared" si="7"/>
        <v>153.8432</v>
      </c>
      <c r="M28" s="51">
        <f t="shared" si="1"/>
        <v>3999.9231999999997</v>
      </c>
      <c r="N28" s="54">
        <v>12</v>
      </c>
      <c r="O28" s="95">
        <v>4</v>
      </c>
      <c r="P28" s="54">
        <f>O28+B28</f>
        <v>4</v>
      </c>
      <c r="Q28" s="55">
        <f t="shared" si="11"/>
        <v>8</v>
      </c>
      <c r="S28" s="61">
        <f t="shared" si="8"/>
        <v>31999.385599999998</v>
      </c>
      <c r="T28" s="56">
        <f t="shared" si="3"/>
        <v>21600</v>
      </c>
      <c r="U28" s="141">
        <f t="shared" si="9"/>
        <v>5600.3072000000011</v>
      </c>
    </row>
    <row r="29" spans="1:219" thickTop="1" thickBot="1">
      <c r="A29" s="162">
        <v>25</v>
      </c>
      <c r="C29" s="57">
        <f t="shared" si="0"/>
        <v>3914.5050000000001</v>
      </c>
      <c r="D29" s="58">
        <v>3150</v>
      </c>
      <c r="E29" s="59">
        <f t="shared" si="10"/>
        <v>0</v>
      </c>
      <c r="F29" s="52" t="s">
        <v>251</v>
      </c>
      <c r="G29" s="138" t="s">
        <v>252</v>
      </c>
      <c r="H29" s="142" t="s">
        <v>253</v>
      </c>
      <c r="I29" s="143">
        <v>1935</v>
      </c>
      <c r="J29" s="143">
        <f t="shared" si="5"/>
        <v>367.65</v>
      </c>
      <c r="K29" s="125">
        <f t="shared" si="6"/>
        <v>2302.65</v>
      </c>
      <c r="L29" s="143">
        <f t="shared" si="7"/>
        <v>92.106000000000009</v>
      </c>
      <c r="M29" s="51">
        <f t="shared" si="1"/>
        <v>2394.7560000000003</v>
      </c>
      <c r="N29" s="54">
        <v>24</v>
      </c>
      <c r="O29" s="95">
        <v>18</v>
      </c>
      <c r="P29" s="54">
        <f>O29+B29</f>
        <v>18</v>
      </c>
      <c r="Q29" s="55">
        <f t="shared" si="11"/>
        <v>6</v>
      </c>
      <c r="S29" s="61">
        <f t="shared" si="8"/>
        <v>14368.536000000002</v>
      </c>
      <c r="T29" s="56">
        <f t="shared" si="3"/>
        <v>56700</v>
      </c>
      <c r="U29" s="141">
        <f t="shared" si="9"/>
        <v>13594.391999999993</v>
      </c>
    </row>
    <row r="30" spans="1:219" thickTop="1" thickBot="1">
      <c r="A30" s="162">
        <v>26</v>
      </c>
      <c r="C30" s="57">
        <f t="shared" si="0"/>
        <v>2433.6689999999999</v>
      </c>
      <c r="D30" s="58">
        <v>3600</v>
      </c>
      <c r="E30" s="59">
        <f t="shared" si="10"/>
        <v>0</v>
      </c>
      <c r="F30" s="52" t="s">
        <v>53</v>
      </c>
      <c r="G30" s="138" t="s">
        <v>259</v>
      </c>
      <c r="H30" s="142" t="s">
        <v>14</v>
      </c>
      <c r="I30" s="143">
        <v>1203</v>
      </c>
      <c r="J30" s="143">
        <f t="shared" si="5"/>
        <v>228.57</v>
      </c>
      <c r="K30" s="125">
        <f t="shared" si="6"/>
        <v>1431.57</v>
      </c>
      <c r="L30" s="143">
        <f t="shared" si="7"/>
        <v>57.262799999999999</v>
      </c>
      <c r="M30" s="51">
        <f t="shared" si="1"/>
        <v>1488.8327999999999</v>
      </c>
      <c r="N30" s="54">
        <v>24</v>
      </c>
      <c r="O30" s="95">
        <v>0</v>
      </c>
      <c r="P30" s="54">
        <f>O30+B30</f>
        <v>0</v>
      </c>
      <c r="Q30" s="55">
        <f t="shared" si="11"/>
        <v>24</v>
      </c>
      <c r="S30" s="61">
        <f t="shared" si="8"/>
        <v>35731.987199999996</v>
      </c>
      <c r="T30" s="56">
        <f t="shared" si="3"/>
        <v>0</v>
      </c>
      <c r="U30" s="141">
        <f t="shared" si="9"/>
        <v>0</v>
      </c>
    </row>
    <row r="31" spans="1:219" thickTop="1" thickBot="1">
      <c r="A31" s="162">
        <v>27</v>
      </c>
      <c r="C31" s="57">
        <f t="shared" si="0"/>
        <v>10115</v>
      </c>
      <c r="D31" s="58">
        <v>10950</v>
      </c>
      <c r="E31" s="59">
        <f t="shared" si="10"/>
        <v>0</v>
      </c>
      <c r="F31" s="52" t="s">
        <v>53</v>
      </c>
      <c r="G31" s="138" t="s">
        <v>1510</v>
      </c>
      <c r="H31" s="142" t="s">
        <v>14</v>
      </c>
      <c r="I31" s="143">
        <v>5000</v>
      </c>
      <c r="J31" s="143">
        <f t="shared" si="5"/>
        <v>950</v>
      </c>
      <c r="K31" s="125">
        <f t="shared" si="6"/>
        <v>5950</v>
      </c>
      <c r="L31" s="143">
        <f t="shared" si="7"/>
        <v>238</v>
      </c>
      <c r="M31" s="51">
        <f t="shared" si="1"/>
        <v>6188</v>
      </c>
      <c r="N31" s="54">
        <v>22</v>
      </c>
      <c r="O31" s="95">
        <v>0</v>
      </c>
      <c r="P31" s="54">
        <v>1</v>
      </c>
      <c r="Q31" s="55">
        <f t="shared" si="11"/>
        <v>21</v>
      </c>
      <c r="S31" s="61">
        <f t="shared" si="8"/>
        <v>129948</v>
      </c>
      <c r="T31" s="56">
        <f t="shared" si="3"/>
        <v>10950</v>
      </c>
      <c r="U31" s="141">
        <f t="shared" si="9"/>
        <v>4762</v>
      </c>
      <c r="V31" s="32" t="s">
        <v>1381</v>
      </c>
    </row>
    <row r="32" spans="1:219" thickTop="1" thickBot="1">
      <c r="A32" s="162">
        <v>28</v>
      </c>
      <c r="C32" s="57">
        <f t="shared" si="0"/>
        <v>2496.3820000000001</v>
      </c>
      <c r="D32" s="58">
        <v>3450</v>
      </c>
      <c r="E32" s="59">
        <f t="shared" si="10"/>
        <v>0</v>
      </c>
      <c r="F32" s="52" t="s">
        <v>53</v>
      </c>
      <c r="G32" s="138" t="s">
        <v>260</v>
      </c>
      <c r="H32" s="142" t="s">
        <v>14</v>
      </c>
      <c r="I32" s="143">
        <v>1234</v>
      </c>
      <c r="J32" s="143">
        <f t="shared" si="5"/>
        <v>234.46</v>
      </c>
      <c r="K32" s="125">
        <f t="shared" si="6"/>
        <v>1468.46</v>
      </c>
      <c r="L32" s="143">
        <f t="shared" si="7"/>
        <v>58.738400000000006</v>
      </c>
      <c r="M32" s="51">
        <f t="shared" si="1"/>
        <v>1527.1984</v>
      </c>
      <c r="N32" s="54">
        <v>24</v>
      </c>
      <c r="O32" s="95">
        <v>14</v>
      </c>
      <c r="P32" s="54">
        <f>O32+B32</f>
        <v>14</v>
      </c>
      <c r="Q32" s="55">
        <f t="shared" si="11"/>
        <v>10</v>
      </c>
      <c r="S32" s="61">
        <f t="shared" si="8"/>
        <v>15271.984</v>
      </c>
      <c r="T32" s="56">
        <f t="shared" si="3"/>
        <v>48300</v>
      </c>
      <c r="U32" s="141">
        <f t="shared" si="9"/>
        <v>26919.222399999999</v>
      </c>
    </row>
    <row r="33" spans="1:219" thickTop="1" thickBot="1">
      <c r="A33" s="162">
        <v>29</v>
      </c>
      <c r="B33" s="60">
        <v>0</v>
      </c>
      <c r="C33" s="57">
        <f t="shared" si="0"/>
        <v>9319.9609999999993</v>
      </c>
      <c r="D33" s="58">
        <v>15650</v>
      </c>
      <c r="E33" s="59">
        <f t="shared" si="10"/>
        <v>0</v>
      </c>
      <c r="F33" s="52" t="s">
        <v>53</v>
      </c>
      <c r="G33" s="138" t="s">
        <v>261</v>
      </c>
      <c r="H33" s="142" t="s">
        <v>14</v>
      </c>
      <c r="I33" s="143">
        <v>4607</v>
      </c>
      <c r="J33" s="143">
        <f t="shared" si="5"/>
        <v>875.33</v>
      </c>
      <c r="K33" s="125">
        <f t="shared" si="6"/>
        <v>5482.33</v>
      </c>
      <c r="L33" s="143">
        <f t="shared" si="7"/>
        <v>219.29320000000001</v>
      </c>
      <c r="M33" s="51">
        <f t="shared" si="1"/>
        <v>5701.6232</v>
      </c>
      <c r="N33" s="54">
        <v>6</v>
      </c>
      <c r="O33" s="95">
        <v>1</v>
      </c>
      <c r="P33" s="54">
        <f>O33+B33</f>
        <v>1</v>
      </c>
      <c r="Q33" s="55">
        <f t="shared" si="11"/>
        <v>5</v>
      </c>
      <c r="S33" s="61">
        <f t="shared" si="8"/>
        <v>28508.116000000002</v>
      </c>
      <c r="T33" s="56">
        <f t="shared" si="3"/>
        <v>15650</v>
      </c>
      <c r="U33" s="141">
        <f t="shared" si="9"/>
        <v>9948.3768</v>
      </c>
    </row>
    <row r="34" spans="1:219" thickTop="1" thickBot="1">
      <c r="A34" s="162">
        <v>30</v>
      </c>
      <c r="C34" s="57">
        <f t="shared" si="0"/>
        <v>2488.29</v>
      </c>
      <c r="D34" s="58">
        <v>3600</v>
      </c>
      <c r="E34" s="59">
        <f t="shared" si="10"/>
        <v>0</v>
      </c>
      <c r="F34" s="52" t="s">
        <v>53</v>
      </c>
      <c r="G34" s="138" t="s">
        <v>250</v>
      </c>
      <c r="H34" s="142" t="s">
        <v>14</v>
      </c>
      <c r="I34" s="143">
        <v>1230</v>
      </c>
      <c r="J34" s="143">
        <f t="shared" si="5"/>
        <v>233.7</v>
      </c>
      <c r="K34" s="125">
        <f t="shared" si="6"/>
        <v>1463.7</v>
      </c>
      <c r="L34" s="143">
        <f t="shared" si="7"/>
        <v>58.548000000000002</v>
      </c>
      <c r="M34" s="51">
        <f t="shared" si="1"/>
        <v>1522.248</v>
      </c>
      <c r="N34" s="54">
        <v>24</v>
      </c>
      <c r="O34" s="95">
        <v>0</v>
      </c>
      <c r="P34" s="54">
        <f>O34+B34</f>
        <v>0</v>
      </c>
      <c r="Q34" s="55">
        <f t="shared" si="11"/>
        <v>24</v>
      </c>
      <c r="S34" s="61">
        <f t="shared" si="8"/>
        <v>36533.952000000005</v>
      </c>
      <c r="T34" s="56">
        <f t="shared" si="3"/>
        <v>0</v>
      </c>
      <c r="U34" s="141">
        <f t="shared" si="9"/>
        <v>0</v>
      </c>
    </row>
    <row r="35" spans="1:219" thickTop="1" thickBot="1">
      <c r="A35" s="162">
        <v>31</v>
      </c>
      <c r="C35" s="57">
        <f t="shared" si="0"/>
        <v>9273.4320000000007</v>
      </c>
      <c r="D35" s="58">
        <v>12500</v>
      </c>
      <c r="E35" s="59">
        <f t="shared" si="10"/>
        <v>0</v>
      </c>
      <c r="F35" s="52" t="s">
        <v>53</v>
      </c>
      <c r="G35" s="138" t="s">
        <v>258</v>
      </c>
      <c r="H35" s="142" t="s">
        <v>14</v>
      </c>
      <c r="I35" s="143">
        <v>4584</v>
      </c>
      <c r="J35" s="143">
        <f t="shared" si="5"/>
        <v>870.96</v>
      </c>
      <c r="K35" s="125">
        <f t="shared" si="6"/>
        <v>5454.96</v>
      </c>
      <c r="L35" s="143">
        <f t="shared" si="7"/>
        <v>218.19839999999999</v>
      </c>
      <c r="M35" s="51">
        <f t="shared" si="1"/>
        <v>5673.1584000000003</v>
      </c>
      <c r="N35" s="54">
        <v>18</v>
      </c>
      <c r="O35" s="95">
        <v>5</v>
      </c>
      <c r="P35" s="54">
        <v>6</v>
      </c>
      <c r="Q35" s="55">
        <f t="shared" si="11"/>
        <v>12</v>
      </c>
      <c r="S35" s="61">
        <f t="shared" si="8"/>
        <v>68077.900800000003</v>
      </c>
      <c r="T35" s="56">
        <f t="shared" si="3"/>
        <v>75000</v>
      </c>
      <c r="U35" s="141">
        <f t="shared" si="9"/>
        <v>40961.049599999998</v>
      </c>
    </row>
    <row r="36" spans="1:219" thickTop="1" thickBot="1">
      <c r="A36" s="162">
        <v>32</v>
      </c>
      <c r="C36" s="57">
        <f t="shared" si="0"/>
        <v>12255.334000000001</v>
      </c>
      <c r="D36" s="58">
        <v>15500</v>
      </c>
      <c r="E36" s="59">
        <f>B44*D36</f>
        <v>0</v>
      </c>
      <c r="F36" s="52" t="s">
        <v>2330</v>
      </c>
      <c r="G36" s="144" t="s">
        <v>2331</v>
      </c>
      <c r="H36" s="142" t="s">
        <v>21</v>
      </c>
      <c r="I36" s="143">
        <v>6058</v>
      </c>
      <c r="J36" s="143">
        <f t="shared" si="5"/>
        <v>1151.02</v>
      </c>
      <c r="K36" s="53">
        <f t="shared" si="6"/>
        <v>7209.02</v>
      </c>
      <c r="L36" s="143">
        <f t="shared" si="7"/>
        <v>288.36080000000004</v>
      </c>
      <c r="M36" s="51">
        <f t="shared" si="1"/>
        <v>7497.3808000000008</v>
      </c>
      <c r="N36" s="54">
        <v>8</v>
      </c>
      <c r="O36" s="95">
        <v>0</v>
      </c>
      <c r="P36" s="54">
        <f>O36+B44</f>
        <v>0</v>
      </c>
      <c r="Q36" s="55">
        <f t="shared" si="11"/>
        <v>8</v>
      </c>
      <c r="S36" s="61">
        <f t="shared" si="8"/>
        <v>59979.046400000007</v>
      </c>
      <c r="T36" s="56">
        <f t="shared" si="3"/>
        <v>0</v>
      </c>
      <c r="U36" s="141">
        <f t="shared" si="9"/>
        <v>0</v>
      </c>
      <c r="V36" s="32">
        <v>2015</v>
      </c>
    </row>
    <row r="37" spans="1:219" thickTop="1" thickBot="1">
      <c r="A37" s="162">
        <v>33</v>
      </c>
      <c r="C37" s="57">
        <f t="shared" si="0"/>
        <v>2587.4169999999999</v>
      </c>
      <c r="D37" s="58">
        <v>3500</v>
      </c>
      <c r="E37" s="59">
        <f>B45*D37</f>
        <v>0</v>
      </c>
      <c r="F37" s="52" t="s">
        <v>2330</v>
      </c>
      <c r="G37" s="144" t="s">
        <v>2332</v>
      </c>
      <c r="H37" s="142" t="s">
        <v>21</v>
      </c>
      <c r="I37" s="143">
        <v>1279</v>
      </c>
      <c r="J37" s="143">
        <f t="shared" si="5"/>
        <v>243.01</v>
      </c>
      <c r="K37" s="53">
        <f t="shared" si="6"/>
        <v>1522.01</v>
      </c>
      <c r="L37" s="143">
        <f t="shared" si="7"/>
        <v>60.880400000000002</v>
      </c>
      <c r="M37" s="51">
        <f t="shared" si="1"/>
        <v>1582.8904</v>
      </c>
      <c r="N37" s="54">
        <v>12</v>
      </c>
      <c r="O37" s="95">
        <v>0</v>
      </c>
      <c r="P37" s="54">
        <f>O37+B45</f>
        <v>0</v>
      </c>
      <c r="Q37" s="55">
        <f t="shared" si="11"/>
        <v>12</v>
      </c>
      <c r="S37" s="61">
        <f t="shared" si="8"/>
        <v>18994.684799999999</v>
      </c>
      <c r="T37" s="56">
        <f t="shared" si="3"/>
        <v>0</v>
      </c>
      <c r="U37" s="141">
        <f t="shared" si="9"/>
        <v>0</v>
      </c>
      <c r="V37" s="32">
        <v>2015</v>
      </c>
    </row>
    <row r="38" spans="1:219" thickTop="1" thickBot="1">
      <c r="A38" s="162">
        <v>34</v>
      </c>
      <c r="C38" s="57">
        <f t="shared" si="0"/>
        <v>4219.9780000000001</v>
      </c>
      <c r="D38" s="58">
        <v>5490</v>
      </c>
      <c r="E38" s="59">
        <f>B46*D38</f>
        <v>0</v>
      </c>
      <c r="F38" s="52" t="s">
        <v>2330</v>
      </c>
      <c r="G38" s="144" t="s">
        <v>2333</v>
      </c>
      <c r="H38" s="142" t="s">
        <v>21</v>
      </c>
      <c r="I38" s="143">
        <v>2086</v>
      </c>
      <c r="J38" s="143">
        <f t="shared" si="5"/>
        <v>396.34000000000003</v>
      </c>
      <c r="K38" s="53">
        <f t="shared" ref="K38:K69" si="12">I38+J38</f>
        <v>2482.34</v>
      </c>
      <c r="L38" s="143">
        <f t="shared" ref="L38:L69" si="13">0.04*K38</f>
        <v>99.293600000000012</v>
      </c>
      <c r="M38" s="51">
        <f t="shared" si="1"/>
        <v>2581.6336000000001</v>
      </c>
      <c r="N38" s="54">
        <v>12</v>
      </c>
      <c r="O38" s="95">
        <v>0</v>
      </c>
      <c r="P38" s="54">
        <f>O38+B46</f>
        <v>0</v>
      </c>
      <c r="Q38" s="55">
        <f t="shared" si="11"/>
        <v>12</v>
      </c>
      <c r="S38" s="61">
        <f t="shared" ref="S38:S69" si="14">Q38*M38</f>
        <v>30979.603200000001</v>
      </c>
      <c r="T38" s="56">
        <f t="shared" ref="T38:T69" si="15">P38*D38</f>
        <v>0</v>
      </c>
      <c r="U38" s="141">
        <f t="shared" ref="U38:U69" si="16">T38-P38*M38</f>
        <v>0</v>
      </c>
      <c r="V38" s="32">
        <v>2015</v>
      </c>
    </row>
    <row r="39" spans="1:219" thickTop="1" thickBot="1">
      <c r="A39" s="162">
        <v>35</v>
      </c>
      <c r="C39" s="57">
        <f t="shared" si="0"/>
        <v>11842.642</v>
      </c>
      <c r="D39" s="58">
        <v>10500</v>
      </c>
      <c r="E39" s="59">
        <f>B47*D39</f>
        <v>0</v>
      </c>
      <c r="F39" s="52" t="s">
        <v>2335</v>
      </c>
      <c r="G39" s="144" t="s">
        <v>2336</v>
      </c>
      <c r="H39" s="142" t="s">
        <v>63</v>
      </c>
      <c r="I39" s="143">
        <v>5854</v>
      </c>
      <c r="J39" s="143">
        <f t="shared" si="5"/>
        <v>1112.26</v>
      </c>
      <c r="K39" s="53">
        <f t="shared" si="12"/>
        <v>6966.26</v>
      </c>
      <c r="L39" s="143">
        <f t="shared" si="13"/>
        <v>278.65039999999999</v>
      </c>
      <c r="M39" s="51">
        <f t="shared" si="1"/>
        <v>7244.9104000000007</v>
      </c>
      <c r="N39" s="54">
        <v>10</v>
      </c>
      <c r="O39" s="95">
        <v>0</v>
      </c>
      <c r="P39" s="54">
        <v>7</v>
      </c>
      <c r="Q39" s="55">
        <f t="shared" si="11"/>
        <v>3</v>
      </c>
      <c r="S39" s="61">
        <f t="shared" si="14"/>
        <v>21734.731200000002</v>
      </c>
      <c r="T39" s="56">
        <f t="shared" si="15"/>
        <v>73500</v>
      </c>
      <c r="U39" s="141">
        <f t="shared" si="16"/>
        <v>22785.627199999995</v>
      </c>
      <c r="V39" s="32">
        <v>2009</v>
      </c>
    </row>
    <row r="40" spans="1:219" thickTop="1" thickBot="1">
      <c r="A40" s="162">
        <v>36</v>
      </c>
      <c r="C40" s="57">
        <f t="shared" si="0"/>
        <v>11842.642</v>
      </c>
      <c r="D40" s="58">
        <v>10500</v>
      </c>
      <c r="E40" s="59">
        <f>B48*D40</f>
        <v>0</v>
      </c>
      <c r="F40" s="52" t="s">
        <v>2335</v>
      </c>
      <c r="G40" s="144" t="s">
        <v>2337</v>
      </c>
      <c r="H40" s="142" t="s">
        <v>63</v>
      </c>
      <c r="I40" s="143">
        <v>5854</v>
      </c>
      <c r="J40" s="143">
        <f t="shared" si="5"/>
        <v>1112.26</v>
      </c>
      <c r="K40" s="53">
        <f t="shared" si="12"/>
        <v>6966.26</v>
      </c>
      <c r="L40" s="143">
        <f t="shared" si="13"/>
        <v>278.65039999999999</v>
      </c>
      <c r="M40" s="51">
        <f t="shared" si="1"/>
        <v>7244.9104000000007</v>
      </c>
      <c r="N40" s="54">
        <v>6</v>
      </c>
      <c r="O40" s="95">
        <v>0</v>
      </c>
      <c r="P40" s="54">
        <v>5</v>
      </c>
      <c r="Q40" s="55">
        <f t="shared" si="11"/>
        <v>1</v>
      </c>
      <c r="S40" s="61">
        <f t="shared" si="14"/>
        <v>7244.9104000000007</v>
      </c>
      <c r="T40" s="56">
        <f t="shared" si="15"/>
        <v>52500</v>
      </c>
      <c r="U40" s="141">
        <f t="shared" si="16"/>
        <v>16275.447999999997</v>
      </c>
      <c r="V40" s="32">
        <v>2009</v>
      </c>
    </row>
    <row r="41" spans="1:219" thickTop="1" thickBot="1">
      <c r="A41" s="162">
        <v>37</v>
      </c>
      <c r="C41" s="57">
        <f t="shared" si="0"/>
        <v>4013.6320000000001</v>
      </c>
      <c r="E41" s="59">
        <f t="shared" ref="E41:E50" si="17">B41*D41</f>
        <v>0</v>
      </c>
      <c r="F41" s="52" t="s">
        <v>255</v>
      </c>
      <c r="G41" s="138" t="s">
        <v>339</v>
      </c>
      <c r="H41" s="142" t="s">
        <v>14</v>
      </c>
      <c r="I41" s="143">
        <v>1984</v>
      </c>
      <c r="J41" s="143">
        <f t="shared" si="5"/>
        <v>376.96</v>
      </c>
      <c r="K41" s="125">
        <f t="shared" si="12"/>
        <v>2360.96</v>
      </c>
      <c r="L41" s="143">
        <f t="shared" si="13"/>
        <v>94.438400000000001</v>
      </c>
      <c r="M41" s="51">
        <v>2455</v>
      </c>
      <c r="N41" s="54">
        <v>12</v>
      </c>
      <c r="O41" s="95">
        <v>0</v>
      </c>
      <c r="P41" s="54">
        <v>6</v>
      </c>
      <c r="Q41" s="55">
        <f t="shared" si="11"/>
        <v>6</v>
      </c>
      <c r="S41" s="61">
        <f t="shared" si="14"/>
        <v>14730</v>
      </c>
      <c r="T41" s="56">
        <f t="shared" si="15"/>
        <v>0</v>
      </c>
      <c r="U41" s="141">
        <f t="shared" si="16"/>
        <v>-14730</v>
      </c>
      <c r="V41" s="32">
        <v>2013</v>
      </c>
    </row>
    <row r="42" spans="1:219" s="26" customFormat="1" thickTop="1" thickBot="1">
      <c r="A42" s="162">
        <v>33</v>
      </c>
      <c r="B42" s="60"/>
      <c r="C42" s="57">
        <f t="shared" si="0"/>
        <v>15896.734</v>
      </c>
      <c r="D42" s="58">
        <v>20280</v>
      </c>
      <c r="E42" s="59">
        <f t="shared" si="17"/>
        <v>0</v>
      </c>
      <c r="F42" s="52" t="s">
        <v>255</v>
      </c>
      <c r="G42" s="138" t="s">
        <v>413</v>
      </c>
      <c r="H42" s="142" t="s">
        <v>14</v>
      </c>
      <c r="I42" s="143">
        <v>7858</v>
      </c>
      <c r="J42" s="143">
        <f t="shared" si="5"/>
        <v>1493.02</v>
      </c>
      <c r="K42" s="125">
        <f t="shared" si="12"/>
        <v>9351.02</v>
      </c>
      <c r="L42" s="143">
        <f t="shared" si="13"/>
        <v>374.04080000000005</v>
      </c>
      <c r="M42" s="51">
        <f>K42+L42</f>
        <v>9725.0608000000011</v>
      </c>
      <c r="N42" s="54">
        <v>4</v>
      </c>
      <c r="O42" s="95">
        <v>0</v>
      </c>
      <c r="P42" s="54">
        <v>1</v>
      </c>
      <c r="Q42" s="55">
        <f t="shared" si="11"/>
        <v>3</v>
      </c>
      <c r="R42" s="55"/>
      <c r="S42" s="61">
        <f t="shared" si="14"/>
        <v>29175.182400000005</v>
      </c>
      <c r="T42" s="56">
        <f t="shared" si="15"/>
        <v>20280</v>
      </c>
      <c r="U42" s="141">
        <f t="shared" si="16"/>
        <v>10554.939199999999</v>
      </c>
      <c r="V42" s="32">
        <v>2013</v>
      </c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  <c r="GB42" s="32"/>
      <c r="GC42" s="32"/>
      <c r="GD42" s="32"/>
      <c r="GE42" s="32"/>
      <c r="GF42" s="32"/>
      <c r="GG42" s="32"/>
      <c r="GH42" s="32"/>
      <c r="GI42" s="32"/>
      <c r="GJ42" s="32"/>
      <c r="GK42" s="32"/>
      <c r="GL42" s="32"/>
      <c r="GM42" s="32"/>
      <c r="GN42" s="32"/>
      <c r="GO42" s="32"/>
      <c r="GP42" s="32"/>
      <c r="GQ42" s="32"/>
      <c r="GR42" s="32"/>
      <c r="GS42" s="32"/>
      <c r="GT42" s="32"/>
      <c r="GU42" s="32"/>
      <c r="GV42" s="32"/>
      <c r="GW42" s="32"/>
      <c r="GX42" s="32"/>
      <c r="GY42" s="32"/>
      <c r="GZ42" s="32"/>
      <c r="HA42" s="32"/>
      <c r="HB42" s="32"/>
      <c r="HC42" s="32"/>
      <c r="HD42" s="32"/>
      <c r="HE42" s="32"/>
      <c r="HF42" s="32"/>
      <c r="HG42" s="32"/>
      <c r="HH42" s="32"/>
      <c r="HI42" s="32"/>
      <c r="HJ42" s="32"/>
      <c r="HK42" s="32"/>
    </row>
    <row r="43" spans="1:219" thickTop="1" thickBot="1">
      <c r="A43" s="162">
        <v>34</v>
      </c>
      <c r="C43" s="57">
        <f t="shared" si="0"/>
        <v>15896.734</v>
      </c>
      <c r="E43" s="59">
        <f t="shared" si="17"/>
        <v>0</v>
      </c>
      <c r="F43" s="139" t="s">
        <v>255</v>
      </c>
      <c r="G43" s="138" t="s">
        <v>510</v>
      </c>
      <c r="H43" s="142" t="s">
        <v>14</v>
      </c>
      <c r="I43" s="143">
        <v>7858</v>
      </c>
      <c r="J43" s="143">
        <f t="shared" si="5"/>
        <v>1493.02</v>
      </c>
      <c r="K43" s="140">
        <f t="shared" si="12"/>
        <v>9351.02</v>
      </c>
      <c r="L43" s="143">
        <f t="shared" si="13"/>
        <v>374.04080000000005</v>
      </c>
      <c r="M43" s="51">
        <f>K43+L43</f>
        <v>9725.0608000000011</v>
      </c>
      <c r="N43" s="54">
        <v>6</v>
      </c>
      <c r="O43" s="95">
        <v>0</v>
      </c>
      <c r="P43" s="54">
        <v>6</v>
      </c>
      <c r="Q43" s="55">
        <f t="shared" si="11"/>
        <v>0</v>
      </c>
      <c r="S43" s="61">
        <f t="shared" si="14"/>
        <v>0</v>
      </c>
      <c r="T43" s="56">
        <f t="shared" si="15"/>
        <v>0</v>
      </c>
      <c r="U43" s="141">
        <f t="shared" si="16"/>
        <v>-58350.36480000001</v>
      </c>
      <c r="V43" s="32">
        <v>2013</v>
      </c>
    </row>
    <row r="44" spans="1:219" s="26" customFormat="1" thickTop="1" thickBot="1">
      <c r="A44" s="32">
        <v>35</v>
      </c>
      <c r="B44" s="60"/>
      <c r="C44" s="57">
        <f t="shared" si="0"/>
        <v>12674.095000000001</v>
      </c>
      <c r="D44" s="58">
        <v>25950</v>
      </c>
      <c r="E44" s="59">
        <f t="shared" si="17"/>
        <v>0</v>
      </c>
      <c r="F44" s="52" t="s">
        <v>255</v>
      </c>
      <c r="G44" s="138" t="s">
        <v>410</v>
      </c>
      <c r="H44" s="142" t="s">
        <v>14</v>
      </c>
      <c r="I44" s="143">
        <v>6265</v>
      </c>
      <c r="J44" s="143">
        <f t="shared" si="5"/>
        <v>1190.3499999999999</v>
      </c>
      <c r="K44" s="125">
        <f t="shared" si="12"/>
        <v>7455.35</v>
      </c>
      <c r="L44" s="143">
        <f t="shared" si="13"/>
        <v>298.214</v>
      </c>
      <c r="M44" s="51">
        <f>K44+L44</f>
        <v>7753.5640000000003</v>
      </c>
      <c r="N44" s="54">
        <v>8</v>
      </c>
      <c r="O44" s="95">
        <v>4</v>
      </c>
      <c r="P44" s="54">
        <v>8</v>
      </c>
      <c r="Q44" s="55">
        <f t="shared" si="11"/>
        <v>0</v>
      </c>
      <c r="R44" s="55"/>
      <c r="S44" s="61">
        <f t="shared" si="14"/>
        <v>0</v>
      </c>
      <c r="T44" s="56">
        <f t="shared" si="15"/>
        <v>207600</v>
      </c>
      <c r="U44" s="141">
        <f t="shared" si="16"/>
        <v>145571.48800000001</v>
      </c>
      <c r="V44" s="32">
        <v>2013</v>
      </c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32"/>
      <c r="GK44" s="32"/>
      <c r="GL44" s="32"/>
      <c r="GM44" s="32"/>
      <c r="GN44" s="32"/>
      <c r="GO44" s="32"/>
      <c r="GP44" s="32"/>
      <c r="GQ44" s="32"/>
      <c r="GR44" s="32"/>
      <c r="GS44" s="32"/>
      <c r="GT44" s="32"/>
      <c r="GU44" s="32"/>
      <c r="GV44" s="32"/>
      <c r="GW44" s="32"/>
      <c r="GX44" s="32"/>
      <c r="GY44" s="32"/>
      <c r="GZ44" s="32"/>
      <c r="HA44" s="32"/>
      <c r="HB44" s="32"/>
      <c r="HC44" s="32"/>
      <c r="HD44" s="32"/>
      <c r="HE44" s="32"/>
      <c r="HF44" s="32"/>
      <c r="HG44" s="32"/>
      <c r="HH44" s="32"/>
      <c r="HI44" s="32"/>
      <c r="HJ44" s="32"/>
      <c r="HK44" s="32"/>
    </row>
    <row r="45" spans="1:219" thickTop="1" thickBot="1">
      <c r="A45" s="32">
        <v>36</v>
      </c>
      <c r="C45" s="57">
        <f t="shared" si="0"/>
        <v>4335.2889999999998</v>
      </c>
      <c r="E45" s="59">
        <f t="shared" si="17"/>
        <v>0</v>
      </c>
      <c r="F45" s="139" t="s">
        <v>255</v>
      </c>
      <c r="G45" s="138" t="s">
        <v>409</v>
      </c>
      <c r="H45" s="142" t="s">
        <v>14</v>
      </c>
      <c r="I45" s="143">
        <v>2143</v>
      </c>
      <c r="J45" s="143">
        <f t="shared" si="5"/>
        <v>407.17</v>
      </c>
      <c r="K45" s="140">
        <f t="shared" si="12"/>
        <v>2550.17</v>
      </c>
      <c r="L45" s="143">
        <f t="shared" si="13"/>
        <v>102.0068</v>
      </c>
      <c r="M45" s="51">
        <f>K45+L45</f>
        <v>2652.1768000000002</v>
      </c>
      <c r="N45" s="54">
        <v>12</v>
      </c>
      <c r="O45" s="95">
        <v>12</v>
      </c>
      <c r="P45" s="54">
        <f>O45+B45</f>
        <v>12</v>
      </c>
      <c r="Q45" s="55">
        <f t="shared" si="11"/>
        <v>0</v>
      </c>
      <c r="S45" s="61">
        <f t="shared" si="14"/>
        <v>0</v>
      </c>
      <c r="T45" s="56">
        <f t="shared" si="15"/>
        <v>0</v>
      </c>
      <c r="U45" s="141">
        <f t="shared" si="16"/>
        <v>-31826.121600000002</v>
      </c>
      <c r="V45" s="32">
        <v>2013</v>
      </c>
    </row>
    <row r="46" spans="1:219" thickTop="1" thickBot="1">
      <c r="A46" s="32">
        <v>37</v>
      </c>
      <c r="C46" s="57">
        <f t="shared" si="0"/>
        <v>14616.174999999999</v>
      </c>
      <c r="D46" s="58">
        <v>15500</v>
      </c>
      <c r="E46" s="59">
        <f t="shared" si="17"/>
        <v>0</v>
      </c>
      <c r="F46" s="52" t="s">
        <v>255</v>
      </c>
      <c r="G46" s="138" t="s">
        <v>411</v>
      </c>
      <c r="H46" s="142" t="s">
        <v>14</v>
      </c>
      <c r="I46" s="143">
        <v>7225</v>
      </c>
      <c r="J46" s="143">
        <f t="shared" si="5"/>
        <v>1372.75</v>
      </c>
      <c r="K46" s="125">
        <f t="shared" si="12"/>
        <v>8597.75</v>
      </c>
      <c r="L46" s="143">
        <f t="shared" si="13"/>
        <v>343.91</v>
      </c>
      <c r="M46" s="51">
        <f>K46+L46</f>
        <v>8941.66</v>
      </c>
      <c r="N46" s="54">
        <v>5</v>
      </c>
      <c r="O46" s="95">
        <v>3</v>
      </c>
      <c r="P46" s="54">
        <f>O46+B46</f>
        <v>3</v>
      </c>
      <c r="Q46" s="55">
        <f t="shared" si="11"/>
        <v>2</v>
      </c>
      <c r="S46" s="61">
        <f t="shared" si="14"/>
        <v>17883.32</v>
      </c>
      <c r="T46" s="56">
        <f t="shared" si="15"/>
        <v>46500</v>
      </c>
      <c r="U46" s="141">
        <f t="shared" si="16"/>
        <v>19675.02</v>
      </c>
      <c r="V46" s="32">
        <v>2014</v>
      </c>
    </row>
    <row r="47" spans="1:219" thickTop="1" thickBot="1">
      <c r="A47" s="32">
        <v>38</v>
      </c>
      <c r="C47" s="57">
        <f t="shared" si="0"/>
        <v>0</v>
      </c>
      <c r="E47" s="59">
        <f t="shared" si="17"/>
        <v>0</v>
      </c>
      <c r="F47" s="52" t="s">
        <v>255</v>
      </c>
      <c r="G47" s="138" t="s">
        <v>408</v>
      </c>
      <c r="H47" s="142" t="s">
        <v>14</v>
      </c>
      <c r="I47" s="143">
        <v>0</v>
      </c>
      <c r="J47" s="143">
        <f t="shared" si="5"/>
        <v>0</v>
      </c>
      <c r="K47" s="125">
        <f t="shared" si="12"/>
        <v>0</v>
      </c>
      <c r="L47" s="143">
        <f t="shared" si="13"/>
        <v>0</v>
      </c>
      <c r="N47" s="54">
        <v>0</v>
      </c>
      <c r="O47" s="95">
        <v>0</v>
      </c>
      <c r="P47" s="54">
        <f>O47+B47</f>
        <v>0</v>
      </c>
      <c r="Q47" s="55">
        <f t="shared" si="11"/>
        <v>0</v>
      </c>
      <c r="S47" s="61">
        <f t="shared" si="14"/>
        <v>0</v>
      </c>
      <c r="T47" s="56">
        <f t="shared" si="15"/>
        <v>0</v>
      </c>
      <c r="U47" s="141">
        <f t="shared" si="16"/>
        <v>0</v>
      </c>
      <c r="V47" s="32">
        <v>2013</v>
      </c>
    </row>
    <row r="48" spans="1:219" thickTop="1" thickBot="1">
      <c r="A48" s="32">
        <v>39</v>
      </c>
      <c r="C48" s="57">
        <f t="shared" si="0"/>
        <v>12674.095000000001</v>
      </c>
      <c r="D48" s="58">
        <v>25950</v>
      </c>
      <c r="E48" s="59">
        <f t="shared" si="17"/>
        <v>0</v>
      </c>
      <c r="F48" s="52" t="s">
        <v>255</v>
      </c>
      <c r="G48" s="138" t="s">
        <v>412</v>
      </c>
      <c r="H48" s="142" t="s">
        <v>14</v>
      </c>
      <c r="I48" s="143">
        <v>6265</v>
      </c>
      <c r="J48" s="143">
        <f t="shared" si="5"/>
        <v>1190.3499999999999</v>
      </c>
      <c r="K48" s="125">
        <f t="shared" si="12"/>
        <v>7455.35</v>
      </c>
      <c r="L48" s="143">
        <f t="shared" si="13"/>
        <v>298.214</v>
      </c>
      <c r="M48" s="51">
        <f t="shared" ref="M48:M79" si="18">K48+L48</f>
        <v>7753.5640000000003</v>
      </c>
      <c r="N48" s="54">
        <v>8</v>
      </c>
      <c r="O48" s="95">
        <v>1</v>
      </c>
      <c r="P48" s="54">
        <f>O48+B48</f>
        <v>1</v>
      </c>
      <c r="Q48" s="55">
        <f t="shared" si="11"/>
        <v>7</v>
      </c>
      <c r="S48" s="61">
        <f t="shared" si="14"/>
        <v>54274.948000000004</v>
      </c>
      <c r="T48" s="56">
        <f t="shared" si="15"/>
        <v>25950</v>
      </c>
      <c r="U48" s="141">
        <f t="shared" si="16"/>
        <v>18196.436000000002</v>
      </c>
      <c r="V48" s="32">
        <v>2014</v>
      </c>
    </row>
    <row r="49" spans="1:219" thickTop="1" thickBot="1">
      <c r="A49" s="32">
        <v>40</v>
      </c>
      <c r="C49" s="57">
        <f t="shared" si="0"/>
        <v>7659.0780000000004</v>
      </c>
      <c r="D49" s="58">
        <v>8600</v>
      </c>
      <c r="E49" s="59">
        <f t="shared" si="17"/>
        <v>0</v>
      </c>
      <c r="F49" s="52" t="s">
        <v>255</v>
      </c>
      <c r="G49" s="138" t="s">
        <v>256</v>
      </c>
      <c r="H49" s="142" t="s">
        <v>14</v>
      </c>
      <c r="I49" s="143">
        <v>3786</v>
      </c>
      <c r="J49" s="143">
        <f t="shared" si="5"/>
        <v>719.34</v>
      </c>
      <c r="K49" s="125">
        <f t="shared" si="12"/>
        <v>4505.34</v>
      </c>
      <c r="L49" s="143">
        <f t="shared" si="13"/>
        <v>180.21360000000001</v>
      </c>
      <c r="M49" s="51">
        <f t="shared" si="18"/>
        <v>4685.5536000000002</v>
      </c>
      <c r="N49" s="54">
        <v>12</v>
      </c>
      <c r="O49" s="95">
        <v>0</v>
      </c>
      <c r="P49" s="54">
        <f>O49+B49</f>
        <v>0</v>
      </c>
      <c r="Q49" s="55">
        <f t="shared" si="11"/>
        <v>12</v>
      </c>
      <c r="S49" s="61">
        <f t="shared" si="14"/>
        <v>56226.643200000006</v>
      </c>
      <c r="T49" s="56">
        <f t="shared" si="15"/>
        <v>0</v>
      </c>
      <c r="U49" s="141">
        <f t="shared" si="16"/>
        <v>0</v>
      </c>
      <c r="V49" s="32" t="s">
        <v>983</v>
      </c>
    </row>
    <row r="50" spans="1:219" thickTop="1" thickBot="1">
      <c r="A50" s="32">
        <v>41</v>
      </c>
      <c r="C50" s="57">
        <f t="shared" si="0"/>
        <v>1596.1469999999999</v>
      </c>
      <c r="D50" s="58">
        <v>2632</v>
      </c>
      <c r="E50" s="59">
        <f t="shared" si="17"/>
        <v>0</v>
      </c>
      <c r="F50" s="52" t="s">
        <v>1706</v>
      </c>
      <c r="G50" s="138" t="s">
        <v>1704</v>
      </c>
      <c r="H50" s="142" t="s">
        <v>1705</v>
      </c>
      <c r="I50" s="143">
        <v>789</v>
      </c>
      <c r="J50" s="143">
        <f t="shared" si="5"/>
        <v>149.91</v>
      </c>
      <c r="K50" s="127">
        <f t="shared" si="12"/>
        <v>938.91</v>
      </c>
      <c r="L50" s="143">
        <f t="shared" si="13"/>
        <v>37.556399999999996</v>
      </c>
      <c r="M50" s="51">
        <f t="shared" si="18"/>
        <v>976.46640000000002</v>
      </c>
      <c r="N50" s="54">
        <v>38</v>
      </c>
      <c r="O50" s="95">
        <v>0</v>
      </c>
      <c r="P50" s="54">
        <v>19</v>
      </c>
      <c r="Q50" s="55">
        <f t="shared" si="11"/>
        <v>19</v>
      </c>
      <c r="S50" s="61">
        <f t="shared" si="14"/>
        <v>18552.8616</v>
      </c>
      <c r="T50" s="56">
        <f t="shared" si="15"/>
        <v>50008</v>
      </c>
      <c r="U50" s="141">
        <f t="shared" si="16"/>
        <v>31455.1384</v>
      </c>
      <c r="V50" s="32" t="s">
        <v>1707</v>
      </c>
    </row>
    <row r="51" spans="1:219" thickTop="1" thickBot="1">
      <c r="A51" s="32">
        <v>979</v>
      </c>
      <c r="C51" s="57">
        <f t="shared" si="0"/>
        <v>4855.2</v>
      </c>
      <c r="D51" s="58">
        <v>4600</v>
      </c>
      <c r="F51" s="52" t="s">
        <v>249</v>
      </c>
      <c r="G51" s="138" t="s">
        <v>510</v>
      </c>
      <c r="H51" s="142" t="s">
        <v>21</v>
      </c>
      <c r="I51" s="143">
        <v>2400</v>
      </c>
      <c r="J51" s="143">
        <f t="shared" si="5"/>
        <v>456</v>
      </c>
      <c r="K51" s="53">
        <f t="shared" si="12"/>
        <v>2856</v>
      </c>
      <c r="L51" s="143">
        <f t="shared" si="13"/>
        <v>114.24000000000001</v>
      </c>
      <c r="M51" s="51">
        <f t="shared" si="18"/>
        <v>2970.24</v>
      </c>
      <c r="N51" s="54">
        <v>12</v>
      </c>
      <c r="O51" s="95">
        <v>0</v>
      </c>
      <c r="P51" s="54">
        <f>O51+B51</f>
        <v>0</v>
      </c>
      <c r="Q51" s="55">
        <f t="shared" si="11"/>
        <v>12</v>
      </c>
      <c r="R51" s="55" t="s">
        <v>2295</v>
      </c>
      <c r="S51" s="61">
        <f t="shared" si="14"/>
        <v>35642.879999999997</v>
      </c>
      <c r="T51" s="56">
        <f t="shared" si="15"/>
        <v>0</v>
      </c>
      <c r="U51" s="141">
        <f t="shared" si="16"/>
        <v>0</v>
      </c>
      <c r="V51" s="32" t="s">
        <v>983</v>
      </c>
    </row>
    <row r="52" spans="1:219" thickTop="1" thickBot="1">
      <c r="A52" s="32">
        <v>42</v>
      </c>
      <c r="C52" s="57">
        <f t="shared" si="0"/>
        <v>15880.55</v>
      </c>
      <c r="D52" s="58">
        <v>17450</v>
      </c>
      <c r="F52" s="52" t="s">
        <v>249</v>
      </c>
      <c r="G52" s="138" t="s">
        <v>410</v>
      </c>
      <c r="H52" s="142" t="s">
        <v>21</v>
      </c>
      <c r="I52" s="143">
        <v>7850</v>
      </c>
      <c r="J52" s="143">
        <f t="shared" si="5"/>
        <v>1491.5</v>
      </c>
      <c r="K52" s="53">
        <f t="shared" si="12"/>
        <v>9341.5</v>
      </c>
      <c r="L52" s="143">
        <f t="shared" si="13"/>
        <v>373.66</v>
      </c>
      <c r="M52" s="51">
        <f t="shared" si="18"/>
        <v>9715.16</v>
      </c>
      <c r="N52" s="54">
        <v>8</v>
      </c>
      <c r="O52" s="95">
        <v>2</v>
      </c>
      <c r="P52" s="54">
        <v>4</v>
      </c>
      <c r="Q52" s="55">
        <f t="shared" si="11"/>
        <v>4</v>
      </c>
      <c r="R52" s="55" t="s">
        <v>2295</v>
      </c>
      <c r="S52" s="61">
        <f t="shared" si="14"/>
        <v>38860.639999999999</v>
      </c>
      <c r="T52" s="56">
        <f t="shared" si="15"/>
        <v>69800</v>
      </c>
      <c r="U52" s="141">
        <f t="shared" si="16"/>
        <v>30939.360000000001</v>
      </c>
      <c r="V52" s="32" t="s">
        <v>983</v>
      </c>
    </row>
    <row r="53" spans="1:219" thickTop="1" thickBot="1">
      <c r="A53" s="32">
        <v>43</v>
      </c>
      <c r="C53" s="57">
        <f t="shared" si="0"/>
        <v>4335.2889999999998</v>
      </c>
      <c r="D53" s="58">
        <v>3800</v>
      </c>
      <c r="F53" s="52" t="s">
        <v>249</v>
      </c>
      <c r="G53" s="138" t="s">
        <v>409</v>
      </c>
      <c r="H53" s="142" t="s">
        <v>21</v>
      </c>
      <c r="I53" s="143">
        <v>2143</v>
      </c>
      <c r="J53" s="143">
        <f t="shared" si="5"/>
        <v>407.17</v>
      </c>
      <c r="K53" s="53">
        <f t="shared" si="12"/>
        <v>2550.17</v>
      </c>
      <c r="L53" s="143">
        <f t="shared" si="13"/>
        <v>102.0068</v>
      </c>
      <c r="M53" s="51">
        <f t="shared" si="18"/>
        <v>2652.1768000000002</v>
      </c>
      <c r="N53" s="54">
        <v>24</v>
      </c>
      <c r="O53" s="95">
        <v>17</v>
      </c>
      <c r="P53" s="54">
        <f>O53+B53</f>
        <v>17</v>
      </c>
      <c r="Q53" s="55">
        <f t="shared" si="11"/>
        <v>7</v>
      </c>
      <c r="R53" s="55" t="s">
        <v>2295</v>
      </c>
      <c r="S53" s="61">
        <f t="shared" si="14"/>
        <v>18565.2376</v>
      </c>
      <c r="T53" s="56">
        <f t="shared" si="15"/>
        <v>64600</v>
      </c>
      <c r="U53" s="141">
        <f t="shared" si="16"/>
        <v>19512.994399999996</v>
      </c>
    </row>
    <row r="54" spans="1:219" thickTop="1" thickBot="1">
      <c r="A54" s="32">
        <v>44</v>
      </c>
      <c r="C54" s="57">
        <f t="shared" si="0"/>
        <v>18935.28</v>
      </c>
      <c r="D54" s="58">
        <v>22750</v>
      </c>
      <c r="E54" s="59">
        <f>B54*D54</f>
        <v>0</v>
      </c>
      <c r="F54" s="52" t="s">
        <v>249</v>
      </c>
      <c r="G54" s="138" t="s">
        <v>414</v>
      </c>
      <c r="H54" s="142" t="s">
        <v>21</v>
      </c>
      <c r="I54" s="143">
        <v>9360</v>
      </c>
      <c r="J54" s="143">
        <f t="shared" si="5"/>
        <v>1778.4</v>
      </c>
      <c r="K54" s="53">
        <f t="shared" si="12"/>
        <v>11138.4</v>
      </c>
      <c r="L54" s="143">
        <f t="shared" si="13"/>
        <v>445.536</v>
      </c>
      <c r="M54" s="51">
        <f t="shared" si="18"/>
        <v>11583.936</v>
      </c>
      <c r="N54" s="54">
        <v>6</v>
      </c>
      <c r="O54" s="95">
        <v>2</v>
      </c>
      <c r="P54" s="54">
        <f>O54+B54</f>
        <v>2</v>
      </c>
      <c r="Q54" s="55">
        <f t="shared" si="11"/>
        <v>4</v>
      </c>
      <c r="R54" s="55" t="s">
        <v>2295</v>
      </c>
      <c r="S54" s="61">
        <f t="shared" si="14"/>
        <v>46335.743999999999</v>
      </c>
      <c r="T54" s="56">
        <f t="shared" si="15"/>
        <v>45500</v>
      </c>
      <c r="U54" s="141">
        <f t="shared" si="16"/>
        <v>22332.128000000001</v>
      </c>
    </row>
    <row r="55" spans="1:219" thickTop="1" thickBot="1">
      <c r="A55" s="32">
        <v>45</v>
      </c>
      <c r="C55" s="57">
        <f t="shared" si="0"/>
        <v>4207.8399999999992</v>
      </c>
      <c r="D55" s="58">
        <v>3875</v>
      </c>
      <c r="E55" s="59">
        <f>B55*D55</f>
        <v>0</v>
      </c>
      <c r="F55" s="52" t="s">
        <v>249</v>
      </c>
      <c r="G55" s="138" t="s">
        <v>408</v>
      </c>
      <c r="H55" s="142" t="s">
        <v>21</v>
      </c>
      <c r="I55" s="143">
        <v>2080</v>
      </c>
      <c r="J55" s="143">
        <f t="shared" si="5"/>
        <v>395.2</v>
      </c>
      <c r="K55" s="53">
        <f t="shared" si="12"/>
        <v>2475.1999999999998</v>
      </c>
      <c r="L55" s="143">
        <f t="shared" si="13"/>
        <v>99.007999999999996</v>
      </c>
      <c r="M55" s="51">
        <f t="shared" si="18"/>
        <v>2574.2079999999996</v>
      </c>
      <c r="N55" s="54">
        <v>12</v>
      </c>
      <c r="O55" s="95">
        <v>4</v>
      </c>
      <c r="P55" s="54">
        <f>O55+B55</f>
        <v>4</v>
      </c>
      <c r="Q55" s="55">
        <f t="shared" si="11"/>
        <v>8</v>
      </c>
      <c r="R55" s="55" t="s">
        <v>2295</v>
      </c>
      <c r="S55" s="61">
        <f t="shared" si="14"/>
        <v>20593.663999999997</v>
      </c>
      <c r="T55" s="56">
        <f t="shared" si="15"/>
        <v>15500</v>
      </c>
      <c r="U55" s="141">
        <f t="shared" si="16"/>
        <v>5203.1680000000015</v>
      </c>
    </row>
    <row r="56" spans="1:219" s="26" customFormat="1" thickTop="1" thickBot="1">
      <c r="A56" s="32">
        <v>46</v>
      </c>
      <c r="B56" s="60"/>
      <c r="C56" s="57">
        <f t="shared" si="0"/>
        <v>15303.995000000001</v>
      </c>
      <c r="D56" s="58">
        <v>15500</v>
      </c>
      <c r="E56" s="59"/>
      <c r="F56" s="52" t="s">
        <v>249</v>
      </c>
      <c r="G56" s="138" t="s">
        <v>412</v>
      </c>
      <c r="H56" s="142" t="s">
        <v>21</v>
      </c>
      <c r="I56" s="143">
        <v>7565</v>
      </c>
      <c r="J56" s="143">
        <f t="shared" si="5"/>
        <v>1437.35</v>
      </c>
      <c r="K56" s="53">
        <f t="shared" si="12"/>
        <v>9002.35</v>
      </c>
      <c r="L56" s="143">
        <f t="shared" si="13"/>
        <v>360.09399999999999</v>
      </c>
      <c r="M56" s="51">
        <f t="shared" si="18"/>
        <v>9362.4439999999995</v>
      </c>
      <c r="N56" s="54">
        <v>8</v>
      </c>
      <c r="O56" s="95">
        <v>4</v>
      </c>
      <c r="P56" s="54">
        <v>6</v>
      </c>
      <c r="Q56" s="55">
        <f t="shared" si="11"/>
        <v>2</v>
      </c>
      <c r="R56" s="55" t="s">
        <v>2295</v>
      </c>
      <c r="S56" s="61">
        <f t="shared" si="14"/>
        <v>18724.887999999999</v>
      </c>
      <c r="T56" s="56">
        <f t="shared" si="15"/>
        <v>93000</v>
      </c>
      <c r="U56" s="141">
        <f t="shared" si="16"/>
        <v>36825.336000000003</v>
      </c>
      <c r="V56" s="32">
        <v>2015</v>
      </c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  <c r="GB56" s="32"/>
      <c r="GC56" s="32"/>
      <c r="GD56" s="32"/>
      <c r="GE56" s="32"/>
      <c r="GF56" s="32"/>
      <c r="GG56" s="32"/>
      <c r="GH56" s="32"/>
      <c r="GI56" s="32"/>
      <c r="GJ56" s="32"/>
      <c r="GK56" s="32"/>
      <c r="GL56" s="32"/>
      <c r="GM56" s="32"/>
      <c r="GN56" s="32"/>
      <c r="GO56" s="32"/>
      <c r="GP56" s="32"/>
      <c r="GQ56" s="32"/>
      <c r="GR56" s="32"/>
      <c r="GS56" s="32"/>
      <c r="GT56" s="32"/>
      <c r="GU56" s="32"/>
      <c r="GV56" s="32"/>
      <c r="GW56" s="32"/>
      <c r="GX56" s="32"/>
      <c r="GY56" s="32"/>
      <c r="GZ56" s="32"/>
      <c r="HA56" s="32"/>
      <c r="HB56" s="32"/>
      <c r="HC56" s="32"/>
      <c r="HD56" s="32"/>
      <c r="HE56" s="32"/>
      <c r="HF56" s="32"/>
      <c r="HG56" s="32"/>
      <c r="HH56" s="32"/>
      <c r="HI56" s="32"/>
      <c r="HJ56" s="32"/>
      <c r="HK56" s="32"/>
    </row>
    <row r="57" spans="1:219" s="26" customFormat="1" thickTop="1" thickBot="1">
      <c r="A57" s="32">
        <v>47</v>
      </c>
      <c r="B57" s="60"/>
      <c r="C57" s="57">
        <f t="shared" si="0"/>
        <v>0</v>
      </c>
      <c r="D57" s="58"/>
      <c r="E57" s="59">
        <f>B57*D57</f>
        <v>0</v>
      </c>
      <c r="F57" s="139" t="s">
        <v>964</v>
      </c>
      <c r="G57" s="138" t="s">
        <v>412</v>
      </c>
      <c r="H57" s="142" t="s">
        <v>24</v>
      </c>
      <c r="I57" s="143">
        <v>0</v>
      </c>
      <c r="J57" s="143">
        <f t="shared" si="5"/>
        <v>0</v>
      </c>
      <c r="K57" s="125">
        <f t="shared" si="12"/>
        <v>0</v>
      </c>
      <c r="L57" s="143">
        <f t="shared" si="13"/>
        <v>0</v>
      </c>
      <c r="M57" s="51">
        <f t="shared" si="18"/>
        <v>0</v>
      </c>
      <c r="N57" s="54"/>
      <c r="O57" s="95"/>
      <c r="P57" s="54">
        <f>O57+B57</f>
        <v>0</v>
      </c>
      <c r="Q57" s="55">
        <f t="shared" si="11"/>
        <v>0</v>
      </c>
      <c r="R57" s="55"/>
      <c r="S57" s="61">
        <f t="shared" si="14"/>
        <v>0</v>
      </c>
      <c r="T57" s="56">
        <f t="shared" si="15"/>
        <v>0</v>
      </c>
      <c r="U57" s="141">
        <f t="shared" si="16"/>
        <v>0</v>
      </c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32"/>
      <c r="GK57" s="32"/>
      <c r="GL57" s="32"/>
      <c r="GM57" s="32"/>
      <c r="GN57" s="32"/>
      <c r="GO57" s="32"/>
      <c r="GP57" s="32"/>
      <c r="GQ57" s="32"/>
      <c r="GR57" s="32"/>
      <c r="GS57" s="32"/>
      <c r="GT57" s="32"/>
      <c r="GU57" s="32"/>
      <c r="GV57" s="32"/>
      <c r="GW57" s="32"/>
      <c r="GX57" s="32"/>
      <c r="GY57" s="32"/>
      <c r="GZ57" s="32"/>
      <c r="HA57" s="32"/>
      <c r="HB57" s="32"/>
      <c r="HC57" s="32"/>
      <c r="HD57" s="32"/>
      <c r="HE57" s="32"/>
      <c r="HF57" s="32"/>
      <c r="HG57" s="32"/>
      <c r="HH57" s="32"/>
      <c r="HI57" s="32"/>
      <c r="HJ57" s="32"/>
      <c r="HK57" s="32"/>
    </row>
    <row r="58" spans="1:219" thickTop="1" thickBot="1">
      <c r="A58" s="32">
        <v>48</v>
      </c>
      <c r="C58" s="57">
        <f t="shared" si="0"/>
        <v>0</v>
      </c>
      <c r="E58" s="59">
        <f>B58*D58</f>
        <v>0</v>
      </c>
      <c r="F58" s="139" t="s">
        <v>964</v>
      </c>
      <c r="G58" s="138" t="s">
        <v>510</v>
      </c>
      <c r="H58" s="142" t="s">
        <v>24</v>
      </c>
      <c r="I58" s="143">
        <v>0</v>
      </c>
      <c r="J58" s="143">
        <f t="shared" si="5"/>
        <v>0</v>
      </c>
      <c r="K58" s="125">
        <f t="shared" si="12"/>
        <v>0</v>
      </c>
      <c r="L58" s="143">
        <f t="shared" si="13"/>
        <v>0</v>
      </c>
      <c r="M58" s="51">
        <f t="shared" si="18"/>
        <v>0</v>
      </c>
      <c r="P58" s="54">
        <f>O58+B58</f>
        <v>0</v>
      </c>
      <c r="Q58" s="55">
        <f t="shared" si="11"/>
        <v>0</v>
      </c>
      <c r="S58" s="61">
        <f t="shared" si="14"/>
        <v>0</v>
      </c>
      <c r="T58" s="56">
        <f t="shared" si="15"/>
        <v>0</v>
      </c>
      <c r="U58" s="141">
        <f t="shared" si="16"/>
        <v>0</v>
      </c>
    </row>
    <row r="59" spans="1:219" thickTop="1" thickBot="1">
      <c r="A59" s="32">
        <v>49</v>
      </c>
      <c r="C59" s="57">
        <f t="shared" si="0"/>
        <v>15886.618999999999</v>
      </c>
      <c r="D59" s="58">
        <v>22450</v>
      </c>
      <c r="E59" s="59">
        <f>B59*D59</f>
        <v>0</v>
      </c>
      <c r="F59" s="52" t="s">
        <v>964</v>
      </c>
      <c r="G59" s="138" t="s">
        <v>2326</v>
      </c>
      <c r="H59" s="142" t="s">
        <v>24</v>
      </c>
      <c r="I59" s="143">
        <v>7853</v>
      </c>
      <c r="J59" s="143">
        <f t="shared" si="5"/>
        <v>1492.07</v>
      </c>
      <c r="K59" s="125">
        <f t="shared" si="12"/>
        <v>9345.07</v>
      </c>
      <c r="L59" s="143">
        <f t="shared" si="13"/>
        <v>373.80279999999999</v>
      </c>
      <c r="M59" s="51">
        <f t="shared" si="18"/>
        <v>9718.8727999999992</v>
      </c>
      <c r="N59" s="54">
        <v>4</v>
      </c>
      <c r="O59" s="95">
        <v>1</v>
      </c>
      <c r="P59" s="54">
        <f>O59+B59</f>
        <v>1</v>
      </c>
      <c r="Q59" s="55">
        <f t="shared" si="11"/>
        <v>3</v>
      </c>
      <c r="S59" s="61">
        <f t="shared" si="14"/>
        <v>29156.618399999999</v>
      </c>
      <c r="T59" s="56">
        <f t="shared" si="15"/>
        <v>22450</v>
      </c>
      <c r="U59" s="141">
        <f t="shared" si="16"/>
        <v>12731.127200000001</v>
      </c>
    </row>
    <row r="60" spans="1:219" s="26" customFormat="1" thickTop="1" thickBot="1">
      <c r="A60" s="32">
        <v>50</v>
      </c>
      <c r="B60" s="60"/>
      <c r="C60" s="57">
        <f t="shared" si="0"/>
        <v>3524.0659999999998</v>
      </c>
      <c r="D60" s="58">
        <v>3300</v>
      </c>
      <c r="E60" s="59">
        <f>B60*D60</f>
        <v>0</v>
      </c>
      <c r="F60" s="52" t="s">
        <v>964</v>
      </c>
      <c r="G60" s="138" t="s">
        <v>408</v>
      </c>
      <c r="H60" s="142" t="s">
        <v>24</v>
      </c>
      <c r="I60" s="143">
        <v>1742</v>
      </c>
      <c r="J60" s="143">
        <f t="shared" si="5"/>
        <v>330.98</v>
      </c>
      <c r="K60" s="125">
        <f t="shared" si="12"/>
        <v>2072.98</v>
      </c>
      <c r="L60" s="143">
        <f t="shared" si="13"/>
        <v>82.919200000000004</v>
      </c>
      <c r="M60" s="51">
        <f t="shared" si="18"/>
        <v>2155.8991999999998</v>
      </c>
      <c r="N60" s="54">
        <v>12</v>
      </c>
      <c r="O60" s="95">
        <v>6</v>
      </c>
      <c r="P60" s="54">
        <f>O60+B60</f>
        <v>6</v>
      </c>
      <c r="Q60" s="55">
        <f t="shared" si="11"/>
        <v>6</v>
      </c>
      <c r="R60" s="55"/>
      <c r="S60" s="61">
        <f t="shared" si="14"/>
        <v>12935.395199999999</v>
      </c>
      <c r="T60" s="56">
        <f t="shared" si="15"/>
        <v>19800</v>
      </c>
      <c r="U60" s="141">
        <f t="shared" si="16"/>
        <v>6864.604800000001</v>
      </c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  <c r="GB60" s="32"/>
      <c r="GC60" s="32"/>
      <c r="GD60" s="32"/>
      <c r="GE60" s="32"/>
      <c r="GF60" s="32"/>
      <c r="GG60" s="32"/>
      <c r="GH60" s="32"/>
      <c r="GI60" s="32"/>
      <c r="GJ60" s="32"/>
      <c r="GK60" s="32"/>
      <c r="GL60" s="32"/>
      <c r="GM60" s="32"/>
      <c r="GN60" s="32"/>
      <c r="GO60" s="32"/>
      <c r="GP60" s="32"/>
      <c r="GQ60" s="32"/>
      <c r="GR60" s="32"/>
      <c r="GS60" s="32"/>
      <c r="GT60" s="32"/>
      <c r="GU60" s="32"/>
      <c r="GV60" s="32"/>
      <c r="GW60" s="32"/>
      <c r="GX60" s="32"/>
      <c r="GY60" s="32"/>
      <c r="GZ60" s="32"/>
      <c r="HA60" s="32"/>
      <c r="HB60" s="32"/>
      <c r="HC60" s="32"/>
      <c r="HD60" s="32"/>
      <c r="HE60" s="32"/>
      <c r="HF60" s="32"/>
      <c r="HG60" s="32"/>
      <c r="HH60" s="32"/>
      <c r="HI60" s="32"/>
      <c r="HJ60" s="32"/>
      <c r="HK60" s="32"/>
    </row>
    <row r="61" spans="1:219" thickTop="1" thickBot="1">
      <c r="C61" s="57">
        <f t="shared" si="0"/>
        <v>4719.6589999999997</v>
      </c>
      <c r="D61" s="58">
        <v>4750</v>
      </c>
      <c r="E61" s="59">
        <f>B69*D61</f>
        <v>0</v>
      </c>
      <c r="F61" s="52" t="s">
        <v>964</v>
      </c>
      <c r="G61" s="138" t="s">
        <v>2380</v>
      </c>
      <c r="H61" s="142" t="s">
        <v>24</v>
      </c>
      <c r="I61" s="143">
        <v>2333</v>
      </c>
      <c r="J61" s="143">
        <f t="shared" si="5"/>
        <v>443.27</v>
      </c>
      <c r="K61" s="125">
        <f t="shared" si="12"/>
        <v>2776.27</v>
      </c>
      <c r="L61" s="143">
        <f t="shared" si="13"/>
        <v>111.0508</v>
      </c>
      <c r="M61" s="51">
        <f t="shared" si="18"/>
        <v>2887.3208</v>
      </c>
      <c r="N61" s="54">
        <v>12</v>
      </c>
      <c r="O61" s="95">
        <v>0</v>
      </c>
      <c r="P61" s="54">
        <v>0</v>
      </c>
      <c r="Q61" s="55">
        <f t="shared" si="11"/>
        <v>12</v>
      </c>
      <c r="S61" s="61">
        <f t="shared" si="14"/>
        <v>34647.849600000001</v>
      </c>
      <c r="T61" s="56">
        <f t="shared" si="15"/>
        <v>0</v>
      </c>
      <c r="U61" s="141">
        <f t="shared" si="16"/>
        <v>0</v>
      </c>
      <c r="V61" s="32" t="s">
        <v>2375</v>
      </c>
      <c r="W61" s="32">
        <v>103608</v>
      </c>
    </row>
    <row r="62" spans="1:219" thickTop="1" thickBot="1">
      <c r="C62" s="57">
        <f t="shared" si="0"/>
        <v>14161</v>
      </c>
      <c r="D62" s="58">
        <v>17850</v>
      </c>
      <c r="E62" s="59">
        <f>B70*D62</f>
        <v>0</v>
      </c>
      <c r="F62" s="52" t="s">
        <v>964</v>
      </c>
      <c r="G62" s="138" t="s">
        <v>2381</v>
      </c>
      <c r="H62" s="142" t="s">
        <v>24</v>
      </c>
      <c r="I62" s="143">
        <v>7000</v>
      </c>
      <c r="J62" s="143">
        <f t="shared" si="5"/>
        <v>1330</v>
      </c>
      <c r="K62" s="125">
        <f t="shared" si="12"/>
        <v>8330</v>
      </c>
      <c r="L62" s="143">
        <f t="shared" si="13"/>
        <v>333.2</v>
      </c>
      <c r="M62" s="51">
        <f t="shared" si="18"/>
        <v>8663.2000000000007</v>
      </c>
      <c r="N62" s="54">
        <v>4</v>
      </c>
      <c r="O62" s="95">
        <v>0</v>
      </c>
      <c r="P62" s="54">
        <v>0</v>
      </c>
      <c r="Q62" s="55">
        <f t="shared" si="11"/>
        <v>4</v>
      </c>
      <c r="S62" s="61">
        <f t="shared" si="14"/>
        <v>34652.800000000003</v>
      </c>
      <c r="T62" s="56">
        <f t="shared" si="15"/>
        <v>0</v>
      </c>
      <c r="U62" s="141">
        <f t="shared" si="16"/>
        <v>0</v>
      </c>
      <c r="V62" s="32" t="s">
        <v>2375</v>
      </c>
      <c r="W62" s="32">
        <v>102212</v>
      </c>
    </row>
    <row r="63" spans="1:219" thickTop="1" thickBot="1">
      <c r="C63" s="57">
        <f t="shared" si="0"/>
        <v>3354.134</v>
      </c>
      <c r="D63" s="58">
        <v>3800</v>
      </c>
      <c r="F63" s="52" t="s">
        <v>964</v>
      </c>
      <c r="G63" s="138" t="s">
        <v>2382</v>
      </c>
      <c r="H63" s="142" t="s">
        <v>24</v>
      </c>
      <c r="I63" s="143">
        <v>1658</v>
      </c>
      <c r="J63" s="143">
        <f t="shared" si="5"/>
        <v>315.02</v>
      </c>
      <c r="K63" s="125">
        <f t="shared" si="12"/>
        <v>1973.02</v>
      </c>
      <c r="L63" s="143">
        <f t="shared" si="13"/>
        <v>78.9208</v>
      </c>
      <c r="M63" s="51">
        <f t="shared" si="18"/>
        <v>2051.9407999999999</v>
      </c>
      <c r="N63" s="54">
        <v>4</v>
      </c>
      <c r="O63" s="95">
        <v>0</v>
      </c>
      <c r="P63" s="54">
        <v>0</v>
      </c>
      <c r="Q63" s="55">
        <f t="shared" si="11"/>
        <v>4</v>
      </c>
      <c r="S63" s="61">
        <f t="shared" si="14"/>
        <v>8207.7631999999994</v>
      </c>
      <c r="T63" s="56">
        <f t="shared" si="15"/>
        <v>0</v>
      </c>
      <c r="U63" s="141">
        <f t="shared" si="16"/>
        <v>0</v>
      </c>
      <c r="V63" s="32" t="s">
        <v>2375</v>
      </c>
      <c r="W63" s="32">
        <v>100210</v>
      </c>
    </row>
    <row r="64" spans="1:219" thickTop="1" thickBot="1">
      <c r="A64" s="32">
        <v>51</v>
      </c>
      <c r="C64" s="57">
        <f t="shared" si="0"/>
        <v>14059.85</v>
      </c>
      <c r="D64" s="58">
        <v>17850</v>
      </c>
      <c r="E64" s="59">
        <f>B64*D64</f>
        <v>0</v>
      </c>
      <c r="F64" s="139" t="s">
        <v>962</v>
      </c>
      <c r="G64" s="138" t="s">
        <v>963</v>
      </c>
      <c r="H64" s="142" t="s">
        <v>24</v>
      </c>
      <c r="I64" s="143">
        <v>6950</v>
      </c>
      <c r="J64" s="143">
        <f t="shared" si="5"/>
        <v>1320.5</v>
      </c>
      <c r="K64" s="125">
        <f t="shared" si="12"/>
        <v>8270.5</v>
      </c>
      <c r="L64" s="143">
        <f t="shared" si="13"/>
        <v>330.82</v>
      </c>
      <c r="M64" s="51">
        <f t="shared" si="18"/>
        <v>8601.32</v>
      </c>
      <c r="N64" s="54">
        <v>4</v>
      </c>
      <c r="O64" s="95">
        <v>4</v>
      </c>
      <c r="P64" s="54">
        <f>O64+B64</f>
        <v>4</v>
      </c>
      <c r="Q64" s="55">
        <f t="shared" si="11"/>
        <v>0</v>
      </c>
      <c r="S64" s="61">
        <f t="shared" si="14"/>
        <v>0</v>
      </c>
      <c r="T64" s="56">
        <f t="shared" si="15"/>
        <v>71400</v>
      </c>
      <c r="U64" s="141">
        <f t="shared" si="16"/>
        <v>36994.720000000001</v>
      </c>
    </row>
    <row r="65" spans="1:219" thickTop="1" thickBot="1">
      <c r="A65" s="32">
        <v>52</v>
      </c>
      <c r="C65" s="57">
        <f t="shared" si="0"/>
        <v>3681.86</v>
      </c>
      <c r="D65" s="58">
        <v>3850</v>
      </c>
      <c r="E65" s="59">
        <f>B65*D65</f>
        <v>0</v>
      </c>
      <c r="F65" s="52" t="s">
        <v>961</v>
      </c>
      <c r="G65" s="138" t="s">
        <v>2327</v>
      </c>
      <c r="H65" s="142" t="s">
        <v>970</v>
      </c>
      <c r="I65" s="143">
        <v>1820</v>
      </c>
      <c r="J65" s="143">
        <f t="shared" si="5"/>
        <v>345.8</v>
      </c>
      <c r="K65" s="125">
        <f t="shared" si="12"/>
        <v>2165.8000000000002</v>
      </c>
      <c r="L65" s="143">
        <f t="shared" si="13"/>
        <v>86.632000000000005</v>
      </c>
      <c r="M65" s="51">
        <f t="shared" si="18"/>
        <v>2252.4320000000002</v>
      </c>
      <c r="N65" s="54">
        <v>6</v>
      </c>
      <c r="O65" s="95">
        <v>0</v>
      </c>
      <c r="P65" s="54">
        <v>3</v>
      </c>
      <c r="Q65" s="55">
        <f t="shared" si="11"/>
        <v>3</v>
      </c>
      <c r="S65" s="61">
        <f t="shared" si="14"/>
        <v>6757.2960000000003</v>
      </c>
      <c r="T65" s="56">
        <f t="shared" si="15"/>
        <v>11550</v>
      </c>
      <c r="U65" s="141">
        <f t="shared" si="16"/>
        <v>4792.7039999999997</v>
      </c>
      <c r="V65" s="32" t="s">
        <v>1404</v>
      </c>
    </row>
    <row r="66" spans="1:219" thickTop="1" thickBot="1">
      <c r="A66" s="32">
        <v>53</v>
      </c>
      <c r="C66" s="57">
        <f t="shared" si="0"/>
        <v>2710.8199999999997</v>
      </c>
      <c r="D66" s="58">
        <v>3200</v>
      </c>
      <c r="E66" s="59">
        <f>B66*D66</f>
        <v>0</v>
      </c>
      <c r="F66" s="52" t="s">
        <v>961</v>
      </c>
      <c r="G66" s="138" t="s">
        <v>510</v>
      </c>
      <c r="H66" s="142" t="s">
        <v>624</v>
      </c>
      <c r="I66" s="143">
        <v>1340</v>
      </c>
      <c r="J66" s="143">
        <f t="shared" si="5"/>
        <v>254.6</v>
      </c>
      <c r="K66" s="53">
        <f t="shared" si="12"/>
        <v>1594.6</v>
      </c>
      <c r="L66" s="143">
        <f t="shared" si="13"/>
        <v>63.783999999999999</v>
      </c>
      <c r="M66" s="51">
        <f t="shared" si="18"/>
        <v>1658.384</v>
      </c>
      <c r="N66" s="54">
        <v>12</v>
      </c>
      <c r="O66" s="95">
        <v>0</v>
      </c>
      <c r="P66" s="54">
        <v>6</v>
      </c>
      <c r="Q66" s="55">
        <f t="shared" si="11"/>
        <v>6</v>
      </c>
      <c r="S66" s="61">
        <f t="shared" si="14"/>
        <v>9950.3040000000001</v>
      </c>
      <c r="T66" s="56">
        <f t="shared" si="15"/>
        <v>19200</v>
      </c>
      <c r="U66" s="141">
        <f t="shared" si="16"/>
        <v>9249.6959999999999</v>
      </c>
      <c r="V66" s="32" t="s">
        <v>1021</v>
      </c>
    </row>
    <row r="67" spans="1:219" thickTop="1" thickBot="1">
      <c r="A67" s="32">
        <v>55</v>
      </c>
      <c r="C67" s="57">
        <f t="shared" si="0"/>
        <v>2892.89</v>
      </c>
      <c r="D67" s="58">
        <v>2800</v>
      </c>
      <c r="E67" s="59">
        <f>B67*D67</f>
        <v>0</v>
      </c>
      <c r="F67" s="52" t="s">
        <v>961</v>
      </c>
      <c r="G67" s="138" t="s">
        <v>250</v>
      </c>
      <c r="H67" s="142" t="s">
        <v>624</v>
      </c>
      <c r="I67" s="143">
        <v>1430</v>
      </c>
      <c r="J67" s="143">
        <f t="shared" si="5"/>
        <v>271.7</v>
      </c>
      <c r="K67" s="53">
        <f t="shared" si="12"/>
        <v>1701.7</v>
      </c>
      <c r="L67" s="143">
        <f t="shared" si="13"/>
        <v>68.067999999999998</v>
      </c>
      <c r="M67" s="51">
        <f t="shared" si="18"/>
        <v>1769.768</v>
      </c>
      <c r="N67" s="54">
        <v>24</v>
      </c>
      <c r="O67" s="95">
        <v>0</v>
      </c>
      <c r="P67" s="54">
        <v>18</v>
      </c>
      <c r="Q67" s="55">
        <f t="shared" si="11"/>
        <v>6</v>
      </c>
      <c r="S67" s="61">
        <f t="shared" si="14"/>
        <v>10618.608</v>
      </c>
      <c r="T67" s="56">
        <f t="shared" si="15"/>
        <v>50400</v>
      </c>
      <c r="U67" s="141">
        <f t="shared" si="16"/>
        <v>18544.175999999999</v>
      </c>
      <c r="V67" s="32">
        <v>3.2014999999999998</v>
      </c>
    </row>
    <row r="68" spans="1:219" thickTop="1" thickBot="1">
      <c r="A68" s="32">
        <v>57</v>
      </c>
      <c r="C68" s="57">
        <f t="shared" si="0"/>
        <v>3052.7069999999999</v>
      </c>
      <c r="D68" s="58">
        <v>3300</v>
      </c>
      <c r="E68" s="59">
        <f>B68*D68</f>
        <v>0</v>
      </c>
      <c r="F68" s="52" t="s">
        <v>961</v>
      </c>
      <c r="G68" s="138" t="s">
        <v>252</v>
      </c>
      <c r="H68" s="142" t="s">
        <v>624</v>
      </c>
      <c r="I68" s="143">
        <v>1509</v>
      </c>
      <c r="J68" s="143">
        <f t="shared" si="5"/>
        <v>286.70999999999998</v>
      </c>
      <c r="K68" s="53">
        <f t="shared" si="12"/>
        <v>1795.71</v>
      </c>
      <c r="L68" s="143">
        <f t="shared" si="13"/>
        <v>71.828400000000002</v>
      </c>
      <c r="M68" s="51">
        <f t="shared" si="18"/>
        <v>1867.5384000000001</v>
      </c>
      <c r="N68" s="54">
        <v>12</v>
      </c>
      <c r="O68" s="95">
        <v>0</v>
      </c>
      <c r="P68" s="54">
        <v>12</v>
      </c>
      <c r="Q68" s="55">
        <f t="shared" si="11"/>
        <v>0</v>
      </c>
      <c r="S68" s="61">
        <f t="shared" si="14"/>
        <v>0</v>
      </c>
      <c r="T68" s="56">
        <f t="shared" si="15"/>
        <v>39600</v>
      </c>
      <c r="U68" s="141">
        <f t="shared" si="16"/>
        <v>17189.539199999999</v>
      </c>
      <c r="V68" s="32" t="s">
        <v>1341</v>
      </c>
    </row>
    <row r="69" spans="1:219" thickTop="1" thickBot="1">
      <c r="A69" s="32">
        <v>59</v>
      </c>
      <c r="C69" s="57">
        <f t="shared" si="0"/>
        <v>3054.73</v>
      </c>
      <c r="D69" s="58">
        <v>2850</v>
      </c>
      <c r="F69" s="52" t="s">
        <v>961</v>
      </c>
      <c r="G69" s="138" t="s">
        <v>409</v>
      </c>
      <c r="H69" s="142" t="s">
        <v>624</v>
      </c>
      <c r="I69" s="143">
        <v>1510</v>
      </c>
      <c r="J69" s="143">
        <f t="shared" si="5"/>
        <v>286.89999999999998</v>
      </c>
      <c r="K69" s="53">
        <f t="shared" si="12"/>
        <v>1796.9</v>
      </c>
      <c r="L69" s="143">
        <f t="shared" si="13"/>
        <v>71.876000000000005</v>
      </c>
      <c r="M69" s="51">
        <f t="shared" si="18"/>
        <v>1868.7760000000001</v>
      </c>
      <c r="N69" s="54">
        <v>12</v>
      </c>
      <c r="O69" s="95">
        <v>0</v>
      </c>
      <c r="P69" s="54">
        <f>O69+B69</f>
        <v>0</v>
      </c>
      <c r="Q69" s="55">
        <f t="shared" si="11"/>
        <v>12</v>
      </c>
      <c r="S69" s="61">
        <f t="shared" si="14"/>
        <v>22425.312000000002</v>
      </c>
      <c r="T69" s="56">
        <f t="shared" si="15"/>
        <v>0</v>
      </c>
      <c r="U69" s="141">
        <f t="shared" si="16"/>
        <v>0</v>
      </c>
      <c r="V69" s="32" t="s">
        <v>1022</v>
      </c>
    </row>
    <row r="70" spans="1:219" thickTop="1" thickBot="1">
      <c r="A70" s="32">
        <v>60</v>
      </c>
      <c r="C70" s="57">
        <f t="shared" ref="C70:C133" si="19">K70*1.7</f>
        <v>4197.7249999999995</v>
      </c>
      <c r="D70" s="58">
        <v>3570</v>
      </c>
      <c r="E70" s="59">
        <f t="shared" ref="E70:E75" si="20">B70*D70</f>
        <v>0</v>
      </c>
      <c r="F70" s="52" t="s">
        <v>961</v>
      </c>
      <c r="G70" s="138" t="s">
        <v>2334</v>
      </c>
      <c r="H70" s="142" t="s">
        <v>624</v>
      </c>
      <c r="I70" s="143">
        <v>2075</v>
      </c>
      <c r="J70" s="143">
        <f t="shared" ref="J70:J133" si="21">0.19*I70</f>
        <v>394.25</v>
      </c>
      <c r="K70" s="53">
        <f t="shared" ref="K70:K101" si="22">I70+J70</f>
        <v>2469.25</v>
      </c>
      <c r="L70" s="143">
        <f t="shared" ref="L70:L101" si="23">0.04*K70</f>
        <v>98.77</v>
      </c>
      <c r="M70" s="51">
        <f t="shared" si="18"/>
        <v>2568.02</v>
      </c>
      <c r="N70" s="54">
        <v>12</v>
      </c>
      <c r="O70" s="95">
        <v>0</v>
      </c>
      <c r="P70" s="54">
        <v>1</v>
      </c>
      <c r="Q70" s="55">
        <f t="shared" si="11"/>
        <v>11</v>
      </c>
      <c r="S70" s="61">
        <f t="shared" ref="S70:S101" si="24">Q70*M70</f>
        <v>28248.22</v>
      </c>
      <c r="T70" s="56">
        <f t="shared" ref="T70:T75" si="25">P70*D70</f>
        <v>3570</v>
      </c>
      <c r="U70" s="141">
        <f t="shared" ref="U70:U101" si="26">T70-P70*M70</f>
        <v>1001.98</v>
      </c>
      <c r="V70" s="32" t="s">
        <v>1349</v>
      </c>
    </row>
    <row r="71" spans="1:219" s="26" customFormat="1" thickTop="1" thickBot="1">
      <c r="A71" s="32">
        <v>62</v>
      </c>
      <c r="B71" s="60"/>
      <c r="C71" s="57">
        <f t="shared" si="19"/>
        <v>3024.3849999999998</v>
      </c>
      <c r="D71" s="58">
        <v>3200</v>
      </c>
      <c r="E71" s="59">
        <f t="shared" si="20"/>
        <v>0</v>
      </c>
      <c r="F71" s="52" t="s">
        <v>961</v>
      </c>
      <c r="G71" s="138" t="s">
        <v>259</v>
      </c>
      <c r="H71" s="142" t="s">
        <v>624</v>
      </c>
      <c r="I71" s="143">
        <v>1495</v>
      </c>
      <c r="J71" s="143">
        <f t="shared" si="21"/>
        <v>284.05</v>
      </c>
      <c r="K71" s="53">
        <f t="shared" si="22"/>
        <v>1779.05</v>
      </c>
      <c r="L71" s="143">
        <f t="shared" si="23"/>
        <v>71.162000000000006</v>
      </c>
      <c r="M71" s="51">
        <f t="shared" si="18"/>
        <v>1850.212</v>
      </c>
      <c r="N71" s="54">
        <v>24</v>
      </c>
      <c r="O71" s="95">
        <v>0</v>
      </c>
      <c r="P71" s="54">
        <v>8</v>
      </c>
      <c r="Q71" s="55">
        <f t="shared" si="11"/>
        <v>16</v>
      </c>
      <c r="R71" s="55"/>
      <c r="S71" s="61">
        <f t="shared" si="24"/>
        <v>29603.392</v>
      </c>
      <c r="T71" s="56">
        <f t="shared" si="25"/>
        <v>25600</v>
      </c>
      <c r="U71" s="141">
        <f t="shared" si="26"/>
        <v>10798.304</v>
      </c>
      <c r="V71" s="32" t="s">
        <v>1349</v>
      </c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32"/>
      <c r="GD71" s="32"/>
      <c r="GE71" s="32"/>
      <c r="GF71" s="32"/>
      <c r="GG71" s="32"/>
      <c r="GH71" s="32"/>
      <c r="GI71" s="32"/>
      <c r="GJ71" s="32"/>
      <c r="GK71" s="32"/>
      <c r="GL71" s="32"/>
      <c r="GM71" s="32"/>
      <c r="GN71" s="32"/>
      <c r="GO71" s="32"/>
      <c r="GP71" s="32"/>
      <c r="GQ71" s="32"/>
      <c r="GR71" s="32"/>
      <c r="GS71" s="32"/>
      <c r="GT71" s="32"/>
      <c r="GU71" s="32"/>
      <c r="GV71" s="32"/>
      <c r="GW71" s="32"/>
      <c r="GX71" s="32"/>
      <c r="GY71" s="32"/>
      <c r="GZ71" s="32"/>
      <c r="HA71" s="32"/>
      <c r="HB71" s="32"/>
      <c r="HC71" s="32"/>
      <c r="HD71" s="32"/>
      <c r="HE71" s="32"/>
      <c r="HF71" s="32"/>
      <c r="HG71" s="32"/>
      <c r="HH71" s="32"/>
      <c r="HI71" s="32"/>
      <c r="HJ71" s="32"/>
      <c r="HK71" s="32"/>
    </row>
    <row r="72" spans="1:219" thickTop="1" thickBot="1">
      <c r="A72" s="32">
        <v>63</v>
      </c>
      <c r="C72" s="57">
        <f t="shared" si="19"/>
        <v>2963.6949999999997</v>
      </c>
      <c r="D72" s="58">
        <v>2800</v>
      </c>
      <c r="E72" s="59">
        <f t="shared" si="20"/>
        <v>0</v>
      </c>
      <c r="F72" s="52" t="s">
        <v>961</v>
      </c>
      <c r="G72" s="138" t="s">
        <v>250</v>
      </c>
      <c r="H72" s="142" t="s">
        <v>624</v>
      </c>
      <c r="I72" s="143">
        <v>1465</v>
      </c>
      <c r="J72" s="143">
        <f t="shared" si="21"/>
        <v>278.35000000000002</v>
      </c>
      <c r="K72" s="53">
        <f t="shared" si="22"/>
        <v>1743.35</v>
      </c>
      <c r="L72" s="143">
        <f t="shared" si="23"/>
        <v>69.733999999999995</v>
      </c>
      <c r="M72" s="51">
        <f t="shared" si="18"/>
        <v>1813.0839999999998</v>
      </c>
      <c r="N72" s="54">
        <v>12</v>
      </c>
      <c r="O72" s="95">
        <v>0</v>
      </c>
      <c r="P72" s="54">
        <v>0</v>
      </c>
      <c r="Q72" s="55">
        <f t="shared" si="11"/>
        <v>12</v>
      </c>
      <c r="S72" s="61">
        <f t="shared" si="24"/>
        <v>21757.007999999998</v>
      </c>
      <c r="T72" s="56">
        <f t="shared" si="25"/>
        <v>0</v>
      </c>
      <c r="U72" s="141">
        <f t="shared" si="26"/>
        <v>0</v>
      </c>
      <c r="V72" s="32" t="s">
        <v>1689</v>
      </c>
    </row>
    <row r="73" spans="1:219" thickTop="1" thickBot="1">
      <c r="C73" s="57">
        <f t="shared" si="19"/>
        <v>2012.8849999999998</v>
      </c>
      <c r="D73" s="58">
        <v>2300</v>
      </c>
      <c r="E73" s="59">
        <f t="shared" si="20"/>
        <v>0</v>
      </c>
      <c r="F73" s="52" t="s">
        <v>961</v>
      </c>
      <c r="G73" s="138" t="s">
        <v>1703</v>
      </c>
      <c r="H73" s="142" t="s">
        <v>624</v>
      </c>
      <c r="I73" s="143">
        <v>995</v>
      </c>
      <c r="J73" s="143">
        <f t="shared" si="21"/>
        <v>189.05</v>
      </c>
      <c r="K73" s="53">
        <f t="shared" si="22"/>
        <v>1184.05</v>
      </c>
      <c r="L73" s="143">
        <f t="shared" si="23"/>
        <v>47.362000000000002</v>
      </c>
      <c r="M73" s="51">
        <f t="shared" si="18"/>
        <v>1231.412</v>
      </c>
      <c r="N73" s="54">
        <v>12</v>
      </c>
      <c r="O73" s="95">
        <v>0</v>
      </c>
      <c r="P73" s="54">
        <v>0</v>
      </c>
      <c r="Q73" s="55">
        <f t="shared" si="11"/>
        <v>12</v>
      </c>
      <c r="S73" s="61">
        <f t="shared" si="24"/>
        <v>14776.944</v>
      </c>
      <c r="T73" s="56">
        <f t="shared" si="25"/>
        <v>0</v>
      </c>
      <c r="U73" s="141">
        <f t="shared" si="26"/>
        <v>0</v>
      </c>
      <c r="V73" s="32" t="s">
        <v>1689</v>
      </c>
    </row>
    <row r="74" spans="1:219" thickTop="1" thickBot="1">
      <c r="C74" s="57">
        <f t="shared" si="19"/>
        <v>35060.612999999998</v>
      </c>
      <c r="D74" s="58">
        <v>27850</v>
      </c>
      <c r="E74" s="59">
        <f t="shared" si="20"/>
        <v>0</v>
      </c>
      <c r="F74" s="139" t="s">
        <v>996</v>
      </c>
      <c r="G74" s="138" t="s">
        <v>2328</v>
      </c>
      <c r="H74" s="142" t="s">
        <v>225</v>
      </c>
      <c r="I74" s="143">
        <v>17331</v>
      </c>
      <c r="J74" s="143">
        <f t="shared" si="21"/>
        <v>3292.89</v>
      </c>
      <c r="K74" s="140">
        <f t="shared" si="22"/>
        <v>20623.89</v>
      </c>
      <c r="L74" s="143">
        <f t="shared" si="23"/>
        <v>824.9556</v>
      </c>
      <c r="M74" s="51">
        <f t="shared" si="18"/>
        <v>21448.845600000001</v>
      </c>
      <c r="N74" s="54">
        <v>4</v>
      </c>
      <c r="O74" s="95">
        <v>3</v>
      </c>
      <c r="P74" s="54">
        <v>4</v>
      </c>
      <c r="Q74" s="55">
        <f t="shared" si="11"/>
        <v>0</v>
      </c>
      <c r="S74" s="61">
        <f t="shared" si="24"/>
        <v>0</v>
      </c>
      <c r="T74" s="56">
        <f t="shared" si="25"/>
        <v>111400</v>
      </c>
      <c r="U74" s="141">
        <f t="shared" si="26"/>
        <v>25604.617599999998</v>
      </c>
      <c r="V74" s="32">
        <v>2012</v>
      </c>
    </row>
    <row r="75" spans="1:219" thickTop="1" thickBot="1">
      <c r="A75" s="32">
        <v>64</v>
      </c>
      <c r="C75" s="57">
        <f t="shared" si="19"/>
        <v>23345.42</v>
      </c>
      <c r="D75" s="58">
        <v>21500</v>
      </c>
      <c r="E75" s="59">
        <f t="shared" si="20"/>
        <v>0</v>
      </c>
      <c r="F75" s="52" t="s">
        <v>996</v>
      </c>
      <c r="G75" s="138" t="s">
        <v>2329</v>
      </c>
      <c r="H75" s="142" t="s">
        <v>225</v>
      </c>
      <c r="I75" s="143">
        <v>11540</v>
      </c>
      <c r="J75" s="143">
        <f t="shared" si="21"/>
        <v>2192.6</v>
      </c>
      <c r="K75" s="125">
        <f t="shared" si="22"/>
        <v>13732.6</v>
      </c>
      <c r="L75" s="143">
        <f t="shared" si="23"/>
        <v>549.30399999999997</v>
      </c>
      <c r="M75" s="51">
        <f t="shared" si="18"/>
        <v>14281.904</v>
      </c>
      <c r="N75" s="54">
        <v>4</v>
      </c>
      <c r="O75" s="95">
        <v>0</v>
      </c>
      <c r="P75" s="54">
        <f>O75+B75</f>
        <v>0</v>
      </c>
      <c r="Q75" s="55">
        <f t="shared" si="11"/>
        <v>4</v>
      </c>
      <c r="S75" s="61">
        <f t="shared" si="24"/>
        <v>57127.616000000002</v>
      </c>
      <c r="T75" s="56">
        <f t="shared" si="25"/>
        <v>0</v>
      </c>
      <c r="U75" s="141">
        <f t="shared" si="26"/>
        <v>0</v>
      </c>
      <c r="V75" s="32">
        <v>2012</v>
      </c>
    </row>
    <row r="76" spans="1:219" thickTop="1" thickBot="1">
      <c r="A76" s="32">
        <v>65</v>
      </c>
      <c r="C76" s="57">
        <f t="shared" si="19"/>
        <v>3034.5</v>
      </c>
      <c r="D76" s="58">
        <v>4500</v>
      </c>
      <c r="F76" s="52" t="s">
        <v>996</v>
      </c>
      <c r="G76" s="138" t="s">
        <v>1514</v>
      </c>
      <c r="H76" s="142" t="s">
        <v>225</v>
      </c>
      <c r="I76" s="143">
        <v>1500</v>
      </c>
      <c r="J76" s="143">
        <f t="shared" si="21"/>
        <v>285</v>
      </c>
      <c r="K76" s="125">
        <f t="shared" si="22"/>
        <v>1785</v>
      </c>
      <c r="L76" s="143">
        <f t="shared" si="23"/>
        <v>71.400000000000006</v>
      </c>
      <c r="M76" s="51">
        <f t="shared" si="18"/>
        <v>1856.4</v>
      </c>
      <c r="N76" s="54">
        <v>3</v>
      </c>
      <c r="O76" s="95">
        <v>0</v>
      </c>
      <c r="P76" s="54">
        <v>0</v>
      </c>
      <c r="Q76" s="55">
        <f t="shared" si="11"/>
        <v>3</v>
      </c>
      <c r="S76" s="61">
        <f t="shared" si="24"/>
        <v>5569.2000000000007</v>
      </c>
      <c r="U76" s="141">
        <f t="shared" si="26"/>
        <v>0</v>
      </c>
      <c r="V76" s="32">
        <v>2010</v>
      </c>
    </row>
    <row r="77" spans="1:219" s="26" customFormat="1" thickTop="1" thickBot="1">
      <c r="A77" s="32">
        <v>66</v>
      </c>
      <c r="B77" s="60"/>
      <c r="C77" s="57">
        <f t="shared" si="19"/>
        <v>16770.670000000002</v>
      </c>
      <c r="D77" s="58">
        <v>18750</v>
      </c>
      <c r="E77" s="59"/>
      <c r="F77" s="52" t="s">
        <v>984</v>
      </c>
      <c r="G77" s="138" t="s">
        <v>1510</v>
      </c>
      <c r="H77" s="142" t="s">
        <v>21</v>
      </c>
      <c r="I77" s="143">
        <v>8290</v>
      </c>
      <c r="J77" s="143">
        <f t="shared" si="21"/>
        <v>1575.1</v>
      </c>
      <c r="K77" s="53">
        <f t="shared" si="22"/>
        <v>9865.1</v>
      </c>
      <c r="L77" s="143">
        <f t="shared" si="23"/>
        <v>394.60400000000004</v>
      </c>
      <c r="M77" s="51">
        <f t="shared" si="18"/>
        <v>10259.704</v>
      </c>
      <c r="N77" s="54">
        <v>4</v>
      </c>
      <c r="O77" s="95">
        <v>0</v>
      </c>
      <c r="P77" s="54">
        <v>1</v>
      </c>
      <c r="Q77" s="55">
        <f t="shared" si="11"/>
        <v>3</v>
      </c>
      <c r="R77" s="55" t="s">
        <v>2296</v>
      </c>
      <c r="S77" s="61">
        <f t="shared" si="24"/>
        <v>30779.112000000001</v>
      </c>
      <c r="T77" s="56">
        <f t="shared" ref="T77:T123" si="27">P77*D77</f>
        <v>18750</v>
      </c>
      <c r="U77" s="141">
        <f t="shared" si="26"/>
        <v>8490.2960000000003</v>
      </c>
      <c r="V77" s="32" t="s">
        <v>983</v>
      </c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  <c r="GB77" s="32"/>
      <c r="GC77" s="32"/>
      <c r="GD77" s="32"/>
      <c r="GE77" s="32"/>
      <c r="GF77" s="32"/>
      <c r="GG77" s="32"/>
      <c r="GH77" s="32"/>
      <c r="GI77" s="32"/>
      <c r="GJ77" s="32"/>
      <c r="GK77" s="32"/>
      <c r="GL77" s="32"/>
      <c r="GM77" s="32"/>
      <c r="GN77" s="32"/>
      <c r="GO77" s="32"/>
      <c r="GP77" s="32"/>
      <c r="GQ77" s="32"/>
      <c r="GR77" s="32"/>
      <c r="GS77" s="32"/>
      <c r="GT77" s="32"/>
      <c r="GU77" s="32"/>
      <c r="GV77" s="32"/>
      <c r="GW77" s="32"/>
      <c r="GX77" s="32"/>
      <c r="GY77" s="32"/>
      <c r="GZ77" s="3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</row>
    <row r="78" spans="1:219" s="26" customFormat="1" thickTop="1" thickBot="1">
      <c r="A78" s="32">
        <v>67</v>
      </c>
      <c r="B78" s="60"/>
      <c r="C78" s="57">
        <f t="shared" si="19"/>
        <v>15961.47</v>
      </c>
      <c r="D78" s="58">
        <v>16850</v>
      </c>
      <c r="E78" s="59"/>
      <c r="F78" s="52" t="s">
        <v>984</v>
      </c>
      <c r="G78" s="138" t="s">
        <v>258</v>
      </c>
      <c r="H78" s="142" t="s">
        <v>21</v>
      </c>
      <c r="I78" s="143">
        <v>7890</v>
      </c>
      <c r="J78" s="143">
        <f t="shared" si="21"/>
        <v>1499.1</v>
      </c>
      <c r="K78" s="53">
        <f t="shared" si="22"/>
        <v>9389.1</v>
      </c>
      <c r="L78" s="143">
        <f t="shared" si="23"/>
        <v>375.56400000000002</v>
      </c>
      <c r="M78" s="51">
        <f t="shared" si="18"/>
        <v>9764.6640000000007</v>
      </c>
      <c r="N78" s="54">
        <v>4</v>
      </c>
      <c r="O78" s="95">
        <v>0</v>
      </c>
      <c r="P78" s="54">
        <v>1</v>
      </c>
      <c r="Q78" s="55">
        <f t="shared" si="11"/>
        <v>3</v>
      </c>
      <c r="R78" s="55" t="s">
        <v>2296</v>
      </c>
      <c r="S78" s="61">
        <f t="shared" si="24"/>
        <v>29293.992000000002</v>
      </c>
      <c r="T78" s="56">
        <f t="shared" si="27"/>
        <v>16850</v>
      </c>
      <c r="U78" s="141">
        <f t="shared" si="26"/>
        <v>7085.3359999999993</v>
      </c>
      <c r="V78" s="32" t="s">
        <v>983</v>
      </c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  <c r="GB78" s="32"/>
      <c r="GC78" s="32"/>
      <c r="GD78" s="32"/>
      <c r="GE78" s="32"/>
      <c r="GF78" s="32"/>
      <c r="GG78" s="32"/>
      <c r="GH78" s="32"/>
      <c r="GI78" s="32"/>
      <c r="GJ78" s="32"/>
      <c r="GK78" s="32"/>
      <c r="GL78" s="32"/>
      <c r="GM78" s="32"/>
      <c r="GN78" s="32"/>
      <c r="GO78" s="32"/>
      <c r="GP78" s="32"/>
      <c r="GQ78" s="32"/>
      <c r="GR78" s="32"/>
      <c r="GS78" s="32"/>
      <c r="GT78" s="32"/>
      <c r="GU78" s="32"/>
      <c r="GV78" s="32"/>
      <c r="GW78" s="32"/>
      <c r="GX78" s="32"/>
      <c r="GY78" s="32"/>
      <c r="GZ78" s="3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</row>
    <row r="79" spans="1:219" thickTop="1" thickBot="1">
      <c r="A79" s="32">
        <v>68</v>
      </c>
      <c r="C79" s="57">
        <f t="shared" si="19"/>
        <v>3125.5349999999999</v>
      </c>
      <c r="D79" s="58">
        <v>2500</v>
      </c>
      <c r="E79" s="59">
        <f>B79*D79</f>
        <v>0</v>
      </c>
      <c r="F79" s="52" t="s">
        <v>334</v>
      </c>
      <c r="G79" s="138" t="s">
        <v>415</v>
      </c>
      <c r="H79" s="142" t="s">
        <v>24</v>
      </c>
      <c r="I79" s="143">
        <v>1545</v>
      </c>
      <c r="J79" s="143">
        <f t="shared" si="21"/>
        <v>293.55</v>
      </c>
      <c r="K79" s="125">
        <f t="shared" si="22"/>
        <v>1838.55</v>
      </c>
      <c r="L79" s="143">
        <f t="shared" si="23"/>
        <v>73.542000000000002</v>
      </c>
      <c r="M79" s="51">
        <f t="shared" si="18"/>
        <v>1912.0919999999999</v>
      </c>
      <c r="N79" s="54">
        <v>60</v>
      </c>
      <c r="O79" s="95">
        <v>0</v>
      </c>
      <c r="P79" s="54">
        <v>19</v>
      </c>
      <c r="Q79" s="55">
        <f t="shared" si="11"/>
        <v>41</v>
      </c>
      <c r="S79" s="61">
        <f t="shared" si="24"/>
        <v>78395.771999999997</v>
      </c>
      <c r="T79" s="56">
        <f t="shared" si="27"/>
        <v>47500</v>
      </c>
      <c r="U79" s="141">
        <f t="shared" si="26"/>
        <v>11170.252</v>
      </c>
    </row>
    <row r="80" spans="1:219" thickTop="1" thickBot="1">
      <c r="A80" s="32">
        <v>69</v>
      </c>
      <c r="C80" s="57">
        <f t="shared" si="19"/>
        <v>27982.136000000002</v>
      </c>
      <c r="D80" s="58">
        <v>24690</v>
      </c>
      <c r="F80" s="139" t="s">
        <v>994</v>
      </c>
      <c r="G80" s="138" t="s">
        <v>1510</v>
      </c>
      <c r="H80" s="142" t="s">
        <v>970</v>
      </c>
      <c r="I80" s="143">
        <v>13832</v>
      </c>
      <c r="J80" s="143">
        <f t="shared" si="21"/>
        <v>2628.08</v>
      </c>
      <c r="K80" s="140">
        <f t="shared" si="22"/>
        <v>16460.080000000002</v>
      </c>
      <c r="L80" s="143">
        <f t="shared" si="23"/>
        <v>658.40320000000008</v>
      </c>
      <c r="M80" s="51">
        <f t="shared" ref="M80:M103" si="28">K80+L80</f>
        <v>17118.483200000002</v>
      </c>
      <c r="N80" s="54">
        <v>4</v>
      </c>
      <c r="O80" s="95">
        <v>0</v>
      </c>
      <c r="P80" s="54">
        <v>4</v>
      </c>
      <c r="Q80" s="55">
        <f t="shared" si="11"/>
        <v>0</v>
      </c>
      <c r="S80" s="61">
        <f t="shared" si="24"/>
        <v>0</v>
      </c>
      <c r="T80" s="56">
        <f t="shared" si="27"/>
        <v>98760</v>
      </c>
      <c r="U80" s="141">
        <f t="shared" si="26"/>
        <v>30286.06719999999</v>
      </c>
      <c r="V80" s="32" t="s">
        <v>987</v>
      </c>
    </row>
    <row r="81" spans="1:219" thickTop="1" thickBot="1">
      <c r="A81" s="32">
        <v>71</v>
      </c>
      <c r="C81" s="57">
        <f t="shared" si="19"/>
        <v>18326.356999999996</v>
      </c>
      <c r="D81" s="58">
        <v>18500</v>
      </c>
      <c r="F81" s="52" t="s">
        <v>994</v>
      </c>
      <c r="G81" s="138" t="s">
        <v>258</v>
      </c>
      <c r="H81" s="142" t="s">
        <v>970</v>
      </c>
      <c r="I81" s="143">
        <v>9059</v>
      </c>
      <c r="J81" s="143">
        <f t="shared" si="21"/>
        <v>1721.21</v>
      </c>
      <c r="K81" s="53">
        <f t="shared" si="22"/>
        <v>10780.21</v>
      </c>
      <c r="L81" s="143">
        <f t="shared" si="23"/>
        <v>431.20839999999998</v>
      </c>
      <c r="M81" s="51">
        <f t="shared" si="28"/>
        <v>11211.418399999999</v>
      </c>
      <c r="N81" s="54">
        <v>4</v>
      </c>
      <c r="O81" s="95">
        <v>0</v>
      </c>
      <c r="P81" s="54">
        <v>0</v>
      </c>
      <c r="Q81" s="55">
        <f t="shared" si="11"/>
        <v>4</v>
      </c>
      <c r="S81" s="61">
        <f t="shared" si="24"/>
        <v>44845.673599999995</v>
      </c>
      <c r="T81" s="56">
        <f t="shared" si="27"/>
        <v>0</v>
      </c>
      <c r="U81" s="141">
        <f t="shared" si="26"/>
        <v>0</v>
      </c>
      <c r="V81" s="32" t="s">
        <v>995</v>
      </c>
    </row>
    <row r="82" spans="1:219" thickTop="1" thickBot="1">
      <c r="A82" s="32">
        <v>72</v>
      </c>
      <c r="C82" s="57">
        <f t="shared" si="19"/>
        <v>2822.085</v>
      </c>
      <c r="D82" s="58">
        <v>2300</v>
      </c>
      <c r="E82" s="59">
        <f t="shared" ref="E82:E101" si="29">B82*D82</f>
        <v>0</v>
      </c>
      <c r="F82" s="52" t="s">
        <v>271</v>
      </c>
      <c r="G82" s="138" t="s">
        <v>272</v>
      </c>
      <c r="H82" s="142" t="s">
        <v>35</v>
      </c>
      <c r="I82" s="143">
        <v>1395</v>
      </c>
      <c r="J82" s="143">
        <f t="shared" si="21"/>
        <v>265.05</v>
      </c>
      <c r="K82" s="53">
        <f t="shared" si="22"/>
        <v>1660.05</v>
      </c>
      <c r="L82" s="143">
        <f t="shared" si="23"/>
        <v>66.402000000000001</v>
      </c>
      <c r="M82" s="51">
        <f t="shared" si="28"/>
        <v>1726.452</v>
      </c>
      <c r="N82" s="54">
        <v>6</v>
      </c>
      <c r="O82" s="95">
        <v>0</v>
      </c>
      <c r="P82" s="54">
        <v>2</v>
      </c>
      <c r="Q82" s="55">
        <f t="shared" si="11"/>
        <v>4</v>
      </c>
      <c r="S82" s="61">
        <f t="shared" si="24"/>
        <v>6905.808</v>
      </c>
      <c r="T82" s="56">
        <f t="shared" si="27"/>
        <v>4600</v>
      </c>
      <c r="U82" s="141">
        <f t="shared" si="26"/>
        <v>1147.096</v>
      </c>
    </row>
    <row r="83" spans="1:219" thickTop="1" thickBot="1">
      <c r="A83" s="32">
        <v>73</v>
      </c>
      <c r="C83" s="57">
        <f t="shared" si="19"/>
        <v>7262.5700000000006</v>
      </c>
      <c r="D83" s="58">
        <v>7500</v>
      </c>
      <c r="E83" s="59">
        <f t="shared" si="29"/>
        <v>0</v>
      </c>
      <c r="F83" s="52" t="s">
        <v>1515</v>
      </c>
      <c r="G83" s="138" t="s">
        <v>1122</v>
      </c>
      <c r="H83" s="142" t="s">
        <v>21</v>
      </c>
      <c r="I83" s="143">
        <v>3590</v>
      </c>
      <c r="J83" s="143">
        <f t="shared" si="21"/>
        <v>682.1</v>
      </c>
      <c r="K83" s="53">
        <f t="shared" si="22"/>
        <v>4272.1000000000004</v>
      </c>
      <c r="L83" s="143">
        <f t="shared" si="23"/>
        <v>170.88400000000001</v>
      </c>
      <c r="M83" s="51">
        <f t="shared" si="28"/>
        <v>4442.9840000000004</v>
      </c>
      <c r="N83" s="54">
        <v>2</v>
      </c>
      <c r="O83" s="95">
        <v>0</v>
      </c>
      <c r="P83" s="54">
        <v>0</v>
      </c>
      <c r="Q83" s="55">
        <f t="shared" si="11"/>
        <v>2</v>
      </c>
      <c r="R83" s="55" t="s">
        <v>2285</v>
      </c>
      <c r="S83" s="61">
        <f t="shared" si="24"/>
        <v>8885.9680000000008</v>
      </c>
      <c r="T83" s="56">
        <f t="shared" si="27"/>
        <v>0</v>
      </c>
      <c r="U83" s="141">
        <f t="shared" si="26"/>
        <v>0</v>
      </c>
    </row>
    <row r="84" spans="1:219" thickTop="1" thickBot="1">
      <c r="A84" s="32">
        <v>74</v>
      </c>
      <c r="C84" s="57">
        <f t="shared" si="19"/>
        <v>6382.5649999999996</v>
      </c>
      <c r="D84" s="58">
        <v>6500</v>
      </c>
      <c r="E84" s="59">
        <f t="shared" si="29"/>
        <v>0</v>
      </c>
      <c r="F84" s="52" t="s">
        <v>1693</v>
      </c>
      <c r="G84" s="138" t="s">
        <v>1692</v>
      </c>
      <c r="H84" s="142" t="s">
        <v>624</v>
      </c>
      <c r="I84" s="143">
        <v>3155</v>
      </c>
      <c r="J84" s="143">
        <f t="shared" si="21"/>
        <v>599.45000000000005</v>
      </c>
      <c r="K84" s="53">
        <f t="shared" si="22"/>
        <v>3754.45</v>
      </c>
      <c r="L84" s="143">
        <f t="shared" si="23"/>
        <v>150.178</v>
      </c>
      <c r="M84" s="51">
        <f t="shared" si="28"/>
        <v>3904.6279999999997</v>
      </c>
      <c r="N84" s="54">
        <v>2</v>
      </c>
      <c r="O84" s="95">
        <v>0</v>
      </c>
      <c r="P84" s="54">
        <v>0</v>
      </c>
      <c r="Q84" s="55">
        <f t="shared" si="11"/>
        <v>2</v>
      </c>
      <c r="S84" s="61">
        <f t="shared" si="24"/>
        <v>7809.2559999999994</v>
      </c>
      <c r="T84" s="56">
        <f t="shared" si="27"/>
        <v>0</v>
      </c>
      <c r="U84" s="141">
        <f t="shared" si="26"/>
        <v>0</v>
      </c>
      <c r="V84" s="32" t="s">
        <v>1689</v>
      </c>
    </row>
    <row r="85" spans="1:219" thickTop="1" thickBot="1">
      <c r="A85" s="32">
        <v>1042</v>
      </c>
      <c r="C85" s="57">
        <f t="shared" si="19"/>
        <v>3746.596</v>
      </c>
      <c r="D85" s="58">
        <v>3850</v>
      </c>
      <c r="E85" s="59">
        <f t="shared" si="29"/>
        <v>0</v>
      </c>
      <c r="F85" s="52" t="s">
        <v>1347</v>
      </c>
      <c r="G85" s="138" t="s">
        <v>1348</v>
      </c>
      <c r="H85" s="142" t="s">
        <v>970</v>
      </c>
      <c r="I85" s="143">
        <v>1852</v>
      </c>
      <c r="J85" s="143">
        <f t="shared" si="21"/>
        <v>351.88</v>
      </c>
      <c r="K85" s="125">
        <f t="shared" si="22"/>
        <v>2203.88</v>
      </c>
      <c r="L85" s="143">
        <f t="shared" si="23"/>
        <v>88.155200000000008</v>
      </c>
      <c r="M85" s="51">
        <f t="shared" si="28"/>
        <v>2292.0352000000003</v>
      </c>
      <c r="N85" s="54">
        <v>6</v>
      </c>
      <c r="O85" s="95">
        <v>0</v>
      </c>
      <c r="P85" s="54">
        <f>O85+B85</f>
        <v>0</v>
      </c>
      <c r="Q85" s="55">
        <f t="shared" si="11"/>
        <v>6</v>
      </c>
      <c r="R85" s="55" t="s">
        <v>2430</v>
      </c>
      <c r="S85" s="61">
        <f t="shared" si="24"/>
        <v>13752.211200000002</v>
      </c>
      <c r="T85" s="56">
        <f t="shared" si="27"/>
        <v>0</v>
      </c>
      <c r="U85" s="141">
        <f t="shared" si="26"/>
        <v>0</v>
      </c>
      <c r="V85" s="32" t="s">
        <v>1341</v>
      </c>
    </row>
    <row r="86" spans="1:219" thickTop="1" thickBot="1">
      <c r="A86" s="32">
        <v>76</v>
      </c>
      <c r="C86" s="57">
        <f t="shared" si="19"/>
        <v>1865.2060000000001</v>
      </c>
      <c r="D86" s="58">
        <v>1980</v>
      </c>
      <c r="E86" s="59">
        <f t="shared" si="29"/>
        <v>0</v>
      </c>
      <c r="F86" s="52" t="s">
        <v>1136</v>
      </c>
      <c r="G86" s="138" t="s">
        <v>622</v>
      </c>
      <c r="H86" s="142" t="s">
        <v>11</v>
      </c>
      <c r="I86" s="143">
        <v>922</v>
      </c>
      <c r="J86" s="143">
        <f t="shared" si="21"/>
        <v>175.18</v>
      </c>
      <c r="K86" s="53">
        <f t="shared" si="22"/>
        <v>1097.18</v>
      </c>
      <c r="L86" s="143">
        <f t="shared" si="23"/>
        <v>43.8872</v>
      </c>
      <c r="M86" s="51">
        <f t="shared" si="28"/>
        <v>1141.0672</v>
      </c>
      <c r="N86" s="54">
        <v>6</v>
      </c>
      <c r="O86" s="95">
        <v>1</v>
      </c>
      <c r="P86" s="54">
        <f>O86+B86</f>
        <v>1</v>
      </c>
      <c r="Q86" s="55">
        <f t="shared" si="11"/>
        <v>5</v>
      </c>
      <c r="R86" s="55" t="s">
        <v>2428</v>
      </c>
      <c r="S86" s="61">
        <f t="shared" si="24"/>
        <v>5705.3359999999993</v>
      </c>
      <c r="T86" s="56">
        <f t="shared" si="27"/>
        <v>1980</v>
      </c>
      <c r="U86" s="141">
        <f t="shared" si="26"/>
        <v>838.93280000000004</v>
      </c>
    </row>
    <row r="87" spans="1:219" s="26" customFormat="1" thickTop="1" thickBot="1">
      <c r="A87" s="32">
        <v>77</v>
      </c>
      <c r="B87" s="60"/>
      <c r="C87" s="57">
        <f t="shared" si="19"/>
        <v>875.95899999999995</v>
      </c>
      <c r="D87" s="58">
        <v>1000</v>
      </c>
      <c r="E87" s="59">
        <f t="shared" si="29"/>
        <v>0</v>
      </c>
      <c r="F87" s="52" t="s">
        <v>1136</v>
      </c>
      <c r="G87" s="138" t="s">
        <v>1600</v>
      </c>
      <c r="H87" s="142" t="s">
        <v>1383</v>
      </c>
      <c r="I87" s="143">
        <v>433</v>
      </c>
      <c r="J87" s="143">
        <f t="shared" si="21"/>
        <v>82.27</v>
      </c>
      <c r="K87" s="127">
        <f t="shared" si="22"/>
        <v>515.27</v>
      </c>
      <c r="L87" s="143">
        <f t="shared" si="23"/>
        <v>20.610800000000001</v>
      </c>
      <c r="M87" s="51">
        <f t="shared" si="28"/>
        <v>535.88080000000002</v>
      </c>
      <c r="N87" s="54">
        <v>10</v>
      </c>
      <c r="O87" s="95">
        <v>0</v>
      </c>
      <c r="P87" s="54">
        <f>O87+B87</f>
        <v>0</v>
      </c>
      <c r="Q87" s="55">
        <f t="shared" si="11"/>
        <v>10</v>
      </c>
      <c r="R87" s="55" t="s">
        <v>2429</v>
      </c>
      <c r="S87" s="61">
        <f t="shared" si="24"/>
        <v>5358.808</v>
      </c>
      <c r="T87" s="56">
        <f t="shared" si="27"/>
        <v>0</v>
      </c>
      <c r="U87" s="141">
        <f t="shared" si="26"/>
        <v>0</v>
      </c>
      <c r="V87" s="32" t="s">
        <v>1576</v>
      </c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  <c r="GB87" s="32"/>
      <c r="GC87" s="32"/>
      <c r="GD87" s="32"/>
      <c r="GE87" s="32"/>
      <c r="GF87" s="32"/>
      <c r="GG87" s="32"/>
      <c r="GH87" s="32"/>
      <c r="GI87" s="32"/>
      <c r="GJ87" s="32"/>
      <c r="GK87" s="32"/>
      <c r="GL87" s="32"/>
      <c r="GM87" s="32"/>
      <c r="GN87" s="32"/>
      <c r="GO87" s="32"/>
      <c r="GP87" s="32"/>
      <c r="GQ87" s="32"/>
      <c r="GR87" s="32"/>
      <c r="GS87" s="32"/>
      <c r="GT87" s="32"/>
      <c r="GU87" s="32"/>
      <c r="GV87" s="32"/>
      <c r="GW87" s="32"/>
      <c r="GX87" s="32"/>
      <c r="GY87" s="32"/>
      <c r="GZ87" s="3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</row>
    <row r="88" spans="1:219" thickTop="1" thickBot="1">
      <c r="A88" s="32">
        <v>975</v>
      </c>
      <c r="C88" s="57">
        <f t="shared" si="19"/>
        <v>275.12799999999999</v>
      </c>
      <c r="D88" s="58">
        <v>1000</v>
      </c>
      <c r="E88" s="59">
        <f t="shared" si="29"/>
        <v>0</v>
      </c>
      <c r="F88" s="52" t="s">
        <v>1136</v>
      </c>
      <c r="G88" s="138" t="s">
        <v>2411</v>
      </c>
      <c r="H88" s="142" t="s">
        <v>21</v>
      </c>
      <c r="I88" s="143">
        <v>136</v>
      </c>
      <c r="J88" s="143">
        <f t="shared" si="21"/>
        <v>25.84</v>
      </c>
      <c r="K88" s="125">
        <f t="shared" si="22"/>
        <v>161.84</v>
      </c>
      <c r="L88" s="143">
        <f t="shared" si="23"/>
        <v>6.4736000000000002</v>
      </c>
      <c r="M88" s="51">
        <f t="shared" si="28"/>
        <v>168.31360000000001</v>
      </c>
      <c r="N88" s="54">
        <v>20</v>
      </c>
      <c r="O88" s="95">
        <v>0</v>
      </c>
      <c r="P88" s="54">
        <v>3</v>
      </c>
      <c r="Q88" s="55">
        <f t="shared" si="11"/>
        <v>17</v>
      </c>
      <c r="R88" s="55" t="s">
        <v>2429</v>
      </c>
      <c r="S88" s="61">
        <f t="shared" si="24"/>
        <v>2861.3312000000001</v>
      </c>
      <c r="T88" s="56">
        <f t="shared" si="27"/>
        <v>3000</v>
      </c>
      <c r="U88" s="141">
        <f t="shared" si="26"/>
        <v>2495.0592000000001</v>
      </c>
      <c r="V88" s="32" t="s">
        <v>2427</v>
      </c>
    </row>
    <row r="89" spans="1:219" thickTop="1" thickBot="1">
      <c r="A89" s="32">
        <v>78</v>
      </c>
      <c r="C89" s="57">
        <f t="shared" si="19"/>
        <v>2840.2919999999999</v>
      </c>
      <c r="D89" s="58">
        <v>2850</v>
      </c>
      <c r="E89" s="59">
        <f t="shared" si="29"/>
        <v>0</v>
      </c>
      <c r="F89" s="52" t="s">
        <v>147</v>
      </c>
      <c r="G89" s="138" t="s">
        <v>148</v>
      </c>
      <c r="H89" s="142" t="s">
        <v>11</v>
      </c>
      <c r="I89" s="143">
        <v>1404</v>
      </c>
      <c r="J89" s="143">
        <f t="shared" si="21"/>
        <v>266.76</v>
      </c>
      <c r="K89" s="53">
        <f t="shared" si="22"/>
        <v>1670.76</v>
      </c>
      <c r="L89" s="143">
        <f t="shared" si="23"/>
        <v>66.830399999999997</v>
      </c>
      <c r="M89" s="51">
        <f t="shared" si="28"/>
        <v>1737.5904</v>
      </c>
      <c r="N89" s="54">
        <v>4</v>
      </c>
      <c r="O89" s="95">
        <v>0</v>
      </c>
      <c r="P89" s="54">
        <v>1</v>
      </c>
      <c r="Q89" s="55">
        <f t="shared" si="11"/>
        <v>3</v>
      </c>
      <c r="S89" s="61">
        <f t="shared" si="24"/>
        <v>5212.7712000000001</v>
      </c>
      <c r="T89" s="56">
        <f t="shared" si="27"/>
        <v>2850</v>
      </c>
      <c r="U89" s="141">
        <f t="shared" si="26"/>
        <v>1112.4096</v>
      </c>
      <c r="V89" s="32">
        <v>2014</v>
      </c>
    </row>
    <row r="90" spans="1:219" thickTop="1" thickBot="1">
      <c r="A90" s="32">
        <v>79</v>
      </c>
      <c r="C90" s="57">
        <f t="shared" si="19"/>
        <v>1954.2179999999998</v>
      </c>
      <c r="D90" s="58">
        <v>2000</v>
      </c>
      <c r="E90" s="59">
        <f t="shared" si="29"/>
        <v>0</v>
      </c>
      <c r="F90" s="52" t="s">
        <v>147</v>
      </c>
      <c r="G90" s="138" t="s">
        <v>1669</v>
      </c>
      <c r="H90" s="142" t="s">
        <v>35</v>
      </c>
      <c r="I90" s="143">
        <v>966</v>
      </c>
      <c r="J90" s="143">
        <f t="shared" si="21"/>
        <v>183.54</v>
      </c>
      <c r="K90" s="53">
        <f t="shared" si="22"/>
        <v>1149.54</v>
      </c>
      <c r="L90" s="143">
        <f t="shared" si="23"/>
        <v>45.9816</v>
      </c>
      <c r="M90" s="51">
        <f t="shared" si="28"/>
        <v>1195.5216</v>
      </c>
      <c r="N90" s="54">
        <v>2</v>
      </c>
      <c r="O90" s="95">
        <v>0</v>
      </c>
      <c r="P90" s="54">
        <v>0</v>
      </c>
      <c r="Q90" s="55">
        <f t="shared" ref="Q90:Q153" si="30">N90-P90</f>
        <v>2</v>
      </c>
      <c r="S90" s="61">
        <f t="shared" si="24"/>
        <v>2391.0432000000001</v>
      </c>
      <c r="T90" s="56">
        <f t="shared" si="27"/>
        <v>0</v>
      </c>
      <c r="U90" s="141">
        <f t="shared" si="26"/>
        <v>0</v>
      </c>
      <c r="V90" s="32">
        <v>2014</v>
      </c>
    </row>
    <row r="91" spans="1:219" thickTop="1" thickBot="1">
      <c r="A91" s="32">
        <v>80</v>
      </c>
      <c r="C91" s="57">
        <f t="shared" si="19"/>
        <v>2809.9470000000001</v>
      </c>
      <c r="D91" s="58">
        <v>2800</v>
      </c>
      <c r="E91" s="59">
        <f t="shared" si="29"/>
        <v>0</v>
      </c>
      <c r="F91" s="139" t="s">
        <v>147</v>
      </c>
      <c r="G91" s="138" t="s">
        <v>1672</v>
      </c>
      <c r="H91" s="142" t="s">
        <v>35</v>
      </c>
      <c r="I91" s="143">
        <v>1389</v>
      </c>
      <c r="J91" s="143">
        <f t="shared" si="21"/>
        <v>263.91000000000003</v>
      </c>
      <c r="K91" s="140">
        <f t="shared" si="22"/>
        <v>1652.91</v>
      </c>
      <c r="L91" s="143">
        <f t="shared" si="23"/>
        <v>66.116399999999999</v>
      </c>
      <c r="M91" s="51">
        <f t="shared" si="28"/>
        <v>1719.0264000000002</v>
      </c>
      <c r="N91" s="54">
        <v>4</v>
      </c>
      <c r="O91" s="95">
        <v>0</v>
      </c>
      <c r="P91" s="54">
        <v>4</v>
      </c>
      <c r="Q91" s="55">
        <f t="shared" si="30"/>
        <v>0</v>
      </c>
      <c r="S91" s="61">
        <f t="shared" si="24"/>
        <v>0</v>
      </c>
      <c r="T91" s="56">
        <f t="shared" si="27"/>
        <v>11200</v>
      </c>
      <c r="U91" s="141">
        <f t="shared" si="26"/>
        <v>4323.8943999999992</v>
      </c>
      <c r="V91" s="32">
        <v>2014</v>
      </c>
    </row>
    <row r="92" spans="1:219" thickTop="1" thickBot="1">
      <c r="A92" s="32">
        <v>82</v>
      </c>
      <c r="C92" s="57">
        <f t="shared" si="19"/>
        <v>2809.9470000000001</v>
      </c>
      <c r="D92" s="58">
        <v>2800</v>
      </c>
      <c r="E92" s="59">
        <f t="shared" si="29"/>
        <v>0</v>
      </c>
      <c r="F92" s="52" t="s">
        <v>147</v>
      </c>
      <c r="G92" s="138" t="s">
        <v>1673</v>
      </c>
      <c r="H92" s="142" t="s">
        <v>35</v>
      </c>
      <c r="I92" s="143">
        <v>1389</v>
      </c>
      <c r="J92" s="143">
        <f t="shared" si="21"/>
        <v>263.91000000000003</v>
      </c>
      <c r="K92" s="53">
        <f t="shared" si="22"/>
        <v>1652.91</v>
      </c>
      <c r="L92" s="143">
        <f t="shared" si="23"/>
        <v>66.116399999999999</v>
      </c>
      <c r="M92" s="51">
        <f t="shared" si="28"/>
        <v>1719.0264000000002</v>
      </c>
      <c r="N92" s="54">
        <v>3</v>
      </c>
      <c r="O92" s="95">
        <v>0</v>
      </c>
      <c r="P92" s="54">
        <v>1</v>
      </c>
      <c r="Q92" s="55">
        <f t="shared" si="30"/>
        <v>2</v>
      </c>
      <c r="S92" s="61">
        <f t="shared" si="24"/>
        <v>3438.0528000000004</v>
      </c>
      <c r="T92" s="56">
        <f t="shared" si="27"/>
        <v>2800</v>
      </c>
      <c r="U92" s="141">
        <f t="shared" si="26"/>
        <v>1080.9735999999998</v>
      </c>
      <c r="V92" s="32">
        <v>2014</v>
      </c>
    </row>
    <row r="93" spans="1:219" s="26" customFormat="1" thickTop="1" thickBot="1">
      <c r="A93" s="32">
        <v>84</v>
      </c>
      <c r="B93" s="60"/>
      <c r="C93" s="57">
        <f t="shared" si="19"/>
        <v>1954.2179999999998</v>
      </c>
      <c r="D93" s="58">
        <v>2000</v>
      </c>
      <c r="E93" s="59">
        <f t="shared" si="29"/>
        <v>0</v>
      </c>
      <c r="F93" s="52" t="s">
        <v>147</v>
      </c>
      <c r="G93" s="138" t="s">
        <v>1670</v>
      </c>
      <c r="H93" s="142" t="s">
        <v>624</v>
      </c>
      <c r="I93" s="143">
        <v>966</v>
      </c>
      <c r="J93" s="143">
        <f t="shared" si="21"/>
        <v>183.54</v>
      </c>
      <c r="K93" s="53">
        <f t="shared" si="22"/>
        <v>1149.54</v>
      </c>
      <c r="L93" s="143">
        <f t="shared" si="23"/>
        <v>45.9816</v>
      </c>
      <c r="M93" s="51">
        <f t="shared" si="28"/>
        <v>1195.5216</v>
      </c>
      <c r="N93" s="54">
        <v>4</v>
      </c>
      <c r="O93" s="95">
        <v>0</v>
      </c>
      <c r="P93" s="54">
        <v>0</v>
      </c>
      <c r="Q93" s="55">
        <f t="shared" si="30"/>
        <v>4</v>
      </c>
      <c r="R93" s="55"/>
      <c r="S93" s="61">
        <f t="shared" si="24"/>
        <v>4782.0864000000001</v>
      </c>
      <c r="T93" s="56">
        <f t="shared" si="27"/>
        <v>0</v>
      </c>
      <c r="U93" s="141">
        <f t="shared" si="26"/>
        <v>0</v>
      </c>
      <c r="V93" s="32">
        <v>2014</v>
      </c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  <c r="GB93" s="32"/>
      <c r="GC93" s="32"/>
      <c r="GD93" s="32"/>
      <c r="GE93" s="32"/>
      <c r="GF93" s="32"/>
      <c r="GG93" s="32"/>
      <c r="GH93" s="32"/>
      <c r="GI93" s="32"/>
      <c r="GJ93" s="32"/>
      <c r="GK93" s="32"/>
      <c r="GL93" s="32"/>
      <c r="GM93" s="32"/>
      <c r="GN93" s="32"/>
      <c r="GO93" s="32"/>
      <c r="GP93" s="32"/>
      <c r="GQ93" s="32"/>
      <c r="GR93" s="32"/>
      <c r="GS93" s="32"/>
      <c r="GT93" s="32"/>
      <c r="GU93" s="32"/>
      <c r="GV93" s="32"/>
      <c r="GW93" s="32"/>
      <c r="GX93" s="32"/>
      <c r="GY93" s="32"/>
      <c r="GZ93" s="3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</row>
    <row r="94" spans="1:219" thickTop="1" thickBot="1">
      <c r="A94" s="32">
        <v>81</v>
      </c>
      <c r="C94" s="57">
        <f t="shared" si="19"/>
        <v>2809.9470000000001</v>
      </c>
      <c r="D94" s="58">
        <v>2000</v>
      </c>
      <c r="E94" s="59">
        <f t="shared" si="29"/>
        <v>0</v>
      </c>
      <c r="F94" s="52" t="s">
        <v>147</v>
      </c>
      <c r="G94" s="138" t="s">
        <v>1671</v>
      </c>
      <c r="H94" s="142" t="s">
        <v>624</v>
      </c>
      <c r="I94" s="143">
        <v>1389</v>
      </c>
      <c r="J94" s="143">
        <f t="shared" si="21"/>
        <v>263.91000000000003</v>
      </c>
      <c r="K94" s="53">
        <f t="shared" si="22"/>
        <v>1652.91</v>
      </c>
      <c r="L94" s="143">
        <f t="shared" si="23"/>
        <v>66.116399999999999</v>
      </c>
      <c r="M94" s="51">
        <f t="shared" si="28"/>
        <v>1719.0264000000002</v>
      </c>
      <c r="N94" s="54">
        <v>3</v>
      </c>
      <c r="O94" s="95">
        <v>0</v>
      </c>
      <c r="P94" s="54">
        <v>1</v>
      </c>
      <c r="Q94" s="55">
        <f t="shared" si="30"/>
        <v>2</v>
      </c>
      <c r="S94" s="61">
        <f t="shared" si="24"/>
        <v>3438.0528000000004</v>
      </c>
      <c r="T94" s="56">
        <f t="shared" si="27"/>
        <v>2000</v>
      </c>
      <c r="U94" s="141">
        <f t="shared" si="26"/>
        <v>280.97359999999981</v>
      </c>
      <c r="V94" s="32">
        <v>2014</v>
      </c>
    </row>
    <row r="95" spans="1:219" thickTop="1" thickBot="1">
      <c r="A95" s="32">
        <v>83</v>
      </c>
      <c r="C95" s="57">
        <f t="shared" si="19"/>
        <v>2401.3009999999999</v>
      </c>
      <c r="D95" s="58">
        <v>2800</v>
      </c>
      <c r="E95" s="59">
        <f t="shared" si="29"/>
        <v>0</v>
      </c>
      <c r="F95" s="52" t="s">
        <v>147</v>
      </c>
      <c r="G95" s="138" t="s">
        <v>1674</v>
      </c>
      <c r="H95" s="142" t="s">
        <v>624</v>
      </c>
      <c r="I95" s="143">
        <v>1187</v>
      </c>
      <c r="J95" s="143">
        <f t="shared" si="21"/>
        <v>225.53</v>
      </c>
      <c r="K95" s="53">
        <f t="shared" si="22"/>
        <v>1412.53</v>
      </c>
      <c r="L95" s="143">
        <f t="shared" si="23"/>
        <v>56.501199999999997</v>
      </c>
      <c r="M95" s="51">
        <f t="shared" si="28"/>
        <v>1469.0311999999999</v>
      </c>
      <c r="N95" s="54">
        <v>3</v>
      </c>
      <c r="O95" s="95">
        <v>0</v>
      </c>
      <c r="P95" s="54">
        <v>1</v>
      </c>
      <c r="Q95" s="55">
        <f t="shared" si="30"/>
        <v>2</v>
      </c>
      <c r="S95" s="61">
        <f t="shared" si="24"/>
        <v>2938.0623999999998</v>
      </c>
      <c r="T95" s="56">
        <f t="shared" si="27"/>
        <v>2800</v>
      </c>
      <c r="U95" s="141">
        <f t="shared" si="26"/>
        <v>1330.9688000000001</v>
      </c>
      <c r="V95" s="32">
        <v>2014</v>
      </c>
    </row>
    <row r="96" spans="1:219" thickTop="1" thickBot="1">
      <c r="A96" s="32">
        <v>85</v>
      </c>
      <c r="C96" s="57">
        <f t="shared" si="19"/>
        <v>3762.78</v>
      </c>
      <c r="D96" s="58">
        <v>2850</v>
      </c>
      <c r="E96" s="59">
        <f t="shared" si="29"/>
        <v>0</v>
      </c>
      <c r="F96" s="52" t="s">
        <v>1560</v>
      </c>
      <c r="G96" s="138" t="s">
        <v>1561</v>
      </c>
      <c r="H96" s="142" t="s">
        <v>1383</v>
      </c>
      <c r="I96" s="143">
        <v>1860</v>
      </c>
      <c r="J96" s="143">
        <f t="shared" si="21"/>
        <v>353.4</v>
      </c>
      <c r="K96" s="53">
        <f t="shared" si="22"/>
        <v>2213.4</v>
      </c>
      <c r="L96" s="143">
        <f t="shared" si="23"/>
        <v>88.536000000000001</v>
      </c>
      <c r="M96" s="51">
        <f t="shared" si="28"/>
        <v>2301.9360000000001</v>
      </c>
      <c r="N96" s="54">
        <v>2</v>
      </c>
      <c r="O96" s="95">
        <v>0</v>
      </c>
      <c r="P96" s="54">
        <v>1</v>
      </c>
      <c r="Q96" s="55">
        <f t="shared" si="30"/>
        <v>1</v>
      </c>
      <c r="S96" s="61">
        <f t="shared" si="24"/>
        <v>2301.9360000000001</v>
      </c>
      <c r="T96" s="56">
        <f t="shared" si="27"/>
        <v>2850</v>
      </c>
      <c r="U96" s="141">
        <f t="shared" si="26"/>
        <v>548.06399999999985</v>
      </c>
      <c r="V96" s="32">
        <v>2014</v>
      </c>
    </row>
    <row r="97" spans="1:219" thickTop="1" thickBot="1">
      <c r="A97" s="32">
        <v>92</v>
      </c>
      <c r="C97" s="57">
        <f t="shared" si="19"/>
        <v>1517.25</v>
      </c>
      <c r="D97" s="58">
        <v>1500</v>
      </c>
      <c r="E97" s="59">
        <f t="shared" si="29"/>
        <v>0</v>
      </c>
      <c r="F97" s="139" t="s">
        <v>1560</v>
      </c>
      <c r="G97" s="138" t="s">
        <v>1562</v>
      </c>
      <c r="H97" s="142" t="s">
        <v>1383</v>
      </c>
      <c r="I97" s="143">
        <v>750</v>
      </c>
      <c r="J97" s="143">
        <f t="shared" si="21"/>
        <v>142.5</v>
      </c>
      <c r="K97" s="140">
        <f t="shared" si="22"/>
        <v>892.5</v>
      </c>
      <c r="L97" s="143">
        <f t="shared" si="23"/>
        <v>35.700000000000003</v>
      </c>
      <c r="M97" s="51">
        <f t="shared" si="28"/>
        <v>928.2</v>
      </c>
      <c r="N97" s="54">
        <v>4</v>
      </c>
      <c r="O97" s="95">
        <v>0</v>
      </c>
      <c r="P97" s="54">
        <v>4</v>
      </c>
      <c r="Q97" s="55">
        <f t="shared" si="30"/>
        <v>0</v>
      </c>
      <c r="S97" s="61">
        <f t="shared" si="24"/>
        <v>0</v>
      </c>
      <c r="T97" s="56">
        <f t="shared" si="27"/>
        <v>6000</v>
      </c>
      <c r="U97" s="141">
        <f t="shared" si="26"/>
        <v>2287.1999999999998</v>
      </c>
      <c r="V97" s="32">
        <v>2014</v>
      </c>
    </row>
    <row r="98" spans="1:219" thickTop="1" thickBot="1">
      <c r="A98" s="32">
        <v>93</v>
      </c>
      <c r="C98" s="57">
        <f t="shared" si="19"/>
        <v>5259.8</v>
      </c>
      <c r="D98" s="58">
        <v>4350</v>
      </c>
      <c r="E98" s="59">
        <f t="shared" si="29"/>
        <v>0</v>
      </c>
      <c r="F98" s="52" t="s">
        <v>1539</v>
      </c>
      <c r="G98" s="138" t="s">
        <v>1095</v>
      </c>
      <c r="H98" s="142" t="s">
        <v>11</v>
      </c>
      <c r="I98" s="143">
        <v>2600</v>
      </c>
      <c r="J98" s="143">
        <f t="shared" si="21"/>
        <v>494</v>
      </c>
      <c r="K98" s="53">
        <f t="shared" si="22"/>
        <v>3094</v>
      </c>
      <c r="L98" s="143">
        <f t="shared" si="23"/>
        <v>123.76</v>
      </c>
      <c r="M98" s="51">
        <f t="shared" si="28"/>
        <v>3217.76</v>
      </c>
      <c r="N98" s="54">
        <v>3</v>
      </c>
      <c r="O98" s="95">
        <v>1</v>
      </c>
      <c r="P98" s="54">
        <f>O98+B98</f>
        <v>1</v>
      </c>
      <c r="Q98" s="55">
        <f t="shared" si="30"/>
        <v>2</v>
      </c>
      <c r="S98" s="61">
        <f t="shared" si="24"/>
        <v>6435.52</v>
      </c>
      <c r="T98" s="56">
        <f t="shared" si="27"/>
        <v>4350</v>
      </c>
      <c r="U98" s="141">
        <f t="shared" si="26"/>
        <v>1132.2399999999998</v>
      </c>
    </row>
    <row r="99" spans="1:219" thickTop="1" thickBot="1">
      <c r="A99" s="32">
        <v>97</v>
      </c>
      <c r="C99" s="57">
        <f t="shared" si="19"/>
        <v>2364.8870000000002</v>
      </c>
      <c r="D99" s="58">
        <v>3000</v>
      </c>
      <c r="E99" s="59">
        <f t="shared" si="29"/>
        <v>0</v>
      </c>
      <c r="F99" s="52" t="s">
        <v>1539</v>
      </c>
      <c r="G99" s="138" t="s">
        <v>971</v>
      </c>
      <c r="H99" s="142" t="s">
        <v>624</v>
      </c>
      <c r="I99" s="143">
        <v>1169</v>
      </c>
      <c r="J99" s="143">
        <f t="shared" si="21"/>
        <v>222.11</v>
      </c>
      <c r="K99" s="53">
        <f t="shared" si="22"/>
        <v>1391.1100000000001</v>
      </c>
      <c r="L99" s="143">
        <f t="shared" si="23"/>
        <v>55.644400000000005</v>
      </c>
      <c r="M99" s="51">
        <f t="shared" si="28"/>
        <v>1446.7544</v>
      </c>
      <c r="N99" s="54">
        <v>12</v>
      </c>
      <c r="O99" s="95">
        <v>0</v>
      </c>
      <c r="P99" s="54">
        <v>8</v>
      </c>
      <c r="Q99" s="55">
        <f t="shared" si="30"/>
        <v>4</v>
      </c>
      <c r="S99" s="61">
        <f t="shared" si="24"/>
        <v>5787.0176000000001</v>
      </c>
      <c r="T99" s="56">
        <f t="shared" si="27"/>
        <v>24000</v>
      </c>
      <c r="U99" s="141">
        <f t="shared" si="26"/>
        <v>12425.9648</v>
      </c>
      <c r="V99" s="32" t="s">
        <v>1021</v>
      </c>
    </row>
    <row r="100" spans="1:219" thickTop="1" thickBot="1">
      <c r="A100" s="32">
        <v>94</v>
      </c>
      <c r="C100" s="57">
        <f t="shared" si="19"/>
        <v>2328.473</v>
      </c>
      <c r="D100" s="58">
        <v>3000</v>
      </c>
      <c r="E100" s="59">
        <f t="shared" si="29"/>
        <v>0</v>
      </c>
      <c r="F100" s="52" t="s">
        <v>1539</v>
      </c>
      <c r="G100" s="138" t="s">
        <v>972</v>
      </c>
      <c r="H100" s="142" t="s">
        <v>624</v>
      </c>
      <c r="I100" s="143">
        <v>1151</v>
      </c>
      <c r="J100" s="143">
        <f t="shared" si="21"/>
        <v>218.69</v>
      </c>
      <c r="K100" s="53">
        <f t="shared" si="22"/>
        <v>1369.69</v>
      </c>
      <c r="L100" s="143">
        <f t="shared" si="23"/>
        <v>54.787600000000005</v>
      </c>
      <c r="M100" s="51">
        <f t="shared" si="28"/>
        <v>1424.4776000000002</v>
      </c>
      <c r="N100" s="54">
        <v>6</v>
      </c>
      <c r="O100" s="95">
        <v>0</v>
      </c>
      <c r="P100" s="54">
        <f>O100+B100</f>
        <v>0</v>
      </c>
      <c r="Q100" s="55">
        <f t="shared" si="30"/>
        <v>6</v>
      </c>
      <c r="S100" s="61">
        <f t="shared" si="24"/>
        <v>8546.865600000001</v>
      </c>
      <c r="T100" s="56">
        <f t="shared" si="27"/>
        <v>0</v>
      </c>
      <c r="U100" s="141">
        <f t="shared" si="26"/>
        <v>0</v>
      </c>
    </row>
    <row r="101" spans="1:219" thickTop="1" thickBot="1">
      <c r="A101" s="32">
        <v>95</v>
      </c>
      <c r="C101" s="57">
        <f t="shared" si="19"/>
        <v>2328.473</v>
      </c>
      <c r="D101" s="58">
        <v>3000</v>
      </c>
      <c r="E101" s="59">
        <f t="shared" si="29"/>
        <v>0</v>
      </c>
      <c r="F101" s="52" t="s">
        <v>1539</v>
      </c>
      <c r="G101" s="138" t="s">
        <v>973</v>
      </c>
      <c r="H101" s="142" t="s">
        <v>624</v>
      </c>
      <c r="I101" s="143">
        <v>1151</v>
      </c>
      <c r="J101" s="143">
        <f t="shared" si="21"/>
        <v>218.69</v>
      </c>
      <c r="K101" s="53">
        <f t="shared" si="22"/>
        <v>1369.69</v>
      </c>
      <c r="L101" s="143">
        <f t="shared" si="23"/>
        <v>54.787600000000005</v>
      </c>
      <c r="M101" s="51">
        <f t="shared" si="28"/>
        <v>1424.4776000000002</v>
      </c>
      <c r="N101" s="54">
        <v>6</v>
      </c>
      <c r="O101" s="95">
        <v>0</v>
      </c>
      <c r="P101" s="54">
        <f>O101+B101</f>
        <v>0</v>
      </c>
      <c r="Q101" s="55">
        <f t="shared" si="30"/>
        <v>6</v>
      </c>
      <c r="S101" s="61">
        <f t="shared" si="24"/>
        <v>8546.865600000001</v>
      </c>
      <c r="T101" s="56">
        <f t="shared" si="27"/>
        <v>0</v>
      </c>
      <c r="U101" s="141">
        <f t="shared" si="26"/>
        <v>0</v>
      </c>
    </row>
    <row r="102" spans="1:219" thickTop="1" thickBot="1">
      <c r="C102" s="57">
        <f t="shared" si="19"/>
        <v>2476.152</v>
      </c>
      <c r="D102" s="58">
        <v>3000</v>
      </c>
      <c r="E102" s="59">
        <f>B110*D102</f>
        <v>0</v>
      </c>
      <c r="F102" s="52" t="s">
        <v>1539</v>
      </c>
      <c r="G102" s="138" t="s">
        <v>2388</v>
      </c>
      <c r="H102" s="142" t="s">
        <v>624</v>
      </c>
      <c r="I102" s="143">
        <v>1224</v>
      </c>
      <c r="J102" s="143">
        <f t="shared" si="21"/>
        <v>232.56</v>
      </c>
      <c r="K102" s="125">
        <f t="shared" ref="K102:K103" si="31">I102+J102</f>
        <v>1456.56</v>
      </c>
      <c r="L102" s="143">
        <f t="shared" ref="L102:L103" si="32">0.04*K102</f>
        <v>58.2624</v>
      </c>
      <c r="M102" s="51">
        <f t="shared" si="28"/>
        <v>1514.8224</v>
      </c>
      <c r="N102" s="54">
        <v>6</v>
      </c>
      <c r="O102" s="95">
        <v>0</v>
      </c>
      <c r="P102" s="54">
        <v>0</v>
      </c>
      <c r="Q102" s="55">
        <f t="shared" si="30"/>
        <v>6</v>
      </c>
      <c r="R102" s="55" t="s">
        <v>2389</v>
      </c>
      <c r="S102" s="61">
        <f t="shared" ref="S102:S133" si="33">Q102*M102</f>
        <v>9088.9344000000001</v>
      </c>
      <c r="T102" s="56">
        <f t="shared" si="27"/>
        <v>0</v>
      </c>
      <c r="U102" s="141">
        <f t="shared" ref="U102:U133" si="34">T102-P102*M102</f>
        <v>0</v>
      </c>
      <c r="V102" s="32" t="s">
        <v>2386</v>
      </c>
    </row>
    <row r="103" spans="1:219" thickTop="1" thickBot="1">
      <c r="A103" s="32">
        <v>96</v>
      </c>
      <c r="C103" s="57">
        <f t="shared" si="19"/>
        <v>934.62599999999998</v>
      </c>
      <c r="D103" s="58">
        <v>1000</v>
      </c>
      <c r="E103" s="59">
        <f t="shared" ref="E103:E111" si="35">B103*D103</f>
        <v>0</v>
      </c>
      <c r="F103" s="52" t="s">
        <v>41</v>
      </c>
      <c r="G103" s="138" t="s">
        <v>39</v>
      </c>
      <c r="H103" s="142" t="s">
        <v>40</v>
      </c>
      <c r="I103" s="143">
        <v>462</v>
      </c>
      <c r="J103" s="143">
        <f t="shared" si="21"/>
        <v>87.78</v>
      </c>
      <c r="K103" s="53">
        <f t="shared" si="31"/>
        <v>549.78</v>
      </c>
      <c r="L103" s="143">
        <f t="shared" si="32"/>
        <v>21.991199999999999</v>
      </c>
      <c r="M103" s="51">
        <f t="shared" si="28"/>
        <v>571.77120000000002</v>
      </c>
      <c r="N103" s="54">
        <v>20</v>
      </c>
      <c r="O103" s="95">
        <v>0</v>
      </c>
      <c r="P103" s="54">
        <v>6</v>
      </c>
      <c r="Q103" s="55">
        <f t="shared" si="30"/>
        <v>14</v>
      </c>
      <c r="S103" s="61">
        <f t="shared" si="33"/>
        <v>8004.7968000000001</v>
      </c>
      <c r="T103" s="56">
        <f t="shared" si="27"/>
        <v>6000</v>
      </c>
      <c r="U103" s="141">
        <f t="shared" si="34"/>
        <v>2569.3728000000001</v>
      </c>
      <c r="V103" s="32">
        <v>2014</v>
      </c>
    </row>
    <row r="104" spans="1:219" thickTop="1" thickBot="1">
      <c r="A104" s="32">
        <v>98</v>
      </c>
      <c r="C104" s="57">
        <f t="shared" si="19"/>
        <v>935</v>
      </c>
      <c r="D104" s="58">
        <v>1000</v>
      </c>
      <c r="E104" s="59">
        <f t="shared" si="35"/>
        <v>0</v>
      </c>
      <c r="F104" s="52" t="s">
        <v>1552</v>
      </c>
      <c r="G104" s="138" t="s">
        <v>39</v>
      </c>
      <c r="H104" s="142" t="s">
        <v>40</v>
      </c>
      <c r="I104" s="143">
        <v>463</v>
      </c>
      <c r="J104" s="143">
        <f t="shared" si="21"/>
        <v>87.97</v>
      </c>
      <c r="K104" s="53">
        <v>550</v>
      </c>
      <c r="L104" s="143">
        <v>22</v>
      </c>
      <c r="M104" s="51">
        <v>572</v>
      </c>
      <c r="N104" s="54">
        <v>6</v>
      </c>
      <c r="O104" s="95">
        <v>2</v>
      </c>
      <c r="P104" s="54">
        <v>3</v>
      </c>
      <c r="Q104" s="55">
        <f t="shared" si="30"/>
        <v>3</v>
      </c>
      <c r="S104" s="61">
        <f t="shared" si="33"/>
        <v>1716</v>
      </c>
      <c r="T104" s="56">
        <f t="shared" si="27"/>
        <v>3000</v>
      </c>
      <c r="U104" s="141">
        <f t="shared" si="34"/>
        <v>1284</v>
      </c>
      <c r="V104" s="32">
        <v>2014</v>
      </c>
    </row>
    <row r="105" spans="1:219" s="26" customFormat="1" thickTop="1" thickBot="1">
      <c r="A105" s="32">
        <v>99</v>
      </c>
      <c r="B105" s="60">
        <v>0</v>
      </c>
      <c r="C105" s="57">
        <f t="shared" si="19"/>
        <v>934.62599999999998</v>
      </c>
      <c r="D105" s="58">
        <v>1200</v>
      </c>
      <c r="E105" s="59">
        <f t="shared" si="35"/>
        <v>0</v>
      </c>
      <c r="F105" s="52" t="s">
        <v>38</v>
      </c>
      <c r="G105" s="138" t="s">
        <v>39</v>
      </c>
      <c r="H105" s="142" t="s">
        <v>1405</v>
      </c>
      <c r="I105" s="143">
        <v>462</v>
      </c>
      <c r="J105" s="143">
        <f t="shared" si="21"/>
        <v>87.78</v>
      </c>
      <c r="K105" s="53">
        <f t="shared" ref="K105:K136" si="36">I105+J105</f>
        <v>549.78</v>
      </c>
      <c r="L105" s="143">
        <f t="shared" ref="L105:L136" si="37">0.04*K105</f>
        <v>21.991199999999999</v>
      </c>
      <c r="M105" s="51">
        <f t="shared" ref="M105:M136" si="38">K105+L105</f>
        <v>571.77120000000002</v>
      </c>
      <c r="N105" s="54">
        <v>60</v>
      </c>
      <c r="O105" s="95">
        <v>2</v>
      </c>
      <c r="P105" s="54">
        <v>28</v>
      </c>
      <c r="Q105" s="55">
        <f t="shared" si="30"/>
        <v>32</v>
      </c>
      <c r="R105" s="55"/>
      <c r="S105" s="61">
        <f t="shared" si="33"/>
        <v>18296.678400000001</v>
      </c>
      <c r="T105" s="56">
        <f t="shared" si="27"/>
        <v>33600</v>
      </c>
      <c r="U105" s="141">
        <f t="shared" si="34"/>
        <v>17590.4064</v>
      </c>
      <c r="V105" s="32" t="s">
        <v>1855</v>
      </c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  <c r="GB105" s="32"/>
      <c r="GC105" s="32"/>
      <c r="GD105" s="32"/>
      <c r="GE105" s="32"/>
      <c r="GF105" s="32"/>
      <c r="GG105" s="32"/>
      <c r="GH105" s="32"/>
      <c r="GI105" s="32"/>
      <c r="GJ105" s="32"/>
      <c r="GK105" s="32"/>
      <c r="GL105" s="32"/>
      <c r="GM105" s="32"/>
      <c r="GN105" s="32"/>
      <c r="GO105" s="32"/>
      <c r="GP105" s="32"/>
      <c r="GQ105" s="32"/>
      <c r="GR105" s="32"/>
      <c r="GS105" s="32"/>
      <c r="GT105" s="32"/>
      <c r="GU105" s="32"/>
      <c r="GV105" s="32"/>
      <c r="GW105" s="32"/>
      <c r="GX105" s="32"/>
      <c r="GY105" s="32"/>
      <c r="GZ105" s="32"/>
      <c r="HA105" s="32"/>
      <c r="HB105" s="32"/>
      <c r="HC105" s="32"/>
      <c r="HD105" s="32"/>
      <c r="HE105" s="32"/>
      <c r="HF105" s="32"/>
      <c r="HG105" s="32"/>
      <c r="HH105" s="32"/>
      <c r="HI105" s="32"/>
      <c r="HJ105" s="32"/>
      <c r="HK105" s="32"/>
    </row>
    <row r="106" spans="1:219" thickTop="1" thickBot="1">
      <c r="A106" s="32">
        <v>100</v>
      </c>
      <c r="C106" s="57">
        <f t="shared" si="19"/>
        <v>2921.212</v>
      </c>
      <c r="D106" s="58">
        <v>3750</v>
      </c>
      <c r="E106" s="59">
        <f t="shared" si="35"/>
        <v>0</v>
      </c>
      <c r="F106" s="52" t="s">
        <v>1588</v>
      </c>
      <c r="G106" s="138" t="s">
        <v>1589</v>
      </c>
      <c r="H106" s="142" t="s">
        <v>1383</v>
      </c>
      <c r="I106" s="143">
        <v>1444</v>
      </c>
      <c r="J106" s="143">
        <f t="shared" si="21"/>
        <v>274.36</v>
      </c>
      <c r="K106" s="127">
        <f t="shared" si="36"/>
        <v>1718.3600000000001</v>
      </c>
      <c r="L106" s="143">
        <f t="shared" si="37"/>
        <v>68.734400000000008</v>
      </c>
      <c r="M106" s="51">
        <f t="shared" si="38"/>
        <v>1787.0944000000002</v>
      </c>
      <c r="N106" s="54">
        <v>2</v>
      </c>
      <c r="O106" s="95">
        <v>0</v>
      </c>
      <c r="P106" s="54">
        <f>O106+B106</f>
        <v>0</v>
      </c>
      <c r="Q106" s="55">
        <f t="shared" si="30"/>
        <v>2</v>
      </c>
      <c r="S106" s="61">
        <f t="shared" si="33"/>
        <v>3574.1888000000004</v>
      </c>
      <c r="T106" s="56">
        <f t="shared" si="27"/>
        <v>0</v>
      </c>
      <c r="U106" s="141">
        <f t="shared" si="34"/>
        <v>0</v>
      </c>
      <c r="V106" s="32" t="s">
        <v>1576</v>
      </c>
    </row>
    <row r="107" spans="1:219" thickTop="1" thickBot="1">
      <c r="A107" s="32">
        <v>101</v>
      </c>
      <c r="B107" s="60">
        <v>1</v>
      </c>
      <c r="C107" s="57">
        <f t="shared" si="19"/>
        <v>2285.9900000000002</v>
      </c>
      <c r="D107" s="58">
        <v>2500</v>
      </c>
      <c r="E107" s="59">
        <f t="shared" si="35"/>
        <v>2500</v>
      </c>
      <c r="F107" s="52" t="s">
        <v>1517</v>
      </c>
      <c r="G107" s="138" t="s">
        <v>1516</v>
      </c>
      <c r="H107" s="142" t="s">
        <v>279</v>
      </c>
      <c r="I107" s="143">
        <v>1130</v>
      </c>
      <c r="J107" s="143">
        <f t="shared" si="21"/>
        <v>214.7</v>
      </c>
      <c r="K107" s="53">
        <f t="shared" si="36"/>
        <v>1344.7</v>
      </c>
      <c r="L107" s="143">
        <f t="shared" si="37"/>
        <v>53.788000000000004</v>
      </c>
      <c r="M107" s="51">
        <f t="shared" si="38"/>
        <v>1398.4880000000001</v>
      </c>
      <c r="N107" s="54">
        <v>6</v>
      </c>
      <c r="O107" s="95">
        <v>0</v>
      </c>
      <c r="P107" s="54">
        <v>2</v>
      </c>
      <c r="Q107" s="55">
        <f t="shared" si="30"/>
        <v>4</v>
      </c>
      <c r="S107" s="61">
        <f t="shared" si="33"/>
        <v>5593.9520000000002</v>
      </c>
      <c r="T107" s="56">
        <f t="shared" si="27"/>
        <v>5000</v>
      </c>
      <c r="U107" s="141">
        <f t="shared" si="34"/>
        <v>2203.0239999999999</v>
      </c>
      <c r="V107" s="32">
        <v>2010</v>
      </c>
    </row>
    <row r="108" spans="1:219" thickTop="1" thickBot="1">
      <c r="A108" s="32">
        <v>102</v>
      </c>
      <c r="C108" s="57">
        <f t="shared" si="19"/>
        <v>10851.371999999999</v>
      </c>
      <c r="D108" s="58">
        <v>12500</v>
      </c>
      <c r="E108" s="59">
        <f t="shared" si="35"/>
        <v>0</v>
      </c>
      <c r="F108" s="52" t="s">
        <v>618</v>
      </c>
      <c r="G108" s="138" t="s">
        <v>616</v>
      </c>
      <c r="H108" s="142" t="s">
        <v>21</v>
      </c>
      <c r="I108" s="143">
        <v>5364</v>
      </c>
      <c r="J108" s="143">
        <f t="shared" si="21"/>
        <v>1019.16</v>
      </c>
      <c r="K108" s="53">
        <f t="shared" si="36"/>
        <v>6383.16</v>
      </c>
      <c r="L108" s="143">
        <f t="shared" si="37"/>
        <v>255.32640000000001</v>
      </c>
      <c r="M108" s="51">
        <f t="shared" si="38"/>
        <v>6638.4863999999998</v>
      </c>
      <c r="N108" s="54">
        <v>5</v>
      </c>
      <c r="O108" s="95">
        <v>0</v>
      </c>
      <c r="P108" s="54">
        <f>O108+B108</f>
        <v>0</v>
      </c>
      <c r="Q108" s="55">
        <f t="shared" si="30"/>
        <v>5</v>
      </c>
      <c r="R108" s="55" t="s">
        <v>2211</v>
      </c>
      <c r="S108" s="61">
        <f t="shared" si="33"/>
        <v>33192.432000000001</v>
      </c>
      <c r="T108" s="56">
        <f t="shared" si="27"/>
        <v>0</v>
      </c>
      <c r="U108" s="141">
        <f t="shared" si="34"/>
        <v>0</v>
      </c>
      <c r="V108" s="32">
        <v>2014</v>
      </c>
    </row>
    <row r="109" spans="1:219" thickTop="1" thickBot="1">
      <c r="A109" s="32">
        <v>109</v>
      </c>
      <c r="C109" s="57">
        <f t="shared" si="19"/>
        <v>10851.371999999999</v>
      </c>
      <c r="D109" s="58">
        <v>12500</v>
      </c>
      <c r="E109" s="59">
        <f t="shared" si="35"/>
        <v>0</v>
      </c>
      <c r="F109" s="52" t="s">
        <v>618</v>
      </c>
      <c r="G109" s="138" t="s">
        <v>617</v>
      </c>
      <c r="H109" s="142" t="s">
        <v>21</v>
      </c>
      <c r="I109" s="143">
        <v>5364</v>
      </c>
      <c r="J109" s="143">
        <f t="shared" si="21"/>
        <v>1019.16</v>
      </c>
      <c r="K109" s="53">
        <f t="shared" si="36"/>
        <v>6383.16</v>
      </c>
      <c r="L109" s="143">
        <f t="shared" si="37"/>
        <v>255.32640000000001</v>
      </c>
      <c r="M109" s="51">
        <f t="shared" si="38"/>
        <v>6638.4863999999998</v>
      </c>
      <c r="N109" s="54">
        <v>3</v>
      </c>
      <c r="O109" s="95">
        <v>0</v>
      </c>
      <c r="P109" s="54">
        <f>O109+B109</f>
        <v>0</v>
      </c>
      <c r="Q109" s="55">
        <f t="shared" si="30"/>
        <v>3</v>
      </c>
      <c r="R109" s="55" t="s">
        <v>2211</v>
      </c>
      <c r="S109" s="61">
        <f t="shared" si="33"/>
        <v>19915.459199999998</v>
      </c>
      <c r="T109" s="56">
        <f t="shared" si="27"/>
        <v>0</v>
      </c>
      <c r="U109" s="141">
        <f t="shared" si="34"/>
        <v>0</v>
      </c>
      <c r="V109" s="32">
        <v>2014</v>
      </c>
    </row>
    <row r="110" spans="1:219" thickTop="1" thickBot="1">
      <c r="A110" s="32">
        <v>110</v>
      </c>
      <c r="C110" s="57">
        <f t="shared" si="19"/>
        <v>15738.94</v>
      </c>
      <c r="D110" s="58">
        <v>14650</v>
      </c>
      <c r="E110" s="59">
        <f t="shared" si="35"/>
        <v>0</v>
      </c>
      <c r="F110" s="139" t="s">
        <v>619</v>
      </c>
      <c r="G110" s="138" t="s">
        <v>616</v>
      </c>
      <c r="H110" s="142" t="s">
        <v>21</v>
      </c>
      <c r="I110" s="143">
        <v>7780</v>
      </c>
      <c r="J110" s="143">
        <f t="shared" si="21"/>
        <v>1478.2</v>
      </c>
      <c r="K110" s="140">
        <f t="shared" si="36"/>
        <v>9258.2000000000007</v>
      </c>
      <c r="L110" s="143">
        <f t="shared" si="37"/>
        <v>370.32800000000003</v>
      </c>
      <c r="M110" s="51">
        <f t="shared" si="38"/>
        <v>9628.5280000000002</v>
      </c>
      <c r="N110" s="54">
        <v>4</v>
      </c>
      <c r="O110" s="95">
        <v>1</v>
      </c>
      <c r="P110" s="54">
        <v>3</v>
      </c>
      <c r="Q110" s="55">
        <f t="shared" si="30"/>
        <v>1</v>
      </c>
      <c r="R110" s="55" t="s">
        <v>2212</v>
      </c>
      <c r="S110" s="61">
        <f t="shared" si="33"/>
        <v>9628.5280000000002</v>
      </c>
      <c r="T110" s="56">
        <f t="shared" si="27"/>
        <v>43950</v>
      </c>
      <c r="U110" s="141">
        <f t="shared" si="34"/>
        <v>15064.415999999997</v>
      </c>
      <c r="V110" s="32" t="s">
        <v>983</v>
      </c>
    </row>
    <row r="111" spans="1:219" thickTop="1" thickBot="1">
      <c r="A111" s="32">
        <v>111</v>
      </c>
      <c r="C111" s="57">
        <f t="shared" si="19"/>
        <v>15738.94</v>
      </c>
      <c r="D111" s="58">
        <v>14650</v>
      </c>
      <c r="E111" s="59">
        <f t="shared" si="35"/>
        <v>0</v>
      </c>
      <c r="F111" s="52" t="s">
        <v>619</v>
      </c>
      <c r="G111" s="138" t="s">
        <v>617</v>
      </c>
      <c r="H111" s="142" t="s">
        <v>21</v>
      </c>
      <c r="I111" s="143">
        <v>7780</v>
      </c>
      <c r="J111" s="143">
        <f t="shared" si="21"/>
        <v>1478.2</v>
      </c>
      <c r="K111" s="53">
        <f t="shared" si="36"/>
        <v>9258.2000000000007</v>
      </c>
      <c r="L111" s="143">
        <f t="shared" si="37"/>
        <v>370.32800000000003</v>
      </c>
      <c r="M111" s="51">
        <f t="shared" si="38"/>
        <v>9628.5280000000002</v>
      </c>
      <c r="N111" s="54">
        <v>5</v>
      </c>
      <c r="O111" s="95">
        <v>0</v>
      </c>
      <c r="P111" s="54">
        <f>O111+B111</f>
        <v>0</v>
      </c>
      <c r="Q111" s="55">
        <f t="shared" si="30"/>
        <v>5</v>
      </c>
      <c r="R111" s="55" t="s">
        <v>2212</v>
      </c>
      <c r="S111" s="61">
        <f t="shared" si="33"/>
        <v>48142.64</v>
      </c>
      <c r="T111" s="56">
        <f t="shared" si="27"/>
        <v>0</v>
      </c>
      <c r="U111" s="141">
        <f t="shared" si="34"/>
        <v>0</v>
      </c>
      <c r="V111" s="32" t="s">
        <v>983</v>
      </c>
    </row>
    <row r="112" spans="1:219" thickTop="1" thickBot="1">
      <c r="C112" s="57">
        <f t="shared" si="19"/>
        <v>248.82900000000001</v>
      </c>
      <c r="D112" s="58">
        <v>350</v>
      </c>
      <c r="E112" s="59">
        <f>B120*D112</f>
        <v>0</v>
      </c>
      <c r="F112" s="52" t="s">
        <v>2376</v>
      </c>
      <c r="G112" s="138" t="s">
        <v>2374</v>
      </c>
      <c r="H112" s="142" t="s">
        <v>24</v>
      </c>
      <c r="I112" s="143">
        <v>123</v>
      </c>
      <c r="J112" s="143">
        <f t="shared" si="21"/>
        <v>23.37</v>
      </c>
      <c r="K112" s="125">
        <f t="shared" si="36"/>
        <v>146.37</v>
      </c>
      <c r="L112" s="143">
        <f t="shared" si="37"/>
        <v>5.8548</v>
      </c>
      <c r="M112" s="51">
        <f t="shared" si="38"/>
        <v>152.22480000000002</v>
      </c>
      <c r="N112" s="54">
        <v>20</v>
      </c>
      <c r="O112" s="95">
        <v>0</v>
      </c>
      <c r="P112" s="54">
        <v>0</v>
      </c>
      <c r="Q112" s="55">
        <f t="shared" si="30"/>
        <v>20</v>
      </c>
      <c r="S112" s="61">
        <f t="shared" si="33"/>
        <v>3044.4960000000001</v>
      </c>
      <c r="T112" s="56">
        <f t="shared" si="27"/>
        <v>0</v>
      </c>
      <c r="U112" s="141">
        <f t="shared" si="34"/>
        <v>0</v>
      </c>
      <c r="V112" s="32" t="s">
        <v>2375</v>
      </c>
      <c r="W112" s="32">
        <v>5301</v>
      </c>
    </row>
    <row r="113" spans="1:23" thickTop="1" thickBot="1">
      <c r="C113" s="57">
        <f t="shared" si="19"/>
        <v>685.79699999999991</v>
      </c>
      <c r="D113" s="58">
        <v>1000</v>
      </c>
      <c r="E113" s="59">
        <f>B121*D113</f>
        <v>0</v>
      </c>
      <c r="F113" s="52" t="s">
        <v>2378</v>
      </c>
      <c r="G113" s="138" t="s">
        <v>2181</v>
      </c>
      <c r="H113" s="142" t="s">
        <v>24</v>
      </c>
      <c r="I113" s="143">
        <v>339</v>
      </c>
      <c r="J113" s="143">
        <f t="shared" si="21"/>
        <v>64.41</v>
      </c>
      <c r="K113" s="125">
        <f t="shared" si="36"/>
        <v>403.40999999999997</v>
      </c>
      <c r="L113" s="143">
        <f t="shared" si="37"/>
        <v>16.136399999999998</v>
      </c>
      <c r="M113" s="51">
        <f t="shared" si="38"/>
        <v>419.54639999999995</v>
      </c>
      <c r="N113" s="54">
        <v>20</v>
      </c>
      <c r="O113" s="95">
        <v>0</v>
      </c>
      <c r="P113" s="54">
        <v>0</v>
      </c>
      <c r="Q113" s="55">
        <f t="shared" si="30"/>
        <v>20</v>
      </c>
      <c r="S113" s="61">
        <f t="shared" si="33"/>
        <v>8390.9279999999999</v>
      </c>
      <c r="T113" s="56">
        <f t="shared" si="27"/>
        <v>0</v>
      </c>
      <c r="U113" s="141">
        <f t="shared" si="34"/>
        <v>0</v>
      </c>
      <c r="V113" s="32" t="s">
        <v>2375</v>
      </c>
      <c r="W113" s="32">
        <v>17638</v>
      </c>
    </row>
    <row r="114" spans="1:23" thickTop="1" thickBot="1">
      <c r="A114" s="32">
        <v>112</v>
      </c>
      <c r="C114" s="57">
        <f t="shared" si="19"/>
        <v>358.07099999999997</v>
      </c>
      <c r="D114" s="58">
        <v>500</v>
      </c>
      <c r="E114" s="59">
        <f t="shared" ref="E114:E160" si="39">B114*D114</f>
        <v>0</v>
      </c>
      <c r="F114" s="52" t="s">
        <v>1530</v>
      </c>
      <c r="G114" s="138" t="s">
        <v>1531</v>
      </c>
      <c r="H114" s="142" t="s">
        <v>624</v>
      </c>
      <c r="I114" s="143">
        <v>177</v>
      </c>
      <c r="J114" s="143">
        <f t="shared" si="21"/>
        <v>33.630000000000003</v>
      </c>
      <c r="K114" s="53">
        <f t="shared" si="36"/>
        <v>210.63</v>
      </c>
      <c r="L114" s="143">
        <f t="shared" si="37"/>
        <v>8.4252000000000002</v>
      </c>
      <c r="M114" s="51">
        <f t="shared" si="38"/>
        <v>219.05519999999999</v>
      </c>
      <c r="N114" s="54">
        <v>20</v>
      </c>
      <c r="O114" s="95">
        <v>0</v>
      </c>
      <c r="P114" s="54">
        <f>O114+B114</f>
        <v>0</v>
      </c>
      <c r="Q114" s="55">
        <f t="shared" si="30"/>
        <v>20</v>
      </c>
      <c r="S114" s="61">
        <f t="shared" si="33"/>
        <v>4381.1039999999994</v>
      </c>
      <c r="T114" s="56">
        <f t="shared" si="27"/>
        <v>0</v>
      </c>
      <c r="U114" s="141">
        <f t="shared" si="34"/>
        <v>0</v>
      </c>
    </row>
    <row r="115" spans="1:23" thickTop="1" thickBot="1">
      <c r="A115" s="32">
        <v>113</v>
      </c>
      <c r="B115" s="60">
        <v>1</v>
      </c>
      <c r="C115" s="57">
        <f t="shared" si="19"/>
        <v>390.43900000000002</v>
      </c>
      <c r="D115" s="58">
        <v>500</v>
      </c>
      <c r="E115" s="59">
        <f t="shared" si="39"/>
        <v>500</v>
      </c>
      <c r="F115" s="52" t="s">
        <v>1519</v>
      </c>
      <c r="G115" s="138" t="s">
        <v>285</v>
      </c>
      <c r="H115" s="142" t="s">
        <v>286</v>
      </c>
      <c r="I115" s="143">
        <v>193</v>
      </c>
      <c r="J115" s="143">
        <f t="shared" si="21"/>
        <v>36.67</v>
      </c>
      <c r="K115" s="53">
        <f t="shared" si="36"/>
        <v>229.67000000000002</v>
      </c>
      <c r="L115" s="143">
        <f t="shared" si="37"/>
        <v>9.1868000000000016</v>
      </c>
      <c r="M115" s="51">
        <f t="shared" si="38"/>
        <v>238.85680000000002</v>
      </c>
      <c r="N115" s="54">
        <v>40</v>
      </c>
      <c r="O115" s="95">
        <v>0</v>
      </c>
      <c r="P115" s="54">
        <f>O115+B115</f>
        <v>1</v>
      </c>
      <c r="Q115" s="55">
        <f t="shared" si="30"/>
        <v>39</v>
      </c>
      <c r="S115" s="61">
        <f t="shared" si="33"/>
        <v>9315.4152000000013</v>
      </c>
      <c r="T115" s="56">
        <f t="shared" si="27"/>
        <v>500</v>
      </c>
      <c r="U115" s="141">
        <f t="shared" si="34"/>
        <v>261.14319999999998</v>
      </c>
    </row>
    <row r="116" spans="1:23" thickTop="1" thickBot="1">
      <c r="A116" s="32">
        <v>114</v>
      </c>
      <c r="B116" s="60">
        <v>1</v>
      </c>
      <c r="C116" s="57">
        <f t="shared" si="19"/>
        <v>171.95500000000001</v>
      </c>
      <c r="D116" s="58">
        <v>250</v>
      </c>
      <c r="E116" s="59">
        <f t="shared" si="39"/>
        <v>250</v>
      </c>
      <c r="F116" s="52" t="s">
        <v>227</v>
      </c>
      <c r="G116" s="138" t="s">
        <v>76</v>
      </c>
      <c r="H116" s="142" t="s">
        <v>11</v>
      </c>
      <c r="I116" s="143">
        <v>85</v>
      </c>
      <c r="J116" s="143">
        <f t="shared" si="21"/>
        <v>16.149999999999999</v>
      </c>
      <c r="K116" s="53">
        <f t="shared" si="36"/>
        <v>101.15</v>
      </c>
      <c r="L116" s="143">
        <f t="shared" si="37"/>
        <v>4.0460000000000003</v>
      </c>
      <c r="M116" s="51">
        <f t="shared" si="38"/>
        <v>105.19600000000001</v>
      </c>
      <c r="N116" s="54">
        <v>50</v>
      </c>
      <c r="O116" s="95">
        <v>12</v>
      </c>
      <c r="P116" s="54">
        <f>O116+B116</f>
        <v>13</v>
      </c>
      <c r="Q116" s="55">
        <f t="shared" si="30"/>
        <v>37</v>
      </c>
      <c r="S116" s="61">
        <f t="shared" si="33"/>
        <v>3892.2520000000004</v>
      </c>
      <c r="T116" s="56">
        <f t="shared" si="27"/>
        <v>3250</v>
      </c>
      <c r="U116" s="141">
        <f t="shared" si="34"/>
        <v>1882.4519999999998</v>
      </c>
    </row>
    <row r="117" spans="1:23" thickTop="1" thickBot="1">
      <c r="A117" s="32">
        <v>115</v>
      </c>
      <c r="C117" s="57">
        <f t="shared" si="19"/>
        <v>390.43900000000002</v>
      </c>
      <c r="D117" s="58">
        <v>500</v>
      </c>
      <c r="E117" s="59">
        <f t="shared" si="39"/>
        <v>0</v>
      </c>
      <c r="F117" s="52" t="s">
        <v>227</v>
      </c>
      <c r="G117" s="138" t="s">
        <v>81</v>
      </c>
      <c r="H117" s="142" t="s">
        <v>11</v>
      </c>
      <c r="I117" s="143">
        <v>193</v>
      </c>
      <c r="J117" s="143">
        <f t="shared" si="21"/>
        <v>36.67</v>
      </c>
      <c r="K117" s="53">
        <f t="shared" si="36"/>
        <v>229.67000000000002</v>
      </c>
      <c r="L117" s="143">
        <f t="shared" si="37"/>
        <v>9.1868000000000016</v>
      </c>
      <c r="M117" s="51">
        <f t="shared" si="38"/>
        <v>238.85680000000002</v>
      </c>
      <c r="N117" s="54">
        <v>150</v>
      </c>
      <c r="O117" s="95">
        <v>50</v>
      </c>
      <c r="P117" s="54">
        <v>53</v>
      </c>
      <c r="Q117" s="55">
        <f t="shared" si="30"/>
        <v>97</v>
      </c>
      <c r="S117" s="61">
        <f t="shared" si="33"/>
        <v>23169.109600000003</v>
      </c>
      <c r="T117" s="56">
        <f t="shared" si="27"/>
        <v>26500</v>
      </c>
      <c r="U117" s="141">
        <f t="shared" si="34"/>
        <v>13840.589599999999</v>
      </c>
    </row>
    <row r="118" spans="1:23" thickTop="1" thickBot="1">
      <c r="A118" s="32">
        <v>116</v>
      </c>
      <c r="B118" s="60">
        <v>2</v>
      </c>
      <c r="C118" s="57">
        <f t="shared" si="19"/>
        <v>400.55399999999997</v>
      </c>
      <c r="D118" s="58">
        <v>650</v>
      </c>
      <c r="E118" s="59">
        <f t="shared" si="39"/>
        <v>1300</v>
      </c>
      <c r="F118" s="52" t="s">
        <v>227</v>
      </c>
      <c r="G118" s="138" t="s">
        <v>226</v>
      </c>
      <c r="H118" s="142" t="s">
        <v>35</v>
      </c>
      <c r="I118" s="143">
        <v>198</v>
      </c>
      <c r="J118" s="143">
        <f t="shared" si="21"/>
        <v>37.619999999999997</v>
      </c>
      <c r="K118" s="53">
        <f t="shared" si="36"/>
        <v>235.62</v>
      </c>
      <c r="L118" s="143">
        <f t="shared" si="37"/>
        <v>9.4248000000000012</v>
      </c>
      <c r="M118" s="51">
        <f t="shared" si="38"/>
        <v>245.04480000000001</v>
      </c>
      <c r="N118" s="54">
        <v>10</v>
      </c>
      <c r="O118" s="95">
        <v>2</v>
      </c>
      <c r="P118" s="54">
        <v>6</v>
      </c>
      <c r="Q118" s="55">
        <f t="shared" si="30"/>
        <v>4</v>
      </c>
      <c r="S118" s="61">
        <f t="shared" si="33"/>
        <v>980.17920000000004</v>
      </c>
      <c r="T118" s="56">
        <f t="shared" si="27"/>
        <v>3900</v>
      </c>
      <c r="U118" s="141">
        <f t="shared" si="34"/>
        <v>2429.7312000000002</v>
      </c>
    </row>
    <row r="119" spans="1:23" thickTop="1" thickBot="1">
      <c r="A119" s="32">
        <v>117</v>
      </c>
      <c r="C119" s="57">
        <f t="shared" si="19"/>
        <v>139.58699999999999</v>
      </c>
      <c r="D119" s="58">
        <v>300</v>
      </c>
      <c r="E119" s="59">
        <f t="shared" si="39"/>
        <v>0</v>
      </c>
      <c r="F119" s="52" t="s">
        <v>1111</v>
      </c>
      <c r="G119" s="138" t="s">
        <v>76</v>
      </c>
      <c r="H119" s="142" t="s">
        <v>63</v>
      </c>
      <c r="I119" s="143">
        <v>69</v>
      </c>
      <c r="J119" s="143">
        <f t="shared" si="21"/>
        <v>13.11</v>
      </c>
      <c r="K119" s="53">
        <f t="shared" si="36"/>
        <v>82.11</v>
      </c>
      <c r="L119" s="143">
        <f t="shared" si="37"/>
        <v>3.2844000000000002</v>
      </c>
      <c r="M119" s="51">
        <f t="shared" si="38"/>
        <v>85.394400000000005</v>
      </c>
      <c r="N119" s="54">
        <v>30</v>
      </c>
      <c r="O119" s="95">
        <v>0</v>
      </c>
      <c r="P119" s="54">
        <v>2</v>
      </c>
      <c r="Q119" s="55">
        <f t="shared" si="30"/>
        <v>28</v>
      </c>
      <c r="S119" s="61">
        <f t="shared" si="33"/>
        <v>2391.0432000000001</v>
      </c>
      <c r="T119" s="56">
        <f t="shared" si="27"/>
        <v>600</v>
      </c>
      <c r="U119" s="141">
        <f t="shared" si="34"/>
        <v>429.21119999999996</v>
      </c>
    </row>
    <row r="120" spans="1:23" thickTop="1" thickBot="1">
      <c r="A120" s="32">
        <v>119</v>
      </c>
      <c r="C120" s="57">
        <f t="shared" si="19"/>
        <v>232.64499999999998</v>
      </c>
      <c r="D120" s="58">
        <v>250</v>
      </c>
      <c r="E120" s="59">
        <f t="shared" si="39"/>
        <v>0</v>
      </c>
      <c r="F120" s="52" t="s">
        <v>1839</v>
      </c>
      <c r="G120" s="138" t="s">
        <v>1840</v>
      </c>
      <c r="H120" s="142" t="s">
        <v>286</v>
      </c>
      <c r="I120" s="143">
        <v>115</v>
      </c>
      <c r="J120" s="143">
        <f t="shared" si="21"/>
        <v>21.85</v>
      </c>
      <c r="K120" s="53">
        <f t="shared" si="36"/>
        <v>136.85</v>
      </c>
      <c r="L120" s="143">
        <f t="shared" si="37"/>
        <v>5.4740000000000002</v>
      </c>
      <c r="M120" s="51">
        <f t="shared" si="38"/>
        <v>142.32399999999998</v>
      </c>
      <c r="N120" s="54">
        <v>40</v>
      </c>
      <c r="O120" s="95">
        <v>3</v>
      </c>
      <c r="P120" s="54">
        <v>5</v>
      </c>
      <c r="Q120" s="55">
        <f t="shared" si="30"/>
        <v>35</v>
      </c>
      <c r="S120" s="61">
        <f t="shared" si="33"/>
        <v>4981.3399999999992</v>
      </c>
      <c r="T120" s="56">
        <f t="shared" si="27"/>
        <v>1250</v>
      </c>
      <c r="U120" s="141">
        <f t="shared" si="34"/>
        <v>538.38000000000011</v>
      </c>
    </row>
    <row r="121" spans="1:23" thickTop="1" thickBot="1">
      <c r="A121" s="32">
        <v>118</v>
      </c>
      <c r="C121" s="57">
        <f t="shared" si="19"/>
        <v>465.28999999999996</v>
      </c>
      <c r="D121" s="58">
        <v>500</v>
      </c>
      <c r="E121" s="59">
        <f t="shared" si="39"/>
        <v>0</v>
      </c>
      <c r="F121" s="52" t="s">
        <v>2406</v>
      </c>
      <c r="G121" s="138" t="s">
        <v>568</v>
      </c>
      <c r="H121" s="142" t="s">
        <v>624</v>
      </c>
      <c r="I121" s="143">
        <v>230</v>
      </c>
      <c r="J121" s="143">
        <f t="shared" si="21"/>
        <v>43.7</v>
      </c>
      <c r="K121" s="53">
        <f t="shared" si="36"/>
        <v>273.7</v>
      </c>
      <c r="L121" s="143">
        <f t="shared" si="37"/>
        <v>10.948</v>
      </c>
      <c r="M121" s="51">
        <f t="shared" si="38"/>
        <v>284.64799999999997</v>
      </c>
      <c r="N121" s="54">
        <v>90</v>
      </c>
      <c r="O121" s="95">
        <v>0</v>
      </c>
      <c r="P121" s="54">
        <v>0</v>
      </c>
      <c r="Q121" s="55">
        <f t="shared" si="30"/>
        <v>90</v>
      </c>
      <c r="S121" s="61">
        <f t="shared" si="33"/>
        <v>25618.319999999996</v>
      </c>
      <c r="T121" s="56">
        <f t="shared" si="27"/>
        <v>0</v>
      </c>
      <c r="U121" s="141">
        <f t="shared" si="34"/>
        <v>0</v>
      </c>
      <c r="V121" s="32" t="s">
        <v>1689</v>
      </c>
    </row>
    <row r="122" spans="1:23" thickTop="1" thickBot="1">
      <c r="A122" s="32">
        <v>1040</v>
      </c>
      <c r="C122" s="57">
        <f t="shared" si="19"/>
        <v>422.80700000000002</v>
      </c>
      <c r="D122" s="58">
        <v>500</v>
      </c>
      <c r="E122" s="59">
        <f t="shared" si="39"/>
        <v>0</v>
      </c>
      <c r="F122" s="52" t="s">
        <v>80</v>
      </c>
      <c r="G122" s="138" t="s">
        <v>341</v>
      </c>
      <c r="H122" s="142" t="s">
        <v>286</v>
      </c>
      <c r="I122" s="143">
        <v>209</v>
      </c>
      <c r="J122" s="143">
        <f t="shared" si="21"/>
        <v>39.71</v>
      </c>
      <c r="K122" s="53">
        <f t="shared" si="36"/>
        <v>248.71</v>
      </c>
      <c r="L122" s="143">
        <f t="shared" si="37"/>
        <v>9.9484000000000012</v>
      </c>
      <c r="M122" s="51">
        <f t="shared" si="38"/>
        <v>258.65840000000003</v>
      </c>
      <c r="N122" s="54">
        <v>30</v>
      </c>
      <c r="O122" s="95">
        <v>10</v>
      </c>
      <c r="P122" s="54">
        <f>O122+B122</f>
        <v>10</v>
      </c>
      <c r="Q122" s="55">
        <f t="shared" si="30"/>
        <v>20</v>
      </c>
      <c r="S122" s="61">
        <f t="shared" si="33"/>
        <v>5173.1680000000006</v>
      </c>
      <c r="T122" s="56">
        <f t="shared" si="27"/>
        <v>5000</v>
      </c>
      <c r="U122" s="141">
        <f t="shared" si="34"/>
        <v>2413.4159999999997</v>
      </c>
    </row>
    <row r="123" spans="1:23" thickTop="1" thickBot="1">
      <c r="A123" s="32">
        <v>120</v>
      </c>
      <c r="B123" s="60">
        <v>2</v>
      </c>
      <c r="C123" s="57">
        <f t="shared" si="19"/>
        <v>388.416</v>
      </c>
      <c r="D123" s="58">
        <v>500</v>
      </c>
      <c r="E123" s="59">
        <f t="shared" si="39"/>
        <v>1000</v>
      </c>
      <c r="F123" s="52" t="s">
        <v>80</v>
      </c>
      <c r="G123" s="138" t="s">
        <v>79</v>
      </c>
      <c r="H123" s="142" t="s">
        <v>35</v>
      </c>
      <c r="I123" s="143">
        <v>192</v>
      </c>
      <c r="J123" s="143">
        <f t="shared" si="21"/>
        <v>36.480000000000004</v>
      </c>
      <c r="K123" s="53">
        <f t="shared" si="36"/>
        <v>228.48000000000002</v>
      </c>
      <c r="L123" s="143">
        <f t="shared" si="37"/>
        <v>9.1392000000000007</v>
      </c>
      <c r="M123" s="51">
        <f t="shared" si="38"/>
        <v>237.61920000000001</v>
      </c>
      <c r="N123" s="54">
        <v>120</v>
      </c>
      <c r="O123" s="95">
        <v>22</v>
      </c>
      <c r="P123" s="54">
        <v>27</v>
      </c>
      <c r="Q123" s="55">
        <f t="shared" si="30"/>
        <v>93</v>
      </c>
      <c r="S123" s="61">
        <f t="shared" si="33"/>
        <v>22098.585600000002</v>
      </c>
      <c r="T123" s="56">
        <f t="shared" si="27"/>
        <v>13500</v>
      </c>
      <c r="U123" s="141">
        <f t="shared" si="34"/>
        <v>7084.2816000000003</v>
      </c>
    </row>
    <row r="124" spans="1:23" thickTop="1" thickBot="1">
      <c r="A124" s="32">
        <v>121</v>
      </c>
      <c r="C124" s="57">
        <f t="shared" si="19"/>
        <v>319.63400000000001</v>
      </c>
      <c r="D124" s="58">
        <v>400</v>
      </c>
      <c r="E124" s="59">
        <f t="shared" si="39"/>
        <v>0</v>
      </c>
      <c r="F124" s="52" t="s">
        <v>80</v>
      </c>
      <c r="G124" s="138" t="s">
        <v>1097</v>
      </c>
      <c r="H124" s="142" t="s">
        <v>63</v>
      </c>
      <c r="I124" s="143">
        <v>158</v>
      </c>
      <c r="J124" s="143">
        <f t="shared" si="21"/>
        <v>30.02</v>
      </c>
      <c r="K124" s="53">
        <f t="shared" si="36"/>
        <v>188.02</v>
      </c>
      <c r="L124" s="143">
        <f t="shared" si="37"/>
        <v>7.5208000000000004</v>
      </c>
      <c r="M124" s="51">
        <f t="shared" si="38"/>
        <v>195.54080000000002</v>
      </c>
      <c r="N124" s="54">
        <v>30</v>
      </c>
      <c r="O124" s="95">
        <v>0</v>
      </c>
      <c r="P124" s="54">
        <v>0</v>
      </c>
      <c r="Q124" s="55">
        <f t="shared" si="30"/>
        <v>30</v>
      </c>
      <c r="S124" s="61">
        <f t="shared" si="33"/>
        <v>5866.2240000000002</v>
      </c>
      <c r="U124" s="141">
        <f t="shared" si="34"/>
        <v>0</v>
      </c>
    </row>
    <row r="125" spans="1:23" thickTop="1" thickBot="1">
      <c r="A125" s="32">
        <v>122</v>
      </c>
      <c r="C125" s="57">
        <f t="shared" si="19"/>
        <v>192.185</v>
      </c>
      <c r="D125" s="58">
        <v>250</v>
      </c>
      <c r="E125" s="59">
        <f t="shared" si="39"/>
        <v>0</v>
      </c>
      <c r="F125" s="52" t="s">
        <v>80</v>
      </c>
      <c r="G125" s="138" t="s">
        <v>340</v>
      </c>
      <c r="H125" s="142" t="s">
        <v>286</v>
      </c>
      <c r="I125" s="143">
        <v>95</v>
      </c>
      <c r="J125" s="143">
        <f t="shared" si="21"/>
        <v>18.05</v>
      </c>
      <c r="K125" s="53">
        <f t="shared" si="36"/>
        <v>113.05</v>
      </c>
      <c r="L125" s="143">
        <f t="shared" si="37"/>
        <v>4.5220000000000002</v>
      </c>
      <c r="M125" s="51">
        <f t="shared" si="38"/>
        <v>117.572</v>
      </c>
      <c r="N125" s="54">
        <v>35</v>
      </c>
      <c r="O125" s="95">
        <v>0</v>
      </c>
      <c r="P125" s="54">
        <f>O125+B125</f>
        <v>0</v>
      </c>
      <c r="Q125" s="55">
        <f t="shared" si="30"/>
        <v>35</v>
      </c>
      <c r="S125" s="61">
        <f t="shared" si="33"/>
        <v>4115.0200000000004</v>
      </c>
      <c r="T125" s="56">
        <f t="shared" ref="T125:T142" si="40">P125*D125</f>
        <v>0</v>
      </c>
      <c r="U125" s="141">
        <f t="shared" si="34"/>
        <v>0</v>
      </c>
    </row>
    <row r="126" spans="1:23" thickTop="1" thickBot="1">
      <c r="A126" s="32">
        <v>124</v>
      </c>
      <c r="B126" s="60">
        <v>2</v>
      </c>
      <c r="C126" s="57">
        <f t="shared" si="19"/>
        <v>619.03800000000001</v>
      </c>
      <c r="D126" s="58">
        <v>500</v>
      </c>
      <c r="E126" s="59">
        <f t="shared" si="39"/>
        <v>1000</v>
      </c>
      <c r="F126" s="52" t="s">
        <v>80</v>
      </c>
      <c r="G126" s="138" t="s">
        <v>81</v>
      </c>
      <c r="H126" s="142" t="s">
        <v>624</v>
      </c>
      <c r="I126" s="143">
        <v>306</v>
      </c>
      <c r="J126" s="143">
        <f t="shared" si="21"/>
        <v>58.14</v>
      </c>
      <c r="K126" s="53">
        <f t="shared" si="36"/>
        <v>364.14</v>
      </c>
      <c r="L126" s="143">
        <f t="shared" si="37"/>
        <v>14.5656</v>
      </c>
      <c r="M126" s="51">
        <f t="shared" si="38"/>
        <v>378.7056</v>
      </c>
      <c r="N126" s="54">
        <v>40</v>
      </c>
      <c r="O126" s="95">
        <v>0</v>
      </c>
      <c r="P126" s="54">
        <v>5</v>
      </c>
      <c r="Q126" s="55">
        <f t="shared" si="30"/>
        <v>35</v>
      </c>
      <c r="S126" s="61">
        <f t="shared" si="33"/>
        <v>13254.696</v>
      </c>
      <c r="T126" s="56">
        <f t="shared" si="40"/>
        <v>2500</v>
      </c>
      <c r="U126" s="141">
        <f t="shared" si="34"/>
        <v>606.47199999999998</v>
      </c>
    </row>
    <row r="127" spans="1:23" thickTop="1" thickBot="1">
      <c r="A127" s="32">
        <v>123</v>
      </c>
      <c r="C127" s="57">
        <f t="shared" si="19"/>
        <v>139.58699999999999</v>
      </c>
      <c r="D127" s="58">
        <v>300</v>
      </c>
      <c r="E127" s="59">
        <f t="shared" si="39"/>
        <v>0</v>
      </c>
      <c r="F127" s="52" t="s">
        <v>1112</v>
      </c>
      <c r="G127" s="138" t="s">
        <v>76</v>
      </c>
      <c r="H127" s="142" t="s">
        <v>63</v>
      </c>
      <c r="I127" s="143">
        <v>69</v>
      </c>
      <c r="J127" s="143">
        <f t="shared" si="21"/>
        <v>13.11</v>
      </c>
      <c r="K127" s="53">
        <f t="shared" si="36"/>
        <v>82.11</v>
      </c>
      <c r="L127" s="143">
        <f t="shared" si="37"/>
        <v>3.2844000000000002</v>
      </c>
      <c r="M127" s="51">
        <f t="shared" si="38"/>
        <v>85.394400000000005</v>
      </c>
      <c r="N127" s="54">
        <v>30</v>
      </c>
      <c r="O127" s="95">
        <v>0</v>
      </c>
      <c r="P127" s="54">
        <f>O127+B127</f>
        <v>0</v>
      </c>
      <c r="Q127" s="55">
        <f t="shared" si="30"/>
        <v>30</v>
      </c>
      <c r="S127" s="61">
        <f t="shared" si="33"/>
        <v>2561.8320000000003</v>
      </c>
      <c r="T127" s="56">
        <f t="shared" si="40"/>
        <v>0</v>
      </c>
      <c r="U127" s="141">
        <f t="shared" si="34"/>
        <v>0</v>
      </c>
    </row>
    <row r="128" spans="1:23" thickTop="1" thickBot="1">
      <c r="A128" s="32">
        <v>125</v>
      </c>
      <c r="C128" s="57">
        <f t="shared" si="19"/>
        <v>708.05</v>
      </c>
      <c r="D128" s="58">
        <v>1000</v>
      </c>
      <c r="E128" s="59">
        <f t="shared" si="39"/>
        <v>0</v>
      </c>
      <c r="F128" s="52" t="s">
        <v>1563</v>
      </c>
      <c r="G128" s="138" t="s">
        <v>1564</v>
      </c>
      <c r="H128" s="142" t="s">
        <v>11</v>
      </c>
      <c r="I128" s="143">
        <v>350</v>
      </c>
      <c r="J128" s="143">
        <f t="shared" si="21"/>
        <v>66.5</v>
      </c>
      <c r="K128" s="53">
        <f t="shared" si="36"/>
        <v>416.5</v>
      </c>
      <c r="L128" s="143">
        <f t="shared" si="37"/>
        <v>16.66</v>
      </c>
      <c r="M128" s="51">
        <f t="shared" si="38"/>
        <v>433.16</v>
      </c>
      <c r="N128" s="54">
        <v>10</v>
      </c>
      <c r="O128" s="95">
        <v>0</v>
      </c>
      <c r="P128" s="54">
        <v>3</v>
      </c>
      <c r="Q128" s="55">
        <f t="shared" si="30"/>
        <v>7</v>
      </c>
      <c r="S128" s="61">
        <f t="shared" si="33"/>
        <v>3032.1200000000003</v>
      </c>
      <c r="T128" s="56">
        <f t="shared" si="40"/>
        <v>3000</v>
      </c>
      <c r="U128" s="141">
        <f t="shared" si="34"/>
        <v>1700.52</v>
      </c>
      <c r="V128" s="32">
        <v>2011</v>
      </c>
    </row>
    <row r="129" spans="1:219" thickTop="1" thickBot="1">
      <c r="A129" s="32">
        <v>126</v>
      </c>
      <c r="C129" s="57">
        <f t="shared" si="19"/>
        <v>1359.4560000000001</v>
      </c>
      <c r="D129" s="58">
        <v>2000</v>
      </c>
      <c r="E129" s="59">
        <f t="shared" si="39"/>
        <v>0</v>
      </c>
      <c r="F129" s="52" t="s">
        <v>1712</v>
      </c>
      <c r="G129" s="138" t="s">
        <v>1708</v>
      </c>
      <c r="H129" s="142" t="s">
        <v>286</v>
      </c>
      <c r="I129" s="143">
        <v>672</v>
      </c>
      <c r="J129" s="143">
        <f t="shared" si="21"/>
        <v>127.68</v>
      </c>
      <c r="K129" s="127">
        <f t="shared" si="36"/>
        <v>799.68000000000006</v>
      </c>
      <c r="L129" s="143">
        <f t="shared" si="37"/>
        <v>31.987200000000005</v>
      </c>
      <c r="M129" s="51">
        <f t="shared" si="38"/>
        <v>831.66720000000009</v>
      </c>
      <c r="N129" s="54">
        <v>10</v>
      </c>
      <c r="O129" s="95">
        <v>0</v>
      </c>
      <c r="P129" s="54">
        <v>2</v>
      </c>
      <c r="Q129" s="55">
        <f t="shared" si="30"/>
        <v>8</v>
      </c>
      <c r="S129" s="61">
        <f t="shared" si="33"/>
        <v>6653.3376000000007</v>
      </c>
      <c r="T129" s="56">
        <f t="shared" si="40"/>
        <v>4000</v>
      </c>
      <c r="U129" s="141">
        <f t="shared" si="34"/>
        <v>2336.6655999999998</v>
      </c>
      <c r="V129" s="32">
        <v>2013</v>
      </c>
    </row>
    <row r="130" spans="1:219" thickTop="1" thickBot="1">
      <c r="A130" s="32">
        <v>981</v>
      </c>
      <c r="C130" s="57">
        <f t="shared" si="19"/>
        <v>1984.5630000000001</v>
      </c>
      <c r="D130" s="58">
        <v>2700</v>
      </c>
      <c r="E130" s="59">
        <f t="shared" si="39"/>
        <v>0</v>
      </c>
      <c r="F130" s="52" t="s">
        <v>1712</v>
      </c>
      <c r="G130" s="138" t="s">
        <v>1709</v>
      </c>
      <c r="H130" s="142" t="s">
        <v>11</v>
      </c>
      <c r="I130" s="143">
        <v>981</v>
      </c>
      <c r="J130" s="143">
        <f t="shared" si="21"/>
        <v>186.39000000000001</v>
      </c>
      <c r="K130" s="127">
        <f t="shared" si="36"/>
        <v>1167.3900000000001</v>
      </c>
      <c r="L130" s="143">
        <f t="shared" si="37"/>
        <v>46.695600000000006</v>
      </c>
      <c r="M130" s="51">
        <f t="shared" si="38"/>
        <v>1214.0856000000001</v>
      </c>
      <c r="N130" s="54">
        <v>6</v>
      </c>
      <c r="O130" s="95">
        <v>0</v>
      </c>
      <c r="P130" s="54">
        <v>4</v>
      </c>
      <c r="Q130" s="55">
        <f t="shared" si="30"/>
        <v>2</v>
      </c>
      <c r="S130" s="61">
        <f t="shared" si="33"/>
        <v>2428.1712000000002</v>
      </c>
      <c r="T130" s="56">
        <f t="shared" si="40"/>
        <v>10800</v>
      </c>
      <c r="U130" s="141">
        <f t="shared" si="34"/>
        <v>5943.6575999999995</v>
      </c>
      <c r="V130" s="32">
        <v>2013</v>
      </c>
    </row>
    <row r="131" spans="1:219" thickTop="1" thickBot="1">
      <c r="A131" s="32">
        <v>982</v>
      </c>
      <c r="C131" s="57">
        <f t="shared" si="19"/>
        <v>1588.0549999999998</v>
      </c>
      <c r="D131" s="58">
        <v>2700</v>
      </c>
      <c r="E131" s="59">
        <f t="shared" si="39"/>
        <v>0</v>
      </c>
      <c r="F131" s="52" t="s">
        <v>1712</v>
      </c>
      <c r="G131" s="138" t="s">
        <v>1634</v>
      </c>
      <c r="H131" s="142" t="s">
        <v>290</v>
      </c>
      <c r="I131" s="143">
        <v>785</v>
      </c>
      <c r="J131" s="143">
        <f t="shared" si="21"/>
        <v>149.15</v>
      </c>
      <c r="K131" s="127">
        <f t="shared" si="36"/>
        <v>934.15</v>
      </c>
      <c r="L131" s="143">
        <f t="shared" si="37"/>
        <v>37.366</v>
      </c>
      <c r="M131" s="51">
        <f t="shared" si="38"/>
        <v>971.51599999999996</v>
      </c>
      <c r="N131" s="54">
        <v>6</v>
      </c>
      <c r="O131" s="95">
        <v>0</v>
      </c>
      <c r="P131" s="54">
        <v>3</v>
      </c>
      <c r="Q131" s="55">
        <f t="shared" si="30"/>
        <v>3</v>
      </c>
      <c r="S131" s="61">
        <f t="shared" si="33"/>
        <v>2914.5479999999998</v>
      </c>
      <c r="T131" s="56">
        <f t="shared" si="40"/>
        <v>8100</v>
      </c>
      <c r="U131" s="141">
        <f t="shared" si="34"/>
        <v>5185.4520000000002</v>
      </c>
      <c r="V131" s="32">
        <v>2013</v>
      </c>
    </row>
    <row r="132" spans="1:219" thickTop="1" thickBot="1">
      <c r="A132" s="32">
        <v>983</v>
      </c>
      <c r="C132" s="57">
        <f t="shared" si="19"/>
        <v>1749.8949999999998</v>
      </c>
      <c r="D132" s="58">
        <v>1800</v>
      </c>
      <c r="E132" s="59">
        <f t="shared" si="39"/>
        <v>0</v>
      </c>
      <c r="F132" s="52" t="s">
        <v>1712</v>
      </c>
      <c r="G132" s="138" t="s">
        <v>1710</v>
      </c>
      <c r="H132" s="142" t="s">
        <v>63</v>
      </c>
      <c r="I132" s="143">
        <v>865</v>
      </c>
      <c r="J132" s="143">
        <f t="shared" si="21"/>
        <v>164.35</v>
      </c>
      <c r="K132" s="127">
        <f t="shared" si="36"/>
        <v>1029.3499999999999</v>
      </c>
      <c r="L132" s="143">
        <f t="shared" si="37"/>
        <v>41.173999999999999</v>
      </c>
      <c r="M132" s="51">
        <f t="shared" si="38"/>
        <v>1070.5239999999999</v>
      </c>
      <c r="N132" s="54">
        <v>10</v>
      </c>
      <c r="O132" s="95">
        <v>0</v>
      </c>
      <c r="P132" s="54">
        <v>0</v>
      </c>
      <c r="Q132" s="55">
        <f t="shared" si="30"/>
        <v>10</v>
      </c>
      <c r="S132" s="61">
        <f t="shared" si="33"/>
        <v>10705.239999999998</v>
      </c>
      <c r="T132" s="56">
        <f t="shared" si="40"/>
        <v>0</v>
      </c>
      <c r="U132" s="141">
        <f t="shared" si="34"/>
        <v>0</v>
      </c>
      <c r="V132" s="32">
        <v>2013</v>
      </c>
    </row>
    <row r="133" spans="1:219" s="26" customFormat="1" thickTop="1" thickBot="1">
      <c r="A133" s="32"/>
      <c r="B133" s="60"/>
      <c r="C133" s="57">
        <f t="shared" si="19"/>
        <v>4954.3270000000002</v>
      </c>
      <c r="D133" s="58">
        <v>4500</v>
      </c>
      <c r="E133" s="59">
        <f t="shared" si="39"/>
        <v>0</v>
      </c>
      <c r="F133" s="52" t="s">
        <v>1712</v>
      </c>
      <c r="G133" s="138" t="s">
        <v>285</v>
      </c>
      <c r="H133" s="142" t="s">
        <v>35</v>
      </c>
      <c r="I133" s="143">
        <v>2449</v>
      </c>
      <c r="J133" s="143">
        <f t="shared" si="21"/>
        <v>465.31</v>
      </c>
      <c r="K133" s="127">
        <f t="shared" si="36"/>
        <v>2914.31</v>
      </c>
      <c r="L133" s="143">
        <f t="shared" si="37"/>
        <v>116.5724</v>
      </c>
      <c r="M133" s="51">
        <f t="shared" si="38"/>
        <v>3030.8824</v>
      </c>
      <c r="N133" s="54">
        <v>10</v>
      </c>
      <c r="O133" s="95">
        <v>0</v>
      </c>
      <c r="P133" s="54">
        <v>0</v>
      </c>
      <c r="Q133" s="55">
        <f t="shared" si="30"/>
        <v>10</v>
      </c>
      <c r="R133" s="55"/>
      <c r="S133" s="61">
        <f t="shared" si="33"/>
        <v>30308.824000000001</v>
      </c>
      <c r="T133" s="56">
        <f t="shared" si="40"/>
        <v>0</v>
      </c>
      <c r="U133" s="141">
        <f t="shared" si="34"/>
        <v>0</v>
      </c>
      <c r="V133" s="32">
        <v>2014</v>
      </c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  <c r="GB133" s="32"/>
      <c r="GC133" s="32"/>
      <c r="GD133" s="32"/>
      <c r="GE133" s="32"/>
      <c r="GF133" s="32"/>
      <c r="GG133" s="32"/>
      <c r="GH133" s="32"/>
      <c r="GI133" s="32"/>
      <c r="GJ133" s="32"/>
      <c r="GK133" s="32"/>
      <c r="GL133" s="32"/>
      <c r="GM133" s="32"/>
      <c r="GN133" s="32"/>
      <c r="GO133" s="32"/>
      <c r="GP133" s="32"/>
      <c r="GQ133" s="32"/>
      <c r="GR133" s="32"/>
      <c r="GS133" s="32"/>
      <c r="GT133" s="32"/>
      <c r="GU133" s="32"/>
      <c r="GV133" s="32"/>
      <c r="GW133" s="32"/>
      <c r="GX133" s="32"/>
      <c r="GY133" s="32"/>
      <c r="GZ133" s="32"/>
      <c r="HA133" s="32"/>
      <c r="HB133" s="32"/>
      <c r="HC133" s="32"/>
      <c r="HD133" s="32"/>
      <c r="HE133" s="32"/>
      <c r="HF133" s="32"/>
      <c r="HG133" s="32"/>
      <c r="HH133" s="32"/>
      <c r="HI133" s="32"/>
      <c r="HJ133" s="32"/>
      <c r="HK133" s="32"/>
    </row>
    <row r="134" spans="1:219" thickTop="1" thickBot="1">
      <c r="A134" s="32">
        <v>985</v>
      </c>
      <c r="C134" s="57">
        <f t="shared" ref="C134:C197" si="41">K134*1.7</f>
        <v>4954.3270000000002</v>
      </c>
      <c r="D134" s="58">
        <v>4850</v>
      </c>
      <c r="E134" s="59">
        <f t="shared" si="39"/>
        <v>0</v>
      </c>
      <c r="F134" s="52" t="s">
        <v>1711</v>
      </c>
      <c r="G134" s="138" t="s">
        <v>285</v>
      </c>
      <c r="H134" s="142" t="s">
        <v>35</v>
      </c>
      <c r="I134" s="143">
        <v>2449</v>
      </c>
      <c r="J134" s="143">
        <f t="shared" ref="J134:J197" si="42">0.19*I134</f>
        <v>465.31</v>
      </c>
      <c r="K134" s="127">
        <f t="shared" si="36"/>
        <v>2914.31</v>
      </c>
      <c r="L134" s="143">
        <f t="shared" si="37"/>
        <v>116.5724</v>
      </c>
      <c r="M134" s="51">
        <f t="shared" si="38"/>
        <v>3030.8824</v>
      </c>
      <c r="N134" s="54">
        <v>10</v>
      </c>
      <c r="O134" s="95">
        <v>0</v>
      </c>
      <c r="P134" s="54">
        <v>2</v>
      </c>
      <c r="Q134" s="55">
        <f t="shared" si="30"/>
        <v>8</v>
      </c>
      <c r="S134" s="61">
        <f t="shared" ref="S134:S155" si="43">Q134*M134</f>
        <v>24247.0592</v>
      </c>
      <c r="T134" s="56">
        <f t="shared" si="40"/>
        <v>9700</v>
      </c>
      <c r="U134" s="141">
        <f t="shared" ref="U134:U142" si="44">T134-P134*M134</f>
        <v>3638.2352000000001</v>
      </c>
      <c r="V134" s="32">
        <v>2014</v>
      </c>
    </row>
    <row r="135" spans="1:219" thickTop="1" thickBot="1">
      <c r="A135" s="32">
        <v>986</v>
      </c>
      <c r="C135" s="57">
        <f t="shared" si="41"/>
        <v>1984.5630000000001</v>
      </c>
      <c r="D135" s="58">
        <v>2700</v>
      </c>
      <c r="E135" s="59">
        <f t="shared" si="39"/>
        <v>0</v>
      </c>
      <c r="F135" s="52" t="s">
        <v>1711</v>
      </c>
      <c r="G135" s="138" t="s">
        <v>1709</v>
      </c>
      <c r="H135" s="142" t="s">
        <v>11</v>
      </c>
      <c r="I135" s="143">
        <v>981</v>
      </c>
      <c r="J135" s="143">
        <f t="shared" si="42"/>
        <v>186.39000000000001</v>
      </c>
      <c r="K135" s="127">
        <f t="shared" si="36"/>
        <v>1167.3900000000001</v>
      </c>
      <c r="L135" s="143">
        <f t="shared" si="37"/>
        <v>46.695600000000006</v>
      </c>
      <c r="M135" s="51">
        <f t="shared" si="38"/>
        <v>1214.0856000000001</v>
      </c>
      <c r="N135" s="54">
        <v>4</v>
      </c>
      <c r="O135" s="95">
        <v>0</v>
      </c>
      <c r="P135" s="54">
        <v>2</v>
      </c>
      <c r="Q135" s="55">
        <f t="shared" si="30"/>
        <v>2</v>
      </c>
      <c r="S135" s="61">
        <f t="shared" si="43"/>
        <v>2428.1712000000002</v>
      </c>
      <c r="T135" s="56">
        <f t="shared" si="40"/>
        <v>5400</v>
      </c>
      <c r="U135" s="141">
        <f t="shared" si="44"/>
        <v>2971.8287999999998</v>
      </c>
      <c r="V135" s="32">
        <v>2013</v>
      </c>
    </row>
    <row r="136" spans="1:219" thickTop="1" thickBot="1">
      <c r="A136" s="32">
        <v>987</v>
      </c>
      <c r="C136" s="57">
        <f t="shared" si="41"/>
        <v>1679.0900000000001</v>
      </c>
      <c r="D136" s="58">
        <v>2700</v>
      </c>
      <c r="E136" s="59">
        <f t="shared" si="39"/>
        <v>0</v>
      </c>
      <c r="F136" s="52" t="s">
        <v>1521</v>
      </c>
      <c r="G136" s="138" t="s">
        <v>1116</v>
      </c>
      <c r="H136" s="142" t="s">
        <v>63</v>
      </c>
      <c r="I136" s="143">
        <v>830</v>
      </c>
      <c r="J136" s="143">
        <f t="shared" si="42"/>
        <v>157.69999999999999</v>
      </c>
      <c r="K136" s="53">
        <f t="shared" si="36"/>
        <v>987.7</v>
      </c>
      <c r="L136" s="143">
        <f t="shared" si="37"/>
        <v>39.508000000000003</v>
      </c>
      <c r="M136" s="51">
        <f t="shared" si="38"/>
        <v>1027.2080000000001</v>
      </c>
      <c r="N136" s="54">
        <v>10</v>
      </c>
      <c r="O136" s="95">
        <v>0</v>
      </c>
      <c r="P136" s="54">
        <v>1</v>
      </c>
      <c r="Q136" s="55">
        <f t="shared" si="30"/>
        <v>9</v>
      </c>
      <c r="S136" s="61">
        <f t="shared" si="43"/>
        <v>9244.8720000000012</v>
      </c>
      <c r="T136" s="56">
        <f t="shared" si="40"/>
        <v>2700</v>
      </c>
      <c r="U136" s="141">
        <f t="shared" si="44"/>
        <v>1672.7919999999999</v>
      </c>
    </row>
    <row r="137" spans="1:219" thickTop="1" thickBot="1">
      <c r="A137" s="32">
        <v>127</v>
      </c>
      <c r="C137" s="57">
        <f t="shared" si="41"/>
        <v>2336.5650000000001</v>
      </c>
      <c r="D137" s="58">
        <v>4200</v>
      </c>
      <c r="E137" s="59">
        <f t="shared" si="39"/>
        <v>0</v>
      </c>
      <c r="F137" s="52" t="s">
        <v>1137</v>
      </c>
      <c r="G137" s="138" t="s">
        <v>24</v>
      </c>
      <c r="H137" s="142" t="s">
        <v>24</v>
      </c>
      <c r="I137" s="143">
        <v>1155</v>
      </c>
      <c r="J137" s="143">
        <f t="shared" si="42"/>
        <v>219.45</v>
      </c>
      <c r="K137" s="125">
        <f t="shared" ref="K137:K168" si="45">I137+J137</f>
        <v>1374.45</v>
      </c>
      <c r="L137" s="143">
        <f t="shared" ref="L137:L168" si="46">0.04*K137</f>
        <v>54.978000000000002</v>
      </c>
      <c r="M137" s="51">
        <f t="shared" ref="M137:M168" si="47">K137+L137</f>
        <v>1429.4280000000001</v>
      </c>
      <c r="N137" s="54">
        <v>10</v>
      </c>
      <c r="O137" s="95">
        <v>0</v>
      </c>
      <c r="P137" s="54">
        <v>0</v>
      </c>
      <c r="Q137" s="55">
        <f t="shared" si="30"/>
        <v>10</v>
      </c>
      <c r="S137" s="61">
        <f t="shared" si="43"/>
        <v>14294.28</v>
      </c>
      <c r="T137" s="56">
        <f t="shared" si="40"/>
        <v>0</v>
      </c>
      <c r="U137" s="141">
        <f t="shared" si="44"/>
        <v>0</v>
      </c>
    </row>
    <row r="138" spans="1:219" thickTop="1" thickBot="1">
      <c r="A138" s="32">
        <v>128</v>
      </c>
      <c r="C138" s="57">
        <f t="shared" si="41"/>
        <v>5156.6269999999995</v>
      </c>
      <c r="D138" s="58">
        <v>3800</v>
      </c>
      <c r="E138" s="59">
        <f t="shared" si="39"/>
        <v>0</v>
      </c>
      <c r="F138" s="52" t="s">
        <v>1538</v>
      </c>
      <c r="G138" s="138" t="s">
        <v>1518</v>
      </c>
      <c r="H138" s="142" t="s">
        <v>35</v>
      </c>
      <c r="I138" s="143">
        <v>2549</v>
      </c>
      <c r="J138" s="143">
        <f t="shared" si="42"/>
        <v>484.31</v>
      </c>
      <c r="K138" s="53">
        <f t="shared" si="45"/>
        <v>3033.31</v>
      </c>
      <c r="L138" s="143">
        <f t="shared" si="46"/>
        <v>121.33240000000001</v>
      </c>
      <c r="M138" s="51">
        <f t="shared" si="47"/>
        <v>3154.6423999999997</v>
      </c>
      <c r="N138" s="54">
        <v>10</v>
      </c>
      <c r="O138" s="95">
        <v>0</v>
      </c>
      <c r="P138" s="54">
        <f>O138+B138</f>
        <v>0</v>
      </c>
      <c r="Q138" s="55">
        <f t="shared" si="30"/>
        <v>10</v>
      </c>
      <c r="S138" s="61">
        <f t="shared" si="43"/>
        <v>31546.423999999999</v>
      </c>
      <c r="T138" s="56">
        <f t="shared" si="40"/>
        <v>0</v>
      </c>
      <c r="U138" s="141">
        <f t="shared" si="44"/>
        <v>0</v>
      </c>
    </row>
    <row r="139" spans="1:219" thickTop="1" thickBot="1">
      <c r="A139" s="32">
        <v>129</v>
      </c>
      <c r="C139" s="57">
        <f t="shared" si="41"/>
        <v>2498.4050000000002</v>
      </c>
      <c r="D139" s="58">
        <v>2500</v>
      </c>
      <c r="E139" s="59">
        <f t="shared" si="39"/>
        <v>0</v>
      </c>
      <c r="F139" s="52" t="s">
        <v>404</v>
      </c>
      <c r="G139" s="138" t="s">
        <v>239</v>
      </c>
      <c r="H139" s="142" t="s">
        <v>11</v>
      </c>
      <c r="I139" s="143">
        <v>1235</v>
      </c>
      <c r="J139" s="143">
        <f t="shared" si="42"/>
        <v>234.65</v>
      </c>
      <c r="K139" s="53">
        <f t="shared" si="45"/>
        <v>1469.65</v>
      </c>
      <c r="L139" s="143">
        <f t="shared" si="46"/>
        <v>58.786000000000001</v>
      </c>
      <c r="M139" s="51">
        <f t="shared" si="47"/>
        <v>1528.4360000000001</v>
      </c>
      <c r="N139" s="54">
        <v>10</v>
      </c>
      <c r="O139" s="95">
        <v>1</v>
      </c>
      <c r="P139" s="54">
        <f>O139+B139</f>
        <v>1</v>
      </c>
      <c r="Q139" s="55">
        <f t="shared" si="30"/>
        <v>9</v>
      </c>
      <c r="S139" s="61">
        <f t="shared" si="43"/>
        <v>13755.924000000001</v>
      </c>
      <c r="T139" s="56">
        <f t="shared" si="40"/>
        <v>2500</v>
      </c>
      <c r="U139" s="141">
        <f t="shared" si="44"/>
        <v>971.56399999999985</v>
      </c>
    </row>
    <row r="140" spans="1:219" thickTop="1" thickBot="1">
      <c r="A140" s="32">
        <v>130</v>
      </c>
      <c r="B140" s="60">
        <v>2</v>
      </c>
      <c r="C140" s="57">
        <f t="shared" si="41"/>
        <v>283.21999999999997</v>
      </c>
      <c r="D140" s="58">
        <v>500</v>
      </c>
      <c r="E140" s="59">
        <f t="shared" si="39"/>
        <v>1000</v>
      </c>
      <c r="F140" s="139" t="s">
        <v>240</v>
      </c>
      <c r="G140" s="138" t="s">
        <v>241</v>
      </c>
      <c r="H140" s="142" t="s">
        <v>24</v>
      </c>
      <c r="I140" s="143">
        <v>140</v>
      </c>
      <c r="J140" s="143">
        <f t="shared" si="42"/>
        <v>26.6</v>
      </c>
      <c r="K140" s="125">
        <f t="shared" si="45"/>
        <v>166.6</v>
      </c>
      <c r="L140" s="143">
        <f t="shared" si="46"/>
        <v>6.6639999999999997</v>
      </c>
      <c r="M140" s="51">
        <f t="shared" si="47"/>
        <v>173.26399999999998</v>
      </c>
      <c r="N140" s="54">
        <v>30</v>
      </c>
      <c r="O140" s="95">
        <v>12</v>
      </c>
      <c r="P140" s="54">
        <v>30</v>
      </c>
      <c r="Q140" s="55">
        <f t="shared" si="30"/>
        <v>0</v>
      </c>
      <c r="S140" s="61">
        <f t="shared" si="43"/>
        <v>0</v>
      </c>
      <c r="T140" s="56">
        <f t="shared" si="40"/>
        <v>15000</v>
      </c>
      <c r="U140" s="141">
        <f t="shared" si="44"/>
        <v>9802.0800000000017</v>
      </c>
    </row>
    <row r="141" spans="1:219" thickTop="1" thickBot="1">
      <c r="A141" s="32">
        <v>131</v>
      </c>
      <c r="C141" s="57">
        <f t="shared" si="41"/>
        <v>212.41499999999999</v>
      </c>
      <c r="D141" s="58">
        <v>300</v>
      </c>
      <c r="E141" s="59">
        <f t="shared" si="39"/>
        <v>0</v>
      </c>
      <c r="F141" s="52" t="s">
        <v>1537</v>
      </c>
      <c r="G141" s="138" t="s">
        <v>416</v>
      </c>
      <c r="H141" s="142" t="s">
        <v>11</v>
      </c>
      <c r="I141" s="143">
        <v>105</v>
      </c>
      <c r="J141" s="143">
        <f t="shared" si="42"/>
        <v>19.95</v>
      </c>
      <c r="K141" s="53">
        <f t="shared" si="45"/>
        <v>124.95</v>
      </c>
      <c r="L141" s="143">
        <f t="shared" si="46"/>
        <v>4.9980000000000002</v>
      </c>
      <c r="M141" s="51">
        <f t="shared" si="47"/>
        <v>129.94800000000001</v>
      </c>
      <c r="N141" s="54">
        <v>35</v>
      </c>
      <c r="O141" s="95">
        <v>0</v>
      </c>
      <c r="P141" s="54">
        <f>O141+B141</f>
        <v>0</v>
      </c>
      <c r="Q141" s="55">
        <f t="shared" si="30"/>
        <v>35</v>
      </c>
      <c r="S141" s="61">
        <f t="shared" si="43"/>
        <v>4548.18</v>
      </c>
      <c r="T141" s="56">
        <f t="shared" si="40"/>
        <v>0</v>
      </c>
      <c r="U141" s="141">
        <f t="shared" si="44"/>
        <v>0</v>
      </c>
    </row>
    <row r="142" spans="1:219" thickTop="1" thickBot="1">
      <c r="A142" s="32">
        <v>132</v>
      </c>
      <c r="C142" s="57">
        <f t="shared" si="41"/>
        <v>2320.3809999999999</v>
      </c>
      <c r="D142" s="58">
        <v>2250</v>
      </c>
      <c r="E142" s="59">
        <f t="shared" si="39"/>
        <v>0</v>
      </c>
      <c r="F142" s="52" t="s">
        <v>1177</v>
      </c>
      <c r="G142" s="138" t="s">
        <v>417</v>
      </c>
      <c r="H142" s="142" t="s">
        <v>286</v>
      </c>
      <c r="I142" s="143">
        <v>1147</v>
      </c>
      <c r="J142" s="143">
        <f t="shared" si="42"/>
        <v>217.93</v>
      </c>
      <c r="K142" s="53">
        <f t="shared" si="45"/>
        <v>1364.93</v>
      </c>
      <c r="L142" s="143">
        <f t="shared" si="46"/>
        <v>54.597200000000001</v>
      </c>
      <c r="M142" s="51">
        <f t="shared" si="47"/>
        <v>1419.5272</v>
      </c>
      <c r="N142" s="54">
        <v>10</v>
      </c>
      <c r="O142" s="95">
        <v>0</v>
      </c>
      <c r="P142" s="54">
        <f>O142+B142</f>
        <v>0</v>
      </c>
      <c r="Q142" s="55">
        <f t="shared" si="30"/>
        <v>10</v>
      </c>
      <c r="S142" s="61">
        <f t="shared" si="43"/>
        <v>14195.272000000001</v>
      </c>
      <c r="T142" s="56">
        <f t="shared" si="40"/>
        <v>0</v>
      </c>
      <c r="U142" s="141">
        <f t="shared" si="44"/>
        <v>0</v>
      </c>
    </row>
    <row r="143" spans="1:219" thickTop="1" thickBot="1">
      <c r="A143" s="32">
        <v>133</v>
      </c>
      <c r="C143" s="57">
        <f t="shared" si="41"/>
        <v>1573.8939999999998</v>
      </c>
      <c r="D143" s="58">
        <v>2500</v>
      </c>
      <c r="E143" s="59">
        <f t="shared" si="39"/>
        <v>0</v>
      </c>
      <c r="F143" s="52" t="s">
        <v>1177</v>
      </c>
      <c r="G143" s="138" t="s">
        <v>1571</v>
      </c>
      <c r="H143" s="142" t="s">
        <v>1383</v>
      </c>
      <c r="I143" s="143">
        <v>778</v>
      </c>
      <c r="J143" s="143">
        <f t="shared" si="42"/>
        <v>147.82</v>
      </c>
      <c r="K143" s="53">
        <f t="shared" si="45"/>
        <v>925.81999999999994</v>
      </c>
      <c r="L143" s="143">
        <f t="shared" si="46"/>
        <v>37.032800000000002</v>
      </c>
      <c r="M143" s="51">
        <f t="shared" si="47"/>
        <v>962.85279999999989</v>
      </c>
      <c r="N143" s="54">
        <v>10</v>
      </c>
      <c r="O143" s="95">
        <v>0</v>
      </c>
      <c r="P143" s="54">
        <v>1</v>
      </c>
      <c r="Q143" s="55">
        <f t="shared" si="30"/>
        <v>9</v>
      </c>
      <c r="S143" s="61">
        <f t="shared" si="43"/>
        <v>8665.6751999999997</v>
      </c>
    </row>
    <row r="144" spans="1:219" thickTop="1" thickBot="1">
      <c r="A144" s="32">
        <v>134</v>
      </c>
      <c r="C144" s="57">
        <f t="shared" si="41"/>
        <v>495.63499999999999</v>
      </c>
      <c r="D144" s="58">
        <v>1200</v>
      </c>
      <c r="E144" s="59">
        <f t="shared" si="39"/>
        <v>0</v>
      </c>
      <c r="F144" s="52" t="s">
        <v>1177</v>
      </c>
      <c r="G144" s="138" t="s">
        <v>418</v>
      </c>
      <c r="H144" s="142" t="s">
        <v>35</v>
      </c>
      <c r="I144" s="143">
        <v>245</v>
      </c>
      <c r="J144" s="143">
        <f t="shared" si="42"/>
        <v>46.55</v>
      </c>
      <c r="K144" s="53">
        <f t="shared" si="45"/>
        <v>291.55</v>
      </c>
      <c r="L144" s="143">
        <f t="shared" si="46"/>
        <v>11.662000000000001</v>
      </c>
      <c r="M144" s="51">
        <f t="shared" si="47"/>
        <v>303.21199999999999</v>
      </c>
      <c r="N144" s="54">
        <v>10</v>
      </c>
      <c r="O144" s="95">
        <v>0</v>
      </c>
      <c r="P144" s="54">
        <f>O144+B144</f>
        <v>0</v>
      </c>
      <c r="Q144" s="55">
        <f t="shared" si="30"/>
        <v>10</v>
      </c>
      <c r="S144" s="61">
        <f t="shared" si="43"/>
        <v>3032.12</v>
      </c>
      <c r="T144" s="56">
        <f t="shared" ref="T144:T155" si="48">P144*D144</f>
        <v>0</v>
      </c>
      <c r="U144" s="141">
        <f t="shared" ref="U144:U155" si="49">T144-P144*M144</f>
        <v>0</v>
      </c>
    </row>
    <row r="145" spans="1:219" thickTop="1" thickBot="1">
      <c r="A145" s="32">
        <v>135</v>
      </c>
      <c r="C145" s="57">
        <f t="shared" si="41"/>
        <v>2314.3120000000004</v>
      </c>
      <c r="D145" s="58">
        <v>2500</v>
      </c>
      <c r="E145" s="59">
        <f t="shared" si="39"/>
        <v>0</v>
      </c>
      <c r="F145" s="52" t="s">
        <v>1482</v>
      </c>
      <c r="G145" s="138" t="s">
        <v>1479</v>
      </c>
      <c r="H145" s="142" t="s">
        <v>63</v>
      </c>
      <c r="I145" s="143">
        <v>1144</v>
      </c>
      <c r="J145" s="143">
        <f t="shared" si="42"/>
        <v>217.36</v>
      </c>
      <c r="K145" s="53">
        <f t="shared" si="45"/>
        <v>1361.3600000000001</v>
      </c>
      <c r="L145" s="143">
        <f t="shared" si="46"/>
        <v>54.454400000000007</v>
      </c>
      <c r="M145" s="51">
        <f t="shared" si="47"/>
        <v>1415.8144000000002</v>
      </c>
      <c r="N145" s="54">
        <v>10</v>
      </c>
      <c r="O145" s="95">
        <v>0</v>
      </c>
      <c r="P145" s="54">
        <v>1</v>
      </c>
      <c r="Q145" s="55">
        <f t="shared" si="30"/>
        <v>9</v>
      </c>
      <c r="S145" s="61">
        <f t="shared" si="43"/>
        <v>12742.329600000001</v>
      </c>
      <c r="T145" s="56">
        <f t="shared" si="48"/>
        <v>2500</v>
      </c>
      <c r="U145" s="141">
        <f t="shared" si="49"/>
        <v>1084.1855999999998</v>
      </c>
      <c r="V145" s="32">
        <v>2011</v>
      </c>
    </row>
    <row r="146" spans="1:219" thickTop="1" thickBot="1">
      <c r="A146" s="32">
        <v>136</v>
      </c>
      <c r="C146" s="57">
        <f t="shared" si="41"/>
        <v>2635.9689999999996</v>
      </c>
      <c r="D146" s="58">
        <v>3200</v>
      </c>
      <c r="E146" s="59">
        <f t="shared" si="39"/>
        <v>0</v>
      </c>
      <c r="F146" s="52" t="s">
        <v>1483</v>
      </c>
      <c r="G146" s="138" t="s">
        <v>1480</v>
      </c>
      <c r="H146" s="142" t="s">
        <v>11</v>
      </c>
      <c r="I146" s="143">
        <v>1303</v>
      </c>
      <c r="J146" s="143">
        <f t="shared" si="42"/>
        <v>247.57</v>
      </c>
      <c r="K146" s="53">
        <f t="shared" si="45"/>
        <v>1550.57</v>
      </c>
      <c r="L146" s="143">
        <f t="shared" si="46"/>
        <v>62.022799999999997</v>
      </c>
      <c r="M146" s="51">
        <f t="shared" si="47"/>
        <v>1612.5927999999999</v>
      </c>
      <c r="N146" s="54">
        <v>10</v>
      </c>
      <c r="O146" s="95">
        <v>0</v>
      </c>
      <c r="P146" s="54">
        <v>5</v>
      </c>
      <c r="Q146" s="55">
        <f t="shared" si="30"/>
        <v>5</v>
      </c>
      <c r="S146" s="61">
        <f t="shared" si="43"/>
        <v>8062.9639999999999</v>
      </c>
      <c r="T146" s="56">
        <f t="shared" si="48"/>
        <v>16000</v>
      </c>
      <c r="U146" s="141">
        <f t="shared" si="49"/>
        <v>7937.0360000000001</v>
      </c>
      <c r="V146" s="32">
        <v>2013</v>
      </c>
    </row>
    <row r="147" spans="1:219" thickTop="1" thickBot="1">
      <c r="A147" s="32">
        <v>137</v>
      </c>
      <c r="C147" s="57">
        <f t="shared" si="41"/>
        <v>2975.8330000000001</v>
      </c>
      <c r="D147" s="58">
        <v>3000</v>
      </c>
      <c r="E147" s="59">
        <f t="shared" si="39"/>
        <v>0</v>
      </c>
      <c r="F147" s="52" t="s">
        <v>1484</v>
      </c>
      <c r="G147" s="138" t="s">
        <v>1481</v>
      </c>
      <c r="H147" s="142" t="s">
        <v>11</v>
      </c>
      <c r="I147" s="143">
        <v>1471</v>
      </c>
      <c r="J147" s="143">
        <f t="shared" si="42"/>
        <v>279.49</v>
      </c>
      <c r="K147" s="53">
        <f t="shared" si="45"/>
        <v>1750.49</v>
      </c>
      <c r="L147" s="143">
        <f t="shared" si="46"/>
        <v>70.019599999999997</v>
      </c>
      <c r="M147" s="51">
        <f t="shared" si="47"/>
        <v>1820.5096000000001</v>
      </c>
      <c r="N147" s="54">
        <v>10</v>
      </c>
      <c r="O147" s="95">
        <v>0</v>
      </c>
      <c r="P147" s="54">
        <v>8</v>
      </c>
      <c r="Q147" s="55">
        <f t="shared" si="30"/>
        <v>2</v>
      </c>
      <c r="S147" s="61">
        <f t="shared" si="43"/>
        <v>3641.0192000000002</v>
      </c>
      <c r="T147" s="56">
        <f t="shared" si="48"/>
        <v>24000</v>
      </c>
      <c r="U147" s="141">
        <f t="shared" si="49"/>
        <v>9435.9231999999993</v>
      </c>
      <c r="V147" s="32">
        <v>2013</v>
      </c>
    </row>
    <row r="148" spans="1:219" thickTop="1" thickBot="1">
      <c r="A148" s="32">
        <v>138</v>
      </c>
      <c r="C148" s="57">
        <f t="shared" si="41"/>
        <v>1001.3849999999999</v>
      </c>
      <c r="D148" s="58">
        <v>1800</v>
      </c>
      <c r="E148" s="59">
        <f t="shared" si="39"/>
        <v>0</v>
      </c>
      <c r="F148" s="52" t="s">
        <v>1178</v>
      </c>
      <c r="G148" s="138" t="s">
        <v>239</v>
      </c>
      <c r="H148" s="142" t="s">
        <v>11</v>
      </c>
      <c r="I148" s="143">
        <v>495</v>
      </c>
      <c r="J148" s="143">
        <f t="shared" si="42"/>
        <v>94.05</v>
      </c>
      <c r="K148" s="53">
        <f t="shared" si="45"/>
        <v>589.04999999999995</v>
      </c>
      <c r="L148" s="143">
        <f t="shared" si="46"/>
        <v>23.561999999999998</v>
      </c>
      <c r="M148" s="51">
        <f t="shared" si="47"/>
        <v>612.61199999999997</v>
      </c>
      <c r="N148" s="54">
        <v>10</v>
      </c>
      <c r="O148" s="95">
        <v>3</v>
      </c>
      <c r="P148" s="54">
        <v>6</v>
      </c>
      <c r="Q148" s="55">
        <f t="shared" si="30"/>
        <v>4</v>
      </c>
      <c r="S148" s="61">
        <f t="shared" si="43"/>
        <v>2450.4479999999999</v>
      </c>
      <c r="T148" s="56">
        <f t="shared" si="48"/>
        <v>10800</v>
      </c>
      <c r="U148" s="141">
        <f t="shared" si="49"/>
        <v>7124.3280000000004</v>
      </c>
    </row>
    <row r="149" spans="1:219" thickTop="1" thickBot="1">
      <c r="A149" s="32">
        <v>139</v>
      </c>
      <c r="B149" s="60">
        <v>1</v>
      </c>
      <c r="C149" s="57">
        <f t="shared" si="41"/>
        <v>1853.068</v>
      </c>
      <c r="D149" s="58">
        <v>3000</v>
      </c>
      <c r="E149" s="59">
        <f t="shared" si="39"/>
        <v>3000</v>
      </c>
      <c r="F149" s="52" t="s">
        <v>1179</v>
      </c>
      <c r="G149" s="138" t="s">
        <v>419</v>
      </c>
      <c r="H149" s="142" t="s">
        <v>35</v>
      </c>
      <c r="I149" s="143">
        <v>916</v>
      </c>
      <c r="J149" s="143">
        <f t="shared" si="42"/>
        <v>174.04</v>
      </c>
      <c r="K149" s="53">
        <f t="shared" si="45"/>
        <v>1090.04</v>
      </c>
      <c r="L149" s="143">
        <f t="shared" si="46"/>
        <v>43.601599999999998</v>
      </c>
      <c r="M149" s="51">
        <f t="shared" si="47"/>
        <v>1133.6415999999999</v>
      </c>
      <c r="N149" s="54">
        <v>50</v>
      </c>
      <c r="O149" s="95">
        <v>4</v>
      </c>
      <c r="P149" s="54">
        <v>6</v>
      </c>
      <c r="Q149" s="55">
        <f t="shared" si="30"/>
        <v>44</v>
      </c>
      <c r="R149" s="55" t="s">
        <v>2182</v>
      </c>
      <c r="S149" s="61">
        <f t="shared" si="43"/>
        <v>49880.2304</v>
      </c>
      <c r="T149" s="56">
        <f t="shared" si="48"/>
        <v>18000</v>
      </c>
      <c r="U149" s="141">
        <f t="shared" si="49"/>
        <v>11198.1504</v>
      </c>
    </row>
    <row r="150" spans="1:219" thickTop="1" thickBot="1">
      <c r="A150" s="32">
        <v>140</v>
      </c>
      <c r="B150" s="60">
        <v>0</v>
      </c>
      <c r="C150" s="57">
        <f t="shared" si="41"/>
        <v>1780.24</v>
      </c>
      <c r="D150" s="58">
        <v>3000</v>
      </c>
      <c r="E150" s="59">
        <f t="shared" si="39"/>
        <v>0</v>
      </c>
      <c r="F150" s="52" t="s">
        <v>1180</v>
      </c>
      <c r="G150" s="138" t="s">
        <v>405</v>
      </c>
      <c r="H150" s="142" t="s">
        <v>35</v>
      </c>
      <c r="I150" s="143">
        <v>880</v>
      </c>
      <c r="J150" s="143">
        <f t="shared" si="42"/>
        <v>167.2</v>
      </c>
      <c r="K150" s="53">
        <f t="shared" si="45"/>
        <v>1047.2</v>
      </c>
      <c r="L150" s="143">
        <f t="shared" si="46"/>
        <v>41.888000000000005</v>
      </c>
      <c r="M150" s="51">
        <f t="shared" si="47"/>
        <v>1089.088</v>
      </c>
      <c r="N150" s="54">
        <v>20</v>
      </c>
      <c r="O150" s="95">
        <v>8</v>
      </c>
      <c r="P150" s="54">
        <v>9</v>
      </c>
      <c r="Q150" s="55">
        <f t="shared" si="30"/>
        <v>11</v>
      </c>
      <c r="R150" s="55" t="s">
        <v>2182</v>
      </c>
      <c r="S150" s="61">
        <f t="shared" si="43"/>
        <v>11979.967999999999</v>
      </c>
      <c r="T150" s="56">
        <f t="shared" si="48"/>
        <v>27000</v>
      </c>
      <c r="U150" s="141">
        <f t="shared" si="49"/>
        <v>17198.207999999999</v>
      </c>
    </row>
    <row r="151" spans="1:219" s="26" customFormat="1" thickTop="1" thickBot="1">
      <c r="A151" s="32">
        <v>141</v>
      </c>
      <c r="B151" s="60">
        <v>1</v>
      </c>
      <c r="C151" s="57">
        <f t="shared" si="41"/>
        <v>1921.85</v>
      </c>
      <c r="D151" s="58">
        <v>2500</v>
      </c>
      <c r="E151" s="59">
        <f t="shared" si="39"/>
        <v>2500</v>
      </c>
      <c r="F151" s="52" t="s">
        <v>1180</v>
      </c>
      <c r="G151" s="138" t="s">
        <v>420</v>
      </c>
      <c r="H151" s="142" t="s">
        <v>11</v>
      </c>
      <c r="I151" s="143">
        <v>950</v>
      </c>
      <c r="J151" s="143">
        <f t="shared" si="42"/>
        <v>180.5</v>
      </c>
      <c r="K151" s="53">
        <f t="shared" si="45"/>
        <v>1130.5</v>
      </c>
      <c r="L151" s="143">
        <f t="shared" si="46"/>
        <v>45.22</v>
      </c>
      <c r="M151" s="51">
        <f t="shared" si="47"/>
        <v>1175.72</v>
      </c>
      <c r="N151" s="54">
        <v>10</v>
      </c>
      <c r="O151" s="95">
        <v>1</v>
      </c>
      <c r="P151" s="54">
        <v>5</v>
      </c>
      <c r="Q151" s="55">
        <f t="shared" si="30"/>
        <v>5</v>
      </c>
      <c r="R151" s="55" t="s">
        <v>2182</v>
      </c>
      <c r="S151" s="61">
        <f t="shared" si="43"/>
        <v>5878.6</v>
      </c>
      <c r="T151" s="56">
        <f t="shared" si="48"/>
        <v>12500</v>
      </c>
      <c r="U151" s="141">
        <f t="shared" si="49"/>
        <v>6621.4</v>
      </c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  <c r="GB151" s="32"/>
      <c r="GC151" s="32"/>
      <c r="GD151" s="32"/>
      <c r="GE151" s="32"/>
      <c r="GF151" s="32"/>
      <c r="GG151" s="32"/>
      <c r="GH151" s="32"/>
      <c r="GI151" s="32"/>
      <c r="GJ151" s="32"/>
      <c r="GK151" s="32"/>
      <c r="GL151" s="32"/>
      <c r="GM151" s="32"/>
      <c r="GN151" s="32"/>
      <c r="GO151" s="32"/>
      <c r="GP151" s="32"/>
      <c r="GQ151" s="32"/>
      <c r="GR151" s="32"/>
      <c r="GS151" s="32"/>
      <c r="GT151" s="32"/>
      <c r="GU151" s="32"/>
      <c r="GV151" s="32"/>
      <c r="GW151" s="32"/>
      <c r="GX151" s="32"/>
      <c r="GY151" s="32"/>
      <c r="GZ151" s="32"/>
      <c r="HA151" s="32"/>
      <c r="HB151" s="32"/>
      <c r="HC151" s="32"/>
      <c r="HD151" s="32"/>
      <c r="HE151" s="32"/>
      <c r="HF151" s="32"/>
      <c r="HG151" s="32"/>
      <c r="HH151" s="32"/>
      <c r="HI151" s="32"/>
      <c r="HJ151" s="32"/>
      <c r="HK151" s="32"/>
    </row>
    <row r="152" spans="1:219" thickTop="1" thickBot="1">
      <c r="A152" s="32">
        <v>142</v>
      </c>
      <c r="B152" s="60">
        <v>1</v>
      </c>
      <c r="C152" s="57">
        <f t="shared" si="41"/>
        <v>736.37199999999996</v>
      </c>
      <c r="D152" s="58">
        <v>1000</v>
      </c>
      <c r="E152" s="59">
        <f t="shared" si="39"/>
        <v>1000</v>
      </c>
      <c r="F152" s="52" t="s">
        <v>1181</v>
      </c>
      <c r="G152" s="138" t="s">
        <v>2203</v>
      </c>
      <c r="H152" s="142" t="s">
        <v>63</v>
      </c>
      <c r="I152" s="143">
        <v>364</v>
      </c>
      <c r="J152" s="143">
        <f t="shared" si="42"/>
        <v>69.16</v>
      </c>
      <c r="K152" s="125">
        <f t="shared" si="45"/>
        <v>433.15999999999997</v>
      </c>
      <c r="L152" s="143">
        <f t="shared" si="46"/>
        <v>17.3264</v>
      </c>
      <c r="M152" s="51">
        <f t="shared" si="47"/>
        <v>450.48639999999995</v>
      </c>
      <c r="N152" s="54">
        <v>10</v>
      </c>
      <c r="O152" s="95">
        <v>0</v>
      </c>
      <c r="P152" s="54">
        <v>8</v>
      </c>
      <c r="Q152" s="55">
        <f t="shared" si="30"/>
        <v>2</v>
      </c>
      <c r="R152" s="55" t="s">
        <v>2182</v>
      </c>
      <c r="S152" s="61">
        <f t="shared" si="43"/>
        <v>900.97279999999989</v>
      </c>
      <c r="T152" s="56">
        <f t="shared" si="48"/>
        <v>8000</v>
      </c>
      <c r="U152" s="141">
        <f t="shared" si="49"/>
        <v>4396.1088</v>
      </c>
      <c r="V152" s="32">
        <v>2015</v>
      </c>
    </row>
    <row r="153" spans="1:219" thickTop="1" thickBot="1">
      <c r="A153" s="32">
        <v>143</v>
      </c>
      <c r="C153" s="57">
        <f t="shared" si="41"/>
        <v>1911.7349999999999</v>
      </c>
      <c r="D153" s="58">
        <v>2000</v>
      </c>
      <c r="E153" s="59">
        <f t="shared" si="39"/>
        <v>0</v>
      </c>
      <c r="F153" s="52" t="s">
        <v>1182</v>
      </c>
      <c r="G153" s="138" t="s">
        <v>420</v>
      </c>
      <c r="H153" s="142" t="s">
        <v>11</v>
      </c>
      <c r="I153" s="143">
        <v>945</v>
      </c>
      <c r="J153" s="143">
        <f t="shared" si="42"/>
        <v>179.55</v>
      </c>
      <c r="K153" s="53">
        <f t="shared" si="45"/>
        <v>1124.55</v>
      </c>
      <c r="L153" s="143">
        <f t="shared" si="46"/>
        <v>44.981999999999999</v>
      </c>
      <c r="M153" s="51">
        <f t="shared" si="47"/>
        <v>1169.5319999999999</v>
      </c>
      <c r="N153" s="54">
        <v>10</v>
      </c>
      <c r="O153" s="95">
        <v>0</v>
      </c>
      <c r="P153" s="54">
        <v>8</v>
      </c>
      <c r="Q153" s="55">
        <f t="shared" si="30"/>
        <v>2</v>
      </c>
      <c r="R153" s="55" t="s">
        <v>2182</v>
      </c>
      <c r="S153" s="61">
        <f t="shared" si="43"/>
        <v>2339.0639999999999</v>
      </c>
      <c r="T153" s="56">
        <f t="shared" si="48"/>
        <v>16000</v>
      </c>
      <c r="U153" s="141">
        <f t="shared" si="49"/>
        <v>6643.7440000000006</v>
      </c>
    </row>
    <row r="154" spans="1:219" s="26" customFormat="1" thickTop="1" thickBot="1">
      <c r="A154" s="32">
        <v>144</v>
      </c>
      <c r="B154" s="60"/>
      <c r="C154" s="57">
        <f t="shared" si="41"/>
        <v>1802.4929999999999</v>
      </c>
      <c r="D154" s="58">
        <v>2500</v>
      </c>
      <c r="E154" s="59">
        <f t="shared" si="39"/>
        <v>0</v>
      </c>
      <c r="F154" s="52" t="s">
        <v>1183</v>
      </c>
      <c r="G154" s="138" t="s">
        <v>420</v>
      </c>
      <c r="H154" s="142" t="s">
        <v>11</v>
      </c>
      <c r="I154" s="143">
        <v>891</v>
      </c>
      <c r="J154" s="143">
        <f t="shared" si="42"/>
        <v>169.29</v>
      </c>
      <c r="K154" s="53">
        <f t="shared" si="45"/>
        <v>1060.29</v>
      </c>
      <c r="L154" s="143">
        <f t="shared" si="46"/>
        <v>42.4116</v>
      </c>
      <c r="M154" s="51">
        <f t="shared" si="47"/>
        <v>1102.7015999999999</v>
      </c>
      <c r="N154" s="54">
        <v>10</v>
      </c>
      <c r="O154" s="95">
        <v>3</v>
      </c>
      <c r="P154" s="54">
        <f>O154+B154</f>
        <v>3</v>
      </c>
      <c r="Q154" s="55">
        <f t="shared" ref="Q154:Q217" si="50">N154-P154</f>
        <v>7</v>
      </c>
      <c r="R154" s="55" t="s">
        <v>2182</v>
      </c>
      <c r="S154" s="61">
        <f t="shared" si="43"/>
        <v>7718.9111999999986</v>
      </c>
      <c r="T154" s="56">
        <f t="shared" si="48"/>
        <v>7500</v>
      </c>
      <c r="U154" s="141">
        <f t="shared" si="49"/>
        <v>4191.8952000000008</v>
      </c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  <c r="GB154" s="32"/>
      <c r="GC154" s="32"/>
      <c r="GD154" s="32"/>
      <c r="GE154" s="32"/>
      <c r="GF154" s="32"/>
      <c r="GG154" s="32"/>
      <c r="GH154" s="32"/>
      <c r="GI154" s="32"/>
      <c r="GJ154" s="32"/>
      <c r="GK154" s="32"/>
      <c r="GL154" s="32"/>
      <c r="GM154" s="32"/>
      <c r="GN154" s="32"/>
      <c r="GO154" s="32"/>
      <c r="GP154" s="32"/>
      <c r="GQ154" s="32"/>
      <c r="GR154" s="32"/>
      <c r="GS154" s="32"/>
      <c r="GT154" s="32"/>
      <c r="GU154" s="32"/>
      <c r="GV154" s="32"/>
      <c r="GW154" s="32"/>
      <c r="GX154" s="32"/>
      <c r="GY154" s="32"/>
      <c r="GZ154" s="32"/>
      <c r="HA154" s="32"/>
      <c r="HB154" s="32"/>
      <c r="HC154" s="32"/>
      <c r="HD154" s="32"/>
      <c r="HE154" s="32"/>
      <c r="HF154" s="32"/>
      <c r="HG154" s="32"/>
      <c r="HH154" s="32"/>
      <c r="HI154" s="32"/>
      <c r="HJ154" s="32"/>
      <c r="HK154" s="32"/>
    </row>
    <row r="155" spans="1:219" thickTop="1" thickBot="1">
      <c r="A155" s="32">
        <v>145</v>
      </c>
      <c r="C155" s="57">
        <f t="shared" si="41"/>
        <v>1717.5269999999998</v>
      </c>
      <c r="D155" s="58">
        <v>3800</v>
      </c>
      <c r="E155" s="59">
        <f t="shared" si="39"/>
        <v>0</v>
      </c>
      <c r="F155" s="52" t="s">
        <v>1025</v>
      </c>
      <c r="G155" s="138" t="s">
        <v>1522</v>
      </c>
      <c r="H155" s="142" t="s">
        <v>35</v>
      </c>
      <c r="I155" s="143">
        <v>849</v>
      </c>
      <c r="J155" s="143">
        <f t="shared" si="42"/>
        <v>161.31</v>
      </c>
      <c r="K155" s="53">
        <f t="shared" si="45"/>
        <v>1010.31</v>
      </c>
      <c r="L155" s="143">
        <f t="shared" si="46"/>
        <v>40.412399999999998</v>
      </c>
      <c r="M155" s="51">
        <f t="shared" si="47"/>
        <v>1050.7223999999999</v>
      </c>
      <c r="N155" s="54">
        <v>10</v>
      </c>
      <c r="O155" s="95">
        <v>0</v>
      </c>
      <c r="P155" s="54">
        <f>O155+B155</f>
        <v>0</v>
      </c>
      <c r="Q155" s="55">
        <f t="shared" si="50"/>
        <v>10</v>
      </c>
      <c r="R155" s="55" t="s">
        <v>2182</v>
      </c>
      <c r="S155" s="61">
        <f t="shared" si="43"/>
        <v>10507.223999999998</v>
      </c>
      <c r="T155" s="56">
        <f t="shared" si="48"/>
        <v>0</v>
      </c>
      <c r="U155" s="141">
        <f t="shared" si="49"/>
        <v>0</v>
      </c>
      <c r="V155" s="32" t="s">
        <v>1369</v>
      </c>
    </row>
    <row r="156" spans="1:219" thickTop="1" thickBot="1">
      <c r="A156" s="32">
        <v>146</v>
      </c>
      <c r="C156" s="57">
        <f t="shared" si="41"/>
        <v>2247.5529999999999</v>
      </c>
      <c r="D156" s="58">
        <v>3000</v>
      </c>
      <c r="E156" s="59">
        <f t="shared" si="39"/>
        <v>0</v>
      </c>
      <c r="F156" s="52" t="s">
        <v>1025</v>
      </c>
      <c r="G156" s="138" t="s">
        <v>2181</v>
      </c>
      <c r="H156" s="142" t="s">
        <v>1383</v>
      </c>
      <c r="I156" s="143">
        <v>1111</v>
      </c>
      <c r="J156" s="143">
        <f t="shared" si="42"/>
        <v>211.09</v>
      </c>
      <c r="K156" s="53">
        <f t="shared" si="45"/>
        <v>1322.09</v>
      </c>
      <c r="L156" s="143">
        <f t="shared" si="46"/>
        <v>52.883600000000001</v>
      </c>
      <c r="M156" s="51">
        <f t="shared" si="47"/>
        <v>1374.9735999999998</v>
      </c>
      <c r="N156" s="54">
        <v>10</v>
      </c>
      <c r="O156" s="95">
        <v>0</v>
      </c>
      <c r="P156" s="54">
        <v>4</v>
      </c>
      <c r="Q156" s="55">
        <f t="shared" si="50"/>
        <v>6</v>
      </c>
      <c r="R156" s="55" t="s">
        <v>2182</v>
      </c>
      <c r="S156" s="61"/>
      <c r="V156" s="32">
        <v>2015</v>
      </c>
    </row>
    <row r="157" spans="1:219" thickTop="1" thickBot="1">
      <c r="C157" s="57">
        <f t="shared" si="41"/>
        <v>1049.9369999999999</v>
      </c>
      <c r="D157" s="58">
        <v>2000</v>
      </c>
      <c r="E157" s="59">
        <f t="shared" si="39"/>
        <v>0</v>
      </c>
      <c r="F157" s="52" t="s">
        <v>1025</v>
      </c>
      <c r="G157" s="138" t="s">
        <v>239</v>
      </c>
      <c r="H157" s="142" t="s">
        <v>35</v>
      </c>
      <c r="I157" s="143">
        <v>519</v>
      </c>
      <c r="J157" s="143">
        <f t="shared" si="42"/>
        <v>98.61</v>
      </c>
      <c r="K157" s="53">
        <f t="shared" si="45"/>
        <v>617.61</v>
      </c>
      <c r="L157" s="143">
        <f t="shared" si="46"/>
        <v>24.7044</v>
      </c>
      <c r="M157" s="51">
        <f t="shared" si="47"/>
        <v>642.31439999999998</v>
      </c>
      <c r="N157" s="54">
        <v>20</v>
      </c>
      <c r="O157" s="95">
        <v>500</v>
      </c>
      <c r="P157" s="54">
        <v>8</v>
      </c>
      <c r="Q157" s="55">
        <f t="shared" si="50"/>
        <v>12</v>
      </c>
      <c r="R157" s="55" t="s">
        <v>2182</v>
      </c>
      <c r="S157" s="61">
        <f t="shared" ref="S157:S188" si="51">Q157*M157</f>
        <v>7707.7727999999997</v>
      </c>
      <c r="U157" s="141">
        <f t="shared" ref="U157:U169" si="52">T157-P157*M157</f>
        <v>-5138.5151999999998</v>
      </c>
    </row>
    <row r="158" spans="1:219" thickTop="1" thickBot="1">
      <c r="A158" s="32">
        <v>149</v>
      </c>
      <c r="C158" s="57">
        <f t="shared" si="41"/>
        <v>1853.068</v>
      </c>
      <c r="D158" s="58">
        <v>3000</v>
      </c>
      <c r="E158" s="59">
        <f t="shared" si="39"/>
        <v>0</v>
      </c>
      <c r="F158" s="52" t="s">
        <v>1025</v>
      </c>
      <c r="G158" s="138" t="s">
        <v>47</v>
      </c>
      <c r="H158" s="142" t="s">
        <v>35</v>
      </c>
      <c r="I158" s="143">
        <v>916</v>
      </c>
      <c r="J158" s="143">
        <f t="shared" si="42"/>
        <v>174.04</v>
      </c>
      <c r="K158" s="53">
        <f t="shared" si="45"/>
        <v>1090.04</v>
      </c>
      <c r="L158" s="143">
        <f t="shared" si="46"/>
        <v>43.601599999999998</v>
      </c>
      <c r="M158" s="51">
        <f t="shared" si="47"/>
        <v>1133.6415999999999</v>
      </c>
      <c r="N158" s="54">
        <v>20</v>
      </c>
      <c r="O158" s="95">
        <v>0</v>
      </c>
      <c r="P158" s="54">
        <f>O158+B158</f>
        <v>0</v>
      </c>
      <c r="Q158" s="55">
        <f t="shared" si="50"/>
        <v>20</v>
      </c>
      <c r="R158" s="55" t="s">
        <v>2182</v>
      </c>
      <c r="S158" s="61">
        <f t="shared" si="51"/>
        <v>22672.831999999999</v>
      </c>
      <c r="T158" s="56">
        <f>P158*D158</f>
        <v>0</v>
      </c>
      <c r="U158" s="141">
        <f t="shared" si="52"/>
        <v>0</v>
      </c>
    </row>
    <row r="159" spans="1:219" thickTop="1" thickBot="1">
      <c r="A159" s="32">
        <v>151</v>
      </c>
      <c r="C159" s="57">
        <f t="shared" si="41"/>
        <v>2298.1279999999997</v>
      </c>
      <c r="D159" s="58">
        <v>3500</v>
      </c>
      <c r="E159" s="59">
        <f t="shared" si="39"/>
        <v>0</v>
      </c>
      <c r="F159" s="52" t="s">
        <v>1025</v>
      </c>
      <c r="G159" s="138" t="s">
        <v>568</v>
      </c>
      <c r="H159" s="142" t="s">
        <v>624</v>
      </c>
      <c r="I159" s="143">
        <v>1136</v>
      </c>
      <c r="J159" s="143">
        <f t="shared" si="42"/>
        <v>215.84</v>
      </c>
      <c r="K159" s="53">
        <f t="shared" si="45"/>
        <v>1351.84</v>
      </c>
      <c r="L159" s="143">
        <f t="shared" si="46"/>
        <v>54.073599999999999</v>
      </c>
      <c r="M159" s="51">
        <f t="shared" si="47"/>
        <v>1405.9135999999999</v>
      </c>
      <c r="N159" s="54">
        <v>30</v>
      </c>
      <c r="O159" s="95">
        <v>200</v>
      </c>
      <c r="P159" s="54">
        <v>4</v>
      </c>
      <c r="Q159" s="55">
        <f t="shared" si="50"/>
        <v>26</v>
      </c>
      <c r="R159" s="55" t="s">
        <v>2182</v>
      </c>
      <c r="S159" s="61">
        <f t="shared" si="51"/>
        <v>36553.753599999996</v>
      </c>
      <c r="U159" s="141">
        <f t="shared" si="52"/>
        <v>-5623.6543999999994</v>
      </c>
    </row>
    <row r="160" spans="1:219" thickTop="1" thickBot="1">
      <c r="A160" s="32">
        <v>148</v>
      </c>
      <c r="C160" s="57">
        <f t="shared" si="41"/>
        <v>1586.0319999999999</v>
      </c>
      <c r="D160" s="58">
        <v>2800</v>
      </c>
      <c r="E160" s="59">
        <f t="shared" si="39"/>
        <v>0</v>
      </c>
      <c r="F160" s="139" t="s">
        <v>1025</v>
      </c>
      <c r="G160" s="138" t="s">
        <v>1026</v>
      </c>
      <c r="H160" s="142" t="s">
        <v>24</v>
      </c>
      <c r="I160" s="143">
        <v>784</v>
      </c>
      <c r="J160" s="143">
        <f t="shared" si="42"/>
        <v>148.96</v>
      </c>
      <c r="K160" s="125">
        <f t="shared" si="45"/>
        <v>932.96</v>
      </c>
      <c r="L160" s="143">
        <f t="shared" si="46"/>
        <v>37.318400000000004</v>
      </c>
      <c r="M160" s="51">
        <f t="shared" si="47"/>
        <v>970.27840000000003</v>
      </c>
      <c r="N160" s="54">
        <v>10</v>
      </c>
      <c r="O160" s="95">
        <v>2</v>
      </c>
      <c r="P160" s="54">
        <v>10</v>
      </c>
      <c r="Q160" s="55">
        <f t="shared" si="50"/>
        <v>0</v>
      </c>
      <c r="R160" s="55" t="s">
        <v>2182</v>
      </c>
      <c r="S160" s="61">
        <f t="shared" si="51"/>
        <v>0</v>
      </c>
      <c r="U160" s="141">
        <f t="shared" si="52"/>
        <v>-9702.7839999999997</v>
      </c>
    </row>
    <row r="161" spans="1:219" thickTop="1" thickBot="1">
      <c r="C161" s="57">
        <f t="shared" si="41"/>
        <v>2124.15</v>
      </c>
      <c r="D161" s="58">
        <v>3000</v>
      </c>
      <c r="E161" s="59">
        <f>B169*D161</f>
        <v>0</v>
      </c>
      <c r="F161" s="52" t="s">
        <v>1025</v>
      </c>
      <c r="G161" s="138" t="s">
        <v>2379</v>
      </c>
      <c r="H161" s="142" t="s">
        <v>24</v>
      </c>
      <c r="I161" s="143">
        <v>1050</v>
      </c>
      <c r="J161" s="143">
        <f t="shared" si="42"/>
        <v>199.5</v>
      </c>
      <c r="K161" s="125">
        <f t="shared" si="45"/>
        <v>1249.5</v>
      </c>
      <c r="L161" s="143">
        <f t="shared" si="46"/>
        <v>49.980000000000004</v>
      </c>
      <c r="M161" s="51">
        <f t="shared" si="47"/>
        <v>1299.48</v>
      </c>
      <c r="N161" s="54">
        <v>10</v>
      </c>
      <c r="O161" s="95">
        <v>0</v>
      </c>
      <c r="P161" s="54">
        <v>0</v>
      </c>
      <c r="Q161" s="55">
        <f t="shared" si="50"/>
        <v>10</v>
      </c>
      <c r="S161" s="61">
        <f t="shared" si="51"/>
        <v>12994.8</v>
      </c>
      <c r="T161" s="56">
        <f>P161*D161</f>
        <v>0</v>
      </c>
      <c r="U161" s="141">
        <f t="shared" si="52"/>
        <v>0</v>
      </c>
      <c r="V161" s="32" t="s">
        <v>2375</v>
      </c>
      <c r="W161" s="32">
        <v>50440</v>
      </c>
    </row>
    <row r="162" spans="1:219" thickTop="1" thickBot="1">
      <c r="A162" s="32">
        <v>147</v>
      </c>
      <c r="C162" s="57">
        <f t="shared" si="41"/>
        <v>736.37199999999996</v>
      </c>
      <c r="F162" s="139" t="s">
        <v>1115</v>
      </c>
      <c r="G162" s="138" t="s">
        <v>1114</v>
      </c>
      <c r="H162" s="142" t="s">
        <v>63</v>
      </c>
      <c r="I162" s="143">
        <v>364</v>
      </c>
      <c r="J162" s="143">
        <f t="shared" si="42"/>
        <v>69.16</v>
      </c>
      <c r="K162" s="140">
        <f t="shared" si="45"/>
        <v>433.15999999999997</v>
      </c>
      <c r="L162" s="143">
        <f t="shared" si="46"/>
        <v>17.3264</v>
      </c>
      <c r="M162" s="51">
        <f t="shared" si="47"/>
        <v>450.48639999999995</v>
      </c>
      <c r="Q162" s="55">
        <f t="shared" si="50"/>
        <v>0</v>
      </c>
      <c r="R162" s="55" t="s">
        <v>2182</v>
      </c>
      <c r="S162" s="61">
        <f t="shared" si="51"/>
        <v>0</v>
      </c>
      <c r="U162" s="141">
        <f t="shared" si="52"/>
        <v>0</v>
      </c>
    </row>
    <row r="163" spans="1:219" thickTop="1" thickBot="1">
      <c r="A163" s="32">
        <v>150</v>
      </c>
      <c r="C163" s="57">
        <f t="shared" si="41"/>
        <v>1414.0769999999998</v>
      </c>
      <c r="D163" s="58">
        <v>3000</v>
      </c>
      <c r="E163" s="59">
        <f t="shared" ref="E163:E168" si="53">B163*D163</f>
        <v>0</v>
      </c>
      <c r="F163" s="52" t="s">
        <v>1473</v>
      </c>
      <c r="G163" s="138" t="s">
        <v>1380</v>
      </c>
      <c r="H163" s="142" t="s">
        <v>35</v>
      </c>
      <c r="I163" s="143">
        <v>699</v>
      </c>
      <c r="J163" s="143">
        <f t="shared" si="42"/>
        <v>132.81</v>
      </c>
      <c r="K163" s="53">
        <f t="shared" si="45"/>
        <v>831.81</v>
      </c>
      <c r="L163" s="143">
        <f t="shared" si="46"/>
        <v>33.272399999999998</v>
      </c>
      <c r="M163" s="51">
        <f t="shared" si="47"/>
        <v>865.08239999999989</v>
      </c>
      <c r="N163" s="54">
        <v>20</v>
      </c>
      <c r="O163" s="95">
        <v>0</v>
      </c>
      <c r="P163" s="54">
        <f>O163+B163</f>
        <v>0</v>
      </c>
      <c r="Q163" s="55">
        <f t="shared" si="50"/>
        <v>20</v>
      </c>
      <c r="R163" s="55" t="s">
        <v>2182</v>
      </c>
      <c r="S163" s="61">
        <f t="shared" si="51"/>
        <v>17301.647999999997</v>
      </c>
      <c r="T163" s="56">
        <f>P163*D163</f>
        <v>0</v>
      </c>
      <c r="U163" s="141">
        <f t="shared" si="52"/>
        <v>0</v>
      </c>
      <c r="V163" s="32" t="s">
        <v>1369</v>
      </c>
    </row>
    <row r="164" spans="1:219" thickTop="1" thickBot="1">
      <c r="A164" s="32">
        <v>152</v>
      </c>
      <c r="C164" s="57">
        <f t="shared" si="41"/>
        <v>1414.0769999999998</v>
      </c>
      <c r="D164" s="58">
        <v>3000</v>
      </c>
      <c r="E164" s="59">
        <f t="shared" si="53"/>
        <v>0</v>
      </c>
      <c r="F164" s="52" t="s">
        <v>1473</v>
      </c>
      <c r="G164" s="138" t="s">
        <v>1380</v>
      </c>
      <c r="H164" s="142" t="s">
        <v>35</v>
      </c>
      <c r="I164" s="143">
        <v>699</v>
      </c>
      <c r="J164" s="143">
        <f t="shared" si="42"/>
        <v>132.81</v>
      </c>
      <c r="K164" s="53">
        <f t="shared" si="45"/>
        <v>831.81</v>
      </c>
      <c r="L164" s="143">
        <f t="shared" si="46"/>
        <v>33.272399999999998</v>
      </c>
      <c r="M164" s="51">
        <f t="shared" si="47"/>
        <v>865.08239999999989</v>
      </c>
      <c r="N164" s="54">
        <v>20</v>
      </c>
      <c r="O164" s="95">
        <v>0</v>
      </c>
      <c r="P164" s="54">
        <f>O164+B164</f>
        <v>0</v>
      </c>
      <c r="Q164" s="55">
        <f t="shared" si="50"/>
        <v>20</v>
      </c>
      <c r="R164" s="55" t="s">
        <v>2182</v>
      </c>
      <c r="S164" s="61">
        <f t="shared" si="51"/>
        <v>17301.647999999997</v>
      </c>
      <c r="T164" s="56">
        <f>P164*D164</f>
        <v>0</v>
      </c>
      <c r="U164" s="141">
        <f t="shared" si="52"/>
        <v>0</v>
      </c>
      <c r="V164" s="32" t="s">
        <v>1369</v>
      </c>
    </row>
    <row r="165" spans="1:219" thickTop="1" thickBot="1">
      <c r="A165" s="32">
        <v>153</v>
      </c>
      <c r="C165" s="57">
        <f t="shared" si="41"/>
        <v>2241.4839999999999</v>
      </c>
      <c r="D165" s="58">
        <v>3800</v>
      </c>
      <c r="E165" s="59">
        <f t="shared" si="53"/>
        <v>0</v>
      </c>
      <c r="F165" s="52" t="s">
        <v>1024</v>
      </c>
      <c r="G165" s="138" t="s">
        <v>74</v>
      </c>
      <c r="H165" s="142" t="s">
        <v>11</v>
      </c>
      <c r="I165" s="143">
        <v>1108</v>
      </c>
      <c r="J165" s="143">
        <f t="shared" si="42"/>
        <v>210.52</v>
      </c>
      <c r="K165" s="53">
        <f t="shared" si="45"/>
        <v>1318.52</v>
      </c>
      <c r="L165" s="143">
        <f t="shared" si="46"/>
        <v>52.7408</v>
      </c>
      <c r="M165" s="51">
        <f t="shared" si="47"/>
        <v>1371.2608</v>
      </c>
      <c r="N165" s="54">
        <v>60</v>
      </c>
      <c r="O165" s="95">
        <v>20</v>
      </c>
      <c r="P165" s="54">
        <f>O165+B165</f>
        <v>20</v>
      </c>
      <c r="Q165" s="55">
        <f t="shared" si="50"/>
        <v>40</v>
      </c>
      <c r="R165" s="55" t="s">
        <v>2182</v>
      </c>
      <c r="S165" s="61">
        <f t="shared" si="51"/>
        <v>54850.432000000001</v>
      </c>
      <c r="T165" s="56">
        <f>P165*D165</f>
        <v>76000</v>
      </c>
      <c r="U165" s="141">
        <f t="shared" si="52"/>
        <v>48574.784</v>
      </c>
    </row>
    <row r="166" spans="1:219" thickTop="1" thickBot="1">
      <c r="A166" s="32">
        <v>154</v>
      </c>
      <c r="C166" s="57">
        <f t="shared" si="41"/>
        <v>1047.914</v>
      </c>
      <c r="D166" s="58">
        <v>1000</v>
      </c>
      <c r="E166" s="59">
        <f t="shared" si="53"/>
        <v>0</v>
      </c>
      <c r="F166" s="52" t="s">
        <v>1184</v>
      </c>
      <c r="G166" s="138" t="s">
        <v>1098</v>
      </c>
      <c r="H166" s="142" t="s">
        <v>63</v>
      </c>
      <c r="I166" s="143">
        <v>518</v>
      </c>
      <c r="J166" s="143">
        <f t="shared" si="42"/>
        <v>98.42</v>
      </c>
      <c r="K166" s="53">
        <f t="shared" si="45"/>
        <v>616.41999999999996</v>
      </c>
      <c r="L166" s="143">
        <f t="shared" si="46"/>
        <v>24.6568</v>
      </c>
      <c r="M166" s="51">
        <f t="shared" si="47"/>
        <v>641.07679999999993</v>
      </c>
      <c r="N166" s="54">
        <v>10</v>
      </c>
      <c r="O166" s="95">
        <v>0</v>
      </c>
      <c r="P166" s="54">
        <v>1</v>
      </c>
      <c r="Q166" s="55">
        <f t="shared" si="50"/>
        <v>9</v>
      </c>
      <c r="S166" s="61">
        <f t="shared" si="51"/>
        <v>5769.6911999999993</v>
      </c>
      <c r="U166" s="141">
        <f t="shared" si="52"/>
        <v>-641.07679999999993</v>
      </c>
    </row>
    <row r="167" spans="1:219" thickTop="1" thickBot="1">
      <c r="A167" s="32">
        <v>155</v>
      </c>
      <c r="C167" s="57">
        <f t="shared" si="41"/>
        <v>944.74099999999999</v>
      </c>
      <c r="D167" s="58">
        <v>1000</v>
      </c>
      <c r="E167" s="59">
        <f t="shared" si="53"/>
        <v>0</v>
      </c>
      <c r="F167" s="52" t="s">
        <v>1184</v>
      </c>
      <c r="G167" s="138" t="s">
        <v>1634</v>
      </c>
      <c r="H167" s="142" t="s">
        <v>286</v>
      </c>
      <c r="I167" s="143">
        <v>467</v>
      </c>
      <c r="J167" s="143">
        <f t="shared" si="42"/>
        <v>88.73</v>
      </c>
      <c r="K167" s="53">
        <f t="shared" si="45"/>
        <v>555.73</v>
      </c>
      <c r="L167" s="143">
        <f t="shared" si="46"/>
        <v>22.229200000000002</v>
      </c>
      <c r="M167" s="51">
        <f t="shared" si="47"/>
        <v>577.95920000000001</v>
      </c>
      <c r="N167" s="54">
        <v>10</v>
      </c>
      <c r="O167" s="95">
        <v>0</v>
      </c>
      <c r="P167" s="54">
        <v>4</v>
      </c>
      <c r="Q167" s="55">
        <f t="shared" si="50"/>
        <v>6</v>
      </c>
      <c r="S167" s="61">
        <f t="shared" si="51"/>
        <v>3467.7552000000001</v>
      </c>
      <c r="U167" s="141">
        <f t="shared" si="52"/>
        <v>-2311.8368</v>
      </c>
      <c r="V167" s="32">
        <v>2013</v>
      </c>
    </row>
    <row r="168" spans="1:219" thickTop="1" thickBot="1">
      <c r="A168" s="32">
        <v>157</v>
      </c>
      <c r="B168" s="60">
        <v>1</v>
      </c>
      <c r="C168" s="57">
        <f t="shared" si="41"/>
        <v>2144.38</v>
      </c>
      <c r="D168" s="58">
        <v>1800</v>
      </c>
      <c r="E168" s="59">
        <f t="shared" si="53"/>
        <v>1800</v>
      </c>
      <c r="F168" s="52" t="s">
        <v>1184</v>
      </c>
      <c r="G168" s="138" t="s">
        <v>1635</v>
      </c>
      <c r="H168" s="142" t="s">
        <v>11</v>
      </c>
      <c r="I168" s="143">
        <v>1060</v>
      </c>
      <c r="J168" s="143">
        <f t="shared" si="42"/>
        <v>201.4</v>
      </c>
      <c r="K168" s="53">
        <f t="shared" si="45"/>
        <v>1261.4000000000001</v>
      </c>
      <c r="L168" s="143">
        <f t="shared" si="46"/>
        <v>50.456000000000003</v>
      </c>
      <c r="M168" s="51">
        <f t="shared" si="47"/>
        <v>1311.856</v>
      </c>
      <c r="N168" s="54">
        <v>10</v>
      </c>
      <c r="O168" s="95">
        <v>5</v>
      </c>
      <c r="P168" s="54">
        <v>6</v>
      </c>
      <c r="Q168" s="55">
        <f t="shared" si="50"/>
        <v>4</v>
      </c>
      <c r="S168" s="61">
        <f t="shared" si="51"/>
        <v>5247.424</v>
      </c>
      <c r="T168" s="56">
        <f>P168*D168</f>
        <v>10800</v>
      </c>
      <c r="U168" s="141">
        <f t="shared" si="52"/>
        <v>2928.8639999999996</v>
      </c>
      <c r="V168" s="32">
        <v>2013</v>
      </c>
    </row>
    <row r="169" spans="1:219" thickTop="1" thickBot="1">
      <c r="A169" s="32">
        <v>158</v>
      </c>
      <c r="C169" s="57">
        <f t="shared" si="41"/>
        <v>5047.3850000000002</v>
      </c>
      <c r="D169" s="58">
        <v>4500</v>
      </c>
      <c r="F169" s="52" t="s">
        <v>1184</v>
      </c>
      <c r="G169" s="138" t="s">
        <v>568</v>
      </c>
      <c r="H169" s="142" t="s">
        <v>624</v>
      </c>
      <c r="I169" s="143">
        <v>2495</v>
      </c>
      <c r="J169" s="143">
        <f t="shared" si="42"/>
        <v>474.05</v>
      </c>
      <c r="K169" s="53">
        <f t="shared" ref="K169:K200" si="54">I169+J169</f>
        <v>2969.05</v>
      </c>
      <c r="L169" s="143">
        <f t="shared" ref="L169:L200" si="55">0.04*K169</f>
        <v>118.76200000000001</v>
      </c>
      <c r="M169" s="51">
        <f t="shared" ref="M169:M200" si="56">K169+L169</f>
        <v>3087.8120000000004</v>
      </c>
      <c r="N169" s="54">
        <v>10</v>
      </c>
      <c r="O169" s="95">
        <v>0</v>
      </c>
      <c r="P169" s="54">
        <v>2</v>
      </c>
      <c r="Q169" s="55">
        <f t="shared" si="50"/>
        <v>8</v>
      </c>
      <c r="S169" s="61">
        <f t="shared" si="51"/>
        <v>24702.496000000003</v>
      </c>
      <c r="U169" s="141">
        <f t="shared" si="52"/>
        <v>-6175.6240000000007</v>
      </c>
      <c r="V169" s="32" t="s">
        <v>1324</v>
      </c>
    </row>
    <row r="170" spans="1:219" thickTop="1" thickBot="1">
      <c r="A170" s="32">
        <v>156</v>
      </c>
      <c r="C170" s="57">
        <f t="shared" si="41"/>
        <v>2637.9919999999997</v>
      </c>
      <c r="D170" s="58">
        <v>2000</v>
      </c>
      <c r="E170" s="59">
        <f>B170*D170</f>
        <v>0</v>
      </c>
      <c r="F170" s="126" t="s">
        <v>1526</v>
      </c>
      <c r="G170" s="138" t="s">
        <v>1529</v>
      </c>
      <c r="H170" s="142" t="s">
        <v>63</v>
      </c>
      <c r="I170" s="143">
        <v>1304</v>
      </c>
      <c r="J170" s="143">
        <f t="shared" si="42"/>
        <v>247.76</v>
      </c>
      <c r="K170" s="53">
        <f t="shared" si="54"/>
        <v>1551.76</v>
      </c>
      <c r="L170" s="143">
        <f t="shared" si="55"/>
        <v>62.070399999999999</v>
      </c>
      <c r="M170" s="51">
        <f t="shared" si="56"/>
        <v>1613.8304000000001</v>
      </c>
      <c r="N170" s="54">
        <v>10</v>
      </c>
      <c r="O170" s="95">
        <v>0</v>
      </c>
      <c r="P170" s="54">
        <v>8</v>
      </c>
      <c r="Q170" s="55">
        <f t="shared" si="50"/>
        <v>2</v>
      </c>
      <c r="S170" s="61">
        <f t="shared" si="51"/>
        <v>3227.6608000000001</v>
      </c>
    </row>
    <row r="171" spans="1:219" thickTop="1" thickBot="1">
      <c r="A171" s="32">
        <v>159</v>
      </c>
      <c r="C171" s="57">
        <f t="shared" si="41"/>
        <v>2223.277</v>
      </c>
      <c r="D171" s="58">
        <v>3800</v>
      </c>
      <c r="E171" s="59">
        <f>B171*D171</f>
        <v>0</v>
      </c>
      <c r="F171" s="126" t="s">
        <v>1526</v>
      </c>
      <c r="G171" s="138" t="s">
        <v>405</v>
      </c>
      <c r="H171" s="142" t="s">
        <v>35</v>
      </c>
      <c r="I171" s="143">
        <v>1099</v>
      </c>
      <c r="J171" s="143">
        <f t="shared" si="42"/>
        <v>208.81</v>
      </c>
      <c r="K171" s="53">
        <f t="shared" si="54"/>
        <v>1307.81</v>
      </c>
      <c r="L171" s="143">
        <f t="shared" si="55"/>
        <v>52.312399999999997</v>
      </c>
      <c r="M171" s="51">
        <f t="shared" si="56"/>
        <v>1360.1224</v>
      </c>
      <c r="N171" s="54">
        <v>10</v>
      </c>
      <c r="O171" s="95">
        <v>0</v>
      </c>
      <c r="P171" s="54">
        <v>7</v>
      </c>
      <c r="Q171" s="55">
        <f t="shared" si="50"/>
        <v>3</v>
      </c>
      <c r="S171" s="61">
        <f t="shared" si="51"/>
        <v>4080.3671999999997</v>
      </c>
      <c r="T171" s="56">
        <f>P171*D171</f>
        <v>26600</v>
      </c>
      <c r="U171" s="141">
        <f t="shared" ref="U171:U212" si="57">T171-P171*M171</f>
        <v>17079.143199999999</v>
      </c>
      <c r="V171" s="32" t="s">
        <v>1369</v>
      </c>
    </row>
    <row r="172" spans="1:219" thickTop="1" thickBot="1">
      <c r="A172" s="32">
        <v>160</v>
      </c>
      <c r="C172" s="57">
        <f t="shared" si="41"/>
        <v>2002.7699999999998</v>
      </c>
      <c r="F172" s="52" t="s">
        <v>1185</v>
      </c>
      <c r="G172" s="138" t="s">
        <v>239</v>
      </c>
      <c r="H172" s="142" t="s">
        <v>11</v>
      </c>
      <c r="I172" s="143">
        <v>990</v>
      </c>
      <c r="J172" s="143">
        <f t="shared" si="42"/>
        <v>188.1</v>
      </c>
      <c r="K172" s="53">
        <f t="shared" si="54"/>
        <v>1178.0999999999999</v>
      </c>
      <c r="L172" s="143">
        <f t="shared" si="55"/>
        <v>47.123999999999995</v>
      </c>
      <c r="M172" s="51">
        <f t="shared" si="56"/>
        <v>1225.2239999999999</v>
      </c>
      <c r="N172" s="54">
        <v>10</v>
      </c>
      <c r="O172" s="95">
        <v>0</v>
      </c>
      <c r="P172" s="54">
        <v>6</v>
      </c>
      <c r="Q172" s="55">
        <f t="shared" si="50"/>
        <v>4</v>
      </c>
      <c r="S172" s="61">
        <f t="shared" si="51"/>
        <v>4900.8959999999997</v>
      </c>
      <c r="U172" s="141">
        <f t="shared" si="57"/>
        <v>-7351.3439999999991</v>
      </c>
      <c r="V172" s="32">
        <v>2012</v>
      </c>
    </row>
    <row r="173" spans="1:219" thickTop="1" thickBot="1">
      <c r="A173" s="32">
        <v>161</v>
      </c>
      <c r="C173" s="57">
        <f t="shared" si="41"/>
        <v>2225.2999999999997</v>
      </c>
      <c r="D173" s="58">
        <v>2500</v>
      </c>
      <c r="E173" s="59">
        <f>B173*D173</f>
        <v>0</v>
      </c>
      <c r="F173" s="52" t="s">
        <v>1186</v>
      </c>
      <c r="G173" s="138" t="s">
        <v>1097</v>
      </c>
      <c r="H173" s="142" t="s">
        <v>63</v>
      </c>
      <c r="I173" s="143">
        <v>1100</v>
      </c>
      <c r="J173" s="143">
        <f t="shared" si="42"/>
        <v>209</v>
      </c>
      <c r="K173" s="53">
        <f t="shared" si="54"/>
        <v>1309</v>
      </c>
      <c r="L173" s="143">
        <f t="shared" si="55"/>
        <v>52.36</v>
      </c>
      <c r="M173" s="51">
        <f t="shared" si="56"/>
        <v>1361.36</v>
      </c>
      <c r="N173" s="54">
        <v>10</v>
      </c>
      <c r="O173" s="95">
        <v>0</v>
      </c>
      <c r="P173" s="54">
        <v>9</v>
      </c>
      <c r="Q173" s="55">
        <f t="shared" si="50"/>
        <v>1</v>
      </c>
      <c r="S173" s="61">
        <f t="shared" si="51"/>
        <v>1361.36</v>
      </c>
      <c r="T173" s="56">
        <f>P173*D173</f>
        <v>22500</v>
      </c>
      <c r="U173" s="141">
        <f t="shared" si="57"/>
        <v>10247.76</v>
      </c>
    </row>
    <row r="174" spans="1:219" thickTop="1" thickBot="1">
      <c r="A174" s="32">
        <v>162</v>
      </c>
      <c r="C174" s="57">
        <f t="shared" si="41"/>
        <v>2020.9769999999999</v>
      </c>
      <c r="F174" s="52" t="s">
        <v>1113</v>
      </c>
      <c r="G174" s="138" t="s">
        <v>1114</v>
      </c>
      <c r="H174" s="142" t="s">
        <v>63</v>
      </c>
      <c r="I174" s="143">
        <v>999</v>
      </c>
      <c r="J174" s="143">
        <f t="shared" si="42"/>
        <v>189.81</v>
      </c>
      <c r="K174" s="53">
        <f t="shared" si="54"/>
        <v>1188.81</v>
      </c>
      <c r="L174" s="143">
        <f t="shared" si="55"/>
        <v>47.552399999999999</v>
      </c>
      <c r="M174" s="51">
        <f t="shared" si="56"/>
        <v>1236.3624</v>
      </c>
      <c r="N174" s="54">
        <v>10</v>
      </c>
      <c r="O174" s="95">
        <v>0</v>
      </c>
      <c r="P174" s="54">
        <v>0</v>
      </c>
      <c r="Q174" s="55">
        <f t="shared" si="50"/>
        <v>10</v>
      </c>
      <c r="S174" s="61">
        <f t="shared" si="51"/>
        <v>12363.624</v>
      </c>
      <c r="U174" s="141">
        <f t="shared" si="57"/>
        <v>0</v>
      </c>
      <c r="V174" s="32">
        <v>2014</v>
      </c>
    </row>
    <row r="175" spans="1:219" s="26" customFormat="1" thickTop="1" thickBot="1">
      <c r="A175" s="32">
        <v>163</v>
      </c>
      <c r="B175" s="60"/>
      <c r="C175" s="57">
        <f t="shared" si="41"/>
        <v>2706.7739999999999</v>
      </c>
      <c r="D175" s="58">
        <v>3500</v>
      </c>
      <c r="E175" s="59">
        <f t="shared" ref="E175:E210" si="58">B175*D175</f>
        <v>0</v>
      </c>
      <c r="F175" s="52" t="s">
        <v>1527</v>
      </c>
      <c r="G175" s="138" t="s">
        <v>1528</v>
      </c>
      <c r="H175" s="142" t="s">
        <v>35</v>
      </c>
      <c r="I175" s="143">
        <v>1338</v>
      </c>
      <c r="J175" s="143">
        <f t="shared" si="42"/>
        <v>254.22</v>
      </c>
      <c r="K175" s="53">
        <f t="shared" si="54"/>
        <v>1592.22</v>
      </c>
      <c r="L175" s="143">
        <f t="shared" si="55"/>
        <v>63.688800000000001</v>
      </c>
      <c r="M175" s="51">
        <f t="shared" si="56"/>
        <v>1655.9087999999999</v>
      </c>
      <c r="N175" s="54">
        <v>6</v>
      </c>
      <c r="O175" s="95">
        <v>0</v>
      </c>
      <c r="P175" s="54">
        <v>1</v>
      </c>
      <c r="Q175" s="55">
        <f t="shared" si="50"/>
        <v>5</v>
      </c>
      <c r="R175" s="55"/>
      <c r="S175" s="61">
        <f t="shared" si="51"/>
        <v>8279.5439999999999</v>
      </c>
      <c r="T175" s="56">
        <f t="shared" ref="T175:T195" si="59">P175*D175</f>
        <v>3500</v>
      </c>
      <c r="U175" s="141">
        <f t="shared" si="57"/>
        <v>1844.0912000000001</v>
      </c>
      <c r="V175" s="32" t="s">
        <v>1369</v>
      </c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  <c r="GB175" s="32"/>
      <c r="GC175" s="32"/>
      <c r="GD175" s="32"/>
      <c r="GE175" s="32"/>
      <c r="GF175" s="32"/>
      <c r="GG175" s="32"/>
      <c r="GH175" s="32"/>
      <c r="GI175" s="32"/>
      <c r="GJ175" s="32"/>
      <c r="GK175" s="32"/>
      <c r="GL175" s="32"/>
      <c r="GM175" s="32"/>
      <c r="GN175" s="32"/>
      <c r="GO175" s="32"/>
      <c r="GP175" s="32"/>
      <c r="GQ175" s="32"/>
      <c r="GR175" s="32"/>
      <c r="GS175" s="32"/>
      <c r="GT175" s="32"/>
      <c r="GU175" s="32"/>
      <c r="GV175" s="32"/>
      <c r="GW175" s="32"/>
      <c r="GX175" s="32"/>
      <c r="GY175" s="32"/>
      <c r="GZ175" s="32"/>
      <c r="HA175" s="32"/>
      <c r="HB175" s="32"/>
      <c r="HC175" s="32"/>
      <c r="HD175" s="32"/>
      <c r="HE175" s="32"/>
      <c r="HF175" s="32"/>
      <c r="HG175" s="32"/>
      <c r="HH175" s="32"/>
      <c r="HI175" s="32"/>
      <c r="HJ175" s="32"/>
      <c r="HK175" s="32"/>
    </row>
    <row r="176" spans="1:219" thickTop="1" thickBot="1">
      <c r="A176" s="32">
        <v>164</v>
      </c>
      <c r="C176" s="57">
        <f t="shared" si="41"/>
        <v>6069</v>
      </c>
      <c r="D176" s="58">
        <v>5000</v>
      </c>
      <c r="E176" s="59">
        <f t="shared" si="58"/>
        <v>0</v>
      </c>
      <c r="F176" s="52" t="s">
        <v>1524</v>
      </c>
      <c r="G176" s="138" t="s">
        <v>1196</v>
      </c>
      <c r="H176" s="142" t="s">
        <v>290</v>
      </c>
      <c r="I176" s="143">
        <v>3000</v>
      </c>
      <c r="J176" s="143">
        <f t="shared" si="42"/>
        <v>570</v>
      </c>
      <c r="K176" s="53">
        <f t="shared" si="54"/>
        <v>3570</v>
      </c>
      <c r="L176" s="143">
        <f t="shared" si="55"/>
        <v>142.80000000000001</v>
      </c>
      <c r="M176" s="51">
        <f t="shared" si="56"/>
        <v>3712.8</v>
      </c>
      <c r="N176" s="54">
        <v>2</v>
      </c>
      <c r="O176" s="95">
        <v>0</v>
      </c>
      <c r="P176" s="54">
        <f>O176+B176</f>
        <v>0</v>
      </c>
      <c r="Q176" s="55">
        <f t="shared" si="50"/>
        <v>2</v>
      </c>
      <c r="S176" s="61">
        <f t="shared" si="51"/>
        <v>7425.6</v>
      </c>
      <c r="T176" s="56">
        <f t="shared" si="59"/>
        <v>0</v>
      </c>
      <c r="U176" s="141">
        <f t="shared" si="57"/>
        <v>0</v>
      </c>
      <c r="V176" s="32" t="s">
        <v>1170</v>
      </c>
    </row>
    <row r="177" spans="1:219" thickTop="1" thickBot="1">
      <c r="A177" s="32">
        <v>165</v>
      </c>
      <c r="C177" s="57">
        <f t="shared" si="41"/>
        <v>2975.8330000000001</v>
      </c>
      <c r="D177" s="58">
        <v>3200</v>
      </c>
      <c r="E177" s="59">
        <f t="shared" si="58"/>
        <v>0</v>
      </c>
      <c r="F177" s="52" t="s">
        <v>1525</v>
      </c>
      <c r="G177" s="138" t="s">
        <v>1478</v>
      </c>
      <c r="H177" s="142" t="s">
        <v>11</v>
      </c>
      <c r="I177" s="143">
        <v>1471</v>
      </c>
      <c r="J177" s="143">
        <f t="shared" si="42"/>
        <v>279.49</v>
      </c>
      <c r="K177" s="53">
        <f t="shared" si="54"/>
        <v>1750.49</v>
      </c>
      <c r="L177" s="143">
        <f t="shared" si="55"/>
        <v>70.019599999999997</v>
      </c>
      <c r="M177" s="51">
        <f t="shared" si="56"/>
        <v>1820.5096000000001</v>
      </c>
      <c r="N177" s="54">
        <v>10</v>
      </c>
      <c r="O177" s="95">
        <v>0</v>
      </c>
      <c r="P177" s="54">
        <v>1</v>
      </c>
      <c r="Q177" s="55">
        <f t="shared" si="50"/>
        <v>9</v>
      </c>
      <c r="S177" s="61">
        <f t="shared" si="51"/>
        <v>16384.5864</v>
      </c>
      <c r="T177" s="56">
        <f t="shared" si="59"/>
        <v>3200</v>
      </c>
      <c r="U177" s="141">
        <f t="shared" si="57"/>
        <v>1379.4903999999999</v>
      </c>
      <c r="V177" s="32">
        <v>2011</v>
      </c>
    </row>
    <row r="178" spans="1:219" thickTop="1" thickBot="1">
      <c r="A178" s="32">
        <v>166</v>
      </c>
      <c r="C178" s="57">
        <f t="shared" si="41"/>
        <v>1118.7190000000001</v>
      </c>
      <c r="D178" s="58">
        <v>1500</v>
      </c>
      <c r="E178" s="59">
        <f t="shared" si="58"/>
        <v>0</v>
      </c>
      <c r="F178" s="52" t="s">
        <v>1101</v>
      </c>
      <c r="G178" s="138" t="s">
        <v>654</v>
      </c>
      <c r="H178" s="142" t="s">
        <v>290</v>
      </c>
      <c r="I178" s="143">
        <v>553</v>
      </c>
      <c r="J178" s="143">
        <f t="shared" si="42"/>
        <v>105.07000000000001</v>
      </c>
      <c r="K178" s="53">
        <f t="shared" si="54"/>
        <v>658.07</v>
      </c>
      <c r="L178" s="143">
        <f t="shared" si="55"/>
        <v>26.322800000000001</v>
      </c>
      <c r="M178" s="51">
        <f t="shared" si="56"/>
        <v>684.39280000000008</v>
      </c>
      <c r="N178" s="54">
        <v>5</v>
      </c>
      <c r="O178" s="95">
        <v>0</v>
      </c>
      <c r="P178" s="54">
        <f>O178+B178</f>
        <v>0</v>
      </c>
      <c r="Q178" s="55">
        <f t="shared" si="50"/>
        <v>5</v>
      </c>
      <c r="S178" s="61">
        <f t="shared" si="51"/>
        <v>3421.9640000000004</v>
      </c>
      <c r="T178" s="56">
        <f t="shared" si="59"/>
        <v>0</v>
      </c>
      <c r="U178" s="141">
        <f t="shared" si="57"/>
        <v>0</v>
      </c>
    </row>
    <row r="179" spans="1:219" thickTop="1" thickBot="1">
      <c r="A179" s="32">
        <v>167</v>
      </c>
      <c r="C179" s="57">
        <f t="shared" si="41"/>
        <v>3602.9629999999997</v>
      </c>
      <c r="D179" s="58">
        <v>3400</v>
      </c>
      <c r="E179" s="59">
        <f t="shared" si="58"/>
        <v>0</v>
      </c>
      <c r="F179" s="52" t="s">
        <v>1449</v>
      </c>
      <c r="G179" s="138" t="s">
        <v>1450</v>
      </c>
      <c r="H179" s="142" t="s">
        <v>11</v>
      </c>
      <c r="I179" s="143">
        <v>1781</v>
      </c>
      <c r="J179" s="143">
        <f t="shared" si="42"/>
        <v>338.39</v>
      </c>
      <c r="K179" s="53">
        <f t="shared" si="54"/>
        <v>2119.39</v>
      </c>
      <c r="L179" s="143">
        <f t="shared" si="55"/>
        <v>84.775599999999997</v>
      </c>
      <c r="M179" s="51">
        <f t="shared" si="56"/>
        <v>2204.1655999999998</v>
      </c>
      <c r="N179" s="54">
        <v>3</v>
      </c>
      <c r="O179" s="95">
        <v>0</v>
      </c>
      <c r="P179" s="54">
        <v>0</v>
      </c>
      <c r="Q179" s="55">
        <f t="shared" si="50"/>
        <v>3</v>
      </c>
      <c r="S179" s="61">
        <f t="shared" si="51"/>
        <v>6612.496799999999</v>
      </c>
      <c r="T179" s="56">
        <f t="shared" si="59"/>
        <v>0</v>
      </c>
      <c r="U179" s="141">
        <f t="shared" si="57"/>
        <v>0</v>
      </c>
      <c r="V179" s="32">
        <v>2012</v>
      </c>
    </row>
    <row r="180" spans="1:219" s="26" customFormat="1" thickTop="1" thickBot="1">
      <c r="A180" s="32">
        <v>168</v>
      </c>
      <c r="B180" s="60"/>
      <c r="C180" s="57">
        <f t="shared" si="41"/>
        <v>1124.788</v>
      </c>
      <c r="D180" s="58"/>
      <c r="E180" s="59">
        <f t="shared" si="58"/>
        <v>0</v>
      </c>
      <c r="F180" s="52" t="s">
        <v>1536</v>
      </c>
      <c r="G180" s="138" t="s">
        <v>1453</v>
      </c>
      <c r="H180" s="142" t="s">
        <v>624</v>
      </c>
      <c r="I180" s="143">
        <v>556</v>
      </c>
      <c r="J180" s="143">
        <f t="shared" si="42"/>
        <v>105.64</v>
      </c>
      <c r="K180" s="53">
        <f t="shared" si="54"/>
        <v>661.64</v>
      </c>
      <c r="L180" s="143">
        <f t="shared" si="55"/>
        <v>26.465599999999998</v>
      </c>
      <c r="M180" s="51">
        <f t="shared" si="56"/>
        <v>688.10559999999998</v>
      </c>
      <c r="N180" s="54">
        <v>4</v>
      </c>
      <c r="O180" s="95">
        <v>0</v>
      </c>
      <c r="P180" s="54">
        <v>3</v>
      </c>
      <c r="Q180" s="55">
        <f t="shared" si="50"/>
        <v>1</v>
      </c>
      <c r="R180" s="55"/>
      <c r="S180" s="61">
        <f t="shared" si="51"/>
        <v>688.10559999999998</v>
      </c>
      <c r="T180" s="56">
        <f t="shared" si="59"/>
        <v>0</v>
      </c>
      <c r="U180" s="141">
        <f t="shared" si="57"/>
        <v>-2064.3168000000001</v>
      </c>
      <c r="V180" s="32">
        <v>2012</v>
      </c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  <c r="GB180" s="32"/>
      <c r="GC180" s="32"/>
      <c r="GD180" s="32"/>
      <c r="GE180" s="32"/>
      <c r="GF180" s="32"/>
      <c r="GG180" s="32"/>
      <c r="GH180" s="32"/>
      <c r="GI180" s="32"/>
      <c r="GJ180" s="32"/>
      <c r="GK180" s="32"/>
      <c r="GL180" s="32"/>
      <c r="GM180" s="32"/>
      <c r="GN180" s="32"/>
      <c r="GO180" s="32"/>
      <c r="GP180" s="32"/>
      <c r="GQ180" s="32"/>
      <c r="GR180" s="32"/>
      <c r="GS180" s="32"/>
      <c r="GT180" s="32"/>
      <c r="GU180" s="32"/>
      <c r="GV180" s="32"/>
      <c r="GW180" s="32"/>
      <c r="GX180" s="32"/>
      <c r="GY180" s="32"/>
      <c r="GZ180" s="32"/>
      <c r="HA180" s="32"/>
      <c r="HB180" s="32"/>
      <c r="HC180" s="32"/>
      <c r="HD180" s="32"/>
      <c r="HE180" s="32"/>
      <c r="HF180" s="32"/>
      <c r="HG180" s="32"/>
      <c r="HH180" s="32"/>
      <c r="HI180" s="32"/>
      <c r="HJ180" s="32"/>
      <c r="HK180" s="32"/>
    </row>
    <row r="181" spans="1:219" s="26" customFormat="1" thickTop="1" thickBot="1">
      <c r="A181" s="32">
        <v>169</v>
      </c>
      <c r="B181" s="60"/>
      <c r="C181" s="57">
        <f t="shared" si="41"/>
        <v>3602.9629999999997</v>
      </c>
      <c r="D181" s="58">
        <v>3400</v>
      </c>
      <c r="E181" s="59">
        <f t="shared" si="58"/>
        <v>0</v>
      </c>
      <c r="F181" s="52" t="s">
        <v>1452</v>
      </c>
      <c r="G181" s="138" t="s">
        <v>1451</v>
      </c>
      <c r="H181" s="142" t="s">
        <v>11</v>
      </c>
      <c r="I181" s="143">
        <v>1781</v>
      </c>
      <c r="J181" s="143">
        <f t="shared" si="42"/>
        <v>338.39</v>
      </c>
      <c r="K181" s="53">
        <f t="shared" si="54"/>
        <v>2119.39</v>
      </c>
      <c r="L181" s="143">
        <f t="shared" si="55"/>
        <v>84.775599999999997</v>
      </c>
      <c r="M181" s="51">
        <f t="shared" si="56"/>
        <v>2204.1655999999998</v>
      </c>
      <c r="N181" s="54">
        <v>2</v>
      </c>
      <c r="O181" s="95">
        <v>0</v>
      </c>
      <c r="P181" s="54">
        <v>0</v>
      </c>
      <c r="Q181" s="55">
        <f t="shared" si="50"/>
        <v>2</v>
      </c>
      <c r="R181" s="55"/>
      <c r="S181" s="61">
        <f t="shared" si="51"/>
        <v>4408.3311999999996</v>
      </c>
      <c r="T181" s="56">
        <f t="shared" si="59"/>
        <v>0</v>
      </c>
      <c r="U181" s="141">
        <f t="shared" si="57"/>
        <v>0</v>
      </c>
      <c r="V181" s="32">
        <v>2012</v>
      </c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  <c r="GB181" s="32"/>
      <c r="GC181" s="32"/>
      <c r="GD181" s="32"/>
      <c r="GE181" s="32"/>
      <c r="GF181" s="32"/>
      <c r="GG181" s="32"/>
      <c r="GH181" s="32"/>
      <c r="GI181" s="32"/>
      <c r="GJ181" s="32"/>
      <c r="GK181" s="32"/>
      <c r="GL181" s="32"/>
      <c r="GM181" s="32"/>
      <c r="GN181" s="32"/>
      <c r="GO181" s="32"/>
      <c r="GP181" s="32"/>
      <c r="GQ181" s="32"/>
      <c r="GR181" s="32"/>
      <c r="GS181" s="32"/>
      <c r="GT181" s="32"/>
      <c r="GU181" s="32"/>
      <c r="GV181" s="32"/>
      <c r="GW181" s="32"/>
      <c r="GX181" s="32"/>
      <c r="GY181" s="32"/>
      <c r="GZ181" s="32"/>
      <c r="HA181" s="32"/>
      <c r="HB181" s="32"/>
      <c r="HC181" s="32"/>
      <c r="HD181" s="32"/>
      <c r="HE181" s="32"/>
      <c r="HF181" s="32"/>
      <c r="HG181" s="32"/>
      <c r="HH181" s="32"/>
      <c r="HI181" s="32"/>
      <c r="HJ181" s="32"/>
      <c r="HK181" s="32"/>
    </row>
    <row r="182" spans="1:219" s="26" customFormat="1" thickTop="1" thickBot="1">
      <c r="A182" s="32">
        <v>170</v>
      </c>
      <c r="B182" s="60"/>
      <c r="C182" s="57">
        <f t="shared" si="41"/>
        <v>2077.6210000000001</v>
      </c>
      <c r="D182" s="58">
        <v>2500</v>
      </c>
      <c r="E182" s="59">
        <f t="shared" si="58"/>
        <v>0</v>
      </c>
      <c r="F182" s="52" t="s">
        <v>1452</v>
      </c>
      <c r="G182" s="138" t="s">
        <v>1453</v>
      </c>
      <c r="H182" s="142" t="s">
        <v>624</v>
      </c>
      <c r="I182" s="143">
        <v>1027</v>
      </c>
      <c r="J182" s="143">
        <f t="shared" si="42"/>
        <v>195.13</v>
      </c>
      <c r="K182" s="53">
        <f t="shared" si="54"/>
        <v>1222.1300000000001</v>
      </c>
      <c r="L182" s="143">
        <f t="shared" si="55"/>
        <v>48.885200000000005</v>
      </c>
      <c r="M182" s="51">
        <f t="shared" si="56"/>
        <v>1271.0152</v>
      </c>
      <c r="N182" s="54">
        <v>4</v>
      </c>
      <c r="O182" s="95">
        <v>0</v>
      </c>
      <c r="P182" s="54">
        <v>0</v>
      </c>
      <c r="Q182" s="55">
        <f t="shared" si="50"/>
        <v>4</v>
      </c>
      <c r="R182" s="55"/>
      <c r="S182" s="61">
        <f t="shared" si="51"/>
        <v>5084.0608000000002</v>
      </c>
      <c r="T182" s="56">
        <f t="shared" si="59"/>
        <v>0</v>
      </c>
      <c r="U182" s="141">
        <f t="shared" si="57"/>
        <v>0</v>
      </c>
      <c r="V182" s="32">
        <v>2012</v>
      </c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  <c r="GB182" s="32"/>
      <c r="GC182" s="32"/>
      <c r="GD182" s="32"/>
      <c r="GE182" s="32"/>
      <c r="GF182" s="32"/>
      <c r="GG182" s="32"/>
      <c r="GH182" s="32"/>
      <c r="GI182" s="32"/>
      <c r="GJ182" s="32"/>
      <c r="GK182" s="32"/>
      <c r="GL182" s="32"/>
      <c r="GM182" s="32"/>
      <c r="GN182" s="32"/>
      <c r="GO182" s="32"/>
      <c r="GP182" s="32"/>
      <c r="GQ182" s="32"/>
      <c r="GR182" s="32"/>
      <c r="GS182" s="32"/>
      <c r="GT182" s="32"/>
      <c r="GU182" s="32"/>
      <c r="GV182" s="32"/>
      <c r="GW182" s="32"/>
      <c r="GX182" s="32"/>
      <c r="GY182" s="32"/>
      <c r="GZ182" s="32"/>
      <c r="HA182" s="32"/>
      <c r="HB182" s="32"/>
      <c r="HC182" s="32"/>
      <c r="HD182" s="32"/>
      <c r="HE182" s="32"/>
      <c r="HF182" s="32"/>
      <c r="HG182" s="32"/>
      <c r="HH182" s="32"/>
      <c r="HI182" s="32"/>
      <c r="HJ182" s="32"/>
      <c r="HK182" s="32"/>
    </row>
    <row r="183" spans="1:219" thickTop="1" thickBot="1">
      <c r="A183" s="32">
        <v>171</v>
      </c>
      <c r="C183" s="57">
        <f t="shared" si="41"/>
        <v>3621.1699999999996</v>
      </c>
      <c r="D183" s="58">
        <v>5850</v>
      </c>
      <c r="E183" s="59">
        <f t="shared" si="58"/>
        <v>0</v>
      </c>
      <c r="F183" s="139" t="s">
        <v>1535</v>
      </c>
      <c r="G183" s="138" t="s">
        <v>1448</v>
      </c>
      <c r="H183" s="142" t="s">
        <v>63</v>
      </c>
      <c r="I183" s="143">
        <v>1790</v>
      </c>
      <c r="J183" s="143">
        <f t="shared" si="42"/>
        <v>340.1</v>
      </c>
      <c r="K183" s="140">
        <f t="shared" si="54"/>
        <v>2130.1</v>
      </c>
      <c r="L183" s="143">
        <f t="shared" si="55"/>
        <v>85.203999999999994</v>
      </c>
      <c r="M183" s="51">
        <f t="shared" si="56"/>
        <v>2215.3040000000001</v>
      </c>
      <c r="N183" s="54">
        <v>2</v>
      </c>
      <c r="O183" s="95">
        <v>0</v>
      </c>
      <c r="P183" s="54">
        <v>2</v>
      </c>
      <c r="Q183" s="55">
        <f t="shared" si="50"/>
        <v>0</v>
      </c>
      <c r="S183" s="61">
        <f t="shared" si="51"/>
        <v>0</v>
      </c>
      <c r="T183" s="56">
        <f t="shared" si="59"/>
        <v>11700</v>
      </c>
      <c r="U183" s="141">
        <f t="shared" si="57"/>
        <v>7269.3919999999998</v>
      </c>
      <c r="V183" s="32">
        <v>2014</v>
      </c>
    </row>
    <row r="184" spans="1:219" thickTop="1" thickBot="1">
      <c r="A184" s="32">
        <v>172</v>
      </c>
      <c r="C184" s="57">
        <f t="shared" si="41"/>
        <v>2913.12</v>
      </c>
      <c r="D184" s="58">
        <v>2800</v>
      </c>
      <c r="E184" s="59">
        <f t="shared" si="58"/>
        <v>0</v>
      </c>
      <c r="F184" s="52" t="s">
        <v>1532</v>
      </c>
      <c r="G184" s="138" t="s">
        <v>1454</v>
      </c>
      <c r="H184" s="142" t="s">
        <v>63</v>
      </c>
      <c r="I184" s="143">
        <v>1440</v>
      </c>
      <c r="J184" s="143">
        <f t="shared" si="42"/>
        <v>273.60000000000002</v>
      </c>
      <c r="K184" s="53">
        <f t="shared" si="54"/>
        <v>1713.6</v>
      </c>
      <c r="L184" s="143">
        <f t="shared" si="55"/>
        <v>68.543999999999997</v>
      </c>
      <c r="M184" s="51">
        <f t="shared" si="56"/>
        <v>1782.144</v>
      </c>
      <c r="N184" s="54">
        <v>4</v>
      </c>
      <c r="O184" s="95">
        <v>0</v>
      </c>
      <c r="P184" s="54">
        <v>2</v>
      </c>
      <c r="Q184" s="55">
        <f t="shared" si="50"/>
        <v>2</v>
      </c>
      <c r="S184" s="61">
        <f t="shared" si="51"/>
        <v>3564.288</v>
      </c>
      <c r="T184" s="56">
        <f t="shared" si="59"/>
        <v>5600</v>
      </c>
      <c r="U184" s="141">
        <f t="shared" si="57"/>
        <v>2035.712</v>
      </c>
      <c r="V184" s="32">
        <v>2012</v>
      </c>
    </row>
    <row r="185" spans="1:219" thickTop="1" thickBot="1">
      <c r="A185" s="32">
        <v>173</v>
      </c>
      <c r="C185" s="57">
        <f t="shared" si="41"/>
        <v>3439.1</v>
      </c>
      <c r="D185" s="58">
        <v>0</v>
      </c>
      <c r="E185" s="59">
        <f t="shared" si="58"/>
        <v>0</v>
      </c>
      <c r="F185" s="52" t="s">
        <v>1533</v>
      </c>
      <c r="G185" s="138" t="s">
        <v>650</v>
      </c>
      <c r="H185" s="142" t="s">
        <v>290</v>
      </c>
      <c r="I185" s="143">
        <v>1700</v>
      </c>
      <c r="J185" s="143">
        <f t="shared" si="42"/>
        <v>323</v>
      </c>
      <c r="K185" s="53">
        <f t="shared" si="54"/>
        <v>2023</v>
      </c>
      <c r="L185" s="143">
        <f t="shared" si="55"/>
        <v>80.92</v>
      </c>
      <c r="M185" s="51">
        <f t="shared" si="56"/>
        <v>2103.92</v>
      </c>
      <c r="N185" s="54">
        <v>2</v>
      </c>
      <c r="O185" s="95">
        <v>0</v>
      </c>
      <c r="P185" s="54">
        <f>O185+B185</f>
        <v>0</v>
      </c>
      <c r="Q185" s="55">
        <f t="shared" si="50"/>
        <v>2</v>
      </c>
      <c r="S185" s="61">
        <f t="shared" si="51"/>
        <v>4207.84</v>
      </c>
      <c r="T185" s="56">
        <f t="shared" si="59"/>
        <v>0</v>
      </c>
      <c r="U185" s="141">
        <f t="shared" si="57"/>
        <v>0</v>
      </c>
    </row>
    <row r="186" spans="1:219" thickTop="1" thickBot="1">
      <c r="A186" s="32">
        <v>174</v>
      </c>
      <c r="C186" s="57">
        <f t="shared" si="41"/>
        <v>647.36</v>
      </c>
      <c r="D186" s="58">
        <v>750</v>
      </c>
      <c r="E186" s="59">
        <f t="shared" si="58"/>
        <v>0</v>
      </c>
      <c r="F186" s="52" t="s">
        <v>1441</v>
      </c>
      <c r="G186" s="138" t="s">
        <v>1433</v>
      </c>
      <c r="H186" s="142" t="s">
        <v>11</v>
      </c>
      <c r="I186" s="143">
        <v>320</v>
      </c>
      <c r="J186" s="143">
        <f t="shared" si="42"/>
        <v>60.8</v>
      </c>
      <c r="K186" s="53">
        <f t="shared" si="54"/>
        <v>380.8</v>
      </c>
      <c r="L186" s="143">
        <f t="shared" si="55"/>
        <v>15.232000000000001</v>
      </c>
      <c r="M186" s="51">
        <f t="shared" si="56"/>
        <v>396.03200000000004</v>
      </c>
      <c r="N186" s="54">
        <v>14</v>
      </c>
      <c r="O186" s="95">
        <v>0</v>
      </c>
      <c r="P186" s="54">
        <v>0</v>
      </c>
      <c r="Q186" s="55">
        <f t="shared" si="50"/>
        <v>14</v>
      </c>
      <c r="S186" s="61">
        <f t="shared" si="51"/>
        <v>5544.4480000000003</v>
      </c>
      <c r="T186" s="56">
        <f t="shared" si="59"/>
        <v>0</v>
      </c>
      <c r="U186" s="141">
        <f t="shared" si="57"/>
        <v>0</v>
      </c>
    </row>
    <row r="187" spans="1:219" thickTop="1" thickBot="1">
      <c r="A187" s="32">
        <v>175</v>
      </c>
      <c r="C187" s="57">
        <f t="shared" si="41"/>
        <v>647.36</v>
      </c>
      <c r="D187" s="58">
        <v>750</v>
      </c>
      <c r="E187" s="59">
        <f t="shared" si="58"/>
        <v>0</v>
      </c>
      <c r="F187" s="52" t="s">
        <v>1441</v>
      </c>
      <c r="G187" s="138" t="s">
        <v>1438</v>
      </c>
      <c r="H187" s="142" t="s">
        <v>11</v>
      </c>
      <c r="I187" s="143">
        <v>320</v>
      </c>
      <c r="J187" s="143">
        <f t="shared" si="42"/>
        <v>60.8</v>
      </c>
      <c r="K187" s="53">
        <f t="shared" si="54"/>
        <v>380.8</v>
      </c>
      <c r="L187" s="143">
        <f t="shared" si="55"/>
        <v>15.232000000000001</v>
      </c>
      <c r="M187" s="51">
        <f t="shared" si="56"/>
        <v>396.03200000000004</v>
      </c>
      <c r="N187" s="54">
        <v>10</v>
      </c>
      <c r="O187" s="95">
        <v>0</v>
      </c>
      <c r="P187" s="54">
        <v>2</v>
      </c>
      <c r="Q187" s="55">
        <f t="shared" si="50"/>
        <v>8</v>
      </c>
      <c r="S187" s="61">
        <f t="shared" si="51"/>
        <v>3168.2560000000003</v>
      </c>
      <c r="T187" s="56">
        <f t="shared" si="59"/>
        <v>1500</v>
      </c>
      <c r="U187" s="141">
        <f t="shared" si="57"/>
        <v>707.93599999999992</v>
      </c>
    </row>
    <row r="188" spans="1:219" thickTop="1" thickBot="1">
      <c r="A188" s="32">
        <v>176</v>
      </c>
      <c r="C188" s="57">
        <f t="shared" si="41"/>
        <v>647.36</v>
      </c>
      <c r="D188" s="58">
        <v>750</v>
      </c>
      <c r="E188" s="59">
        <f t="shared" si="58"/>
        <v>0</v>
      </c>
      <c r="F188" s="139" t="s">
        <v>1441</v>
      </c>
      <c r="G188" s="138" t="s">
        <v>1437</v>
      </c>
      <c r="H188" s="142" t="s">
        <v>11</v>
      </c>
      <c r="I188" s="143">
        <v>320</v>
      </c>
      <c r="J188" s="143">
        <f t="shared" si="42"/>
        <v>60.8</v>
      </c>
      <c r="K188" s="140">
        <f t="shared" si="54"/>
        <v>380.8</v>
      </c>
      <c r="L188" s="143">
        <f t="shared" si="55"/>
        <v>15.232000000000001</v>
      </c>
      <c r="M188" s="51">
        <f t="shared" si="56"/>
        <v>396.03200000000004</v>
      </c>
      <c r="N188" s="54">
        <v>10</v>
      </c>
      <c r="O188" s="95">
        <v>0</v>
      </c>
      <c r="P188" s="54">
        <v>10</v>
      </c>
      <c r="Q188" s="55">
        <f t="shared" si="50"/>
        <v>0</v>
      </c>
      <c r="S188" s="61">
        <f t="shared" si="51"/>
        <v>0</v>
      </c>
      <c r="T188" s="56">
        <f t="shared" si="59"/>
        <v>7500</v>
      </c>
      <c r="U188" s="141">
        <f t="shared" si="57"/>
        <v>3539.6799999999994</v>
      </c>
    </row>
    <row r="189" spans="1:219" thickTop="1" thickBot="1">
      <c r="A189" s="32">
        <v>177</v>
      </c>
      <c r="C189" s="57">
        <f t="shared" si="41"/>
        <v>647.36</v>
      </c>
      <c r="D189" s="58">
        <v>750</v>
      </c>
      <c r="E189" s="59">
        <f t="shared" si="58"/>
        <v>0</v>
      </c>
      <c r="F189" s="139" t="s">
        <v>1441</v>
      </c>
      <c r="G189" s="138" t="s">
        <v>1435</v>
      </c>
      <c r="H189" s="142" t="s">
        <v>11</v>
      </c>
      <c r="I189" s="143">
        <v>320</v>
      </c>
      <c r="J189" s="143">
        <f t="shared" si="42"/>
        <v>60.8</v>
      </c>
      <c r="K189" s="140">
        <f t="shared" si="54"/>
        <v>380.8</v>
      </c>
      <c r="L189" s="143">
        <f t="shared" si="55"/>
        <v>15.232000000000001</v>
      </c>
      <c r="M189" s="51">
        <f t="shared" si="56"/>
        <v>396.03200000000004</v>
      </c>
      <c r="N189" s="54">
        <v>10</v>
      </c>
      <c r="O189" s="95">
        <v>2</v>
      </c>
      <c r="P189" s="54">
        <v>10</v>
      </c>
      <c r="Q189" s="55">
        <f t="shared" si="50"/>
        <v>0</v>
      </c>
      <c r="S189" s="61">
        <f t="shared" ref="S189:S220" si="60">Q189*M189</f>
        <v>0</v>
      </c>
      <c r="T189" s="56">
        <f t="shared" si="59"/>
        <v>7500</v>
      </c>
      <c r="U189" s="141">
        <f t="shared" si="57"/>
        <v>3539.6799999999994</v>
      </c>
    </row>
    <row r="190" spans="1:219" thickTop="1" thickBot="1">
      <c r="A190" s="32">
        <v>178</v>
      </c>
      <c r="C190" s="57">
        <f t="shared" si="41"/>
        <v>647.36</v>
      </c>
      <c r="D190" s="58">
        <v>750</v>
      </c>
      <c r="E190" s="59">
        <f t="shared" si="58"/>
        <v>0</v>
      </c>
      <c r="F190" s="139" t="s">
        <v>1441</v>
      </c>
      <c r="G190" s="138" t="s">
        <v>1436</v>
      </c>
      <c r="H190" s="142" t="s">
        <v>11</v>
      </c>
      <c r="I190" s="143">
        <v>320</v>
      </c>
      <c r="J190" s="143">
        <f t="shared" si="42"/>
        <v>60.8</v>
      </c>
      <c r="K190" s="140">
        <f t="shared" si="54"/>
        <v>380.8</v>
      </c>
      <c r="L190" s="143">
        <f t="shared" si="55"/>
        <v>15.232000000000001</v>
      </c>
      <c r="M190" s="51">
        <f t="shared" si="56"/>
        <v>396.03200000000004</v>
      </c>
      <c r="N190" s="54">
        <v>10</v>
      </c>
      <c r="O190" s="95">
        <v>0</v>
      </c>
      <c r="P190" s="54">
        <v>10</v>
      </c>
      <c r="Q190" s="55">
        <f t="shared" si="50"/>
        <v>0</v>
      </c>
      <c r="S190" s="61">
        <f t="shared" si="60"/>
        <v>0</v>
      </c>
      <c r="T190" s="56">
        <f t="shared" si="59"/>
        <v>7500</v>
      </c>
      <c r="U190" s="141">
        <f t="shared" si="57"/>
        <v>3539.6799999999994</v>
      </c>
    </row>
    <row r="191" spans="1:219" thickTop="1" thickBot="1">
      <c r="A191" s="32">
        <v>179</v>
      </c>
      <c r="C191" s="57">
        <f t="shared" si="41"/>
        <v>4369.68</v>
      </c>
      <c r="D191" s="58">
        <v>0</v>
      </c>
      <c r="E191" s="59">
        <f t="shared" si="58"/>
        <v>0</v>
      </c>
      <c r="F191" s="52" t="s">
        <v>1520</v>
      </c>
      <c r="G191" s="138" t="s">
        <v>1157</v>
      </c>
      <c r="H191" s="142" t="s">
        <v>290</v>
      </c>
      <c r="I191" s="143">
        <v>2160</v>
      </c>
      <c r="J191" s="143">
        <f t="shared" si="42"/>
        <v>410.4</v>
      </c>
      <c r="K191" s="53">
        <f t="shared" si="54"/>
        <v>2570.4</v>
      </c>
      <c r="L191" s="143">
        <f t="shared" si="55"/>
        <v>102.816</v>
      </c>
      <c r="M191" s="51">
        <f t="shared" si="56"/>
        <v>2673.2159999999999</v>
      </c>
      <c r="N191" s="54">
        <v>6</v>
      </c>
      <c r="O191" s="95">
        <v>0</v>
      </c>
      <c r="P191" s="54">
        <f>O191+B191</f>
        <v>0</v>
      </c>
      <c r="Q191" s="55">
        <f t="shared" si="50"/>
        <v>6</v>
      </c>
      <c r="S191" s="61">
        <f t="shared" si="60"/>
        <v>16039.295999999998</v>
      </c>
      <c r="T191" s="56">
        <f t="shared" si="59"/>
        <v>0</v>
      </c>
      <c r="U191" s="141">
        <f t="shared" si="57"/>
        <v>0</v>
      </c>
      <c r="V191" s="32" t="s">
        <v>1170</v>
      </c>
    </row>
    <row r="192" spans="1:219" thickTop="1" thickBot="1">
      <c r="A192" s="32">
        <v>180</v>
      </c>
      <c r="C192" s="57">
        <f t="shared" si="41"/>
        <v>2813.9929999999999</v>
      </c>
      <c r="D192" s="58">
        <v>2850</v>
      </c>
      <c r="E192" s="59">
        <f t="shared" si="58"/>
        <v>0</v>
      </c>
      <c r="F192" s="52" t="s">
        <v>1446</v>
      </c>
      <c r="G192" s="138" t="s">
        <v>1447</v>
      </c>
      <c r="H192" s="142" t="s">
        <v>624</v>
      </c>
      <c r="I192" s="143">
        <v>1391</v>
      </c>
      <c r="J192" s="143">
        <f t="shared" si="42"/>
        <v>264.29000000000002</v>
      </c>
      <c r="K192" s="53">
        <f t="shared" si="54"/>
        <v>1655.29</v>
      </c>
      <c r="L192" s="143">
        <f t="shared" si="55"/>
        <v>66.211600000000004</v>
      </c>
      <c r="M192" s="51">
        <f t="shared" si="56"/>
        <v>1721.5016000000001</v>
      </c>
      <c r="N192" s="54">
        <v>4</v>
      </c>
      <c r="O192" s="95">
        <v>0</v>
      </c>
      <c r="P192" s="54">
        <v>0</v>
      </c>
      <c r="Q192" s="55">
        <f t="shared" si="50"/>
        <v>4</v>
      </c>
      <c r="S192" s="61">
        <f t="shared" si="60"/>
        <v>6886.0064000000002</v>
      </c>
      <c r="T192" s="56">
        <f t="shared" si="59"/>
        <v>0</v>
      </c>
      <c r="U192" s="141">
        <f t="shared" si="57"/>
        <v>0</v>
      </c>
    </row>
    <row r="193" spans="1:21" thickTop="1" thickBot="1">
      <c r="A193" s="32">
        <v>181</v>
      </c>
      <c r="C193" s="57">
        <f t="shared" si="41"/>
        <v>2043.23</v>
      </c>
      <c r="D193" s="58">
        <v>2850</v>
      </c>
      <c r="E193" s="59">
        <f t="shared" si="58"/>
        <v>0</v>
      </c>
      <c r="F193" s="52" t="s">
        <v>2180</v>
      </c>
      <c r="G193" s="138" t="s">
        <v>1447</v>
      </c>
      <c r="H193" s="142" t="s">
        <v>624</v>
      </c>
      <c r="I193" s="143">
        <v>1010</v>
      </c>
      <c r="J193" s="143">
        <f t="shared" si="42"/>
        <v>191.9</v>
      </c>
      <c r="K193" s="53">
        <f t="shared" si="54"/>
        <v>1201.9000000000001</v>
      </c>
      <c r="L193" s="143">
        <f t="shared" si="55"/>
        <v>48.076000000000008</v>
      </c>
      <c r="M193" s="51">
        <f t="shared" si="56"/>
        <v>1249.9760000000001</v>
      </c>
      <c r="N193" s="54">
        <v>4</v>
      </c>
      <c r="O193" s="95">
        <v>0</v>
      </c>
      <c r="P193" s="54">
        <v>0</v>
      </c>
      <c r="Q193" s="55">
        <f t="shared" si="50"/>
        <v>4</v>
      </c>
      <c r="S193" s="61">
        <f t="shared" si="60"/>
        <v>4999.9040000000005</v>
      </c>
      <c r="T193" s="56">
        <f t="shared" si="59"/>
        <v>0</v>
      </c>
      <c r="U193" s="141">
        <f t="shared" si="57"/>
        <v>0</v>
      </c>
    </row>
    <row r="194" spans="1:21" thickTop="1" thickBot="1">
      <c r="A194" s="32">
        <v>182</v>
      </c>
      <c r="C194" s="57">
        <f t="shared" si="41"/>
        <v>2041.2070000000001</v>
      </c>
      <c r="D194" s="58">
        <v>2500</v>
      </c>
      <c r="E194" s="59">
        <f t="shared" si="58"/>
        <v>0</v>
      </c>
      <c r="F194" s="52" t="s">
        <v>1439</v>
      </c>
      <c r="G194" s="138" t="s">
        <v>1445</v>
      </c>
      <c r="H194" s="142" t="s">
        <v>624</v>
      </c>
      <c r="I194" s="143">
        <v>1009</v>
      </c>
      <c r="J194" s="143">
        <f t="shared" si="42"/>
        <v>191.71</v>
      </c>
      <c r="K194" s="53">
        <f t="shared" si="54"/>
        <v>1200.71</v>
      </c>
      <c r="L194" s="143">
        <f t="shared" si="55"/>
        <v>48.028400000000005</v>
      </c>
      <c r="M194" s="51">
        <f t="shared" si="56"/>
        <v>1248.7384</v>
      </c>
      <c r="N194" s="54">
        <v>4</v>
      </c>
      <c r="O194" s="95">
        <v>0</v>
      </c>
      <c r="P194" s="54">
        <v>2</v>
      </c>
      <c r="Q194" s="55">
        <f t="shared" si="50"/>
        <v>2</v>
      </c>
      <c r="S194" s="61">
        <f t="shared" si="60"/>
        <v>2497.4767999999999</v>
      </c>
      <c r="T194" s="56">
        <f t="shared" si="59"/>
        <v>5000</v>
      </c>
      <c r="U194" s="141">
        <f t="shared" si="57"/>
        <v>2502.5232000000001</v>
      </c>
    </row>
    <row r="195" spans="1:21" thickTop="1" thickBot="1">
      <c r="A195" s="32">
        <v>183</v>
      </c>
      <c r="C195" s="57">
        <f t="shared" si="41"/>
        <v>1153.1099999999999</v>
      </c>
      <c r="D195" s="58">
        <v>2000</v>
      </c>
      <c r="E195" s="59">
        <f t="shared" si="58"/>
        <v>0</v>
      </c>
      <c r="F195" s="52" t="s">
        <v>1440</v>
      </c>
      <c r="G195" s="138" t="s">
        <v>1444</v>
      </c>
      <c r="H195" s="142" t="s">
        <v>624</v>
      </c>
      <c r="I195" s="143">
        <v>570</v>
      </c>
      <c r="J195" s="143">
        <f t="shared" si="42"/>
        <v>108.3</v>
      </c>
      <c r="K195" s="53">
        <f t="shared" si="54"/>
        <v>678.3</v>
      </c>
      <c r="L195" s="143">
        <f t="shared" si="55"/>
        <v>27.131999999999998</v>
      </c>
      <c r="M195" s="51">
        <f t="shared" si="56"/>
        <v>705.4319999999999</v>
      </c>
      <c r="N195" s="54">
        <v>30</v>
      </c>
      <c r="O195" s="95">
        <v>0</v>
      </c>
      <c r="P195" s="54">
        <v>18</v>
      </c>
      <c r="Q195" s="55">
        <f t="shared" si="50"/>
        <v>12</v>
      </c>
      <c r="S195" s="61">
        <f t="shared" si="60"/>
        <v>8465.1839999999993</v>
      </c>
      <c r="T195" s="56">
        <f t="shared" si="59"/>
        <v>36000</v>
      </c>
      <c r="U195" s="141">
        <f t="shared" si="57"/>
        <v>23302.224000000002</v>
      </c>
    </row>
    <row r="196" spans="1:21" thickTop="1" thickBot="1">
      <c r="A196" s="32">
        <v>184</v>
      </c>
      <c r="C196" s="57">
        <f t="shared" si="41"/>
        <v>1112.6499999999999</v>
      </c>
      <c r="D196" s="58">
        <v>1200</v>
      </c>
      <c r="E196" s="59">
        <f t="shared" si="58"/>
        <v>0</v>
      </c>
      <c r="F196" s="52" t="s">
        <v>1442</v>
      </c>
      <c r="G196" s="138" t="s">
        <v>1523</v>
      </c>
      <c r="H196" s="142" t="s">
        <v>63</v>
      </c>
      <c r="I196" s="143">
        <v>550</v>
      </c>
      <c r="J196" s="143">
        <f t="shared" si="42"/>
        <v>104.5</v>
      </c>
      <c r="K196" s="53">
        <f t="shared" si="54"/>
        <v>654.5</v>
      </c>
      <c r="L196" s="143">
        <f t="shared" si="55"/>
        <v>26.18</v>
      </c>
      <c r="M196" s="51">
        <f t="shared" si="56"/>
        <v>680.68</v>
      </c>
      <c r="N196" s="54">
        <v>5</v>
      </c>
      <c r="O196" s="95">
        <v>0</v>
      </c>
      <c r="P196" s="54">
        <v>0</v>
      </c>
      <c r="Q196" s="55">
        <f t="shared" si="50"/>
        <v>5</v>
      </c>
      <c r="S196" s="61">
        <f t="shared" si="60"/>
        <v>3403.3999999999996</v>
      </c>
      <c r="U196" s="141">
        <f t="shared" si="57"/>
        <v>0</v>
      </c>
    </row>
    <row r="197" spans="1:21" thickTop="1" thickBot="1">
      <c r="A197" s="32">
        <v>185</v>
      </c>
      <c r="C197" s="57">
        <f t="shared" si="41"/>
        <v>647.36</v>
      </c>
      <c r="D197" s="58">
        <v>750</v>
      </c>
      <c r="E197" s="59">
        <f t="shared" si="58"/>
        <v>0</v>
      </c>
      <c r="F197" s="52" t="s">
        <v>1442</v>
      </c>
      <c r="G197" s="138" t="s">
        <v>1433</v>
      </c>
      <c r="H197" s="142" t="s">
        <v>11</v>
      </c>
      <c r="I197" s="143">
        <v>320</v>
      </c>
      <c r="J197" s="143">
        <f t="shared" si="42"/>
        <v>60.8</v>
      </c>
      <c r="K197" s="53">
        <f t="shared" si="54"/>
        <v>380.8</v>
      </c>
      <c r="L197" s="143">
        <f t="shared" si="55"/>
        <v>15.232000000000001</v>
      </c>
      <c r="M197" s="51">
        <f t="shared" si="56"/>
        <v>396.03200000000004</v>
      </c>
      <c r="N197" s="54">
        <v>20</v>
      </c>
      <c r="O197" s="95">
        <v>0</v>
      </c>
      <c r="P197" s="54">
        <v>9</v>
      </c>
      <c r="Q197" s="55">
        <f t="shared" si="50"/>
        <v>11</v>
      </c>
      <c r="S197" s="61">
        <f t="shared" si="60"/>
        <v>4356.3520000000008</v>
      </c>
      <c r="T197" s="56">
        <f t="shared" ref="T197:T212" si="61">P197*D197</f>
        <v>6750</v>
      </c>
      <c r="U197" s="141">
        <f t="shared" si="57"/>
        <v>3185.7119999999995</v>
      </c>
    </row>
    <row r="198" spans="1:21" thickTop="1" thickBot="1">
      <c r="A198" s="32">
        <v>186</v>
      </c>
      <c r="C198" s="57">
        <f t="shared" ref="C198:C261" si="62">K198*1.7</f>
        <v>647.36</v>
      </c>
      <c r="D198" s="58">
        <v>750</v>
      </c>
      <c r="E198" s="59">
        <f t="shared" si="58"/>
        <v>0</v>
      </c>
      <c r="F198" s="52" t="s">
        <v>1442</v>
      </c>
      <c r="G198" s="138" t="s">
        <v>1434</v>
      </c>
      <c r="H198" s="142" t="s">
        <v>11</v>
      </c>
      <c r="I198" s="143">
        <v>320</v>
      </c>
      <c r="J198" s="143">
        <f t="shared" ref="J198:J230" si="63">0.19*I198</f>
        <v>60.8</v>
      </c>
      <c r="K198" s="53">
        <f t="shared" si="54"/>
        <v>380.8</v>
      </c>
      <c r="L198" s="143">
        <f t="shared" si="55"/>
        <v>15.232000000000001</v>
      </c>
      <c r="M198" s="51">
        <f t="shared" si="56"/>
        <v>396.03200000000004</v>
      </c>
      <c r="N198" s="54">
        <v>10</v>
      </c>
      <c r="O198" s="95">
        <v>0</v>
      </c>
      <c r="P198" s="54">
        <v>6</v>
      </c>
      <c r="Q198" s="55">
        <f t="shared" si="50"/>
        <v>4</v>
      </c>
      <c r="S198" s="61">
        <f t="shared" si="60"/>
        <v>1584.1280000000002</v>
      </c>
      <c r="T198" s="56">
        <f t="shared" si="61"/>
        <v>4500</v>
      </c>
      <c r="U198" s="141">
        <f t="shared" si="57"/>
        <v>2123.808</v>
      </c>
    </row>
    <row r="199" spans="1:21" thickTop="1" thickBot="1">
      <c r="A199" s="32">
        <v>187</v>
      </c>
      <c r="C199" s="57">
        <f t="shared" si="62"/>
        <v>647.36</v>
      </c>
      <c r="D199" s="58">
        <v>750</v>
      </c>
      <c r="E199" s="59">
        <f t="shared" si="58"/>
        <v>0</v>
      </c>
      <c r="F199" s="52" t="s">
        <v>1442</v>
      </c>
      <c r="G199" s="138" t="s">
        <v>1435</v>
      </c>
      <c r="H199" s="142" t="s">
        <v>11</v>
      </c>
      <c r="I199" s="143">
        <v>320</v>
      </c>
      <c r="J199" s="143">
        <f t="shared" si="63"/>
        <v>60.8</v>
      </c>
      <c r="K199" s="53">
        <f t="shared" si="54"/>
        <v>380.8</v>
      </c>
      <c r="L199" s="143">
        <f t="shared" si="55"/>
        <v>15.232000000000001</v>
      </c>
      <c r="M199" s="51">
        <f t="shared" si="56"/>
        <v>396.03200000000004</v>
      </c>
      <c r="N199" s="54">
        <v>30</v>
      </c>
      <c r="O199" s="95">
        <v>0</v>
      </c>
      <c r="P199" s="54">
        <v>10</v>
      </c>
      <c r="Q199" s="55">
        <f t="shared" si="50"/>
        <v>20</v>
      </c>
      <c r="S199" s="61">
        <f t="shared" si="60"/>
        <v>7920.6400000000012</v>
      </c>
      <c r="T199" s="56">
        <f t="shared" si="61"/>
        <v>7500</v>
      </c>
      <c r="U199" s="141">
        <f t="shared" si="57"/>
        <v>3539.6799999999994</v>
      </c>
    </row>
    <row r="200" spans="1:21" thickTop="1" thickBot="1">
      <c r="A200" s="32">
        <v>188</v>
      </c>
      <c r="C200" s="57">
        <f t="shared" si="62"/>
        <v>647.36</v>
      </c>
      <c r="D200" s="58">
        <v>750</v>
      </c>
      <c r="E200" s="59">
        <f t="shared" si="58"/>
        <v>0</v>
      </c>
      <c r="F200" s="52" t="s">
        <v>1442</v>
      </c>
      <c r="G200" s="138" t="s">
        <v>1436</v>
      </c>
      <c r="H200" s="142" t="s">
        <v>11</v>
      </c>
      <c r="I200" s="143">
        <v>320</v>
      </c>
      <c r="J200" s="143">
        <f t="shared" si="63"/>
        <v>60.8</v>
      </c>
      <c r="K200" s="53">
        <f t="shared" si="54"/>
        <v>380.8</v>
      </c>
      <c r="L200" s="143">
        <f t="shared" si="55"/>
        <v>15.232000000000001</v>
      </c>
      <c r="M200" s="51">
        <f t="shared" si="56"/>
        <v>396.03200000000004</v>
      </c>
      <c r="N200" s="54">
        <v>10</v>
      </c>
      <c r="O200" s="95">
        <v>0</v>
      </c>
      <c r="P200" s="54">
        <v>8</v>
      </c>
      <c r="Q200" s="55">
        <f t="shared" si="50"/>
        <v>2</v>
      </c>
      <c r="S200" s="61">
        <f t="shared" si="60"/>
        <v>792.06400000000008</v>
      </c>
      <c r="T200" s="56">
        <f t="shared" si="61"/>
        <v>6000</v>
      </c>
      <c r="U200" s="141">
        <f t="shared" si="57"/>
        <v>2831.7439999999997</v>
      </c>
    </row>
    <row r="201" spans="1:21" thickTop="1" thickBot="1">
      <c r="A201" s="32">
        <v>189</v>
      </c>
      <c r="C201" s="57">
        <f t="shared" si="62"/>
        <v>647.36</v>
      </c>
      <c r="D201" s="58">
        <v>750</v>
      </c>
      <c r="E201" s="59">
        <f t="shared" si="58"/>
        <v>0</v>
      </c>
      <c r="F201" s="52" t="s">
        <v>1442</v>
      </c>
      <c r="G201" s="138" t="s">
        <v>1437</v>
      </c>
      <c r="H201" s="142" t="s">
        <v>11</v>
      </c>
      <c r="I201" s="143">
        <v>320</v>
      </c>
      <c r="J201" s="143">
        <f t="shared" si="63"/>
        <v>60.8</v>
      </c>
      <c r="K201" s="53">
        <f t="shared" ref="K201:K230" si="64">I201+J201</f>
        <v>380.8</v>
      </c>
      <c r="L201" s="143">
        <f t="shared" ref="L201:L230" si="65">0.04*K201</f>
        <v>15.232000000000001</v>
      </c>
      <c r="M201" s="51">
        <f t="shared" ref="M201:M230" si="66">K201+L201</f>
        <v>396.03200000000004</v>
      </c>
      <c r="N201" s="54">
        <v>10</v>
      </c>
      <c r="O201" s="95">
        <v>0</v>
      </c>
      <c r="P201" s="54">
        <v>5</v>
      </c>
      <c r="Q201" s="55">
        <f t="shared" si="50"/>
        <v>5</v>
      </c>
      <c r="S201" s="61">
        <f t="shared" si="60"/>
        <v>1980.1600000000003</v>
      </c>
      <c r="T201" s="56">
        <f t="shared" si="61"/>
        <v>3750</v>
      </c>
      <c r="U201" s="141">
        <f t="shared" si="57"/>
        <v>1769.8399999999997</v>
      </c>
    </row>
    <row r="202" spans="1:21" thickTop="1" thickBot="1">
      <c r="A202" s="32">
        <v>190</v>
      </c>
      <c r="C202" s="57">
        <f t="shared" si="62"/>
        <v>687.82</v>
      </c>
      <c r="D202" s="58">
        <v>1200</v>
      </c>
      <c r="E202" s="59">
        <f t="shared" si="58"/>
        <v>0</v>
      </c>
      <c r="F202" s="52" t="s">
        <v>1442</v>
      </c>
      <c r="G202" s="138" t="s">
        <v>1444</v>
      </c>
      <c r="H202" s="142" t="s">
        <v>63</v>
      </c>
      <c r="I202" s="143">
        <v>340</v>
      </c>
      <c r="J202" s="143">
        <f t="shared" si="63"/>
        <v>64.599999999999994</v>
      </c>
      <c r="K202" s="53">
        <f t="shared" si="64"/>
        <v>404.6</v>
      </c>
      <c r="L202" s="143">
        <f t="shared" si="65"/>
        <v>16.184000000000001</v>
      </c>
      <c r="M202" s="51">
        <f t="shared" si="66"/>
        <v>420.78400000000005</v>
      </c>
      <c r="N202" s="54">
        <v>8</v>
      </c>
      <c r="O202" s="95">
        <v>0</v>
      </c>
      <c r="P202" s="54">
        <v>0</v>
      </c>
      <c r="Q202" s="55">
        <f t="shared" si="50"/>
        <v>8</v>
      </c>
      <c r="S202" s="61">
        <f t="shared" si="60"/>
        <v>3366.2720000000004</v>
      </c>
      <c r="T202" s="56">
        <f t="shared" si="61"/>
        <v>0</v>
      </c>
      <c r="U202" s="141">
        <f t="shared" si="57"/>
        <v>0</v>
      </c>
    </row>
    <row r="203" spans="1:21" thickTop="1" thickBot="1">
      <c r="A203" s="32">
        <v>191</v>
      </c>
      <c r="C203" s="57">
        <f t="shared" si="62"/>
        <v>505.75</v>
      </c>
      <c r="D203" s="58">
        <v>750</v>
      </c>
      <c r="E203" s="59">
        <f t="shared" si="58"/>
        <v>0</v>
      </c>
      <c r="F203" s="52" t="s">
        <v>1443</v>
      </c>
      <c r="G203" s="138" t="s">
        <v>1433</v>
      </c>
      <c r="H203" s="142" t="s">
        <v>11</v>
      </c>
      <c r="I203" s="143">
        <v>250</v>
      </c>
      <c r="J203" s="143">
        <f t="shared" si="63"/>
        <v>47.5</v>
      </c>
      <c r="K203" s="53">
        <f t="shared" si="64"/>
        <v>297.5</v>
      </c>
      <c r="L203" s="143">
        <f t="shared" si="65"/>
        <v>11.9</v>
      </c>
      <c r="M203" s="51">
        <f t="shared" si="66"/>
        <v>309.39999999999998</v>
      </c>
      <c r="N203" s="54">
        <v>10</v>
      </c>
      <c r="O203" s="95">
        <v>0</v>
      </c>
      <c r="P203" s="54">
        <v>7</v>
      </c>
      <c r="Q203" s="55">
        <f t="shared" si="50"/>
        <v>3</v>
      </c>
      <c r="S203" s="61">
        <f t="shared" si="60"/>
        <v>928.19999999999993</v>
      </c>
      <c r="T203" s="56">
        <f t="shared" si="61"/>
        <v>5250</v>
      </c>
      <c r="U203" s="141">
        <f t="shared" si="57"/>
        <v>3084.2000000000003</v>
      </c>
    </row>
    <row r="204" spans="1:21" thickTop="1" thickBot="1">
      <c r="A204" s="32">
        <v>192</v>
      </c>
      <c r="C204" s="57">
        <f t="shared" si="62"/>
        <v>505.75</v>
      </c>
      <c r="D204" s="58">
        <v>750</v>
      </c>
      <c r="E204" s="59">
        <f t="shared" si="58"/>
        <v>0</v>
      </c>
      <c r="F204" s="52" t="s">
        <v>1443</v>
      </c>
      <c r="G204" s="138" t="s">
        <v>1438</v>
      </c>
      <c r="H204" s="142" t="s">
        <v>11</v>
      </c>
      <c r="I204" s="143">
        <v>250</v>
      </c>
      <c r="J204" s="143">
        <f t="shared" si="63"/>
        <v>47.5</v>
      </c>
      <c r="K204" s="53">
        <f t="shared" si="64"/>
        <v>297.5</v>
      </c>
      <c r="L204" s="143">
        <f t="shared" si="65"/>
        <v>11.9</v>
      </c>
      <c r="M204" s="51">
        <f t="shared" si="66"/>
        <v>309.39999999999998</v>
      </c>
      <c r="N204" s="54">
        <v>10</v>
      </c>
      <c r="O204" s="95">
        <v>0</v>
      </c>
      <c r="P204" s="54">
        <v>7</v>
      </c>
      <c r="Q204" s="55">
        <f t="shared" si="50"/>
        <v>3</v>
      </c>
      <c r="S204" s="61">
        <f t="shared" si="60"/>
        <v>928.19999999999993</v>
      </c>
      <c r="T204" s="56">
        <f t="shared" si="61"/>
        <v>5250</v>
      </c>
      <c r="U204" s="141">
        <f t="shared" si="57"/>
        <v>3084.2000000000003</v>
      </c>
    </row>
    <row r="205" spans="1:21" thickTop="1" thickBot="1">
      <c r="A205" s="32">
        <v>193</v>
      </c>
      <c r="C205" s="57">
        <f t="shared" si="62"/>
        <v>505.75</v>
      </c>
      <c r="D205" s="58">
        <v>750</v>
      </c>
      <c r="E205" s="59">
        <f t="shared" si="58"/>
        <v>0</v>
      </c>
      <c r="F205" s="52" t="s">
        <v>1443</v>
      </c>
      <c r="G205" s="138" t="s">
        <v>1437</v>
      </c>
      <c r="H205" s="142" t="s">
        <v>11</v>
      </c>
      <c r="I205" s="143">
        <v>250</v>
      </c>
      <c r="J205" s="143">
        <f t="shared" si="63"/>
        <v>47.5</v>
      </c>
      <c r="K205" s="53">
        <f t="shared" si="64"/>
        <v>297.5</v>
      </c>
      <c r="L205" s="143">
        <f t="shared" si="65"/>
        <v>11.9</v>
      </c>
      <c r="M205" s="51">
        <f t="shared" si="66"/>
        <v>309.39999999999998</v>
      </c>
      <c r="N205" s="54">
        <v>20</v>
      </c>
      <c r="O205" s="95">
        <v>0</v>
      </c>
      <c r="P205" s="54">
        <v>4</v>
      </c>
      <c r="Q205" s="55">
        <f t="shared" si="50"/>
        <v>16</v>
      </c>
      <c r="S205" s="61">
        <f t="shared" si="60"/>
        <v>4950.3999999999996</v>
      </c>
      <c r="T205" s="56">
        <f t="shared" si="61"/>
        <v>3000</v>
      </c>
      <c r="U205" s="141">
        <f t="shared" si="57"/>
        <v>1762.4</v>
      </c>
    </row>
    <row r="206" spans="1:21" thickTop="1" thickBot="1">
      <c r="A206" s="32">
        <v>194</v>
      </c>
      <c r="C206" s="57">
        <f t="shared" si="62"/>
        <v>505.75</v>
      </c>
      <c r="D206" s="58">
        <v>750</v>
      </c>
      <c r="E206" s="59">
        <f t="shared" si="58"/>
        <v>0</v>
      </c>
      <c r="F206" s="52" t="s">
        <v>1443</v>
      </c>
      <c r="G206" s="138" t="s">
        <v>1435</v>
      </c>
      <c r="H206" s="142" t="s">
        <v>11</v>
      </c>
      <c r="I206" s="143">
        <v>250</v>
      </c>
      <c r="J206" s="143">
        <f t="shared" si="63"/>
        <v>47.5</v>
      </c>
      <c r="K206" s="53">
        <f t="shared" si="64"/>
        <v>297.5</v>
      </c>
      <c r="L206" s="143">
        <f t="shared" si="65"/>
        <v>11.9</v>
      </c>
      <c r="M206" s="51">
        <f t="shared" si="66"/>
        <v>309.39999999999998</v>
      </c>
      <c r="N206" s="54">
        <v>20</v>
      </c>
      <c r="O206" s="95">
        <v>0</v>
      </c>
      <c r="P206" s="54">
        <v>7</v>
      </c>
      <c r="Q206" s="55">
        <f t="shared" si="50"/>
        <v>13</v>
      </c>
      <c r="S206" s="61">
        <f t="shared" si="60"/>
        <v>4022.2</v>
      </c>
      <c r="T206" s="56">
        <f t="shared" si="61"/>
        <v>5250</v>
      </c>
      <c r="U206" s="141">
        <f t="shared" si="57"/>
        <v>3084.2000000000003</v>
      </c>
    </row>
    <row r="207" spans="1:21" thickTop="1" thickBot="1">
      <c r="A207" s="32">
        <v>195</v>
      </c>
      <c r="C207" s="57">
        <f t="shared" si="62"/>
        <v>505.75</v>
      </c>
      <c r="D207" s="58">
        <v>750</v>
      </c>
      <c r="E207" s="59">
        <f t="shared" si="58"/>
        <v>0</v>
      </c>
      <c r="F207" s="52" t="s">
        <v>1443</v>
      </c>
      <c r="G207" s="138" t="s">
        <v>1436</v>
      </c>
      <c r="H207" s="142" t="s">
        <v>11</v>
      </c>
      <c r="I207" s="143">
        <v>250</v>
      </c>
      <c r="J207" s="143">
        <f t="shared" si="63"/>
        <v>47.5</v>
      </c>
      <c r="K207" s="53">
        <f t="shared" si="64"/>
        <v>297.5</v>
      </c>
      <c r="L207" s="143">
        <f t="shared" si="65"/>
        <v>11.9</v>
      </c>
      <c r="M207" s="51">
        <f t="shared" si="66"/>
        <v>309.39999999999998</v>
      </c>
      <c r="N207" s="54">
        <v>10</v>
      </c>
      <c r="O207" s="95">
        <v>0</v>
      </c>
      <c r="P207" s="54">
        <v>7</v>
      </c>
      <c r="Q207" s="55">
        <f t="shared" si="50"/>
        <v>3</v>
      </c>
      <c r="S207" s="61">
        <f t="shared" si="60"/>
        <v>928.19999999999993</v>
      </c>
      <c r="T207" s="56">
        <f t="shared" si="61"/>
        <v>5250</v>
      </c>
      <c r="U207" s="141">
        <f t="shared" si="57"/>
        <v>3084.2000000000003</v>
      </c>
    </row>
    <row r="208" spans="1:21" thickTop="1" thickBot="1">
      <c r="A208" s="32">
        <v>196</v>
      </c>
      <c r="C208" s="57">
        <f t="shared" si="62"/>
        <v>86.989000000000004</v>
      </c>
      <c r="D208" s="58">
        <v>300</v>
      </c>
      <c r="E208" s="59">
        <f t="shared" si="58"/>
        <v>0</v>
      </c>
      <c r="F208" s="52" t="s">
        <v>1534</v>
      </c>
      <c r="G208" s="138" t="s">
        <v>645</v>
      </c>
      <c r="H208" s="142" t="s">
        <v>290</v>
      </c>
      <c r="I208" s="143">
        <v>43</v>
      </c>
      <c r="J208" s="143">
        <f t="shared" si="63"/>
        <v>8.17</v>
      </c>
      <c r="K208" s="53">
        <f t="shared" si="64"/>
        <v>51.17</v>
      </c>
      <c r="L208" s="143">
        <f t="shared" si="65"/>
        <v>2.0468000000000002</v>
      </c>
      <c r="M208" s="51">
        <f t="shared" si="66"/>
        <v>53.216799999999999</v>
      </c>
      <c r="N208" s="54">
        <v>50</v>
      </c>
      <c r="O208" s="95">
        <v>0</v>
      </c>
      <c r="P208" s="54">
        <f>O208+B208</f>
        <v>0</v>
      </c>
      <c r="Q208" s="55">
        <f t="shared" si="50"/>
        <v>50</v>
      </c>
      <c r="S208" s="61">
        <f t="shared" si="60"/>
        <v>2660.84</v>
      </c>
      <c r="T208" s="56">
        <f t="shared" si="61"/>
        <v>0</v>
      </c>
      <c r="U208" s="141">
        <f t="shared" si="57"/>
        <v>0</v>
      </c>
    </row>
    <row r="209" spans="1:219" thickTop="1" thickBot="1">
      <c r="A209" s="32">
        <v>197</v>
      </c>
      <c r="C209" s="57">
        <f t="shared" si="62"/>
        <v>62.713000000000001</v>
      </c>
      <c r="D209" s="58">
        <v>250</v>
      </c>
      <c r="E209" s="59">
        <f t="shared" si="58"/>
        <v>0</v>
      </c>
      <c r="F209" s="52" t="s">
        <v>1045</v>
      </c>
      <c r="G209" s="138" t="s">
        <v>1046</v>
      </c>
      <c r="H209" s="142" t="s">
        <v>624</v>
      </c>
      <c r="I209" s="143">
        <v>31</v>
      </c>
      <c r="J209" s="143">
        <f t="shared" si="63"/>
        <v>5.89</v>
      </c>
      <c r="K209" s="53">
        <f t="shared" si="64"/>
        <v>36.89</v>
      </c>
      <c r="L209" s="143">
        <f t="shared" si="65"/>
        <v>1.4756</v>
      </c>
      <c r="M209" s="51">
        <f t="shared" si="66"/>
        <v>38.365600000000001</v>
      </c>
      <c r="N209" s="54">
        <v>30</v>
      </c>
      <c r="O209" s="95">
        <v>0</v>
      </c>
      <c r="P209" s="54">
        <f>O209+B209</f>
        <v>0</v>
      </c>
      <c r="Q209" s="55">
        <f t="shared" si="50"/>
        <v>30</v>
      </c>
      <c r="S209" s="61">
        <f t="shared" si="60"/>
        <v>1150.9680000000001</v>
      </c>
      <c r="T209" s="56">
        <f t="shared" si="61"/>
        <v>0</v>
      </c>
      <c r="U209" s="141">
        <f t="shared" si="57"/>
        <v>0</v>
      </c>
    </row>
    <row r="210" spans="1:219" thickTop="1" thickBot="1">
      <c r="A210" s="32">
        <v>198</v>
      </c>
      <c r="C210" s="57">
        <f t="shared" si="62"/>
        <v>125.426</v>
      </c>
      <c r="D210" s="58">
        <v>250</v>
      </c>
      <c r="E210" s="59">
        <f t="shared" si="58"/>
        <v>0</v>
      </c>
      <c r="F210" s="52" t="s">
        <v>2433</v>
      </c>
      <c r="G210" s="138" t="s">
        <v>342</v>
      </c>
      <c r="H210" s="142" t="s">
        <v>286</v>
      </c>
      <c r="I210" s="143">
        <v>62</v>
      </c>
      <c r="J210" s="143">
        <f t="shared" si="63"/>
        <v>11.78</v>
      </c>
      <c r="K210" s="53">
        <f t="shared" si="64"/>
        <v>73.78</v>
      </c>
      <c r="L210" s="143">
        <f t="shared" si="65"/>
        <v>2.9512</v>
      </c>
      <c r="M210" s="51">
        <f t="shared" si="66"/>
        <v>76.731200000000001</v>
      </c>
      <c r="N210" s="54">
        <v>50</v>
      </c>
      <c r="O210" s="95">
        <v>12</v>
      </c>
      <c r="P210" s="54">
        <f>O210+B210</f>
        <v>12</v>
      </c>
      <c r="Q210" s="55">
        <f t="shared" si="50"/>
        <v>38</v>
      </c>
      <c r="S210" s="61">
        <f t="shared" si="60"/>
        <v>2915.7856000000002</v>
      </c>
      <c r="T210" s="56">
        <f t="shared" si="61"/>
        <v>3000</v>
      </c>
      <c r="U210" s="141">
        <f t="shared" si="57"/>
        <v>2079.2255999999998</v>
      </c>
    </row>
    <row r="211" spans="1:219" thickTop="1" thickBot="1">
      <c r="A211" s="32">
        <v>199</v>
      </c>
      <c r="B211" s="60">
        <v>4</v>
      </c>
      <c r="C211" s="57">
        <f t="shared" si="62"/>
        <v>125.426</v>
      </c>
      <c r="D211" s="58">
        <v>250</v>
      </c>
      <c r="E211" s="59">
        <v>0</v>
      </c>
      <c r="F211" s="52" t="s">
        <v>2433</v>
      </c>
      <c r="G211" s="138" t="s">
        <v>262</v>
      </c>
      <c r="H211" s="142" t="s">
        <v>11</v>
      </c>
      <c r="I211" s="143">
        <v>62</v>
      </c>
      <c r="J211" s="143">
        <f t="shared" si="63"/>
        <v>11.78</v>
      </c>
      <c r="K211" s="53">
        <f t="shared" si="64"/>
        <v>73.78</v>
      </c>
      <c r="L211" s="143">
        <f t="shared" si="65"/>
        <v>2.9512</v>
      </c>
      <c r="M211" s="51">
        <f t="shared" si="66"/>
        <v>76.731200000000001</v>
      </c>
      <c r="N211" s="54">
        <v>50</v>
      </c>
      <c r="O211" s="95">
        <v>20</v>
      </c>
      <c r="P211" s="54">
        <f>O211+B211</f>
        <v>24</v>
      </c>
      <c r="Q211" s="55">
        <f t="shared" si="50"/>
        <v>26</v>
      </c>
      <c r="S211" s="61">
        <f t="shared" si="60"/>
        <v>1995.0111999999999</v>
      </c>
      <c r="T211" s="56">
        <f t="shared" si="61"/>
        <v>6000</v>
      </c>
      <c r="U211" s="141">
        <f t="shared" si="57"/>
        <v>4158.4511999999995</v>
      </c>
    </row>
    <row r="212" spans="1:219" thickTop="1" thickBot="1">
      <c r="A212" s="32">
        <v>200</v>
      </c>
      <c r="C212" s="57">
        <f t="shared" si="62"/>
        <v>147.679</v>
      </c>
      <c r="D212" s="58">
        <v>250</v>
      </c>
      <c r="E212" s="59">
        <f t="shared" ref="E212:E221" si="67">B212*D212</f>
        <v>0</v>
      </c>
      <c r="F212" s="52" t="s">
        <v>2433</v>
      </c>
      <c r="G212" s="138" t="s">
        <v>342</v>
      </c>
      <c r="H212" s="142" t="s">
        <v>11</v>
      </c>
      <c r="I212" s="143">
        <v>73</v>
      </c>
      <c r="J212" s="143">
        <f t="shared" si="63"/>
        <v>13.870000000000001</v>
      </c>
      <c r="K212" s="53">
        <f t="shared" si="64"/>
        <v>86.87</v>
      </c>
      <c r="L212" s="143">
        <f t="shared" si="65"/>
        <v>3.4748000000000001</v>
      </c>
      <c r="M212" s="51">
        <f t="shared" si="66"/>
        <v>90.344800000000006</v>
      </c>
      <c r="N212" s="54">
        <v>50</v>
      </c>
      <c r="O212" s="95">
        <v>10</v>
      </c>
      <c r="P212" s="54">
        <f>O212+B212</f>
        <v>10</v>
      </c>
      <c r="Q212" s="55">
        <f t="shared" si="50"/>
        <v>40</v>
      </c>
      <c r="S212" s="61">
        <f t="shared" si="60"/>
        <v>3613.7920000000004</v>
      </c>
      <c r="T212" s="56">
        <f t="shared" si="61"/>
        <v>2500</v>
      </c>
      <c r="U212" s="141">
        <f t="shared" si="57"/>
        <v>1596.5519999999999</v>
      </c>
    </row>
    <row r="213" spans="1:219" thickTop="1" thickBot="1">
      <c r="A213" s="32">
        <v>203</v>
      </c>
      <c r="C213" s="57">
        <f t="shared" si="62"/>
        <v>283.21999999999997</v>
      </c>
      <c r="D213" s="58">
        <v>500</v>
      </c>
      <c r="E213" s="59">
        <f t="shared" si="67"/>
        <v>0</v>
      </c>
      <c r="F213" s="52" t="s">
        <v>2433</v>
      </c>
      <c r="G213" s="138" t="s">
        <v>568</v>
      </c>
      <c r="H213" s="142" t="s">
        <v>624</v>
      </c>
      <c r="I213" s="143">
        <v>140</v>
      </c>
      <c r="J213" s="143">
        <f t="shared" si="63"/>
        <v>26.6</v>
      </c>
      <c r="K213" s="53">
        <f t="shared" si="64"/>
        <v>166.6</v>
      </c>
      <c r="L213" s="143">
        <f t="shared" si="65"/>
        <v>6.6639999999999997</v>
      </c>
      <c r="M213" s="51">
        <f t="shared" si="66"/>
        <v>173.26399999999998</v>
      </c>
      <c r="N213" s="54">
        <v>50</v>
      </c>
      <c r="O213" s="95">
        <v>0</v>
      </c>
      <c r="P213" s="54">
        <v>22</v>
      </c>
      <c r="Q213" s="55">
        <f t="shared" si="50"/>
        <v>28</v>
      </c>
      <c r="S213" s="61">
        <f t="shared" si="60"/>
        <v>4851.3919999999998</v>
      </c>
    </row>
    <row r="214" spans="1:219" thickTop="1" thickBot="1">
      <c r="A214" s="32">
        <v>202</v>
      </c>
      <c r="C214" s="57">
        <f t="shared" si="62"/>
        <v>34.390999999999998</v>
      </c>
      <c r="D214" s="58">
        <v>250</v>
      </c>
      <c r="E214" s="59">
        <f t="shared" si="67"/>
        <v>0</v>
      </c>
      <c r="F214" s="52" t="s">
        <v>2433</v>
      </c>
      <c r="G214" s="138" t="s">
        <v>684</v>
      </c>
      <c r="H214" s="142" t="s">
        <v>624</v>
      </c>
      <c r="I214" s="143">
        <v>17</v>
      </c>
      <c r="J214" s="143">
        <f t="shared" si="63"/>
        <v>3.23</v>
      </c>
      <c r="K214" s="53">
        <f t="shared" si="64"/>
        <v>20.23</v>
      </c>
      <c r="L214" s="143">
        <f t="shared" si="65"/>
        <v>0.80920000000000003</v>
      </c>
      <c r="M214" s="51">
        <f t="shared" si="66"/>
        <v>21.039200000000001</v>
      </c>
      <c r="N214" s="54">
        <v>100</v>
      </c>
      <c r="O214" s="95">
        <v>0</v>
      </c>
      <c r="P214" s="54">
        <f>O214+B214</f>
        <v>0</v>
      </c>
      <c r="Q214" s="55">
        <f t="shared" si="50"/>
        <v>100</v>
      </c>
      <c r="S214" s="61">
        <f t="shared" si="60"/>
        <v>2103.92</v>
      </c>
      <c r="T214" s="56">
        <f t="shared" ref="T214:T230" si="68">P214*D214</f>
        <v>0</v>
      </c>
      <c r="U214" s="141">
        <f t="shared" ref="U214:U230" si="69">T214-P214*M214</f>
        <v>0</v>
      </c>
    </row>
    <row r="215" spans="1:219" s="26" customFormat="1" thickTop="1" thickBot="1">
      <c r="A215" s="32">
        <v>201</v>
      </c>
      <c r="B215" s="60">
        <v>2</v>
      </c>
      <c r="C215" s="57">
        <f t="shared" si="62"/>
        <v>101.14999999999999</v>
      </c>
      <c r="D215" s="58">
        <v>500</v>
      </c>
      <c r="E215" s="59">
        <f t="shared" si="67"/>
        <v>1000</v>
      </c>
      <c r="F215" s="52" t="s">
        <v>2433</v>
      </c>
      <c r="G215" s="138" t="s">
        <v>263</v>
      </c>
      <c r="H215" s="142" t="s">
        <v>24</v>
      </c>
      <c r="I215" s="143">
        <v>50</v>
      </c>
      <c r="J215" s="143">
        <f t="shared" si="63"/>
        <v>9.5</v>
      </c>
      <c r="K215" s="125">
        <f t="shared" si="64"/>
        <v>59.5</v>
      </c>
      <c r="L215" s="143">
        <f t="shared" si="65"/>
        <v>2.38</v>
      </c>
      <c r="M215" s="51">
        <f t="shared" si="66"/>
        <v>61.88</v>
      </c>
      <c r="N215" s="54">
        <v>100</v>
      </c>
      <c r="O215" s="95">
        <v>20</v>
      </c>
      <c r="P215" s="54">
        <v>23</v>
      </c>
      <c r="Q215" s="55">
        <f t="shared" si="50"/>
        <v>77</v>
      </c>
      <c r="R215" s="55"/>
      <c r="S215" s="61">
        <f t="shared" si="60"/>
        <v>4764.76</v>
      </c>
      <c r="T215" s="56">
        <f t="shared" si="68"/>
        <v>11500</v>
      </c>
      <c r="U215" s="141">
        <f t="shared" si="69"/>
        <v>10076.76</v>
      </c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  <c r="GB215" s="32"/>
      <c r="GC215" s="32"/>
      <c r="GD215" s="32"/>
      <c r="GE215" s="32"/>
      <c r="GF215" s="32"/>
      <c r="GG215" s="32"/>
      <c r="GH215" s="32"/>
      <c r="GI215" s="32"/>
      <c r="GJ215" s="32"/>
      <c r="GK215" s="32"/>
      <c r="GL215" s="32"/>
      <c r="GM215" s="32"/>
      <c r="GN215" s="32"/>
      <c r="GO215" s="32"/>
      <c r="GP215" s="32"/>
      <c r="GQ215" s="32"/>
      <c r="GR215" s="32"/>
      <c r="GS215" s="32"/>
      <c r="GT215" s="32"/>
      <c r="GU215" s="32"/>
      <c r="GV215" s="32"/>
      <c r="GW215" s="32"/>
      <c r="GX215" s="32"/>
      <c r="GY215" s="32"/>
      <c r="GZ215" s="32"/>
      <c r="HA215" s="32"/>
      <c r="HB215" s="32"/>
      <c r="HC215" s="32"/>
      <c r="HD215" s="32"/>
      <c r="HE215" s="32"/>
      <c r="HF215" s="32"/>
      <c r="HG215" s="32"/>
      <c r="HH215" s="32"/>
      <c r="HI215" s="32"/>
      <c r="HJ215" s="32"/>
      <c r="HK215" s="32"/>
    </row>
    <row r="216" spans="1:219" thickTop="1" thickBot="1">
      <c r="A216" s="32">
        <v>204</v>
      </c>
      <c r="B216" s="60">
        <v>2</v>
      </c>
      <c r="C216" s="57">
        <f t="shared" si="62"/>
        <v>222.53</v>
      </c>
      <c r="D216" s="58">
        <v>350</v>
      </c>
      <c r="E216" s="59">
        <f t="shared" si="67"/>
        <v>700</v>
      </c>
      <c r="F216" s="52" t="s">
        <v>2434</v>
      </c>
      <c r="G216" s="138" t="s">
        <v>239</v>
      </c>
      <c r="H216" s="142" t="s">
        <v>11</v>
      </c>
      <c r="I216" s="143">
        <v>110</v>
      </c>
      <c r="J216" s="143">
        <f t="shared" si="63"/>
        <v>20.9</v>
      </c>
      <c r="K216" s="53">
        <f t="shared" si="64"/>
        <v>130.9</v>
      </c>
      <c r="L216" s="143">
        <f t="shared" si="65"/>
        <v>5.2360000000000007</v>
      </c>
      <c r="M216" s="51">
        <f t="shared" si="66"/>
        <v>136.136</v>
      </c>
      <c r="N216" s="54">
        <v>10</v>
      </c>
      <c r="O216" s="95">
        <v>6</v>
      </c>
      <c r="P216" s="54">
        <f>O216+B216</f>
        <v>8</v>
      </c>
      <c r="Q216" s="55">
        <f t="shared" si="50"/>
        <v>2</v>
      </c>
      <c r="S216" s="61">
        <f t="shared" si="60"/>
        <v>272.27199999999999</v>
      </c>
      <c r="T216" s="56">
        <f t="shared" si="68"/>
        <v>2800</v>
      </c>
      <c r="U216" s="141">
        <f t="shared" si="69"/>
        <v>1710.912</v>
      </c>
    </row>
    <row r="217" spans="1:219" thickTop="1" thickBot="1">
      <c r="A217" s="32">
        <v>205</v>
      </c>
      <c r="C217" s="57">
        <f t="shared" si="62"/>
        <v>131.49499999999998</v>
      </c>
      <c r="D217" s="58">
        <v>350</v>
      </c>
      <c r="E217" s="59">
        <f t="shared" si="67"/>
        <v>0</v>
      </c>
      <c r="F217" s="52" t="s">
        <v>2435</v>
      </c>
      <c r="G217" s="138" t="s">
        <v>76</v>
      </c>
      <c r="H217" s="142" t="s">
        <v>11</v>
      </c>
      <c r="I217" s="143">
        <v>65</v>
      </c>
      <c r="J217" s="143">
        <f t="shared" si="63"/>
        <v>12.35</v>
      </c>
      <c r="K217" s="53">
        <f t="shared" si="64"/>
        <v>77.349999999999994</v>
      </c>
      <c r="L217" s="143">
        <f t="shared" si="65"/>
        <v>3.0939999999999999</v>
      </c>
      <c r="M217" s="51">
        <f t="shared" si="66"/>
        <v>80.443999999999988</v>
      </c>
      <c r="N217" s="54">
        <v>35</v>
      </c>
      <c r="O217" s="95">
        <v>2</v>
      </c>
      <c r="P217" s="54">
        <f>O217+B217</f>
        <v>2</v>
      </c>
      <c r="Q217" s="55">
        <f t="shared" si="50"/>
        <v>33</v>
      </c>
      <c r="S217" s="61">
        <f t="shared" si="60"/>
        <v>2654.6519999999996</v>
      </c>
      <c r="T217" s="56">
        <f t="shared" si="68"/>
        <v>700</v>
      </c>
      <c r="U217" s="141">
        <f t="shared" si="69"/>
        <v>539.11200000000008</v>
      </c>
    </row>
    <row r="218" spans="1:219" thickTop="1" thickBot="1">
      <c r="A218" s="32">
        <v>207</v>
      </c>
      <c r="B218" s="60">
        <v>1</v>
      </c>
      <c r="C218" s="57">
        <f t="shared" si="62"/>
        <v>459.221</v>
      </c>
      <c r="D218" s="58">
        <v>1000</v>
      </c>
      <c r="E218" s="59">
        <f t="shared" si="67"/>
        <v>1000</v>
      </c>
      <c r="F218" s="52" t="s">
        <v>2436</v>
      </c>
      <c r="G218" s="138" t="s">
        <v>1637</v>
      </c>
      <c r="H218" s="142" t="s">
        <v>63</v>
      </c>
      <c r="I218" s="143">
        <v>227</v>
      </c>
      <c r="J218" s="143">
        <f t="shared" si="63"/>
        <v>43.13</v>
      </c>
      <c r="K218" s="53">
        <f t="shared" si="64"/>
        <v>270.13</v>
      </c>
      <c r="L218" s="143">
        <f t="shared" si="65"/>
        <v>10.805199999999999</v>
      </c>
      <c r="M218" s="51">
        <f t="shared" si="66"/>
        <v>280.93520000000001</v>
      </c>
      <c r="N218" s="54">
        <v>20</v>
      </c>
      <c r="O218" s="95">
        <v>0</v>
      </c>
      <c r="P218" s="54">
        <v>9</v>
      </c>
      <c r="Q218" s="55">
        <f t="shared" ref="Q218:Q230" si="70">N218-P218</f>
        <v>11</v>
      </c>
      <c r="S218" s="61">
        <f t="shared" si="60"/>
        <v>3090.2872000000002</v>
      </c>
      <c r="T218" s="56">
        <f t="shared" si="68"/>
        <v>9000</v>
      </c>
      <c r="U218" s="141">
        <f t="shared" si="69"/>
        <v>6471.5832</v>
      </c>
      <c r="V218" s="32">
        <v>2013</v>
      </c>
    </row>
    <row r="219" spans="1:219" thickTop="1" thickBot="1">
      <c r="A219" s="32">
        <v>208</v>
      </c>
      <c r="C219" s="57">
        <f t="shared" si="62"/>
        <v>558.34799999999996</v>
      </c>
      <c r="D219" s="58">
        <v>1200</v>
      </c>
      <c r="E219" s="59">
        <f t="shared" si="67"/>
        <v>0</v>
      </c>
      <c r="F219" s="52" t="s">
        <v>2436</v>
      </c>
      <c r="G219" s="138" t="s">
        <v>239</v>
      </c>
      <c r="H219" s="142" t="s">
        <v>35</v>
      </c>
      <c r="I219" s="143">
        <v>276</v>
      </c>
      <c r="J219" s="143">
        <f t="shared" si="63"/>
        <v>52.44</v>
      </c>
      <c r="K219" s="53">
        <f t="shared" si="64"/>
        <v>328.44</v>
      </c>
      <c r="L219" s="143">
        <f t="shared" si="65"/>
        <v>13.137600000000001</v>
      </c>
      <c r="M219" s="51">
        <f t="shared" si="66"/>
        <v>341.57760000000002</v>
      </c>
      <c r="N219" s="54">
        <v>20</v>
      </c>
      <c r="O219" s="95">
        <v>0</v>
      </c>
      <c r="P219" s="54">
        <v>11</v>
      </c>
      <c r="Q219" s="55">
        <f t="shared" si="70"/>
        <v>9</v>
      </c>
      <c r="S219" s="61">
        <f t="shared" si="60"/>
        <v>3074.1984000000002</v>
      </c>
      <c r="T219" s="56">
        <f t="shared" si="68"/>
        <v>13200</v>
      </c>
      <c r="U219" s="141">
        <f t="shared" si="69"/>
        <v>9442.6463999999996</v>
      </c>
      <c r="V219" s="32">
        <v>2014</v>
      </c>
    </row>
    <row r="220" spans="1:219" thickTop="1" thickBot="1">
      <c r="A220" s="32">
        <v>209</v>
      </c>
      <c r="C220" s="57">
        <f t="shared" si="62"/>
        <v>708.05</v>
      </c>
      <c r="D220" s="58">
        <v>1200</v>
      </c>
      <c r="E220" s="59">
        <f t="shared" si="67"/>
        <v>0</v>
      </c>
      <c r="F220" s="52" t="s">
        <v>2436</v>
      </c>
      <c r="G220" s="138" t="s">
        <v>1638</v>
      </c>
      <c r="H220" s="142" t="s">
        <v>1639</v>
      </c>
      <c r="I220" s="143">
        <v>350</v>
      </c>
      <c r="J220" s="143">
        <f t="shared" si="63"/>
        <v>66.5</v>
      </c>
      <c r="K220" s="53">
        <f t="shared" si="64"/>
        <v>416.5</v>
      </c>
      <c r="L220" s="143">
        <f t="shared" si="65"/>
        <v>16.66</v>
      </c>
      <c r="M220" s="51">
        <f t="shared" si="66"/>
        <v>433.16</v>
      </c>
      <c r="N220" s="54">
        <v>40</v>
      </c>
      <c r="O220" s="95">
        <v>0</v>
      </c>
      <c r="P220" s="54">
        <v>4</v>
      </c>
      <c r="Q220" s="55">
        <f t="shared" si="70"/>
        <v>36</v>
      </c>
      <c r="S220" s="61">
        <f t="shared" si="60"/>
        <v>15593.76</v>
      </c>
      <c r="T220" s="56">
        <f t="shared" si="68"/>
        <v>4800</v>
      </c>
      <c r="U220" s="141">
        <f t="shared" si="69"/>
        <v>3067.3599999999997</v>
      </c>
      <c r="V220" s="32">
        <v>2014</v>
      </c>
    </row>
    <row r="221" spans="1:219" thickTop="1" thickBot="1">
      <c r="A221" s="32">
        <v>206</v>
      </c>
      <c r="C221" s="57">
        <f t="shared" si="62"/>
        <v>1486.905</v>
      </c>
      <c r="D221" s="58">
        <v>1500</v>
      </c>
      <c r="E221" s="59">
        <f t="shared" si="67"/>
        <v>0</v>
      </c>
      <c r="F221" s="52" t="s">
        <v>2436</v>
      </c>
      <c r="G221" s="138" t="s">
        <v>1636</v>
      </c>
      <c r="H221" s="142" t="s">
        <v>24</v>
      </c>
      <c r="I221" s="143">
        <v>735</v>
      </c>
      <c r="J221" s="143">
        <f t="shared" si="63"/>
        <v>139.65</v>
      </c>
      <c r="K221" s="125">
        <f t="shared" si="64"/>
        <v>874.65</v>
      </c>
      <c r="L221" s="143">
        <f t="shared" si="65"/>
        <v>34.985999999999997</v>
      </c>
      <c r="M221" s="51">
        <f t="shared" si="66"/>
        <v>909.63599999999997</v>
      </c>
      <c r="N221" s="54">
        <v>10</v>
      </c>
      <c r="O221" s="95">
        <v>0</v>
      </c>
      <c r="P221" s="54">
        <v>0</v>
      </c>
      <c r="Q221" s="55">
        <f t="shared" si="70"/>
        <v>10</v>
      </c>
      <c r="S221" s="61">
        <f t="shared" ref="S221:S230" si="71">Q221*M221</f>
        <v>9096.36</v>
      </c>
      <c r="T221" s="56">
        <f t="shared" si="68"/>
        <v>0</v>
      </c>
      <c r="U221" s="141">
        <f t="shared" si="69"/>
        <v>0</v>
      </c>
      <c r="V221" s="32" t="s">
        <v>1427</v>
      </c>
    </row>
    <row r="222" spans="1:219" thickTop="1" thickBot="1">
      <c r="C222" s="57">
        <f t="shared" si="62"/>
        <v>1486.905</v>
      </c>
      <c r="D222" s="58">
        <v>1500</v>
      </c>
      <c r="E222" s="59">
        <f>B230*D222</f>
        <v>0</v>
      </c>
      <c r="F222" s="52" t="s">
        <v>2436</v>
      </c>
      <c r="G222" s="138" t="s">
        <v>1642</v>
      </c>
      <c r="H222" s="142" t="s">
        <v>24</v>
      </c>
      <c r="I222" s="143">
        <v>735</v>
      </c>
      <c r="J222" s="143">
        <f t="shared" si="63"/>
        <v>139.65</v>
      </c>
      <c r="K222" s="125">
        <f t="shared" si="64"/>
        <v>874.65</v>
      </c>
      <c r="L222" s="143">
        <f t="shared" si="65"/>
        <v>34.985999999999997</v>
      </c>
      <c r="M222" s="51">
        <f t="shared" si="66"/>
        <v>909.63599999999997</v>
      </c>
      <c r="N222" s="54">
        <v>20</v>
      </c>
      <c r="O222" s="95">
        <v>0</v>
      </c>
      <c r="P222" s="54">
        <v>0</v>
      </c>
      <c r="Q222" s="55">
        <f t="shared" si="70"/>
        <v>20</v>
      </c>
      <c r="S222" s="61">
        <f t="shared" si="71"/>
        <v>18192.72</v>
      </c>
      <c r="T222" s="56">
        <f t="shared" si="68"/>
        <v>0</v>
      </c>
      <c r="U222" s="141">
        <f t="shared" si="69"/>
        <v>0</v>
      </c>
      <c r="V222" s="32" t="s">
        <v>2375</v>
      </c>
      <c r="W222" s="32" t="s">
        <v>2377</v>
      </c>
    </row>
    <row r="223" spans="1:219" thickTop="1" thickBot="1">
      <c r="A223" s="32">
        <v>210</v>
      </c>
      <c r="C223" s="57">
        <f t="shared" si="62"/>
        <v>1347.318</v>
      </c>
      <c r="D223" s="58">
        <v>1200</v>
      </c>
      <c r="E223" s="59">
        <f t="shared" ref="E223:E230" si="72">B223*D223</f>
        <v>0</v>
      </c>
      <c r="F223" s="52" t="s">
        <v>2436</v>
      </c>
      <c r="G223" s="138" t="s">
        <v>1640</v>
      </c>
      <c r="H223" s="142" t="s">
        <v>63</v>
      </c>
      <c r="I223" s="143">
        <v>666</v>
      </c>
      <c r="J223" s="143">
        <f t="shared" si="63"/>
        <v>126.54</v>
      </c>
      <c r="K223" s="125">
        <f t="shared" si="64"/>
        <v>792.54</v>
      </c>
      <c r="L223" s="143">
        <f t="shared" si="65"/>
        <v>31.701599999999999</v>
      </c>
      <c r="M223" s="51">
        <f t="shared" si="66"/>
        <v>824.24159999999995</v>
      </c>
      <c r="N223" s="54">
        <v>10</v>
      </c>
      <c r="O223" s="95">
        <v>0</v>
      </c>
      <c r="P223" s="54">
        <v>1</v>
      </c>
      <c r="Q223" s="55">
        <f t="shared" si="70"/>
        <v>9</v>
      </c>
      <c r="S223" s="61">
        <f t="shared" si="71"/>
        <v>7418.1743999999999</v>
      </c>
      <c r="T223" s="56">
        <f t="shared" si="68"/>
        <v>1200</v>
      </c>
      <c r="U223" s="141">
        <f t="shared" si="69"/>
        <v>375.75840000000005</v>
      </c>
      <c r="V223" s="32">
        <v>2013</v>
      </c>
    </row>
    <row r="224" spans="1:219" thickTop="1" thickBot="1">
      <c r="A224" s="32">
        <v>211</v>
      </c>
      <c r="C224" s="57">
        <f t="shared" si="62"/>
        <v>1430.261</v>
      </c>
      <c r="E224" s="59">
        <f t="shared" si="72"/>
        <v>0</v>
      </c>
      <c r="F224" s="52" t="s">
        <v>2436</v>
      </c>
      <c r="G224" s="138" t="s">
        <v>1642</v>
      </c>
      <c r="H224" s="142" t="s">
        <v>24</v>
      </c>
      <c r="I224" s="143">
        <v>707</v>
      </c>
      <c r="J224" s="143">
        <f t="shared" si="63"/>
        <v>134.33000000000001</v>
      </c>
      <c r="K224" s="125">
        <f t="shared" si="64"/>
        <v>841.33</v>
      </c>
      <c r="L224" s="143">
        <f t="shared" si="65"/>
        <v>33.653200000000005</v>
      </c>
      <c r="M224" s="51">
        <f t="shared" si="66"/>
        <v>874.98320000000001</v>
      </c>
      <c r="N224" s="54">
        <v>10</v>
      </c>
      <c r="O224" s="95">
        <v>0</v>
      </c>
      <c r="P224" s="54">
        <v>10</v>
      </c>
      <c r="Q224" s="55">
        <f t="shared" si="70"/>
        <v>0</v>
      </c>
      <c r="S224" s="61">
        <f t="shared" si="71"/>
        <v>0</v>
      </c>
      <c r="T224" s="56">
        <f t="shared" si="68"/>
        <v>0</v>
      </c>
      <c r="U224" s="141">
        <f t="shared" si="69"/>
        <v>-8749.8320000000003</v>
      </c>
      <c r="V224" s="32">
        <v>2014</v>
      </c>
    </row>
    <row r="225" spans="1:22" thickTop="1" thickBot="1">
      <c r="A225" s="32">
        <v>212</v>
      </c>
      <c r="C225" s="57">
        <f t="shared" si="62"/>
        <v>1183.4549999999999</v>
      </c>
      <c r="D225" s="58">
        <v>1800</v>
      </c>
      <c r="E225" s="59">
        <f t="shared" si="72"/>
        <v>0</v>
      </c>
      <c r="F225" s="52" t="s">
        <v>2436</v>
      </c>
      <c r="G225" s="138" t="s">
        <v>568</v>
      </c>
      <c r="H225" s="142" t="s">
        <v>624</v>
      </c>
      <c r="I225" s="143">
        <v>585</v>
      </c>
      <c r="J225" s="143">
        <f t="shared" si="63"/>
        <v>111.15</v>
      </c>
      <c r="K225" s="53">
        <f t="shared" si="64"/>
        <v>696.15</v>
      </c>
      <c r="L225" s="143">
        <f t="shared" si="65"/>
        <v>27.846</v>
      </c>
      <c r="M225" s="51">
        <f t="shared" si="66"/>
        <v>723.99599999999998</v>
      </c>
      <c r="N225" s="54">
        <v>10</v>
      </c>
      <c r="O225" s="95">
        <v>0</v>
      </c>
      <c r="P225" s="54">
        <v>3</v>
      </c>
      <c r="Q225" s="55">
        <f t="shared" si="70"/>
        <v>7</v>
      </c>
      <c r="S225" s="61">
        <f t="shared" si="71"/>
        <v>5067.9719999999998</v>
      </c>
      <c r="T225" s="56">
        <f t="shared" si="68"/>
        <v>5400</v>
      </c>
      <c r="U225" s="141">
        <f t="shared" si="69"/>
        <v>3228.0120000000002</v>
      </c>
      <c r="V225" s="32">
        <v>2015</v>
      </c>
    </row>
    <row r="226" spans="1:22" thickTop="1" thickBot="1">
      <c r="A226" s="32">
        <v>988</v>
      </c>
      <c r="C226" s="57">
        <f t="shared" si="62"/>
        <v>1541.5259999999998</v>
      </c>
      <c r="D226" s="58">
        <v>1500</v>
      </c>
      <c r="E226" s="59">
        <f t="shared" si="72"/>
        <v>0</v>
      </c>
      <c r="F226" s="52" t="s">
        <v>2437</v>
      </c>
      <c r="G226" s="138" t="s">
        <v>1641</v>
      </c>
      <c r="H226" s="142" t="s">
        <v>63</v>
      </c>
      <c r="I226" s="143">
        <v>762</v>
      </c>
      <c r="J226" s="143">
        <f t="shared" si="63"/>
        <v>144.78</v>
      </c>
      <c r="K226" s="53">
        <f t="shared" si="64"/>
        <v>906.78</v>
      </c>
      <c r="L226" s="143">
        <f t="shared" si="65"/>
        <v>36.2712</v>
      </c>
      <c r="M226" s="51">
        <f t="shared" si="66"/>
        <v>943.05119999999999</v>
      </c>
      <c r="N226" s="54">
        <v>10</v>
      </c>
      <c r="O226" s="95">
        <v>0</v>
      </c>
      <c r="P226" s="54">
        <v>5</v>
      </c>
      <c r="Q226" s="55">
        <f t="shared" si="70"/>
        <v>5</v>
      </c>
      <c r="S226" s="61">
        <f t="shared" si="71"/>
        <v>4715.2560000000003</v>
      </c>
      <c r="T226" s="56">
        <f t="shared" si="68"/>
        <v>7500</v>
      </c>
      <c r="U226" s="141">
        <f t="shared" si="69"/>
        <v>2784.7439999999997</v>
      </c>
      <c r="V226" s="32">
        <v>2010</v>
      </c>
    </row>
    <row r="227" spans="1:22" thickTop="1" thickBot="1">
      <c r="A227" s="32">
        <v>991</v>
      </c>
      <c r="C227" s="57">
        <f t="shared" si="62"/>
        <v>708.05</v>
      </c>
      <c r="D227" s="58">
        <v>1200</v>
      </c>
      <c r="E227" s="59">
        <f t="shared" si="72"/>
        <v>0</v>
      </c>
      <c r="F227" s="52" t="s">
        <v>2437</v>
      </c>
      <c r="G227" s="138" t="s">
        <v>1643</v>
      </c>
      <c r="H227" s="142" t="s">
        <v>1639</v>
      </c>
      <c r="I227" s="143">
        <v>350</v>
      </c>
      <c r="J227" s="143">
        <f t="shared" si="63"/>
        <v>66.5</v>
      </c>
      <c r="K227" s="53">
        <f t="shared" si="64"/>
        <v>416.5</v>
      </c>
      <c r="L227" s="143">
        <f t="shared" si="65"/>
        <v>16.66</v>
      </c>
      <c r="M227" s="51">
        <f t="shared" si="66"/>
        <v>433.16</v>
      </c>
      <c r="N227" s="54">
        <v>10</v>
      </c>
      <c r="O227" s="95">
        <v>0</v>
      </c>
      <c r="P227" s="54">
        <v>0</v>
      </c>
      <c r="Q227" s="55">
        <f t="shared" si="70"/>
        <v>10</v>
      </c>
      <c r="S227" s="61">
        <f t="shared" si="71"/>
        <v>4331.6000000000004</v>
      </c>
      <c r="T227" s="56">
        <f t="shared" si="68"/>
        <v>0</v>
      </c>
      <c r="U227" s="141">
        <f t="shared" si="69"/>
        <v>0</v>
      </c>
      <c r="V227" s="32">
        <v>2014</v>
      </c>
    </row>
    <row r="228" spans="1:22" thickTop="1" thickBot="1">
      <c r="A228" s="32">
        <v>992</v>
      </c>
      <c r="C228" s="57">
        <f t="shared" si="62"/>
        <v>1375.64</v>
      </c>
      <c r="D228" s="58">
        <v>1800</v>
      </c>
      <c r="E228" s="59">
        <f t="shared" si="72"/>
        <v>0</v>
      </c>
      <c r="F228" s="52" t="s">
        <v>2437</v>
      </c>
      <c r="G228" s="138" t="s">
        <v>568</v>
      </c>
      <c r="H228" s="142" t="s">
        <v>624</v>
      </c>
      <c r="I228" s="143">
        <v>680</v>
      </c>
      <c r="J228" s="143">
        <f t="shared" si="63"/>
        <v>129.19999999999999</v>
      </c>
      <c r="K228" s="53">
        <f t="shared" si="64"/>
        <v>809.2</v>
      </c>
      <c r="L228" s="143">
        <f t="shared" si="65"/>
        <v>32.368000000000002</v>
      </c>
      <c r="M228" s="51">
        <f t="shared" si="66"/>
        <v>841.5680000000001</v>
      </c>
      <c r="N228" s="54">
        <v>20</v>
      </c>
      <c r="O228" s="95">
        <v>0</v>
      </c>
      <c r="P228" s="54">
        <v>7</v>
      </c>
      <c r="Q228" s="55">
        <f t="shared" si="70"/>
        <v>13</v>
      </c>
      <c r="S228" s="61">
        <f t="shared" si="71"/>
        <v>10940.384000000002</v>
      </c>
      <c r="T228" s="56">
        <f t="shared" si="68"/>
        <v>12600</v>
      </c>
      <c r="U228" s="141">
        <f t="shared" si="69"/>
        <v>6709.0239999999994</v>
      </c>
      <c r="V228" s="32">
        <v>2015</v>
      </c>
    </row>
    <row r="229" spans="1:22" thickTop="1" thickBot="1">
      <c r="A229" s="32">
        <v>990</v>
      </c>
      <c r="C229" s="57">
        <f t="shared" si="62"/>
        <v>1547.595</v>
      </c>
      <c r="D229" s="58">
        <v>1500</v>
      </c>
      <c r="E229" s="59">
        <f t="shared" si="72"/>
        <v>0</v>
      </c>
      <c r="F229" s="52" t="s">
        <v>2437</v>
      </c>
      <c r="G229" s="138" t="s">
        <v>568</v>
      </c>
      <c r="H229" s="142" t="s">
        <v>624</v>
      </c>
      <c r="I229" s="143">
        <v>765</v>
      </c>
      <c r="J229" s="143">
        <f t="shared" si="63"/>
        <v>145.35</v>
      </c>
      <c r="K229" s="53">
        <f t="shared" si="64"/>
        <v>910.35</v>
      </c>
      <c r="L229" s="143">
        <f t="shared" si="65"/>
        <v>36.414000000000001</v>
      </c>
      <c r="M229" s="51">
        <f t="shared" si="66"/>
        <v>946.76400000000001</v>
      </c>
      <c r="N229" s="54">
        <v>20</v>
      </c>
      <c r="O229" s="95">
        <v>0</v>
      </c>
      <c r="P229" s="54">
        <v>0</v>
      </c>
      <c r="Q229" s="55">
        <f t="shared" si="70"/>
        <v>20</v>
      </c>
      <c r="S229" s="61">
        <f t="shared" si="71"/>
        <v>18935.28</v>
      </c>
      <c r="T229" s="56">
        <f t="shared" si="68"/>
        <v>0</v>
      </c>
      <c r="U229" s="141">
        <f t="shared" si="69"/>
        <v>0</v>
      </c>
      <c r="V229" s="32" t="s">
        <v>1689</v>
      </c>
    </row>
    <row r="230" spans="1:22" thickTop="1" thickBot="1">
      <c r="A230" s="32">
        <v>989</v>
      </c>
      <c r="C230" s="57">
        <f t="shared" si="62"/>
        <v>1029.7070000000001</v>
      </c>
      <c r="D230" s="58">
        <v>1500</v>
      </c>
      <c r="E230" s="59">
        <f t="shared" si="72"/>
        <v>0</v>
      </c>
      <c r="F230" s="52" t="s">
        <v>2437</v>
      </c>
      <c r="G230" s="138" t="s">
        <v>24</v>
      </c>
      <c r="H230" s="142" t="s">
        <v>24</v>
      </c>
      <c r="I230" s="143">
        <v>509</v>
      </c>
      <c r="J230" s="143">
        <f t="shared" si="63"/>
        <v>96.710000000000008</v>
      </c>
      <c r="K230" s="125">
        <f t="shared" si="64"/>
        <v>605.71</v>
      </c>
      <c r="L230" s="143">
        <f t="shared" si="65"/>
        <v>24.228400000000001</v>
      </c>
      <c r="M230" s="51">
        <f t="shared" si="66"/>
        <v>629.9384</v>
      </c>
      <c r="N230" s="54">
        <v>40</v>
      </c>
      <c r="O230" s="95">
        <v>0</v>
      </c>
      <c r="P230" s="54">
        <v>5</v>
      </c>
      <c r="Q230" s="55">
        <f t="shared" si="70"/>
        <v>35</v>
      </c>
      <c r="S230" s="61">
        <f t="shared" si="71"/>
        <v>22047.844000000001</v>
      </c>
      <c r="T230" s="56">
        <f t="shared" si="68"/>
        <v>7500</v>
      </c>
      <c r="U230" s="141">
        <f t="shared" si="69"/>
        <v>4350.308</v>
      </c>
      <c r="V230" s="32">
        <v>2014</v>
      </c>
    </row>
    <row r="231" spans="1:22" thickTop="1" thickBot="1">
      <c r="C231" s="57">
        <f t="shared" si="62"/>
        <v>0</v>
      </c>
      <c r="F231" s="52" t="s">
        <v>2439</v>
      </c>
      <c r="G231" s="138"/>
      <c r="S231" s="61"/>
    </row>
    <row r="232" spans="1:22" thickTop="1" thickBot="1">
      <c r="A232" s="32">
        <v>1041</v>
      </c>
      <c r="C232" s="57">
        <f t="shared" si="62"/>
        <v>2091.7820000000002</v>
      </c>
      <c r="D232" s="58">
        <v>3200</v>
      </c>
      <c r="E232" s="59">
        <f>B232*D232</f>
        <v>0</v>
      </c>
      <c r="F232" s="52" t="s">
        <v>1700</v>
      </c>
      <c r="G232" s="138" t="s">
        <v>1701</v>
      </c>
      <c r="H232" s="142" t="s">
        <v>624</v>
      </c>
      <c r="I232" s="143">
        <v>1034</v>
      </c>
      <c r="J232" s="143">
        <f t="shared" ref="J232:J295" si="73">0.19*I232</f>
        <v>196.46</v>
      </c>
      <c r="K232" s="53">
        <f t="shared" ref="K232:K295" si="74">I232+J232</f>
        <v>1230.46</v>
      </c>
      <c r="L232" s="143">
        <f t="shared" ref="L232:L295" si="75">0.04*K232</f>
        <v>49.218400000000003</v>
      </c>
      <c r="M232" s="51">
        <f t="shared" ref="M232:M295" si="76">K232+L232</f>
        <v>1279.6784</v>
      </c>
      <c r="N232" s="54">
        <v>2</v>
      </c>
      <c r="O232" s="95">
        <v>0</v>
      </c>
      <c r="P232" s="54">
        <v>0</v>
      </c>
      <c r="Q232" s="55">
        <f t="shared" ref="Q232:Q295" si="77">N232-P232</f>
        <v>2</v>
      </c>
      <c r="S232" s="61">
        <f t="shared" ref="S232:S295" si="78">Q232*M232</f>
        <v>2559.3568</v>
      </c>
      <c r="T232" s="56">
        <f t="shared" ref="T232:T263" si="79">P232*D232</f>
        <v>0</v>
      </c>
      <c r="U232" s="141">
        <f t="shared" ref="U232:U263" si="80">T232-P232*M232</f>
        <v>0</v>
      </c>
      <c r="V232" s="32" t="s">
        <v>1689</v>
      </c>
    </row>
    <row r="233" spans="1:22" thickTop="1" thickBot="1">
      <c r="A233" s="32">
        <v>1049</v>
      </c>
      <c r="C233" s="57">
        <f t="shared" si="62"/>
        <v>2201.0239999999999</v>
      </c>
      <c r="D233" s="58">
        <v>3650</v>
      </c>
      <c r="E233" s="59">
        <f>B233*D233</f>
        <v>0</v>
      </c>
      <c r="F233" s="52" t="s">
        <v>1700</v>
      </c>
      <c r="G233" s="138" t="s">
        <v>1702</v>
      </c>
      <c r="H233" s="142" t="s">
        <v>624</v>
      </c>
      <c r="I233" s="143">
        <v>1088</v>
      </c>
      <c r="J233" s="143">
        <f t="shared" si="73"/>
        <v>206.72</v>
      </c>
      <c r="K233" s="53">
        <f t="shared" si="74"/>
        <v>1294.72</v>
      </c>
      <c r="L233" s="143">
        <f t="shared" si="75"/>
        <v>51.788800000000002</v>
      </c>
      <c r="M233" s="51">
        <f t="shared" si="76"/>
        <v>1346.5088000000001</v>
      </c>
      <c r="N233" s="54">
        <v>2</v>
      </c>
      <c r="O233" s="95">
        <v>0</v>
      </c>
      <c r="P233" s="54">
        <v>0</v>
      </c>
      <c r="Q233" s="55">
        <f t="shared" si="77"/>
        <v>2</v>
      </c>
      <c r="S233" s="61">
        <f t="shared" si="78"/>
        <v>2693.0176000000001</v>
      </c>
      <c r="T233" s="56">
        <f t="shared" si="79"/>
        <v>0</v>
      </c>
      <c r="U233" s="141">
        <f t="shared" si="80"/>
        <v>0</v>
      </c>
      <c r="V233" s="32" t="s">
        <v>1689</v>
      </c>
    </row>
    <row r="234" spans="1:22" thickTop="1" thickBot="1">
      <c r="A234" s="32">
        <v>1050</v>
      </c>
      <c r="C234" s="57">
        <f t="shared" si="62"/>
        <v>2646.0839999999998</v>
      </c>
      <c r="D234" s="58">
        <v>3500</v>
      </c>
      <c r="E234" s="59">
        <f t="shared" ref="E234:E253" si="81">B236*D234</f>
        <v>0</v>
      </c>
      <c r="F234" s="52" t="s">
        <v>1585</v>
      </c>
      <c r="G234" s="138" t="s">
        <v>1586</v>
      </c>
      <c r="H234" s="142" t="s">
        <v>1383</v>
      </c>
      <c r="I234" s="143">
        <v>1308</v>
      </c>
      <c r="J234" s="143">
        <f t="shared" si="73"/>
        <v>248.52</v>
      </c>
      <c r="K234" s="127">
        <f t="shared" si="74"/>
        <v>1556.52</v>
      </c>
      <c r="L234" s="143">
        <f t="shared" si="75"/>
        <v>62.260800000000003</v>
      </c>
      <c r="M234" s="51">
        <f t="shared" si="76"/>
        <v>1618.7808</v>
      </c>
      <c r="N234" s="54">
        <v>3</v>
      </c>
      <c r="O234" s="95">
        <v>0</v>
      </c>
      <c r="P234" s="54">
        <f>O234+B236</f>
        <v>0</v>
      </c>
      <c r="Q234" s="55">
        <f t="shared" si="77"/>
        <v>3</v>
      </c>
      <c r="S234" s="61">
        <f t="shared" si="78"/>
        <v>4856.3423999999995</v>
      </c>
      <c r="T234" s="56">
        <f t="shared" si="79"/>
        <v>0</v>
      </c>
      <c r="U234" s="141">
        <f t="shared" si="80"/>
        <v>0</v>
      </c>
      <c r="V234" s="32" t="s">
        <v>1576</v>
      </c>
    </row>
    <row r="235" spans="1:22" thickTop="1" thickBot="1">
      <c r="C235" s="57">
        <f t="shared" si="62"/>
        <v>2288.0129999999999</v>
      </c>
      <c r="D235" s="58">
        <v>4000</v>
      </c>
      <c r="E235" s="59">
        <f t="shared" si="81"/>
        <v>0</v>
      </c>
      <c r="F235" s="52" t="s">
        <v>2173</v>
      </c>
      <c r="G235" s="144" t="s">
        <v>1267</v>
      </c>
      <c r="H235" s="142" t="s">
        <v>11</v>
      </c>
      <c r="I235" s="143">
        <v>1131</v>
      </c>
      <c r="J235" s="143">
        <f t="shared" si="73"/>
        <v>214.89000000000001</v>
      </c>
      <c r="K235" s="53">
        <f t="shared" si="74"/>
        <v>1345.89</v>
      </c>
      <c r="L235" s="143">
        <f t="shared" si="75"/>
        <v>53.835600000000007</v>
      </c>
      <c r="M235" s="51">
        <f t="shared" si="76"/>
        <v>1399.7256000000002</v>
      </c>
      <c r="N235" s="54">
        <v>4</v>
      </c>
      <c r="O235" s="95">
        <v>0</v>
      </c>
      <c r="P235" s="54">
        <v>2</v>
      </c>
      <c r="Q235" s="55">
        <f t="shared" si="77"/>
        <v>2</v>
      </c>
      <c r="S235" s="61">
        <f t="shared" si="78"/>
        <v>2799.4512000000004</v>
      </c>
      <c r="T235" s="56">
        <f t="shared" si="79"/>
        <v>8000</v>
      </c>
      <c r="U235" s="141">
        <f t="shared" si="80"/>
        <v>5200.5487999999996</v>
      </c>
      <c r="V235" s="32">
        <v>2011</v>
      </c>
    </row>
    <row r="236" spans="1:22" thickTop="1" thickBot="1">
      <c r="C236" s="57">
        <f t="shared" si="62"/>
        <v>1816.6539999999998</v>
      </c>
      <c r="D236" s="58">
        <v>4500</v>
      </c>
      <c r="E236" s="59">
        <f t="shared" si="81"/>
        <v>0</v>
      </c>
      <c r="F236" s="52" t="s">
        <v>2173</v>
      </c>
      <c r="G236" s="144" t="s">
        <v>2178</v>
      </c>
      <c r="H236" s="142" t="s">
        <v>286</v>
      </c>
      <c r="I236" s="143">
        <v>898</v>
      </c>
      <c r="J236" s="143">
        <f t="shared" si="73"/>
        <v>170.62</v>
      </c>
      <c r="K236" s="53">
        <f t="shared" si="74"/>
        <v>1068.6199999999999</v>
      </c>
      <c r="L236" s="143">
        <f t="shared" si="75"/>
        <v>42.744799999999998</v>
      </c>
      <c r="M236" s="51">
        <f t="shared" si="76"/>
        <v>1111.3647999999998</v>
      </c>
      <c r="N236" s="54">
        <v>5</v>
      </c>
      <c r="O236" s="95">
        <v>0</v>
      </c>
      <c r="P236" s="54">
        <v>3</v>
      </c>
      <c r="Q236" s="55">
        <f t="shared" si="77"/>
        <v>2</v>
      </c>
      <c r="S236" s="61">
        <f t="shared" si="78"/>
        <v>2222.7295999999997</v>
      </c>
      <c r="T236" s="56">
        <f t="shared" si="79"/>
        <v>13500</v>
      </c>
      <c r="U236" s="141">
        <f t="shared" si="80"/>
        <v>10165.9056</v>
      </c>
      <c r="V236" s="32">
        <v>2011</v>
      </c>
    </row>
    <row r="237" spans="1:22" thickTop="1" thickBot="1">
      <c r="A237" s="32">
        <v>213</v>
      </c>
      <c r="C237" s="57">
        <f t="shared" si="62"/>
        <v>2298.1279999999997</v>
      </c>
      <c r="D237" s="58">
        <v>4500</v>
      </c>
      <c r="E237" s="59">
        <f t="shared" si="81"/>
        <v>0</v>
      </c>
      <c r="F237" s="52" t="s">
        <v>2173</v>
      </c>
      <c r="G237" s="144" t="s">
        <v>2174</v>
      </c>
      <c r="H237" s="142" t="s">
        <v>11</v>
      </c>
      <c r="I237" s="143">
        <v>1136</v>
      </c>
      <c r="J237" s="143">
        <f t="shared" si="73"/>
        <v>215.84</v>
      </c>
      <c r="K237" s="53">
        <f t="shared" si="74"/>
        <v>1351.84</v>
      </c>
      <c r="L237" s="143">
        <f t="shared" si="75"/>
        <v>54.073599999999999</v>
      </c>
      <c r="M237" s="51">
        <f t="shared" si="76"/>
        <v>1405.9135999999999</v>
      </c>
      <c r="N237" s="54">
        <v>10</v>
      </c>
      <c r="O237" s="95">
        <v>0</v>
      </c>
      <c r="P237" s="54">
        <v>4</v>
      </c>
      <c r="Q237" s="55">
        <f t="shared" si="77"/>
        <v>6</v>
      </c>
      <c r="S237" s="61">
        <f t="shared" si="78"/>
        <v>8435.4815999999992</v>
      </c>
      <c r="T237" s="56">
        <f t="shared" si="79"/>
        <v>18000</v>
      </c>
      <c r="U237" s="141">
        <f t="shared" si="80"/>
        <v>12376.345600000001</v>
      </c>
      <c r="V237" s="32">
        <v>2011</v>
      </c>
    </row>
    <row r="238" spans="1:22" thickTop="1" thickBot="1">
      <c r="C238" s="57">
        <f t="shared" si="62"/>
        <v>4576.0259999999998</v>
      </c>
      <c r="D238" s="58">
        <v>7000</v>
      </c>
      <c r="E238" s="59">
        <f t="shared" si="81"/>
        <v>0</v>
      </c>
      <c r="F238" s="52" t="s">
        <v>2173</v>
      </c>
      <c r="G238" s="144" t="s">
        <v>2176</v>
      </c>
      <c r="H238" s="142" t="s">
        <v>290</v>
      </c>
      <c r="I238" s="143">
        <v>2262</v>
      </c>
      <c r="J238" s="143">
        <f t="shared" si="73"/>
        <v>429.78000000000003</v>
      </c>
      <c r="K238" s="53">
        <f t="shared" si="74"/>
        <v>2691.78</v>
      </c>
      <c r="L238" s="143">
        <f t="shared" si="75"/>
        <v>107.67120000000001</v>
      </c>
      <c r="M238" s="51">
        <f t="shared" si="76"/>
        <v>2799.4512000000004</v>
      </c>
      <c r="N238" s="54">
        <v>4</v>
      </c>
      <c r="O238" s="95">
        <v>0</v>
      </c>
      <c r="P238" s="54">
        <f>O238+B240</f>
        <v>0</v>
      </c>
      <c r="Q238" s="55">
        <f t="shared" si="77"/>
        <v>4</v>
      </c>
      <c r="S238" s="61">
        <f t="shared" si="78"/>
        <v>11197.804800000002</v>
      </c>
      <c r="T238" s="56">
        <f t="shared" si="79"/>
        <v>0</v>
      </c>
      <c r="U238" s="141">
        <f t="shared" si="80"/>
        <v>0</v>
      </c>
      <c r="V238" s="32">
        <v>2014</v>
      </c>
    </row>
    <row r="239" spans="1:22" thickTop="1" thickBot="1">
      <c r="C239" s="57">
        <f t="shared" si="62"/>
        <v>5344.7659999999996</v>
      </c>
      <c r="D239" s="58">
        <v>7500</v>
      </c>
      <c r="E239" s="59">
        <f t="shared" si="81"/>
        <v>0</v>
      </c>
      <c r="F239" s="52" t="s">
        <v>2173</v>
      </c>
      <c r="G239" s="144" t="s">
        <v>177</v>
      </c>
      <c r="H239" s="142" t="s">
        <v>290</v>
      </c>
      <c r="I239" s="143">
        <v>2642</v>
      </c>
      <c r="J239" s="143">
        <f t="shared" si="73"/>
        <v>501.98</v>
      </c>
      <c r="K239" s="53">
        <f t="shared" si="74"/>
        <v>3143.98</v>
      </c>
      <c r="L239" s="143">
        <f t="shared" si="75"/>
        <v>125.75920000000001</v>
      </c>
      <c r="M239" s="51">
        <f t="shared" si="76"/>
        <v>3269.7392</v>
      </c>
      <c r="N239" s="54">
        <v>3</v>
      </c>
      <c r="O239" s="95">
        <v>0</v>
      </c>
      <c r="P239" s="54">
        <v>2</v>
      </c>
      <c r="Q239" s="55">
        <f t="shared" si="77"/>
        <v>1</v>
      </c>
      <c r="S239" s="61">
        <f t="shared" si="78"/>
        <v>3269.7392</v>
      </c>
      <c r="T239" s="56">
        <f t="shared" si="79"/>
        <v>15000</v>
      </c>
      <c r="U239" s="141">
        <f t="shared" si="80"/>
        <v>8460.5216</v>
      </c>
      <c r="V239" s="32">
        <v>2014</v>
      </c>
    </row>
    <row r="240" spans="1:22" thickTop="1" thickBot="1">
      <c r="C240" s="57">
        <f t="shared" si="62"/>
        <v>3149.8109999999997</v>
      </c>
      <c r="D240" s="58">
        <v>4200</v>
      </c>
      <c r="E240" s="59">
        <f t="shared" si="81"/>
        <v>0</v>
      </c>
      <c r="F240" s="52" t="s">
        <v>2173</v>
      </c>
      <c r="G240" s="144" t="s">
        <v>2179</v>
      </c>
      <c r="H240" s="142" t="s">
        <v>63</v>
      </c>
      <c r="I240" s="143">
        <v>1557</v>
      </c>
      <c r="J240" s="143">
        <f t="shared" si="73"/>
        <v>295.83</v>
      </c>
      <c r="K240" s="53">
        <f t="shared" si="74"/>
        <v>1852.83</v>
      </c>
      <c r="L240" s="143">
        <f t="shared" si="75"/>
        <v>74.113199999999992</v>
      </c>
      <c r="M240" s="51">
        <f t="shared" si="76"/>
        <v>1926.9431999999999</v>
      </c>
      <c r="N240" s="54">
        <v>2</v>
      </c>
      <c r="O240" s="95">
        <v>0</v>
      </c>
      <c r="P240" s="54">
        <v>1</v>
      </c>
      <c r="Q240" s="55">
        <f t="shared" si="77"/>
        <v>1</v>
      </c>
      <c r="S240" s="61">
        <f t="shared" si="78"/>
        <v>1926.9431999999999</v>
      </c>
      <c r="T240" s="56">
        <f t="shared" si="79"/>
        <v>4200</v>
      </c>
      <c r="U240" s="141">
        <f t="shared" si="80"/>
        <v>2273.0568000000003</v>
      </c>
      <c r="V240" s="32">
        <v>2010</v>
      </c>
    </row>
    <row r="241" spans="1:219" thickTop="1" thickBot="1">
      <c r="C241" s="57">
        <f t="shared" si="62"/>
        <v>1203.6849999999999</v>
      </c>
      <c r="D241" s="58">
        <v>2500</v>
      </c>
      <c r="E241" s="59">
        <f t="shared" si="81"/>
        <v>0</v>
      </c>
      <c r="F241" s="52" t="s">
        <v>2168</v>
      </c>
      <c r="G241" s="144" t="s">
        <v>2170</v>
      </c>
      <c r="H241" s="142" t="s">
        <v>11</v>
      </c>
      <c r="I241" s="143">
        <v>595</v>
      </c>
      <c r="J241" s="143">
        <f t="shared" si="73"/>
        <v>113.05</v>
      </c>
      <c r="K241" s="53">
        <f t="shared" si="74"/>
        <v>708.05</v>
      </c>
      <c r="L241" s="143">
        <f t="shared" si="75"/>
        <v>28.321999999999999</v>
      </c>
      <c r="M241" s="51">
        <f t="shared" si="76"/>
        <v>736.37199999999996</v>
      </c>
      <c r="N241" s="54">
        <v>5</v>
      </c>
      <c r="O241" s="95">
        <v>0</v>
      </c>
      <c r="P241" s="54">
        <f>O241+B243</f>
        <v>0</v>
      </c>
      <c r="Q241" s="55">
        <f t="shared" si="77"/>
        <v>5</v>
      </c>
      <c r="S241" s="61">
        <f t="shared" si="78"/>
        <v>3681.8599999999997</v>
      </c>
      <c r="T241" s="56">
        <f t="shared" si="79"/>
        <v>0</v>
      </c>
      <c r="U241" s="141">
        <f t="shared" si="80"/>
        <v>0</v>
      </c>
      <c r="V241" s="32">
        <v>2010</v>
      </c>
    </row>
    <row r="242" spans="1:219" thickTop="1" thickBot="1">
      <c r="C242" s="57">
        <f t="shared" si="62"/>
        <v>2223.277</v>
      </c>
      <c r="D242" s="58">
        <v>2500</v>
      </c>
      <c r="E242" s="59">
        <f t="shared" si="81"/>
        <v>0</v>
      </c>
      <c r="F242" s="52" t="s">
        <v>2168</v>
      </c>
      <c r="G242" s="144" t="s">
        <v>2169</v>
      </c>
      <c r="H242" s="142" t="s">
        <v>11</v>
      </c>
      <c r="I242" s="143">
        <v>1099</v>
      </c>
      <c r="J242" s="143">
        <f t="shared" si="73"/>
        <v>208.81</v>
      </c>
      <c r="K242" s="53">
        <f t="shared" si="74"/>
        <v>1307.81</v>
      </c>
      <c r="L242" s="143">
        <f t="shared" si="75"/>
        <v>52.312399999999997</v>
      </c>
      <c r="M242" s="51">
        <f t="shared" si="76"/>
        <v>1360.1224</v>
      </c>
      <c r="N242" s="54">
        <v>3</v>
      </c>
      <c r="O242" s="95">
        <v>0</v>
      </c>
      <c r="P242" s="54">
        <v>2</v>
      </c>
      <c r="Q242" s="55">
        <f t="shared" si="77"/>
        <v>1</v>
      </c>
      <c r="S242" s="61">
        <f t="shared" si="78"/>
        <v>1360.1224</v>
      </c>
      <c r="T242" s="56">
        <f t="shared" si="79"/>
        <v>5000</v>
      </c>
      <c r="U242" s="141">
        <f t="shared" si="80"/>
        <v>2279.7552000000001</v>
      </c>
      <c r="V242" s="32">
        <v>2010</v>
      </c>
    </row>
    <row r="243" spans="1:219" thickTop="1" thickBot="1">
      <c r="C243" s="57">
        <f t="shared" si="62"/>
        <v>2223.277</v>
      </c>
      <c r="D243" s="58">
        <v>3000</v>
      </c>
      <c r="E243" s="59">
        <f t="shared" si="81"/>
        <v>0</v>
      </c>
      <c r="F243" s="52" t="s">
        <v>2168</v>
      </c>
      <c r="G243" s="144" t="s">
        <v>2171</v>
      </c>
      <c r="H243" s="142" t="s">
        <v>11</v>
      </c>
      <c r="I243" s="143">
        <v>1099</v>
      </c>
      <c r="J243" s="143">
        <f t="shared" si="73"/>
        <v>208.81</v>
      </c>
      <c r="K243" s="53">
        <f t="shared" si="74"/>
        <v>1307.81</v>
      </c>
      <c r="L243" s="143">
        <f t="shared" si="75"/>
        <v>52.312399999999997</v>
      </c>
      <c r="M243" s="51">
        <f t="shared" si="76"/>
        <v>1360.1224</v>
      </c>
      <c r="N243" s="54">
        <v>5</v>
      </c>
      <c r="O243" s="95">
        <v>0</v>
      </c>
      <c r="P243" s="54">
        <v>2</v>
      </c>
      <c r="Q243" s="55">
        <f t="shared" si="77"/>
        <v>3</v>
      </c>
      <c r="S243" s="61">
        <f t="shared" si="78"/>
        <v>4080.3671999999997</v>
      </c>
      <c r="T243" s="56">
        <f t="shared" si="79"/>
        <v>6000</v>
      </c>
      <c r="U243" s="141">
        <f t="shared" si="80"/>
        <v>3279.7552000000001</v>
      </c>
      <c r="V243" s="32">
        <v>2010</v>
      </c>
    </row>
    <row r="244" spans="1:219" s="26" customFormat="1" thickTop="1" thickBot="1">
      <c r="A244" s="32"/>
      <c r="B244" s="60"/>
      <c r="C244" s="57">
        <f t="shared" si="62"/>
        <v>1505.1120000000001</v>
      </c>
      <c r="D244" s="58">
        <v>3200</v>
      </c>
      <c r="E244" s="59">
        <f t="shared" si="81"/>
        <v>0</v>
      </c>
      <c r="F244" s="52" t="s">
        <v>2168</v>
      </c>
      <c r="G244" s="144" t="s">
        <v>2177</v>
      </c>
      <c r="H244" s="142" t="s">
        <v>11</v>
      </c>
      <c r="I244" s="143">
        <v>744</v>
      </c>
      <c r="J244" s="143">
        <f t="shared" si="73"/>
        <v>141.36000000000001</v>
      </c>
      <c r="K244" s="53">
        <f t="shared" si="74"/>
        <v>885.36</v>
      </c>
      <c r="L244" s="143">
        <f t="shared" si="75"/>
        <v>35.414400000000001</v>
      </c>
      <c r="M244" s="51">
        <f t="shared" si="76"/>
        <v>920.77440000000001</v>
      </c>
      <c r="N244" s="54">
        <v>6</v>
      </c>
      <c r="O244" s="95">
        <v>0</v>
      </c>
      <c r="P244" s="54">
        <v>3</v>
      </c>
      <c r="Q244" s="55">
        <f t="shared" si="77"/>
        <v>3</v>
      </c>
      <c r="R244" s="55"/>
      <c r="S244" s="61">
        <f t="shared" si="78"/>
        <v>2762.3231999999998</v>
      </c>
      <c r="T244" s="56">
        <f t="shared" si="79"/>
        <v>9600</v>
      </c>
      <c r="U244" s="141">
        <f t="shared" si="80"/>
        <v>6837.6768000000002</v>
      </c>
      <c r="V244" s="32">
        <v>2010</v>
      </c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  <c r="GB244" s="32"/>
      <c r="GC244" s="32"/>
      <c r="GD244" s="32"/>
      <c r="GE244" s="32"/>
      <c r="GF244" s="32"/>
      <c r="GG244" s="32"/>
      <c r="GH244" s="32"/>
      <c r="GI244" s="32"/>
      <c r="GJ244" s="32"/>
      <c r="GK244" s="32"/>
      <c r="GL244" s="32"/>
      <c r="GM244" s="32"/>
      <c r="GN244" s="32"/>
      <c r="GO244" s="32"/>
      <c r="GP244" s="32"/>
      <c r="GQ244" s="32"/>
      <c r="GR244" s="32"/>
      <c r="GS244" s="32"/>
      <c r="GT244" s="32"/>
      <c r="GU244" s="32"/>
      <c r="GV244" s="32"/>
      <c r="GW244" s="32"/>
      <c r="GX244" s="32"/>
      <c r="GY244" s="32"/>
      <c r="GZ244" s="32"/>
      <c r="HA244" s="32"/>
      <c r="HB244" s="32"/>
      <c r="HC244" s="32"/>
      <c r="HD244" s="32"/>
      <c r="HE244" s="32"/>
      <c r="HF244" s="32"/>
      <c r="HG244" s="32"/>
      <c r="HH244" s="32"/>
      <c r="HI244" s="32"/>
      <c r="HJ244" s="32"/>
      <c r="HK244" s="32"/>
    </row>
    <row r="245" spans="1:219" thickTop="1" thickBot="1">
      <c r="C245" s="57">
        <f t="shared" si="62"/>
        <v>1729.665</v>
      </c>
      <c r="D245" s="58">
        <v>3500</v>
      </c>
      <c r="E245" s="59">
        <f t="shared" si="81"/>
        <v>0</v>
      </c>
      <c r="F245" s="52" t="s">
        <v>2168</v>
      </c>
      <c r="G245" s="144" t="s">
        <v>2172</v>
      </c>
      <c r="H245" s="142" t="s">
        <v>11</v>
      </c>
      <c r="I245" s="143">
        <v>855</v>
      </c>
      <c r="J245" s="143">
        <f t="shared" si="73"/>
        <v>162.44999999999999</v>
      </c>
      <c r="K245" s="53">
        <f t="shared" si="74"/>
        <v>1017.45</v>
      </c>
      <c r="L245" s="143">
        <f t="shared" si="75"/>
        <v>40.698</v>
      </c>
      <c r="M245" s="51">
        <f t="shared" si="76"/>
        <v>1058.1480000000001</v>
      </c>
      <c r="N245" s="54">
        <v>4</v>
      </c>
      <c r="O245" s="95">
        <v>0</v>
      </c>
      <c r="P245" s="54">
        <v>2</v>
      </c>
      <c r="Q245" s="55">
        <f t="shared" si="77"/>
        <v>2</v>
      </c>
      <c r="S245" s="61">
        <f t="shared" si="78"/>
        <v>2116.2960000000003</v>
      </c>
      <c r="T245" s="56">
        <f t="shared" si="79"/>
        <v>7000</v>
      </c>
      <c r="U245" s="141">
        <f t="shared" si="80"/>
        <v>4883.7039999999997</v>
      </c>
      <c r="V245" s="32">
        <v>2011</v>
      </c>
    </row>
    <row r="246" spans="1:219" thickTop="1" thickBot="1">
      <c r="C246" s="57">
        <f t="shared" si="62"/>
        <v>3851.7920000000004</v>
      </c>
      <c r="D246" s="58">
        <v>5500</v>
      </c>
      <c r="E246" s="59">
        <f t="shared" si="81"/>
        <v>0</v>
      </c>
      <c r="F246" s="52" t="s">
        <v>2168</v>
      </c>
      <c r="G246" s="144" t="s">
        <v>2175</v>
      </c>
      <c r="H246" s="142" t="s">
        <v>63</v>
      </c>
      <c r="I246" s="143">
        <v>1904</v>
      </c>
      <c r="J246" s="143">
        <f t="shared" si="73"/>
        <v>361.76</v>
      </c>
      <c r="K246" s="53">
        <f t="shared" si="74"/>
        <v>2265.7600000000002</v>
      </c>
      <c r="L246" s="143">
        <f t="shared" si="75"/>
        <v>90.630400000000009</v>
      </c>
      <c r="M246" s="51">
        <f t="shared" si="76"/>
        <v>2356.3904000000002</v>
      </c>
      <c r="N246" s="54">
        <v>2</v>
      </c>
      <c r="O246" s="95">
        <v>0</v>
      </c>
      <c r="P246" s="54">
        <v>1</v>
      </c>
      <c r="Q246" s="55">
        <f t="shared" si="77"/>
        <v>1</v>
      </c>
      <c r="S246" s="61">
        <f t="shared" si="78"/>
        <v>2356.3904000000002</v>
      </c>
      <c r="T246" s="56">
        <f t="shared" si="79"/>
        <v>5500</v>
      </c>
      <c r="U246" s="141">
        <f t="shared" si="80"/>
        <v>3143.6095999999998</v>
      </c>
      <c r="V246" s="32">
        <v>2011</v>
      </c>
    </row>
    <row r="247" spans="1:219" thickTop="1" thickBot="1">
      <c r="C247" s="57">
        <f t="shared" si="62"/>
        <v>2646.0839999999998</v>
      </c>
      <c r="D247" s="58">
        <v>3500</v>
      </c>
      <c r="E247" s="59">
        <f t="shared" si="81"/>
        <v>0</v>
      </c>
      <c r="F247" s="52" t="s">
        <v>2168</v>
      </c>
      <c r="G247" s="144" t="s">
        <v>2177</v>
      </c>
      <c r="H247" s="142" t="s">
        <v>2080</v>
      </c>
      <c r="I247" s="143">
        <v>1308</v>
      </c>
      <c r="J247" s="143">
        <f t="shared" si="73"/>
        <v>248.52</v>
      </c>
      <c r="K247" s="53">
        <f t="shared" si="74"/>
        <v>1556.52</v>
      </c>
      <c r="L247" s="143">
        <f t="shared" si="75"/>
        <v>62.260800000000003</v>
      </c>
      <c r="M247" s="51">
        <f t="shared" si="76"/>
        <v>1618.7808</v>
      </c>
      <c r="N247" s="54">
        <v>3</v>
      </c>
      <c r="O247" s="95">
        <v>0</v>
      </c>
      <c r="P247" s="54">
        <f>O247+B249</f>
        <v>0</v>
      </c>
      <c r="Q247" s="55">
        <f t="shared" si="77"/>
        <v>3</v>
      </c>
      <c r="S247" s="61">
        <f t="shared" si="78"/>
        <v>4856.3423999999995</v>
      </c>
      <c r="T247" s="56">
        <f t="shared" si="79"/>
        <v>0</v>
      </c>
      <c r="U247" s="141">
        <f t="shared" si="80"/>
        <v>0</v>
      </c>
      <c r="V247" s="32">
        <v>2015</v>
      </c>
    </row>
    <row r="248" spans="1:219" thickTop="1" thickBot="1">
      <c r="C248" s="57">
        <f t="shared" si="62"/>
        <v>5765.55</v>
      </c>
      <c r="D248" s="58">
        <v>5500</v>
      </c>
      <c r="E248" s="59">
        <f t="shared" si="81"/>
        <v>11000</v>
      </c>
      <c r="F248" s="52" t="s">
        <v>218</v>
      </c>
      <c r="G248" s="138" t="s">
        <v>219</v>
      </c>
      <c r="H248" s="142" t="s">
        <v>11</v>
      </c>
      <c r="I248" s="143">
        <v>2850</v>
      </c>
      <c r="J248" s="143">
        <f t="shared" si="73"/>
        <v>541.5</v>
      </c>
      <c r="K248" s="53">
        <f t="shared" si="74"/>
        <v>3391.5</v>
      </c>
      <c r="L248" s="143">
        <f t="shared" si="75"/>
        <v>135.66</v>
      </c>
      <c r="M248" s="51">
        <f t="shared" si="76"/>
        <v>3527.16</v>
      </c>
      <c r="N248" s="54">
        <v>7</v>
      </c>
      <c r="O248" s="95">
        <v>0</v>
      </c>
      <c r="P248" s="54">
        <f>O248+B250</f>
        <v>2</v>
      </c>
      <c r="Q248" s="55">
        <f t="shared" si="77"/>
        <v>5</v>
      </c>
      <c r="S248" s="61">
        <f t="shared" si="78"/>
        <v>17635.8</v>
      </c>
      <c r="T248" s="56">
        <f t="shared" si="79"/>
        <v>11000</v>
      </c>
      <c r="U248" s="141">
        <f t="shared" si="80"/>
        <v>3945.6800000000003</v>
      </c>
      <c r="V248" s="32">
        <v>2013</v>
      </c>
    </row>
    <row r="249" spans="1:219" thickTop="1" thickBot="1">
      <c r="C249" s="57">
        <f t="shared" si="62"/>
        <v>2838.2689999999998</v>
      </c>
      <c r="D249" s="58">
        <v>3000</v>
      </c>
      <c r="E249" s="59">
        <f t="shared" si="81"/>
        <v>0</v>
      </c>
      <c r="F249" s="52" t="s">
        <v>310</v>
      </c>
      <c r="G249" s="138" t="s">
        <v>311</v>
      </c>
      <c r="H249" s="142" t="s">
        <v>11</v>
      </c>
      <c r="I249" s="143">
        <v>1403</v>
      </c>
      <c r="J249" s="143">
        <f t="shared" si="73"/>
        <v>266.57</v>
      </c>
      <c r="K249" s="53">
        <f t="shared" si="74"/>
        <v>1669.57</v>
      </c>
      <c r="L249" s="143">
        <f t="shared" si="75"/>
        <v>66.782799999999995</v>
      </c>
      <c r="M249" s="51">
        <f t="shared" si="76"/>
        <v>1736.3527999999999</v>
      </c>
      <c r="N249" s="54">
        <v>12</v>
      </c>
      <c r="O249" s="95">
        <v>3</v>
      </c>
      <c r="P249" s="54">
        <f>O249+B251</f>
        <v>3</v>
      </c>
      <c r="Q249" s="55">
        <f t="shared" si="77"/>
        <v>9</v>
      </c>
      <c r="S249" s="61">
        <f t="shared" si="78"/>
        <v>15627.1752</v>
      </c>
      <c r="T249" s="56">
        <f t="shared" si="79"/>
        <v>9000</v>
      </c>
      <c r="U249" s="141">
        <f t="shared" si="80"/>
        <v>3790.9416000000001</v>
      </c>
    </row>
    <row r="250" spans="1:219" thickTop="1" thickBot="1">
      <c r="B250" s="60">
        <v>2</v>
      </c>
      <c r="C250" s="57">
        <f t="shared" si="62"/>
        <v>2103.9199999999996</v>
      </c>
      <c r="D250" s="58">
        <v>2100</v>
      </c>
      <c r="E250" s="59">
        <f t="shared" si="81"/>
        <v>0</v>
      </c>
      <c r="F250" s="52" t="s">
        <v>139</v>
      </c>
      <c r="G250" s="138" t="s">
        <v>140</v>
      </c>
      <c r="H250" s="142" t="s">
        <v>11</v>
      </c>
      <c r="I250" s="143">
        <v>1040</v>
      </c>
      <c r="J250" s="143">
        <f t="shared" si="73"/>
        <v>197.6</v>
      </c>
      <c r="K250" s="53">
        <f t="shared" si="74"/>
        <v>1237.5999999999999</v>
      </c>
      <c r="L250" s="143">
        <f t="shared" si="75"/>
        <v>49.503999999999998</v>
      </c>
      <c r="M250" s="51">
        <f t="shared" si="76"/>
        <v>1287.1039999999998</v>
      </c>
      <c r="N250" s="54">
        <v>5</v>
      </c>
      <c r="O250" s="95">
        <v>3</v>
      </c>
      <c r="P250" s="54">
        <f>O250+B252</f>
        <v>3</v>
      </c>
      <c r="Q250" s="55">
        <f t="shared" si="77"/>
        <v>2</v>
      </c>
      <c r="S250" s="61">
        <f t="shared" si="78"/>
        <v>2574.2079999999996</v>
      </c>
      <c r="T250" s="56">
        <f t="shared" si="79"/>
        <v>6300</v>
      </c>
      <c r="U250" s="141">
        <f t="shared" si="80"/>
        <v>2438.6880000000006</v>
      </c>
    </row>
    <row r="251" spans="1:219" thickTop="1" thickBot="1">
      <c r="C251" s="57">
        <f t="shared" si="62"/>
        <v>2498.4050000000002</v>
      </c>
      <c r="D251" s="58">
        <v>3500</v>
      </c>
      <c r="E251" s="59">
        <f t="shared" si="81"/>
        <v>0</v>
      </c>
      <c r="F251" s="52" t="s">
        <v>2358</v>
      </c>
      <c r="G251" s="138" t="s">
        <v>2355</v>
      </c>
      <c r="H251" s="142" t="s">
        <v>21</v>
      </c>
      <c r="I251" s="143">
        <v>1235</v>
      </c>
      <c r="J251" s="143">
        <f t="shared" si="73"/>
        <v>234.65</v>
      </c>
      <c r="K251" s="53">
        <f t="shared" si="74"/>
        <v>1469.65</v>
      </c>
      <c r="L251" s="143">
        <f t="shared" si="75"/>
        <v>58.786000000000001</v>
      </c>
      <c r="M251" s="51">
        <f t="shared" si="76"/>
        <v>1528.4360000000001</v>
      </c>
      <c r="N251" s="54">
        <v>8</v>
      </c>
      <c r="O251" s="95">
        <v>0</v>
      </c>
      <c r="P251" s="54">
        <v>0</v>
      </c>
      <c r="Q251" s="55">
        <f t="shared" si="77"/>
        <v>8</v>
      </c>
      <c r="R251" s="55" t="s">
        <v>2297</v>
      </c>
      <c r="S251" s="61">
        <f t="shared" si="78"/>
        <v>12227.488000000001</v>
      </c>
      <c r="T251" s="56">
        <f t="shared" si="79"/>
        <v>0</v>
      </c>
      <c r="U251" s="141">
        <f t="shared" si="80"/>
        <v>0</v>
      </c>
      <c r="V251" s="32">
        <v>2014</v>
      </c>
      <c r="W251" s="32">
        <v>148247</v>
      </c>
    </row>
    <row r="252" spans="1:219" thickTop="1" thickBot="1">
      <c r="A252" s="32">
        <v>220</v>
      </c>
      <c r="C252" s="57">
        <f t="shared" si="62"/>
        <v>2354.7719999999999</v>
      </c>
      <c r="D252" s="58">
        <v>3500</v>
      </c>
      <c r="E252" s="59">
        <f t="shared" si="81"/>
        <v>0</v>
      </c>
      <c r="F252" s="52" t="s">
        <v>2354</v>
      </c>
      <c r="G252" s="138" t="s">
        <v>2355</v>
      </c>
      <c r="H252" s="142" t="s">
        <v>21</v>
      </c>
      <c r="I252" s="143">
        <v>1164</v>
      </c>
      <c r="J252" s="143">
        <f t="shared" si="73"/>
        <v>221.16</v>
      </c>
      <c r="K252" s="53">
        <f t="shared" si="74"/>
        <v>1385.16</v>
      </c>
      <c r="L252" s="143">
        <f t="shared" si="75"/>
        <v>55.406400000000005</v>
      </c>
      <c r="M252" s="51">
        <f t="shared" si="76"/>
        <v>1440.5664000000002</v>
      </c>
      <c r="N252" s="54">
        <v>4</v>
      </c>
      <c r="O252" s="95">
        <v>0</v>
      </c>
      <c r="P252" s="54">
        <v>3</v>
      </c>
      <c r="Q252" s="55">
        <f t="shared" si="77"/>
        <v>1</v>
      </c>
      <c r="R252" s="55" t="s">
        <v>2297</v>
      </c>
      <c r="S252" s="61">
        <f t="shared" si="78"/>
        <v>1440.5664000000002</v>
      </c>
      <c r="T252" s="56">
        <f t="shared" si="79"/>
        <v>10500</v>
      </c>
      <c r="U252" s="141">
        <f t="shared" si="80"/>
        <v>6178.3007999999991</v>
      </c>
      <c r="V252" s="32">
        <v>2010</v>
      </c>
      <c r="W252" s="32">
        <v>148147</v>
      </c>
    </row>
    <row r="253" spans="1:219" thickTop="1" thickBot="1">
      <c r="C253" s="57">
        <f t="shared" si="62"/>
        <v>2973.81</v>
      </c>
      <c r="D253" s="58">
        <v>3500</v>
      </c>
      <c r="E253" s="59">
        <f t="shared" si="81"/>
        <v>0</v>
      </c>
      <c r="F253" s="52" t="s">
        <v>2356</v>
      </c>
      <c r="G253" s="138" t="s">
        <v>2357</v>
      </c>
      <c r="H253" s="142" t="s">
        <v>314</v>
      </c>
      <c r="I253" s="143">
        <v>1470</v>
      </c>
      <c r="J253" s="143">
        <f t="shared" si="73"/>
        <v>279.3</v>
      </c>
      <c r="K253" s="53">
        <f t="shared" si="74"/>
        <v>1749.3</v>
      </c>
      <c r="L253" s="143">
        <f t="shared" si="75"/>
        <v>69.971999999999994</v>
      </c>
      <c r="M253" s="51">
        <f t="shared" si="76"/>
        <v>1819.2719999999999</v>
      </c>
      <c r="N253" s="54">
        <v>2</v>
      </c>
      <c r="O253" s="95">
        <v>0</v>
      </c>
      <c r="P253" s="54">
        <v>0</v>
      </c>
      <c r="Q253" s="55">
        <f t="shared" si="77"/>
        <v>2</v>
      </c>
      <c r="R253" s="55" t="s">
        <v>2297</v>
      </c>
      <c r="S253" s="61">
        <f t="shared" si="78"/>
        <v>3638.5439999999999</v>
      </c>
      <c r="T253" s="56">
        <f t="shared" si="79"/>
        <v>0</v>
      </c>
      <c r="U253" s="141">
        <f t="shared" si="80"/>
        <v>0</v>
      </c>
      <c r="V253" s="32">
        <v>2011</v>
      </c>
      <c r="W253" s="32" t="s">
        <v>2352</v>
      </c>
    </row>
    <row r="254" spans="1:219" thickTop="1" thickBot="1">
      <c r="C254" s="57">
        <f t="shared" si="62"/>
        <v>3052.7069999999999</v>
      </c>
      <c r="D254" s="58">
        <v>4500</v>
      </c>
      <c r="E254" s="59" t="e">
        <f>#REF!*D254</f>
        <v>#REF!</v>
      </c>
      <c r="F254" s="52" t="s">
        <v>2361</v>
      </c>
      <c r="G254" s="144" t="s">
        <v>2359</v>
      </c>
      <c r="H254" s="142" t="s">
        <v>21</v>
      </c>
      <c r="I254" s="143">
        <v>1509</v>
      </c>
      <c r="J254" s="143">
        <f t="shared" si="73"/>
        <v>286.70999999999998</v>
      </c>
      <c r="K254" s="53">
        <f t="shared" si="74"/>
        <v>1795.71</v>
      </c>
      <c r="L254" s="143">
        <f t="shared" si="75"/>
        <v>71.828400000000002</v>
      </c>
      <c r="M254" s="51">
        <f t="shared" si="76"/>
        <v>1867.5384000000001</v>
      </c>
      <c r="N254" s="54">
        <v>2</v>
      </c>
      <c r="O254" s="95">
        <v>0</v>
      </c>
      <c r="P254" s="54">
        <v>0</v>
      </c>
      <c r="Q254" s="55">
        <f t="shared" si="77"/>
        <v>2</v>
      </c>
      <c r="R254" s="55" t="s">
        <v>2297</v>
      </c>
      <c r="S254" s="61">
        <f t="shared" si="78"/>
        <v>3735.0768000000003</v>
      </c>
      <c r="T254" s="56">
        <f t="shared" si="79"/>
        <v>0</v>
      </c>
      <c r="U254" s="141">
        <f t="shared" si="80"/>
        <v>0</v>
      </c>
      <c r="V254" s="32">
        <v>2012</v>
      </c>
      <c r="W254" s="32">
        <v>248347</v>
      </c>
    </row>
    <row r="255" spans="1:219" thickTop="1" thickBot="1">
      <c r="C255" s="57">
        <f t="shared" si="62"/>
        <v>3052.7069999999999</v>
      </c>
      <c r="D255" s="58">
        <v>4500</v>
      </c>
      <c r="E255" s="59">
        <f>B256*D255</f>
        <v>4500</v>
      </c>
      <c r="F255" s="52" t="s">
        <v>2360</v>
      </c>
      <c r="G255" s="144" t="s">
        <v>2359</v>
      </c>
      <c r="H255" s="142" t="s">
        <v>21</v>
      </c>
      <c r="I255" s="143">
        <v>1509</v>
      </c>
      <c r="J255" s="143">
        <f t="shared" si="73"/>
        <v>286.70999999999998</v>
      </c>
      <c r="K255" s="53">
        <f t="shared" si="74"/>
        <v>1795.71</v>
      </c>
      <c r="L255" s="143">
        <f t="shared" si="75"/>
        <v>71.828400000000002</v>
      </c>
      <c r="M255" s="51">
        <f t="shared" si="76"/>
        <v>1867.5384000000001</v>
      </c>
      <c r="N255" s="54">
        <v>2</v>
      </c>
      <c r="O255" s="95">
        <v>0</v>
      </c>
      <c r="P255" s="54">
        <v>0</v>
      </c>
      <c r="Q255" s="55">
        <f t="shared" si="77"/>
        <v>2</v>
      </c>
      <c r="R255" s="55" t="s">
        <v>2297</v>
      </c>
      <c r="S255" s="61">
        <f t="shared" si="78"/>
        <v>3735.0768000000003</v>
      </c>
      <c r="T255" s="56">
        <f t="shared" si="79"/>
        <v>0</v>
      </c>
      <c r="U255" s="141">
        <f t="shared" si="80"/>
        <v>0</v>
      </c>
      <c r="V255" s="32">
        <v>2008</v>
      </c>
      <c r="W255" s="32">
        <v>248347</v>
      </c>
    </row>
    <row r="256" spans="1:219" thickTop="1" thickBot="1">
      <c r="A256" s="7"/>
      <c r="B256" s="60">
        <v>1</v>
      </c>
      <c r="C256" s="57">
        <f t="shared" si="62"/>
        <v>505.75</v>
      </c>
      <c r="D256" s="58">
        <v>1000</v>
      </c>
      <c r="E256" s="59">
        <f t="shared" ref="E256:E271" si="82">B258*D256</f>
        <v>0</v>
      </c>
      <c r="F256" s="52" t="s">
        <v>1417</v>
      </c>
      <c r="G256" s="138" t="s">
        <v>1418</v>
      </c>
      <c r="H256" s="142" t="s">
        <v>286</v>
      </c>
      <c r="I256" s="143">
        <v>250</v>
      </c>
      <c r="J256" s="143">
        <f t="shared" si="73"/>
        <v>47.5</v>
      </c>
      <c r="K256" s="53">
        <f t="shared" si="74"/>
        <v>297.5</v>
      </c>
      <c r="L256" s="143">
        <f t="shared" si="75"/>
        <v>11.9</v>
      </c>
      <c r="M256" s="51">
        <f t="shared" si="76"/>
        <v>309.39999999999998</v>
      </c>
      <c r="N256" s="54">
        <v>10</v>
      </c>
      <c r="O256" s="95">
        <v>0</v>
      </c>
      <c r="P256" s="54">
        <v>2</v>
      </c>
      <c r="Q256" s="55">
        <f t="shared" si="77"/>
        <v>8</v>
      </c>
      <c r="R256" s="137" t="s">
        <v>2204</v>
      </c>
      <c r="S256" s="61">
        <f t="shared" si="78"/>
        <v>2475.1999999999998</v>
      </c>
      <c r="T256" s="56">
        <f t="shared" si="79"/>
        <v>2000</v>
      </c>
      <c r="U256" s="141">
        <f t="shared" si="80"/>
        <v>1381.2</v>
      </c>
      <c r="V256" s="32">
        <v>2011</v>
      </c>
    </row>
    <row r="257" spans="1:219" thickTop="1" thickBot="1">
      <c r="A257" s="32">
        <v>215</v>
      </c>
      <c r="C257" s="57">
        <f t="shared" si="62"/>
        <v>912.37300000000005</v>
      </c>
      <c r="D257" s="58">
        <v>1500</v>
      </c>
      <c r="E257" s="59">
        <f t="shared" si="82"/>
        <v>0</v>
      </c>
      <c r="F257" s="52" t="s">
        <v>1417</v>
      </c>
      <c r="G257" s="138" t="s">
        <v>1419</v>
      </c>
      <c r="H257" s="142" t="s">
        <v>1420</v>
      </c>
      <c r="I257" s="143">
        <v>451</v>
      </c>
      <c r="J257" s="143">
        <f t="shared" si="73"/>
        <v>85.69</v>
      </c>
      <c r="K257" s="53">
        <f t="shared" si="74"/>
        <v>536.69000000000005</v>
      </c>
      <c r="L257" s="143">
        <f t="shared" si="75"/>
        <v>21.467600000000001</v>
      </c>
      <c r="M257" s="51">
        <f t="shared" si="76"/>
        <v>558.1576</v>
      </c>
      <c r="N257" s="54">
        <v>10</v>
      </c>
      <c r="O257" s="95">
        <v>0</v>
      </c>
      <c r="P257" s="54">
        <v>5</v>
      </c>
      <c r="Q257" s="55">
        <f t="shared" si="77"/>
        <v>5</v>
      </c>
      <c r="R257" s="137" t="s">
        <v>2204</v>
      </c>
      <c r="S257" s="61">
        <f t="shared" si="78"/>
        <v>2790.788</v>
      </c>
      <c r="T257" s="56">
        <f t="shared" si="79"/>
        <v>7500</v>
      </c>
      <c r="U257" s="141">
        <f t="shared" si="80"/>
        <v>4709.2119999999995</v>
      </c>
      <c r="V257" s="32">
        <v>2011</v>
      </c>
    </row>
    <row r="258" spans="1:219" thickTop="1" thickBot="1">
      <c r="A258" s="32">
        <v>216</v>
      </c>
      <c r="C258" s="57">
        <f t="shared" si="62"/>
        <v>966.99400000000003</v>
      </c>
      <c r="D258" s="58">
        <v>1850</v>
      </c>
      <c r="E258" s="59">
        <f t="shared" si="82"/>
        <v>0</v>
      </c>
      <c r="F258" s="52" t="s">
        <v>1417</v>
      </c>
      <c r="G258" s="138" t="s">
        <v>1421</v>
      </c>
      <c r="H258" s="142" t="s">
        <v>1420</v>
      </c>
      <c r="I258" s="143">
        <v>478</v>
      </c>
      <c r="J258" s="143">
        <f t="shared" si="73"/>
        <v>90.820000000000007</v>
      </c>
      <c r="K258" s="53">
        <f t="shared" si="74"/>
        <v>568.82000000000005</v>
      </c>
      <c r="L258" s="143">
        <f t="shared" si="75"/>
        <v>22.752800000000004</v>
      </c>
      <c r="M258" s="51">
        <f t="shared" si="76"/>
        <v>591.57280000000003</v>
      </c>
      <c r="N258" s="54">
        <v>10</v>
      </c>
      <c r="O258" s="95">
        <v>0</v>
      </c>
      <c r="P258" s="54">
        <v>2</v>
      </c>
      <c r="Q258" s="55">
        <f t="shared" si="77"/>
        <v>8</v>
      </c>
      <c r="R258" s="137" t="s">
        <v>2204</v>
      </c>
      <c r="S258" s="61">
        <f t="shared" si="78"/>
        <v>4732.5824000000002</v>
      </c>
      <c r="T258" s="56">
        <f t="shared" si="79"/>
        <v>3700</v>
      </c>
      <c r="U258" s="141">
        <f t="shared" si="80"/>
        <v>2516.8544000000002</v>
      </c>
      <c r="V258" s="32">
        <v>2011</v>
      </c>
    </row>
    <row r="259" spans="1:219" thickTop="1" thickBot="1">
      <c r="A259" s="32">
        <v>217</v>
      </c>
      <c r="C259" s="57">
        <f t="shared" si="62"/>
        <v>505.75</v>
      </c>
      <c r="D259" s="58">
        <v>1000</v>
      </c>
      <c r="E259" s="59">
        <f t="shared" si="82"/>
        <v>0</v>
      </c>
      <c r="F259" s="139" t="s">
        <v>1417</v>
      </c>
      <c r="G259" s="138" t="s">
        <v>1422</v>
      </c>
      <c r="H259" s="142" t="s">
        <v>1420</v>
      </c>
      <c r="I259" s="143">
        <v>250</v>
      </c>
      <c r="J259" s="143">
        <f t="shared" si="73"/>
        <v>47.5</v>
      </c>
      <c r="K259" s="140">
        <f t="shared" si="74"/>
        <v>297.5</v>
      </c>
      <c r="L259" s="143">
        <f t="shared" si="75"/>
        <v>11.9</v>
      </c>
      <c r="M259" s="51">
        <f t="shared" si="76"/>
        <v>309.39999999999998</v>
      </c>
      <c r="N259" s="54">
        <v>10</v>
      </c>
      <c r="O259" s="95">
        <v>0</v>
      </c>
      <c r="P259" s="54">
        <v>10</v>
      </c>
      <c r="Q259" s="55">
        <f t="shared" si="77"/>
        <v>0</v>
      </c>
      <c r="R259" s="137" t="s">
        <v>2204</v>
      </c>
      <c r="S259" s="61">
        <f t="shared" si="78"/>
        <v>0</v>
      </c>
      <c r="T259" s="56">
        <f t="shared" si="79"/>
        <v>10000</v>
      </c>
      <c r="U259" s="141">
        <f t="shared" si="80"/>
        <v>6906</v>
      </c>
      <c r="V259" s="32">
        <v>2011</v>
      </c>
    </row>
    <row r="260" spans="1:219" thickTop="1" thickBot="1">
      <c r="A260" s="32">
        <v>218</v>
      </c>
      <c r="C260" s="57">
        <f t="shared" si="62"/>
        <v>912.37300000000005</v>
      </c>
      <c r="D260" s="58">
        <v>1500</v>
      </c>
      <c r="E260" s="59">
        <f t="shared" si="82"/>
        <v>3000</v>
      </c>
      <c r="F260" s="52" t="s">
        <v>1417</v>
      </c>
      <c r="G260" s="138" t="s">
        <v>1423</v>
      </c>
      <c r="H260" s="142" t="s">
        <v>1420</v>
      </c>
      <c r="I260" s="143">
        <v>451</v>
      </c>
      <c r="J260" s="143">
        <f t="shared" si="73"/>
        <v>85.69</v>
      </c>
      <c r="K260" s="53">
        <f t="shared" si="74"/>
        <v>536.69000000000005</v>
      </c>
      <c r="L260" s="143">
        <f t="shared" si="75"/>
        <v>21.467600000000001</v>
      </c>
      <c r="M260" s="51">
        <f t="shared" si="76"/>
        <v>558.1576</v>
      </c>
      <c r="N260" s="54">
        <v>10</v>
      </c>
      <c r="O260" s="95">
        <v>0</v>
      </c>
      <c r="P260" s="54">
        <v>3</v>
      </c>
      <c r="Q260" s="55">
        <f t="shared" si="77"/>
        <v>7</v>
      </c>
      <c r="R260" s="137" t="s">
        <v>2204</v>
      </c>
      <c r="S260" s="61">
        <f t="shared" si="78"/>
        <v>3907.1032</v>
      </c>
      <c r="T260" s="56">
        <f t="shared" si="79"/>
        <v>4500</v>
      </c>
      <c r="U260" s="141">
        <f t="shared" si="80"/>
        <v>2825.5272</v>
      </c>
      <c r="V260" s="32">
        <v>2011</v>
      </c>
    </row>
    <row r="261" spans="1:219" thickTop="1" thickBot="1">
      <c r="A261" s="32">
        <v>219</v>
      </c>
      <c r="C261" s="57">
        <f t="shared" si="62"/>
        <v>966.99400000000003</v>
      </c>
      <c r="D261" s="58">
        <v>1850</v>
      </c>
      <c r="E261" s="59">
        <f t="shared" si="82"/>
        <v>0</v>
      </c>
      <c r="F261" s="52" t="s">
        <v>1417</v>
      </c>
      <c r="G261" s="138" t="s">
        <v>1424</v>
      </c>
      <c r="H261" s="142" t="s">
        <v>1420</v>
      </c>
      <c r="I261" s="143">
        <v>478</v>
      </c>
      <c r="J261" s="143">
        <f t="shared" si="73"/>
        <v>90.820000000000007</v>
      </c>
      <c r="K261" s="53">
        <f t="shared" si="74"/>
        <v>568.82000000000005</v>
      </c>
      <c r="L261" s="143">
        <f t="shared" si="75"/>
        <v>22.752800000000004</v>
      </c>
      <c r="M261" s="51">
        <f t="shared" si="76"/>
        <v>591.57280000000003</v>
      </c>
      <c r="N261" s="54">
        <v>10</v>
      </c>
      <c r="O261" s="95">
        <v>0</v>
      </c>
      <c r="P261" s="54">
        <v>2</v>
      </c>
      <c r="Q261" s="55">
        <f t="shared" si="77"/>
        <v>8</v>
      </c>
      <c r="R261" s="137" t="s">
        <v>2204</v>
      </c>
      <c r="S261" s="61">
        <f t="shared" si="78"/>
        <v>4732.5824000000002</v>
      </c>
      <c r="T261" s="56">
        <f t="shared" si="79"/>
        <v>3700</v>
      </c>
      <c r="U261" s="141">
        <f t="shared" si="80"/>
        <v>2516.8544000000002</v>
      </c>
      <c r="V261" s="32">
        <v>2011</v>
      </c>
    </row>
    <row r="262" spans="1:219" s="26" customFormat="1" thickTop="1" thickBot="1">
      <c r="A262" s="32">
        <v>221</v>
      </c>
      <c r="B262" s="60">
        <v>2</v>
      </c>
      <c r="C262" s="57">
        <f t="shared" ref="C262:C298" si="83">K262*1.7</f>
        <v>10125.115</v>
      </c>
      <c r="D262" s="58">
        <v>10350</v>
      </c>
      <c r="E262" s="59">
        <f t="shared" si="82"/>
        <v>0</v>
      </c>
      <c r="F262" s="52" t="s">
        <v>2245</v>
      </c>
      <c r="G262" s="138" t="s">
        <v>2246</v>
      </c>
      <c r="H262" s="142" t="s">
        <v>624</v>
      </c>
      <c r="I262" s="143">
        <v>5005</v>
      </c>
      <c r="J262" s="143">
        <f t="shared" si="73"/>
        <v>950.95</v>
      </c>
      <c r="K262" s="53">
        <f t="shared" si="74"/>
        <v>5955.95</v>
      </c>
      <c r="L262" s="143">
        <f t="shared" si="75"/>
        <v>238.238</v>
      </c>
      <c r="M262" s="51">
        <f t="shared" si="76"/>
        <v>6194.1880000000001</v>
      </c>
      <c r="N262" s="54">
        <v>1</v>
      </c>
      <c r="O262" s="95">
        <v>0</v>
      </c>
      <c r="P262" s="54">
        <v>0</v>
      </c>
      <c r="Q262" s="55">
        <f t="shared" si="77"/>
        <v>1</v>
      </c>
      <c r="R262" s="55" t="s">
        <v>2250</v>
      </c>
      <c r="S262" s="61">
        <f t="shared" si="78"/>
        <v>6194.1880000000001</v>
      </c>
      <c r="T262" s="56">
        <f t="shared" si="79"/>
        <v>0</v>
      </c>
      <c r="U262" s="141">
        <f t="shared" si="80"/>
        <v>0</v>
      </c>
      <c r="V262" s="32" t="s">
        <v>1689</v>
      </c>
      <c r="W262" s="32">
        <v>619</v>
      </c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  <c r="GB262" s="32"/>
      <c r="GC262" s="32"/>
      <c r="GD262" s="32"/>
      <c r="GE262" s="32"/>
      <c r="GF262" s="32"/>
      <c r="GG262" s="32"/>
      <c r="GH262" s="32"/>
      <c r="GI262" s="32"/>
      <c r="GJ262" s="32"/>
      <c r="GK262" s="32"/>
      <c r="GL262" s="32"/>
      <c r="GM262" s="32"/>
      <c r="GN262" s="32"/>
      <c r="GO262" s="32"/>
      <c r="GP262" s="32"/>
      <c r="GQ262" s="32"/>
      <c r="GR262" s="32"/>
      <c r="GS262" s="32"/>
      <c r="GT262" s="32"/>
      <c r="GU262" s="32"/>
      <c r="GV262" s="32"/>
      <c r="GW262" s="32"/>
      <c r="GX262" s="32"/>
      <c r="GY262" s="32"/>
      <c r="GZ262" s="32"/>
      <c r="HA262" s="32"/>
      <c r="HB262" s="32"/>
      <c r="HC262" s="32"/>
      <c r="HD262" s="32"/>
      <c r="HE262" s="32"/>
      <c r="HF262" s="32"/>
      <c r="HG262" s="32"/>
      <c r="HH262" s="32"/>
      <c r="HI262" s="32"/>
      <c r="HJ262" s="32"/>
      <c r="HK262" s="32"/>
    </row>
    <row r="263" spans="1:219" thickTop="1" thickBot="1">
      <c r="A263" s="32">
        <v>223</v>
      </c>
      <c r="C263" s="57">
        <f t="shared" si="83"/>
        <v>10297.07</v>
      </c>
      <c r="D263" s="58">
        <v>12500</v>
      </c>
      <c r="E263" s="59">
        <f t="shared" si="82"/>
        <v>0</v>
      </c>
      <c r="F263" s="52" t="s">
        <v>2245</v>
      </c>
      <c r="G263" s="144" t="s">
        <v>2244</v>
      </c>
      <c r="H263" s="142" t="s">
        <v>21</v>
      </c>
      <c r="I263" s="143">
        <v>5090</v>
      </c>
      <c r="J263" s="143">
        <f t="shared" si="73"/>
        <v>967.1</v>
      </c>
      <c r="K263" s="53">
        <f t="shared" si="74"/>
        <v>6057.1</v>
      </c>
      <c r="L263" s="143">
        <f t="shared" si="75"/>
        <v>242.28400000000002</v>
      </c>
      <c r="M263" s="51">
        <f t="shared" si="76"/>
        <v>6299.384</v>
      </c>
      <c r="N263" s="54">
        <v>1</v>
      </c>
      <c r="O263" s="95">
        <v>0</v>
      </c>
      <c r="P263" s="54">
        <v>0</v>
      </c>
      <c r="Q263" s="55">
        <f t="shared" si="77"/>
        <v>1</v>
      </c>
      <c r="R263" s="55" t="s">
        <v>2250</v>
      </c>
      <c r="S263" s="61">
        <f t="shared" si="78"/>
        <v>6299.384</v>
      </c>
      <c r="T263" s="56">
        <f t="shared" si="79"/>
        <v>0</v>
      </c>
      <c r="U263" s="141">
        <f t="shared" si="80"/>
        <v>0</v>
      </c>
      <c r="V263" s="32">
        <v>2011</v>
      </c>
      <c r="W263" s="32">
        <v>1188378</v>
      </c>
    </row>
    <row r="264" spans="1:219" thickTop="1" thickBot="1">
      <c r="C264" s="57">
        <f t="shared" si="83"/>
        <v>13618.835999999999</v>
      </c>
      <c r="D264" s="58">
        <v>16550</v>
      </c>
      <c r="E264" s="59">
        <f t="shared" si="82"/>
        <v>0</v>
      </c>
      <c r="F264" s="52" t="s">
        <v>2231</v>
      </c>
      <c r="G264" s="138" t="s">
        <v>1698</v>
      </c>
      <c r="H264" s="142" t="s">
        <v>624</v>
      </c>
      <c r="I264" s="143">
        <v>6732</v>
      </c>
      <c r="J264" s="143">
        <f t="shared" si="73"/>
        <v>1279.08</v>
      </c>
      <c r="K264" s="53">
        <f t="shared" si="74"/>
        <v>8011.08</v>
      </c>
      <c r="L264" s="143">
        <f t="shared" si="75"/>
        <v>320.44319999999999</v>
      </c>
      <c r="M264" s="51">
        <f t="shared" si="76"/>
        <v>8331.5231999999996</v>
      </c>
      <c r="N264" s="54">
        <v>1</v>
      </c>
      <c r="O264" s="95">
        <v>0</v>
      </c>
      <c r="P264" s="54">
        <v>0</v>
      </c>
      <c r="Q264" s="55">
        <f t="shared" si="77"/>
        <v>1</v>
      </c>
      <c r="S264" s="61">
        <f t="shared" si="78"/>
        <v>8331.5231999999996</v>
      </c>
      <c r="T264" s="56">
        <f t="shared" ref="T264:T295" si="84">P264*D264</f>
        <v>0</v>
      </c>
      <c r="U264" s="141">
        <f t="shared" ref="U264:U295" si="85">T264-P264*M264</f>
        <v>0</v>
      </c>
      <c r="V264" s="32" t="s">
        <v>1689</v>
      </c>
    </row>
    <row r="265" spans="1:219" thickTop="1" thickBot="1">
      <c r="A265" s="32">
        <v>780</v>
      </c>
      <c r="C265" s="57">
        <f t="shared" si="83"/>
        <v>7869.47</v>
      </c>
      <c r="D265" s="58">
        <v>8500</v>
      </c>
      <c r="E265" s="59">
        <f t="shared" si="82"/>
        <v>0</v>
      </c>
      <c r="F265" s="52" t="s">
        <v>2238</v>
      </c>
      <c r="G265" s="138" t="s">
        <v>1764</v>
      </c>
      <c r="H265" s="142" t="s">
        <v>624</v>
      </c>
      <c r="I265" s="143">
        <v>3890</v>
      </c>
      <c r="J265" s="143">
        <f t="shared" si="73"/>
        <v>739.1</v>
      </c>
      <c r="K265" s="53">
        <f t="shared" si="74"/>
        <v>4629.1000000000004</v>
      </c>
      <c r="L265" s="143">
        <f t="shared" si="75"/>
        <v>185.16400000000002</v>
      </c>
      <c r="M265" s="51">
        <f t="shared" si="76"/>
        <v>4814.2640000000001</v>
      </c>
      <c r="N265" s="54">
        <v>6</v>
      </c>
      <c r="O265" s="95">
        <v>0</v>
      </c>
      <c r="P265" s="54">
        <v>1</v>
      </c>
      <c r="Q265" s="55">
        <f t="shared" si="77"/>
        <v>5</v>
      </c>
      <c r="R265" s="55" t="s">
        <v>2251</v>
      </c>
      <c r="S265" s="61">
        <f t="shared" si="78"/>
        <v>24071.32</v>
      </c>
      <c r="T265" s="56">
        <f t="shared" si="84"/>
        <v>8500</v>
      </c>
      <c r="U265" s="141">
        <f t="shared" si="85"/>
        <v>3685.7359999999999</v>
      </c>
      <c r="V265" s="32">
        <v>2015</v>
      </c>
      <c r="W265" s="32">
        <v>638</v>
      </c>
    </row>
    <row r="266" spans="1:219" thickTop="1" thickBot="1">
      <c r="A266" s="32">
        <v>222</v>
      </c>
      <c r="C266" s="57">
        <f t="shared" si="83"/>
        <v>7928.1369999999988</v>
      </c>
      <c r="D266" s="58">
        <v>9500</v>
      </c>
      <c r="E266" s="59">
        <f t="shared" si="82"/>
        <v>0</v>
      </c>
      <c r="F266" s="52" t="s">
        <v>2238</v>
      </c>
      <c r="G266" s="144" t="s">
        <v>2243</v>
      </c>
      <c r="H266" s="142" t="s">
        <v>21</v>
      </c>
      <c r="I266" s="143">
        <v>3919</v>
      </c>
      <c r="J266" s="143">
        <f t="shared" si="73"/>
        <v>744.61</v>
      </c>
      <c r="K266" s="53">
        <f t="shared" si="74"/>
        <v>4663.6099999999997</v>
      </c>
      <c r="L266" s="143">
        <f t="shared" si="75"/>
        <v>186.5444</v>
      </c>
      <c r="M266" s="51">
        <f t="shared" si="76"/>
        <v>4850.1543999999994</v>
      </c>
      <c r="N266" s="54">
        <v>2</v>
      </c>
      <c r="O266" s="95">
        <v>0</v>
      </c>
      <c r="P266" s="54">
        <v>0</v>
      </c>
      <c r="Q266" s="55">
        <f t="shared" si="77"/>
        <v>2</v>
      </c>
      <c r="R266" s="55" t="s">
        <v>2250</v>
      </c>
      <c r="S266" s="61">
        <f t="shared" si="78"/>
        <v>9700.3087999999989</v>
      </c>
      <c r="T266" s="56">
        <f t="shared" si="84"/>
        <v>0</v>
      </c>
      <c r="U266" s="141">
        <f t="shared" si="85"/>
        <v>0</v>
      </c>
      <c r="V266" s="32">
        <v>2012</v>
      </c>
      <c r="W266" s="32">
        <v>590216</v>
      </c>
    </row>
    <row r="267" spans="1:219" thickTop="1" thickBot="1">
      <c r="C267" s="57">
        <f t="shared" si="83"/>
        <v>6410.8869999999997</v>
      </c>
      <c r="D267" s="58">
        <v>9500</v>
      </c>
      <c r="E267" s="59">
        <f t="shared" si="82"/>
        <v>0</v>
      </c>
      <c r="F267" s="52" t="s">
        <v>2232</v>
      </c>
      <c r="G267" s="138" t="s">
        <v>2233</v>
      </c>
      <c r="H267" s="142" t="s">
        <v>624</v>
      </c>
      <c r="I267" s="143">
        <v>3169</v>
      </c>
      <c r="J267" s="143">
        <f t="shared" si="73"/>
        <v>602.11</v>
      </c>
      <c r="K267" s="53">
        <f t="shared" si="74"/>
        <v>3771.11</v>
      </c>
      <c r="L267" s="143">
        <f t="shared" si="75"/>
        <v>150.84440000000001</v>
      </c>
      <c r="M267" s="51">
        <f t="shared" si="76"/>
        <v>3921.9544000000001</v>
      </c>
      <c r="N267" s="54">
        <v>2</v>
      </c>
      <c r="O267" s="95">
        <v>0</v>
      </c>
      <c r="P267" s="54">
        <v>0</v>
      </c>
      <c r="Q267" s="55">
        <f t="shared" si="77"/>
        <v>2</v>
      </c>
      <c r="R267" s="55" t="s">
        <v>2251</v>
      </c>
      <c r="S267" s="61">
        <f t="shared" si="78"/>
        <v>7843.9088000000002</v>
      </c>
      <c r="T267" s="56">
        <f t="shared" si="84"/>
        <v>0</v>
      </c>
      <c r="U267" s="141">
        <f t="shared" si="85"/>
        <v>0</v>
      </c>
      <c r="V267" s="32" t="s">
        <v>1689</v>
      </c>
      <c r="W267" s="32" t="s">
        <v>2241</v>
      </c>
    </row>
    <row r="268" spans="1:219" thickTop="1" thickBot="1">
      <c r="C268" s="57">
        <f t="shared" si="83"/>
        <v>6906.5219999999999</v>
      </c>
      <c r="D268" s="58">
        <v>6500</v>
      </c>
      <c r="E268" s="59">
        <f t="shared" si="82"/>
        <v>0</v>
      </c>
      <c r="F268" s="52" t="s">
        <v>2237</v>
      </c>
      <c r="G268" s="138" t="s">
        <v>2234</v>
      </c>
      <c r="H268" s="142" t="s">
        <v>624</v>
      </c>
      <c r="I268" s="143">
        <v>3414</v>
      </c>
      <c r="J268" s="143">
        <f t="shared" si="73"/>
        <v>648.66</v>
      </c>
      <c r="K268" s="53">
        <f t="shared" si="74"/>
        <v>4062.66</v>
      </c>
      <c r="L268" s="143">
        <f t="shared" si="75"/>
        <v>162.50639999999999</v>
      </c>
      <c r="M268" s="51">
        <f t="shared" si="76"/>
        <v>4225.1664000000001</v>
      </c>
      <c r="N268" s="54">
        <v>2</v>
      </c>
      <c r="O268" s="95">
        <v>0</v>
      </c>
      <c r="P268" s="54">
        <f>O268+B270</f>
        <v>0</v>
      </c>
      <c r="Q268" s="55">
        <f t="shared" si="77"/>
        <v>2</v>
      </c>
      <c r="R268" s="55" t="s">
        <v>2251</v>
      </c>
      <c r="S268" s="61">
        <f t="shared" si="78"/>
        <v>8450.3328000000001</v>
      </c>
      <c r="T268" s="56">
        <f t="shared" si="84"/>
        <v>0</v>
      </c>
      <c r="U268" s="141">
        <f t="shared" si="85"/>
        <v>0</v>
      </c>
      <c r="V268" s="32">
        <v>2015</v>
      </c>
      <c r="W268" s="32" t="s">
        <v>2242</v>
      </c>
    </row>
    <row r="269" spans="1:219" thickTop="1" thickBot="1">
      <c r="A269" s="32">
        <v>1047</v>
      </c>
      <c r="C269" s="57">
        <f t="shared" si="83"/>
        <v>5694.7449999999999</v>
      </c>
      <c r="D269" s="58">
        <v>7200</v>
      </c>
      <c r="E269" s="59">
        <f t="shared" si="82"/>
        <v>0</v>
      </c>
      <c r="F269" s="52" t="s">
        <v>2236</v>
      </c>
      <c r="G269" s="138" t="s">
        <v>2235</v>
      </c>
      <c r="H269" s="142" t="s">
        <v>624</v>
      </c>
      <c r="I269" s="143">
        <v>2815</v>
      </c>
      <c r="J269" s="143">
        <f t="shared" si="73"/>
        <v>534.85</v>
      </c>
      <c r="K269" s="53">
        <f t="shared" si="74"/>
        <v>3349.85</v>
      </c>
      <c r="L269" s="143">
        <f t="shared" si="75"/>
        <v>133.994</v>
      </c>
      <c r="M269" s="51">
        <f t="shared" si="76"/>
        <v>3483.8440000000001</v>
      </c>
      <c r="N269" s="54">
        <v>5</v>
      </c>
      <c r="O269" s="95">
        <v>0</v>
      </c>
      <c r="P269" s="54">
        <v>0</v>
      </c>
      <c r="Q269" s="55">
        <f t="shared" si="77"/>
        <v>5</v>
      </c>
      <c r="R269" s="55" t="s">
        <v>2252</v>
      </c>
      <c r="S269" s="61">
        <f t="shared" si="78"/>
        <v>17419.22</v>
      </c>
      <c r="T269" s="56">
        <f t="shared" si="84"/>
        <v>0</v>
      </c>
      <c r="U269" s="141">
        <f t="shared" si="85"/>
        <v>0</v>
      </c>
      <c r="V269" s="32" t="s">
        <v>1689</v>
      </c>
      <c r="W269" s="32">
        <v>754</v>
      </c>
    </row>
    <row r="270" spans="1:219" thickTop="1" thickBot="1">
      <c r="C270" s="57">
        <f t="shared" si="83"/>
        <v>3538.2269999999999</v>
      </c>
      <c r="D270" s="58">
        <v>9200</v>
      </c>
      <c r="E270" s="59">
        <f t="shared" si="82"/>
        <v>0</v>
      </c>
      <c r="F270" s="52" t="s">
        <v>2236</v>
      </c>
      <c r="G270" s="144" t="s">
        <v>2239</v>
      </c>
      <c r="H270" s="142" t="s">
        <v>21</v>
      </c>
      <c r="I270" s="143">
        <v>1749</v>
      </c>
      <c r="J270" s="143">
        <f t="shared" si="73"/>
        <v>332.31</v>
      </c>
      <c r="K270" s="53">
        <f t="shared" si="74"/>
        <v>2081.31</v>
      </c>
      <c r="L270" s="143">
        <f t="shared" si="75"/>
        <v>83.252399999999994</v>
      </c>
      <c r="M270" s="51">
        <f t="shared" si="76"/>
        <v>2164.5623999999998</v>
      </c>
      <c r="N270" s="54">
        <v>2</v>
      </c>
      <c r="O270" s="95">
        <v>0</v>
      </c>
      <c r="P270" s="54">
        <v>1</v>
      </c>
      <c r="Q270" s="55">
        <f t="shared" si="77"/>
        <v>1</v>
      </c>
      <c r="R270" s="55" t="s">
        <v>2252</v>
      </c>
      <c r="S270" s="61">
        <f t="shared" si="78"/>
        <v>2164.5623999999998</v>
      </c>
      <c r="T270" s="56">
        <f t="shared" si="84"/>
        <v>9200</v>
      </c>
      <c r="U270" s="141">
        <f t="shared" si="85"/>
        <v>7035.4376000000002</v>
      </c>
      <c r="V270" s="32">
        <v>2013</v>
      </c>
      <c r="W270" s="32" t="s">
        <v>2240</v>
      </c>
    </row>
    <row r="271" spans="1:219" thickTop="1" thickBot="1">
      <c r="C271" s="57">
        <f t="shared" si="83"/>
        <v>9892.4700000000012</v>
      </c>
      <c r="D271" s="58">
        <v>11850</v>
      </c>
      <c r="E271" s="59">
        <f t="shared" si="82"/>
        <v>0</v>
      </c>
      <c r="F271" s="52" t="s">
        <v>2287</v>
      </c>
      <c r="G271" s="144" t="s">
        <v>2288</v>
      </c>
      <c r="H271" s="142" t="s">
        <v>21</v>
      </c>
      <c r="I271" s="143">
        <v>4890</v>
      </c>
      <c r="J271" s="143">
        <f t="shared" si="73"/>
        <v>929.1</v>
      </c>
      <c r="K271" s="53">
        <f t="shared" si="74"/>
        <v>5819.1</v>
      </c>
      <c r="L271" s="143">
        <f t="shared" si="75"/>
        <v>232.76400000000001</v>
      </c>
      <c r="M271" s="51">
        <f t="shared" si="76"/>
        <v>6051.8640000000005</v>
      </c>
      <c r="N271" s="54">
        <v>1</v>
      </c>
      <c r="O271" s="95">
        <v>0</v>
      </c>
      <c r="P271" s="54">
        <f>O271+B279</f>
        <v>0</v>
      </c>
      <c r="Q271" s="55">
        <f t="shared" si="77"/>
        <v>1</v>
      </c>
      <c r="R271" s="55" t="s">
        <v>2250</v>
      </c>
      <c r="S271" s="61">
        <f t="shared" si="78"/>
        <v>6051.8640000000005</v>
      </c>
      <c r="T271" s="56">
        <f t="shared" si="84"/>
        <v>0</v>
      </c>
      <c r="U271" s="141">
        <f t="shared" si="85"/>
        <v>0</v>
      </c>
      <c r="V271" s="32" t="s">
        <v>2278</v>
      </c>
      <c r="W271" s="32" t="s">
        <v>2289</v>
      </c>
    </row>
    <row r="272" spans="1:219" thickTop="1" thickBot="1">
      <c r="C272" s="57">
        <f t="shared" si="83"/>
        <v>6271.3</v>
      </c>
      <c r="D272" s="58">
        <v>8500</v>
      </c>
      <c r="E272" s="59">
        <f>B280*D272</f>
        <v>0</v>
      </c>
      <c r="F272" s="52" t="s">
        <v>2405</v>
      </c>
      <c r="G272" s="138" t="s">
        <v>2402</v>
      </c>
      <c r="H272" s="142" t="s">
        <v>624</v>
      </c>
      <c r="I272" s="143">
        <v>3100</v>
      </c>
      <c r="J272" s="143">
        <f t="shared" si="73"/>
        <v>589</v>
      </c>
      <c r="K272" s="125">
        <f t="shared" si="74"/>
        <v>3689</v>
      </c>
      <c r="L272" s="143">
        <f t="shared" si="75"/>
        <v>147.56</v>
      </c>
      <c r="M272" s="51">
        <f t="shared" si="76"/>
        <v>3836.56</v>
      </c>
      <c r="N272" s="54">
        <v>1</v>
      </c>
      <c r="O272" s="95">
        <v>0</v>
      </c>
      <c r="P272" s="54">
        <v>0</v>
      </c>
      <c r="Q272" s="55">
        <f t="shared" si="77"/>
        <v>1</v>
      </c>
      <c r="R272" s="55" t="s">
        <v>2403</v>
      </c>
      <c r="S272" s="61">
        <f t="shared" si="78"/>
        <v>3836.56</v>
      </c>
      <c r="T272" s="56">
        <f t="shared" si="84"/>
        <v>0</v>
      </c>
      <c r="U272" s="141">
        <f t="shared" si="85"/>
        <v>0</v>
      </c>
      <c r="V272" s="32" t="s">
        <v>2386</v>
      </c>
      <c r="W272" s="32" t="s">
        <v>2404</v>
      </c>
    </row>
    <row r="273" spans="1:23" thickTop="1" thickBot="1">
      <c r="C273" s="57">
        <f t="shared" si="83"/>
        <v>14415.898000000001</v>
      </c>
      <c r="D273" s="58">
        <v>12500</v>
      </c>
      <c r="E273" s="59">
        <f t="shared" ref="E273:E280" si="86">B275*D273</f>
        <v>0</v>
      </c>
      <c r="F273" s="52" t="s">
        <v>2247</v>
      </c>
      <c r="G273" s="138" t="s">
        <v>2248</v>
      </c>
      <c r="H273" s="142" t="s">
        <v>624</v>
      </c>
      <c r="I273" s="143">
        <v>7126</v>
      </c>
      <c r="J273" s="143">
        <f t="shared" si="73"/>
        <v>1353.94</v>
      </c>
      <c r="K273" s="53">
        <f t="shared" si="74"/>
        <v>8479.94</v>
      </c>
      <c r="L273" s="143">
        <f t="shared" si="75"/>
        <v>339.19760000000002</v>
      </c>
      <c r="M273" s="51">
        <f t="shared" si="76"/>
        <v>8819.1376</v>
      </c>
      <c r="N273" s="54">
        <v>2</v>
      </c>
      <c r="O273" s="95">
        <v>0</v>
      </c>
      <c r="P273" s="54">
        <f>O273+B275</f>
        <v>0</v>
      </c>
      <c r="Q273" s="55">
        <f t="shared" si="77"/>
        <v>2</v>
      </c>
      <c r="R273" s="55" t="s">
        <v>2211</v>
      </c>
      <c r="S273" s="61">
        <f t="shared" si="78"/>
        <v>17638.2752</v>
      </c>
      <c r="T273" s="56">
        <f t="shared" si="84"/>
        <v>0</v>
      </c>
      <c r="U273" s="141">
        <f t="shared" si="85"/>
        <v>0</v>
      </c>
      <c r="V273" s="32" t="s">
        <v>1349</v>
      </c>
    </row>
    <row r="274" spans="1:23" thickTop="1" thickBot="1">
      <c r="B274" s="60">
        <v>1</v>
      </c>
      <c r="C274" s="57">
        <f t="shared" si="83"/>
        <v>14415.898000000001</v>
      </c>
      <c r="D274" s="58">
        <v>12500</v>
      </c>
      <c r="E274" s="59">
        <f t="shared" si="86"/>
        <v>0</v>
      </c>
      <c r="F274" s="52" t="s">
        <v>2247</v>
      </c>
      <c r="G274" s="138" t="s">
        <v>2249</v>
      </c>
      <c r="H274" s="142" t="s">
        <v>624</v>
      </c>
      <c r="I274" s="143">
        <v>7126</v>
      </c>
      <c r="J274" s="143">
        <f t="shared" si="73"/>
        <v>1353.94</v>
      </c>
      <c r="K274" s="53">
        <f t="shared" si="74"/>
        <v>8479.94</v>
      </c>
      <c r="L274" s="143">
        <f t="shared" si="75"/>
        <v>339.19760000000002</v>
      </c>
      <c r="M274" s="51">
        <f t="shared" si="76"/>
        <v>8819.1376</v>
      </c>
      <c r="N274" s="54">
        <v>2</v>
      </c>
      <c r="O274" s="95">
        <v>0</v>
      </c>
      <c r="P274" s="54">
        <f>O274+B276</f>
        <v>0</v>
      </c>
      <c r="Q274" s="55">
        <f t="shared" si="77"/>
        <v>2</v>
      </c>
      <c r="R274" s="55" t="s">
        <v>2211</v>
      </c>
      <c r="S274" s="61">
        <f t="shared" si="78"/>
        <v>17638.2752</v>
      </c>
      <c r="T274" s="56">
        <f t="shared" si="84"/>
        <v>0</v>
      </c>
      <c r="U274" s="141">
        <f t="shared" si="85"/>
        <v>0</v>
      </c>
      <c r="V274" s="32" t="s">
        <v>1349</v>
      </c>
    </row>
    <row r="275" spans="1:23" thickTop="1" thickBot="1">
      <c r="A275" s="32">
        <v>225</v>
      </c>
      <c r="C275" s="57">
        <f t="shared" si="83"/>
        <v>10094.77</v>
      </c>
      <c r="D275" s="58">
        <v>11000</v>
      </c>
      <c r="E275" s="59">
        <f t="shared" si="86"/>
        <v>0</v>
      </c>
      <c r="F275" s="52" t="s">
        <v>2247</v>
      </c>
      <c r="G275" s="138" t="s">
        <v>284</v>
      </c>
      <c r="H275" s="142" t="s">
        <v>21</v>
      </c>
      <c r="I275" s="143">
        <v>4990</v>
      </c>
      <c r="J275" s="143">
        <f t="shared" si="73"/>
        <v>948.1</v>
      </c>
      <c r="K275" s="53">
        <f t="shared" si="74"/>
        <v>5938.1</v>
      </c>
      <c r="L275" s="143">
        <f t="shared" si="75"/>
        <v>237.52400000000003</v>
      </c>
      <c r="M275" s="51">
        <f t="shared" si="76"/>
        <v>6175.6240000000007</v>
      </c>
      <c r="N275" s="54">
        <v>3</v>
      </c>
      <c r="O275" s="95">
        <v>0</v>
      </c>
      <c r="P275" s="54">
        <f>O275+B277</f>
        <v>0</v>
      </c>
      <c r="Q275" s="55">
        <f t="shared" si="77"/>
        <v>3</v>
      </c>
      <c r="R275" s="55" t="s">
        <v>2211</v>
      </c>
      <c r="S275" s="61">
        <f t="shared" si="78"/>
        <v>18526.872000000003</v>
      </c>
      <c r="T275" s="56">
        <f t="shared" si="84"/>
        <v>0</v>
      </c>
      <c r="U275" s="141">
        <f t="shared" si="85"/>
        <v>0</v>
      </c>
    </row>
    <row r="276" spans="1:23" thickTop="1" thickBot="1">
      <c r="A276" s="32">
        <v>224</v>
      </c>
      <c r="C276" s="57">
        <f t="shared" si="83"/>
        <v>45519.522999999994</v>
      </c>
      <c r="D276" s="58">
        <v>38890</v>
      </c>
      <c r="E276" s="59">
        <f t="shared" si="86"/>
        <v>0</v>
      </c>
      <c r="F276" s="52" t="s">
        <v>965</v>
      </c>
      <c r="G276" s="138" t="s">
        <v>966</v>
      </c>
      <c r="H276" s="142" t="s">
        <v>970</v>
      </c>
      <c r="I276" s="143">
        <v>22501</v>
      </c>
      <c r="J276" s="143">
        <f t="shared" si="73"/>
        <v>4275.1899999999996</v>
      </c>
      <c r="K276" s="125">
        <f t="shared" si="74"/>
        <v>26776.19</v>
      </c>
      <c r="L276" s="143">
        <f t="shared" si="75"/>
        <v>1071.0475999999999</v>
      </c>
      <c r="M276" s="51">
        <f t="shared" si="76"/>
        <v>27847.2376</v>
      </c>
      <c r="N276" s="54">
        <v>2</v>
      </c>
      <c r="O276" s="95">
        <v>0</v>
      </c>
      <c r="P276" s="54">
        <f>O276+B278</f>
        <v>0</v>
      </c>
      <c r="Q276" s="55">
        <f t="shared" si="77"/>
        <v>2</v>
      </c>
      <c r="S276" s="61">
        <f t="shared" si="78"/>
        <v>55694.475200000001</v>
      </c>
      <c r="T276" s="56">
        <f t="shared" si="84"/>
        <v>0</v>
      </c>
      <c r="U276" s="141">
        <f t="shared" si="85"/>
        <v>0</v>
      </c>
      <c r="V276" s="32" t="s">
        <v>987</v>
      </c>
    </row>
    <row r="277" spans="1:23" thickTop="1" thickBot="1">
      <c r="A277" s="32">
        <v>228</v>
      </c>
      <c r="C277" s="57">
        <f t="shared" si="83"/>
        <v>38234.699999999997</v>
      </c>
      <c r="D277" s="58">
        <v>34500</v>
      </c>
      <c r="E277" s="59">
        <f t="shared" si="86"/>
        <v>0</v>
      </c>
      <c r="F277" s="52" t="s">
        <v>312</v>
      </c>
      <c r="G277" s="138" t="s">
        <v>966</v>
      </c>
      <c r="H277" s="142" t="s">
        <v>970</v>
      </c>
      <c r="I277" s="143">
        <v>18900</v>
      </c>
      <c r="J277" s="143">
        <f t="shared" si="73"/>
        <v>3591</v>
      </c>
      <c r="K277" s="125">
        <f t="shared" si="74"/>
        <v>22491</v>
      </c>
      <c r="L277" s="143">
        <f t="shared" si="75"/>
        <v>899.64</v>
      </c>
      <c r="M277" s="51">
        <f t="shared" si="76"/>
        <v>23390.639999999999</v>
      </c>
      <c r="N277" s="54">
        <v>3</v>
      </c>
      <c r="O277" s="95">
        <v>0</v>
      </c>
      <c r="P277" s="54">
        <v>2</v>
      </c>
      <c r="Q277" s="55">
        <f t="shared" si="77"/>
        <v>1</v>
      </c>
      <c r="S277" s="61">
        <f t="shared" si="78"/>
        <v>23390.639999999999</v>
      </c>
      <c r="T277" s="56">
        <f t="shared" si="84"/>
        <v>69000</v>
      </c>
      <c r="U277" s="141">
        <f t="shared" si="85"/>
        <v>22218.720000000001</v>
      </c>
      <c r="V277" s="32" t="s">
        <v>987</v>
      </c>
    </row>
    <row r="278" spans="1:23" thickTop="1" thickBot="1">
      <c r="A278" s="32">
        <v>226</v>
      </c>
      <c r="C278" s="57">
        <f t="shared" si="83"/>
        <v>35258.867000000006</v>
      </c>
      <c r="D278" s="58">
        <v>36890</v>
      </c>
      <c r="E278" s="59">
        <f t="shared" si="86"/>
        <v>0</v>
      </c>
      <c r="F278" s="52" t="s">
        <v>312</v>
      </c>
      <c r="G278" s="138" t="s">
        <v>313</v>
      </c>
      <c r="H278" s="142" t="s">
        <v>24</v>
      </c>
      <c r="I278" s="143">
        <v>17429</v>
      </c>
      <c r="J278" s="143">
        <f t="shared" si="73"/>
        <v>3311.51</v>
      </c>
      <c r="K278" s="125">
        <f t="shared" si="74"/>
        <v>20740.510000000002</v>
      </c>
      <c r="L278" s="143">
        <f t="shared" si="75"/>
        <v>829.62040000000013</v>
      </c>
      <c r="M278" s="51">
        <f t="shared" si="76"/>
        <v>21570.130400000002</v>
      </c>
      <c r="N278" s="54">
        <v>2</v>
      </c>
      <c r="O278" s="95">
        <v>1</v>
      </c>
      <c r="P278" s="54">
        <f>O278+B280</f>
        <v>1</v>
      </c>
      <c r="Q278" s="55">
        <f t="shared" si="77"/>
        <v>1</v>
      </c>
      <c r="S278" s="61">
        <f t="shared" si="78"/>
        <v>21570.130400000002</v>
      </c>
      <c r="T278" s="56">
        <f t="shared" si="84"/>
        <v>36890</v>
      </c>
      <c r="U278" s="141">
        <f t="shared" si="85"/>
        <v>15319.869599999998</v>
      </c>
    </row>
    <row r="279" spans="1:23" thickTop="1" thickBot="1">
      <c r="A279" s="32">
        <v>227</v>
      </c>
      <c r="C279" s="57">
        <f t="shared" si="83"/>
        <v>65142.623</v>
      </c>
      <c r="D279" s="58">
        <v>45850</v>
      </c>
      <c r="E279" s="59">
        <f t="shared" si="86"/>
        <v>0</v>
      </c>
      <c r="F279" s="52" t="s">
        <v>312</v>
      </c>
      <c r="G279" s="138" t="s">
        <v>343</v>
      </c>
      <c r="H279" s="142" t="s">
        <v>24</v>
      </c>
      <c r="I279" s="143">
        <v>32201</v>
      </c>
      <c r="J279" s="143">
        <f t="shared" si="73"/>
        <v>6118.1900000000005</v>
      </c>
      <c r="K279" s="125">
        <f t="shared" si="74"/>
        <v>38319.19</v>
      </c>
      <c r="L279" s="143">
        <f t="shared" si="75"/>
        <v>1532.7676000000001</v>
      </c>
      <c r="M279" s="51">
        <f t="shared" si="76"/>
        <v>39851.957600000002</v>
      </c>
      <c r="N279" s="54">
        <v>2</v>
      </c>
      <c r="O279" s="95">
        <v>0</v>
      </c>
      <c r="P279" s="54">
        <f>O279+B281</f>
        <v>0</v>
      </c>
      <c r="Q279" s="55">
        <f t="shared" si="77"/>
        <v>2</v>
      </c>
      <c r="S279" s="61">
        <f t="shared" si="78"/>
        <v>79703.915200000003</v>
      </c>
      <c r="T279" s="56">
        <f t="shared" si="84"/>
        <v>0</v>
      </c>
      <c r="U279" s="141">
        <f t="shared" si="85"/>
        <v>0</v>
      </c>
    </row>
    <row r="280" spans="1:23" thickTop="1" thickBot="1">
      <c r="A280" s="32">
        <v>229</v>
      </c>
      <c r="C280" s="57">
        <f t="shared" si="83"/>
        <v>76606.963999999993</v>
      </c>
      <c r="D280" s="58">
        <v>70250</v>
      </c>
      <c r="E280" s="59">
        <f t="shared" si="86"/>
        <v>0</v>
      </c>
      <c r="F280" s="139" t="s">
        <v>1629</v>
      </c>
      <c r="G280" s="138" t="s">
        <v>966</v>
      </c>
      <c r="H280" s="142" t="s">
        <v>970</v>
      </c>
      <c r="I280" s="143">
        <v>37868</v>
      </c>
      <c r="J280" s="143">
        <f t="shared" si="73"/>
        <v>7194.92</v>
      </c>
      <c r="K280" s="140">
        <f t="shared" si="74"/>
        <v>45062.92</v>
      </c>
      <c r="L280" s="143">
        <f t="shared" si="75"/>
        <v>1802.5167999999999</v>
      </c>
      <c r="M280" s="51">
        <f t="shared" si="76"/>
        <v>46865.436799999996</v>
      </c>
      <c r="N280" s="54">
        <v>1</v>
      </c>
      <c r="O280" s="95">
        <v>0</v>
      </c>
      <c r="P280" s="54">
        <v>1</v>
      </c>
      <c r="Q280" s="55">
        <f t="shared" si="77"/>
        <v>0</v>
      </c>
      <c r="S280" s="61">
        <f t="shared" si="78"/>
        <v>0</v>
      </c>
      <c r="T280" s="56">
        <f t="shared" si="84"/>
        <v>70250</v>
      </c>
      <c r="U280" s="141">
        <f t="shared" si="85"/>
        <v>23384.563200000004</v>
      </c>
      <c r="V280" s="32" t="s">
        <v>1341</v>
      </c>
    </row>
    <row r="281" spans="1:23" thickTop="1" thickBot="1">
      <c r="A281" s="32">
        <v>970</v>
      </c>
      <c r="C281" s="57">
        <f t="shared" si="83"/>
        <v>2344.6570000000002</v>
      </c>
      <c r="D281" s="58">
        <v>4015</v>
      </c>
      <c r="E281" s="59">
        <f>B288*D281</f>
        <v>0</v>
      </c>
      <c r="F281" s="52" t="s">
        <v>2362</v>
      </c>
      <c r="G281" s="138" t="s">
        <v>2363</v>
      </c>
      <c r="H281" s="142" t="s">
        <v>21</v>
      </c>
      <c r="I281" s="143">
        <v>1159</v>
      </c>
      <c r="J281" s="143">
        <f t="shared" si="73"/>
        <v>220.21</v>
      </c>
      <c r="K281" s="127">
        <f t="shared" si="74"/>
        <v>1379.21</v>
      </c>
      <c r="L281" s="143">
        <f t="shared" si="75"/>
        <v>55.168400000000005</v>
      </c>
      <c r="M281" s="51">
        <f t="shared" si="76"/>
        <v>1434.3784000000001</v>
      </c>
      <c r="N281" s="54">
        <v>2</v>
      </c>
      <c r="O281" s="95">
        <v>0</v>
      </c>
      <c r="P281" s="54">
        <v>0</v>
      </c>
      <c r="Q281" s="55">
        <f t="shared" si="77"/>
        <v>2</v>
      </c>
      <c r="S281" s="61">
        <f t="shared" si="78"/>
        <v>2868.7568000000001</v>
      </c>
      <c r="T281" s="56">
        <f t="shared" si="84"/>
        <v>0</v>
      </c>
      <c r="U281" s="141">
        <f t="shared" si="85"/>
        <v>0</v>
      </c>
      <c r="V281" s="32">
        <v>2010</v>
      </c>
      <c r="W281" s="32">
        <v>196747</v>
      </c>
    </row>
    <row r="282" spans="1:23" thickTop="1" thickBot="1">
      <c r="A282" s="32">
        <v>971</v>
      </c>
      <c r="C282" s="57">
        <f t="shared" si="83"/>
        <v>2619.7849999999999</v>
      </c>
      <c r="D282" s="58">
        <v>5200</v>
      </c>
      <c r="E282" s="59">
        <f>B289*D282</f>
        <v>0</v>
      </c>
      <c r="F282" s="52" t="s">
        <v>2364</v>
      </c>
      <c r="G282" s="138" t="s">
        <v>2365</v>
      </c>
      <c r="H282" s="142" t="s">
        <v>21</v>
      </c>
      <c r="I282" s="143">
        <v>1295</v>
      </c>
      <c r="J282" s="143">
        <f t="shared" si="73"/>
        <v>246.05</v>
      </c>
      <c r="K282" s="127">
        <f t="shared" si="74"/>
        <v>1541.05</v>
      </c>
      <c r="L282" s="143">
        <f t="shared" si="75"/>
        <v>61.642000000000003</v>
      </c>
      <c r="M282" s="51">
        <f t="shared" si="76"/>
        <v>1602.692</v>
      </c>
      <c r="N282" s="54">
        <v>2</v>
      </c>
      <c r="O282" s="95">
        <v>0</v>
      </c>
      <c r="P282" s="54">
        <v>0</v>
      </c>
      <c r="Q282" s="55">
        <f t="shared" si="77"/>
        <v>2</v>
      </c>
      <c r="S282" s="61">
        <f t="shared" si="78"/>
        <v>3205.384</v>
      </c>
      <c r="T282" s="56">
        <f t="shared" si="84"/>
        <v>0</v>
      </c>
      <c r="U282" s="141">
        <f t="shared" si="85"/>
        <v>0</v>
      </c>
      <c r="V282" s="32">
        <v>2010</v>
      </c>
      <c r="W282" s="32">
        <v>196757</v>
      </c>
    </row>
    <row r="283" spans="1:23" thickTop="1" thickBot="1">
      <c r="A283" s="32">
        <v>230</v>
      </c>
      <c r="C283" s="57">
        <f t="shared" si="83"/>
        <v>7689.4230000000007</v>
      </c>
      <c r="D283" s="58">
        <v>9000</v>
      </c>
      <c r="E283" s="59">
        <f t="shared" ref="E283:E298" si="87">B285*D283</f>
        <v>0</v>
      </c>
      <c r="F283" s="52" t="s">
        <v>1131</v>
      </c>
      <c r="G283" s="138" t="s">
        <v>406</v>
      </c>
      <c r="H283" s="142" t="s">
        <v>624</v>
      </c>
      <c r="I283" s="143">
        <v>3801</v>
      </c>
      <c r="J283" s="143">
        <f t="shared" si="73"/>
        <v>722.19</v>
      </c>
      <c r="K283" s="53">
        <f t="shared" si="74"/>
        <v>4523.1900000000005</v>
      </c>
      <c r="L283" s="143">
        <f t="shared" si="75"/>
        <v>180.92760000000001</v>
      </c>
      <c r="M283" s="51">
        <f t="shared" si="76"/>
        <v>4704.1176000000005</v>
      </c>
      <c r="N283" s="54">
        <v>2</v>
      </c>
      <c r="O283" s="95">
        <v>0</v>
      </c>
      <c r="P283" s="54">
        <f>O283+B285</f>
        <v>0</v>
      </c>
      <c r="Q283" s="55">
        <f t="shared" si="77"/>
        <v>2</v>
      </c>
      <c r="S283" s="61">
        <f t="shared" si="78"/>
        <v>9408.235200000001</v>
      </c>
      <c r="T283" s="56">
        <f t="shared" si="84"/>
        <v>0</v>
      </c>
      <c r="U283" s="141">
        <f t="shared" si="85"/>
        <v>0</v>
      </c>
    </row>
    <row r="284" spans="1:23" thickTop="1" thickBot="1">
      <c r="A284" s="32">
        <v>233</v>
      </c>
      <c r="C284" s="57">
        <f t="shared" si="83"/>
        <v>14430.059000000001</v>
      </c>
      <c r="D284" s="58">
        <v>14850</v>
      </c>
      <c r="E284" s="59">
        <f t="shared" si="87"/>
        <v>0</v>
      </c>
      <c r="F284" s="52" t="s">
        <v>1130</v>
      </c>
      <c r="G284" s="138" t="s">
        <v>1129</v>
      </c>
      <c r="H284" s="142" t="s">
        <v>624</v>
      </c>
      <c r="I284" s="143">
        <v>7133</v>
      </c>
      <c r="J284" s="143">
        <f t="shared" si="73"/>
        <v>1355.27</v>
      </c>
      <c r="K284" s="53">
        <f t="shared" si="74"/>
        <v>8488.27</v>
      </c>
      <c r="L284" s="143">
        <f t="shared" si="75"/>
        <v>339.5308</v>
      </c>
      <c r="M284" s="51">
        <f t="shared" si="76"/>
        <v>8827.8008000000009</v>
      </c>
      <c r="N284" s="54">
        <v>2</v>
      </c>
      <c r="O284" s="95">
        <v>0</v>
      </c>
      <c r="P284" s="54">
        <f>O284+B286</f>
        <v>0</v>
      </c>
      <c r="Q284" s="55">
        <f t="shared" si="77"/>
        <v>2</v>
      </c>
      <c r="S284" s="61">
        <f t="shared" si="78"/>
        <v>17655.601600000002</v>
      </c>
      <c r="T284" s="56">
        <f t="shared" si="84"/>
        <v>0</v>
      </c>
      <c r="U284" s="141">
        <f t="shared" si="85"/>
        <v>0</v>
      </c>
    </row>
    <row r="285" spans="1:23" thickTop="1" thickBot="1">
      <c r="A285" s="32">
        <v>235</v>
      </c>
      <c r="C285" s="57">
        <f t="shared" si="83"/>
        <v>6669.8310000000001</v>
      </c>
      <c r="D285" s="58">
        <v>8200</v>
      </c>
      <c r="E285" s="59">
        <f t="shared" si="87"/>
        <v>0</v>
      </c>
      <c r="F285" s="52" t="s">
        <v>1082</v>
      </c>
      <c r="G285" s="138" t="s">
        <v>1086</v>
      </c>
      <c r="H285" s="142" t="s">
        <v>624</v>
      </c>
      <c r="I285" s="143">
        <v>3297</v>
      </c>
      <c r="J285" s="143">
        <f t="shared" si="73"/>
        <v>626.43000000000006</v>
      </c>
      <c r="K285" s="53">
        <f t="shared" si="74"/>
        <v>3923.4300000000003</v>
      </c>
      <c r="L285" s="143">
        <f t="shared" si="75"/>
        <v>156.93720000000002</v>
      </c>
      <c r="M285" s="51">
        <f t="shared" si="76"/>
        <v>4080.3672000000001</v>
      </c>
      <c r="N285" s="54">
        <v>6</v>
      </c>
      <c r="O285" s="95">
        <v>0</v>
      </c>
      <c r="P285" s="54">
        <f>O285+B287</f>
        <v>0</v>
      </c>
      <c r="Q285" s="55">
        <f t="shared" si="77"/>
        <v>6</v>
      </c>
      <c r="S285" s="61">
        <f t="shared" si="78"/>
        <v>24482.2032</v>
      </c>
      <c r="T285" s="56">
        <f t="shared" si="84"/>
        <v>0</v>
      </c>
      <c r="U285" s="141">
        <f t="shared" si="85"/>
        <v>0</v>
      </c>
      <c r="V285" s="32">
        <v>2014</v>
      </c>
    </row>
    <row r="286" spans="1:23" thickTop="1" thickBot="1">
      <c r="A286" s="32">
        <v>234</v>
      </c>
      <c r="C286" s="57">
        <f t="shared" si="83"/>
        <v>14474.565000000001</v>
      </c>
      <c r="D286" s="58">
        <v>15000</v>
      </c>
      <c r="E286" s="59">
        <f t="shared" si="87"/>
        <v>0</v>
      </c>
      <c r="F286" s="52" t="s">
        <v>1082</v>
      </c>
      <c r="G286" s="138" t="s">
        <v>1083</v>
      </c>
      <c r="H286" s="142" t="s">
        <v>24</v>
      </c>
      <c r="I286" s="143">
        <v>7155</v>
      </c>
      <c r="J286" s="143">
        <f t="shared" si="73"/>
        <v>1359.45</v>
      </c>
      <c r="K286" s="125">
        <f t="shared" si="74"/>
        <v>8514.4500000000007</v>
      </c>
      <c r="L286" s="143">
        <f t="shared" si="75"/>
        <v>340.57800000000003</v>
      </c>
      <c r="M286" s="51">
        <f t="shared" si="76"/>
        <v>8855.0280000000002</v>
      </c>
      <c r="N286" s="54">
        <v>3</v>
      </c>
      <c r="O286" s="95">
        <v>0</v>
      </c>
      <c r="P286" s="54">
        <f>O286+B288</f>
        <v>0</v>
      </c>
      <c r="Q286" s="55">
        <f t="shared" si="77"/>
        <v>3</v>
      </c>
      <c r="S286" s="61">
        <f t="shared" si="78"/>
        <v>26565.084000000003</v>
      </c>
      <c r="T286" s="56">
        <f t="shared" si="84"/>
        <v>0</v>
      </c>
      <c r="U286" s="141">
        <f t="shared" si="85"/>
        <v>0</v>
      </c>
      <c r="V286" s="32" t="s">
        <v>1084</v>
      </c>
    </row>
    <row r="287" spans="1:23" thickTop="1" thickBot="1">
      <c r="A287" s="32">
        <v>237</v>
      </c>
      <c r="C287" s="57">
        <f t="shared" si="83"/>
        <v>6878.2</v>
      </c>
      <c r="D287" s="58">
        <v>9700</v>
      </c>
      <c r="E287" s="59">
        <f t="shared" si="87"/>
        <v>0</v>
      </c>
      <c r="F287" s="52" t="s">
        <v>1139</v>
      </c>
      <c r="G287" s="138" t="s">
        <v>1085</v>
      </c>
      <c r="H287" s="142" t="s">
        <v>290</v>
      </c>
      <c r="I287" s="143">
        <v>3400</v>
      </c>
      <c r="J287" s="143">
        <f t="shared" si="73"/>
        <v>646</v>
      </c>
      <c r="K287" s="53">
        <f t="shared" si="74"/>
        <v>4046</v>
      </c>
      <c r="L287" s="143">
        <f t="shared" si="75"/>
        <v>161.84</v>
      </c>
      <c r="M287" s="51">
        <f t="shared" si="76"/>
        <v>4207.84</v>
      </c>
      <c r="N287" s="54">
        <v>2</v>
      </c>
      <c r="O287" s="95">
        <v>0</v>
      </c>
      <c r="P287" s="54">
        <v>1</v>
      </c>
      <c r="Q287" s="55">
        <f t="shared" si="77"/>
        <v>1</v>
      </c>
      <c r="S287" s="61">
        <f t="shared" si="78"/>
        <v>4207.84</v>
      </c>
      <c r="T287" s="56">
        <f t="shared" si="84"/>
        <v>9700</v>
      </c>
      <c r="U287" s="141">
        <f t="shared" si="85"/>
        <v>5492.16</v>
      </c>
      <c r="V287" s="32">
        <v>2014</v>
      </c>
    </row>
    <row r="288" spans="1:23" thickTop="1" thickBot="1">
      <c r="A288" s="32">
        <v>236</v>
      </c>
      <c r="C288" s="57">
        <f t="shared" si="83"/>
        <v>9973.39</v>
      </c>
      <c r="D288" s="58">
        <v>8500</v>
      </c>
      <c r="E288" s="59">
        <f t="shared" si="87"/>
        <v>0</v>
      </c>
      <c r="F288" s="52" t="s">
        <v>1139</v>
      </c>
      <c r="G288" s="138" t="s">
        <v>975</v>
      </c>
      <c r="H288" s="142" t="s">
        <v>24</v>
      </c>
      <c r="I288" s="143">
        <v>4930</v>
      </c>
      <c r="J288" s="143">
        <f t="shared" si="73"/>
        <v>936.7</v>
      </c>
      <c r="K288" s="125">
        <f t="shared" si="74"/>
        <v>5866.7</v>
      </c>
      <c r="L288" s="143">
        <f t="shared" si="75"/>
        <v>234.66800000000001</v>
      </c>
      <c r="M288" s="51">
        <f t="shared" si="76"/>
        <v>6101.3679999999995</v>
      </c>
      <c r="N288" s="54">
        <v>3</v>
      </c>
      <c r="O288" s="95">
        <v>0</v>
      </c>
      <c r="P288" s="54">
        <f>O288+B290</f>
        <v>0</v>
      </c>
      <c r="Q288" s="55">
        <f t="shared" si="77"/>
        <v>3</v>
      </c>
      <c r="S288" s="61">
        <f t="shared" si="78"/>
        <v>18304.103999999999</v>
      </c>
      <c r="T288" s="56">
        <f t="shared" si="84"/>
        <v>0</v>
      </c>
      <c r="U288" s="141">
        <f t="shared" si="85"/>
        <v>0</v>
      </c>
    </row>
    <row r="289" spans="1:23" thickTop="1" thickBot="1">
      <c r="A289" s="32">
        <v>238</v>
      </c>
      <c r="C289" s="57">
        <f t="shared" si="83"/>
        <v>4250.3230000000003</v>
      </c>
      <c r="D289" s="58">
        <v>4630</v>
      </c>
      <c r="E289" s="59">
        <f t="shared" si="87"/>
        <v>0</v>
      </c>
      <c r="F289" s="52" t="s">
        <v>1134</v>
      </c>
      <c r="G289" s="138" t="s">
        <v>1135</v>
      </c>
      <c r="H289" s="142" t="s">
        <v>624</v>
      </c>
      <c r="I289" s="143">
        <v>2101</v>
      </c>
      <c r="J289" s="143">
        <f t="shared" si="73"/>
        <v>399.19</v>
      </c>
      <c r="K289" s="53">
        <f t="shared" si="74"/>
        <v>2500.19</v>
      </c>
      <c r="L289" s="143">
        <f t="shared" si="75"/>
        <v>100.00760000000001</v>
      </c>
      <c r="M289" s="51">
        <f t="shared" si="76"/>
        <v>2600.1976</v>
      </c>
      <c r="N289" s="54">
        <v>4</v>
      </c>
      <c r="O289" s="95">
        <v>0</v>
      </c>
      <c r="P289" s="54">
        <f>O289+B291</f>
        <v>0</v>
      </c>
      <c r="Q289" s="55">
        <f t="shared" si="77"/>
        <v>4</v>
      </c>
      <c r="S289" s="61">
        <f t="shared" si="78"/>
        <v>10400.7904</v>
      </c>
      <c r="T289" s="56">
        <f t="shared" si="84"/>
        <v>0</v>
      </c>
      <c r="U289" s="141">
        <f t="shared" si="85"/>
        <v>0</v>
      </c>
    </row>
    <row r="290" spans="1:23" thickTop="1" thickBot="1">
      <c r="A290" s="32">
        <v>239</v>
      </c>
      <c r="C290" s="57">
        <f t="shared" si="83"/>
        <v>2613.7159999999999</v>
      </c>
      <c r="D290" s="58">
        <v>3000</v>
      </c>
      <c r="E290" s="59">
        <f t="shared" si="87"/>
        <v>0</v>
      </c>
      <c r="F290" s="52" t="s">
        <v>1132</v>
      </c>
      <c r="G290" s="138" t="s">
        <v>1133</v>
      </c>
      <c r="H290" s="142" t="s">
        <v>624</v>
      </c>
      <c r="I290" s="143">
        <v>1292</v>
      </c>
      <c r="J290" s="143">
        <f t="shared" si="73"/>
        <v>245.48</v>
      </c>
      <c r="K290" s="53">
        <f t="shared" si="74"/>
        <v>1537.48</v>
      </c>
      <c r="L290" s="143">
        <f t="shared" si="75"/>
        <v>61.499200000000002</v>
      </c>
      <c r="M290" s="51">
        <f t="shared" si="76"/>
        <v>1598.9792</v>
      </c>
      <c r="N290" s="54">
        <v>4</v>
      </c>
      <c r="O290" s="95">
        <v>0</v>
      </c>
      <c r="P290" s="54">
        <v>1</v>
      </c>
      <c r="Q290" s="55">
        <f t="shared" si="77"/>
        <v>3</v>
      </c>
      <c r="S290" s="61">
        <f t="shared" si="78"/>
        <v>4796.9376000000002</v>
      </c>
      <c r="T290" s="56">
        <f t="shared" si="84"/>
        <v>3000</v>
      </c>
      <c r="U290" s="141">
        <f t="shared" si="85"/>
        <v>1401.0208</v>
      </c>
    </row>
    <row r="291" spans="1:23" thickTop="1" thickBot="1">
      <c r="A291" s="32">
        <v>240</v>
      </c>
      <c r="C291" s="57">
        <f t="shared" si="83"/>
        <v>4567.9340000000002</v>
      </c>
      <c r="D291" s="58">
        <v>4650</v>
      </c>
      <c r="E291" s="59">
        <f t="shared" si="87"/>
        <v>0</v>
      </c>
      <c r="F291" s="52" t="s">
        <v>1138</v>
      </c>
      <c r="G291" s="138" t="s">
        <v>1087</v>
      </c>
      <c r="H291" s="142" t="s">
        <v>11</v>
      </c>
      <c r="I291" s="143">
        <v>2258</v>
      </c>
      <c r="J291" s="143">
        <f t="shared" si="73"/>
        <v>429.02</v>
      </c>
      <c r="K291" s="53">
        <f t="shared" si="74"/>
        <v>2687.02</v>
      </c>
      <c r="L291" s="143">
        <f t="shared" si="75"/>
        <v>107.4808</v>
      </c>
      <c r="M291" s="51">
        <f t="shared" si="76"/>
        <v>2794.5007999999998</v>
      </c>
      <c r="N291" s="54">
        <v>2</v>
      </c>
      <c r="O291" s="95">
        <v>0</v>
      </c>
      <c r="P291" s="54">
        <v>0</v>
      </c>
      <c r="Q291" s="55">
        <f t="shared" si="77"/>
        <v>2</v>
      </c>
      <c r="S291" s="61">
        <f t="shared" si="78"/>
        <v>5589.0015999999996</v>
      </c>
      <c r="T291" s="56">
        <f t="shared" si="84"/>
        <v>0</v>
      </c>
      <c r="U291" s="141">
        <f t="shared" si="85"/>
        <v>0</v>
      </c>
      <c r="V291" s="32">
        <v>2014</v>
      </c>
    </row>
    <row r="292" spans="1:23" thickTop="1" thickBot="1">
      <c r="A292" s="32">
        <v>241</v>
      </c>
      <c r="C292" s="57">
        <f t="shared" si="83"/>
        <v>4569.9570000000003</v>
      </c>
      <c r="D292" s="58">
        <v>5700</v>
      </c>
      <c r="E292" s="59">
        <f t="shared" si="87"/>
        <v>0</v>
      </c>
      <c r="F292" s="52" t="s">
        <v>1138</v>
      </c>
      <c r="G292" s="138" t="s">
        <v>1088</v>
      </c>
      <c r="H292" s="142" t="s">
        <v>11</v>
      </c>
      <c r="I292" s="143">
        <v>2259</v>
      </c>
      <c r="J292" s="143">
        <f t="shared" si="73"/>
        <v>429.21</v>
      </c>
      <c r="K292" s="53">
        <f t="shared" si="74"/>
        <v>2688.21</v>
      </c>
      <c r="L292" s="143">
        <f t="shared" si="75"/>
        <v>107.5284</v>
      </c>
      <c r="M292" s="51">
        <f t="shared" si="76"/>
        <v>2795.7384000000002</v>
      </c>
      <c r="N292" s="54">
        <v>1</v>
      </c>
      <c r="O292" s="95">
        <v>0</v>
      </c>
      <c r="P292" s="54">
        <v>0</v>
      </c>
      <c r="Q292" s="55">
        <f t="shared" si="77"/>
        <v>1</v>
      </c>
      <c r="S292" s="61">
        <f t="shared" si="78"/>
        <v>2795.7384000000002</v>
      </c>
      <c r="T292" s="56">
        <f t="shared" si="84"/>
        <v>0</v>
      </c>
      <c r="U292" s="141">
        <f t="shared" si="85"/>
        <v>0</v>
      </c>
      <c r="V292" s="32">
        <v>2014</v>
      </c>
    </row>
    <row r="293" spans="1:23" thickTop="1" thickBot="1">
      <c r="A293" s="32">
        <v>242</v>
      </c>
      <c r="C293" s="57">
        <f t="shared" si="83"/>
        <v>4248.3</v>
      </c>
      <c r="D293" s="58">
        <v>4950</v>
      </c>
      <c r="E293" s="59">
        <f t="shared" si="87"/>
        <v>0</v>
      </c>
      <c r="F293" s="52" t="s">
        <v>1138</v>
      </c>
      <c r="G293" s="138" t="s">
        <v>1089</v>
      </c>
      <c r="H293" s="142" t="s">
        <v>11</v>
      </c>
      <c r="I293" s="143">
        <v>2100</v>
      </c>
      <c r="J293" s="143">
        <f t="shared" si="73"/>
        <v>399</v>
      </c>
      <c r="K293" s="53">
        <f t="shared" si="74"/>
        <v>2499</v>
      </c>
      <c r="L293" s="143">
        <f t="shared" si="75"/>
        <v>99.960000000000008</v>
      </c>
      <c r="M293" s="51">
        <f t="shared" si="76"/>
        <v>2598.96</v>
      </c>
      <c r="N293" s="54">
        <v>1</v>
      </c>
      <c r="O293" s="95">
        <v>0</v>
      </c>
      <c r="P293" s="54">
        <v>0</v>
      </c>
      <c r="Q293" s="55">
        <f t="shared" si="77"/>
        <v>1</v>
      </c>
      <c r="S293" s="61">
        <f t="shared" si="78"/>
        <v>2598.96</v>
      </c>
      <c r="T293" s="56">
        <f t="shared" si="84"/>
        <v>0</v>
      </c>
      <c r="U293" s="141">
        <f t="shared" si="85"/>
        <v>0</v>
      </c>
      <c r="V293" s="32">
        <v>2008</v>
      </c>
    </row>
    <row r="294" spans="1:23" thickTop="1" thickBot="1">
      <c r="A294" s="32">
        <v>243</v>
      </c>
      <c r="C294" s="57">
        <f t="shared" si="83"/>
        <v>11391.513000000001</v>
      </c>
      <c r="D294" s="58">
        <v>9500</v>
      </c>
      <c r="E294" s="59">
        <f t="shared" si="87"/>
        <v>0</v>
      </c>
      <c r="F294" s="52" t="s">
        <v>1138</v>
      </c>
      <c r="G294" s="138" t="s">
        <v>1090</v>
      </c>
      <c r="H294" s="142" t="s">
        <v>11</v>
      </c>
      <c r="I294" s="143">
        <v>5631</v>
      </c>
      <c r="J294" s="143">
        <f t="shared" si="73"/>
        <v>1069.8900000000001</v>
      </c>
      <c r="K294" s="53">
        <f t="shared" si="74"/>
        <v>6700.89</v>
      </c>
      <c r="L294" s="143">
        <f t="shared" si="75"/>
        <v>268.03560000000004</v>
      </c>
      <c r="M294" s="51">
        <f t="shared" si="76"/>
        <v>6968.9256000000005</v>
      </c>
      <c r="N294" s="54">
        <v>1</v>
      </c>
      <c r="O294" s="95">
        <v>0</v>
      </c>
      <c r="P294" s="54">
        <v>0</v>
      </c>
      <c r="Q294" s="55">
        <f t="shared" si="77"/>
        <v>1</v>
      </c>
      <c r="S294" s="61">
        <f t="shared" si="78"/>
        <v>6968.9256000000005</v>
      </c>
      <c r="T294" s="56">
        <f t="shared" si="84"/>
        <v>0</v>
      </c>
      <c r="U294" s="141">
        <f t="shared" si="85"/>
        <v>0</v>
      </c>
      <c r="V294" s="32">
        <v>2014</v>
      </c>
    </row>
    <row r="295" spans="1:23" thickTop="1" thickBot="1">
      <c r="A295" s="32">
        <v>244</v>
      </c>
      <c r="C295" s="57">
        <f t="shared" si="83"/>
        <v>4025.7699999999995</v>
      </c>
      <c r="D295" s="58">
        <v>6950</v>
      </c>
      <c r="E295" s="59">
        <f t="shared" si="87"/>
        <v>0</v>
      </c>
      <c r="F295" s="52" t="s">
        <v>1091</v>
      </c>
      <c r="G295" s="138" t="s">
        <v>1093</v>
      </c>
      <c r="H295" s="142" t="s">
        <v>63</v>
      </c>
      <c r="I295" s="143">
        <v>1990</v>
      </c>
      <c r="J295" s="143">
        <f t="shared" si="73"/>
        <v>378.1</v>
      </c>
      <c r="K295" s="53">
        <f t="shared" si="74"/>
        <v>2368.1</v>
      </c>
      <c r="L295" s="143">
        <f t="shared" si="75"/>
        <v>94.724000000000004</v>
      </c>
      <c r="M295" s="51">
        <f t="shared" si="76"/>
        <v>2462.8240000000001</v>
      </c>
      <c r="N295" s="54">
        <v>2</v>
      </c>
      <c r="O295" s="95">
        <v>0</v>
      </c>
      <c r="P295" s="54">
        <v>0</v>
      </c>
      <c r="Q295" s="55">
        <f t="shared" si="77"/>
        <v>2</v>
      </c>
      <c r="S295" s="61">
        <f t="shared" si="78"/>
        <v>4925.6480000000001</v>
      </c>
      <c r="T295" s="56">
        <f t="shared" si="84"/>
        <v>0</v>
      </c>
      <c r="U295" s="141">
        <f t="shared" si="85"/>
        <v>0</v>
      </c>
      <c r="V295" s="32">
        <v>2009</v>
      </c>
    </row>
    <row r="296" spans="1:23" thickTop="1" thickBot="1">
      <c r="A296" s="32">
        <v>245</v>
      </c>
      <c r="C296" s="57">
        <f t="shared" si="83"/>
        <v>2174.7249999999999</v>
      </c>
      <c r="D296" s="58">
        <v>4650</v>
      </c>
      <c r="E296" s="59">
        <f t="shared" si="87"/>
        <v>0</v>
      </c>
      <c r="F296" s="52" t="s">
        <v>1091</v>
      </c>
      <c r="G296" s="138" t="s">
        <v>1092</v>
      </c>
      <c r="H296" s="142" t="s">
        <v>624</v>
      </c>
      <c r="I296" s="143">
        <v>1075</v>
      </c>
      <c r="J296" s="143">
        <f t="shared" ref="J296:J359" si="88">0.19*I296</f>
        <v>204.25</v>
      </c>
      <c r="K296" s="53">
        <f t="shared" ref="K296:K359" si="89">I296+J296</f>
        <v>1279.25</v>
      </c>
      <c r="L296" s="143">
        <f t="shared" ref="L296:L359" si="90">0.04*K296</f>
        <v>51.17</v>
      </c>
      <c r="M296" s="51">
        <f t="shared" ref="M296:M359" si="91">K296+L296</f>
        <v>1330.42</v>
      </c>
      <c r="N296" s="54">
        <v>2</v>
      </c>
      <c r="O296" s="95">
        <v>0</v>
      </c>
      <c r="P296" s="54">
        <v>0</v>
      </c>
      <c r="Q296" s="55">
        <f t="shared" ref="Q296:Q359" si="92">N296-P296</f>
        <v>2</v>
      </c>
      <c r="S296" s="61">
        <f t="shared" ref="S296:S359" si="93">Q296*M296</f>
        <v>2660.84</v>
      </c>
      <c r="T296" s="56">
        <f t="shared" ref="T296:T304" si="94">P296*D296</f>
        <v>0</v>
      </c>
      <c r="U296" s="141">
        <f t="shared" ref="U296:U304" si="95">T296-P296*M296</f>
        <v>0</v>
      </c>
      <c r="V296" s="32">
        <v>2013</v>
      </c>
    </row>
    <row r="297" spans="1:23" thickTop="1" thickBot="1">
      <c r="A297" s="32">
        <v>246</v>
      </c>
      <c r="C297" s="57">
        <f t="shared" si="83"/>
        <v>10254.587</v>
      </c>
      <c r="D297" s="58">
        <v>12700</v>
      </c>
      <c r="E297" s="59">
        <f t="shared" si="87"/>
        <v>0</v>
      </c>
      <c r="F297" s="52" t="s">
        <v>1094</v>
      </c>
      <c r="G297" s="138" t="s">
        <v>1093</v>
      </c>
      <c r="H297" s="142" t="s">
        <v>63</v>
      </c>
      <c r="I297" s="143">
        <v>5069</v>
      </c>
      <c r="J297" s="143">
        <f t="shared" si="88"/>
        <v>963.11</v>
      </c>
      <c r="K297" s="53">
        <f t="shared" si="89"/>
        <v>6032.11</v>
      </c>
      <c r="L297" s="143">
        <f t="shared" si="90"/>
        <v>241.28440000000001</v>
      </c>
      <c r="M297" s="51">
        <f t="shared" si="91"/>
        <v>6273.3943999999992</v>
      </c>
      <c r="N297" s="54">
        <v>1</v>
      </c>
      <c r="O297" s="95">
        <v>0</v>
      </c>
      <c r="P297" s="54">
        <v>0</v>
      </c>
      <c r="Q297" s="55">
        <f t="shared" si="92"/>
        <v>1</v>
      </c>
      <c r="S297" s="61">
        <f t="shared" si="93"/>
        <v>6273.3943999999992</v>
      </c>
      <c r="T297" s="56">
        <f t="shared" si="94"/>
        <v>0</v>
      </c>
      <c r="U297" s="141">
        <f t="shared" si="95"/>
        <v>0</v>
      </c>
      <c r="V297" s="32">
        <v>2008</v>
      </c>
    </row>
    <row r="298" spans="1:23" thickTop="1" thickBot="1">
      <c r="A298" s="32">
        <v>248</v>
      </c>
      <c r="C298" s="57">
        <f t="shared" si="83"/>
        <v>15860.32</v>
      </c>
      <c r="D298" s="58">
        <v>18750</v>
      </c>
      <c r="E298" s="59">
        <f t="shared" si="87"/>
        <v>0</v>
      </c>
      <c r="F298" s="52" t="s">
        <v>1081</v>
      </c>
      <c r="G298" s="138" t="s">
        <v>1631</v>
      </c>
      <c r="H298" s="142" t="s">
        <v>624</v>
      </c>
      <c r="I298" s="143">
        <v>7840</v>
      </c>
      <c r="J298" s="143">
        <f t="shared" si="88"/>
        <v>1489.6</v>
      </c>
      <c r="K298" s="53">
        <f t="shared" si="89"/>
        <v>9329.6</v>
      </c>
      <c r="L298" s="143">
        <f t="shared" si="90"/>
        <v>373.18400000000003</v>
      </c>
      <c r="M298" s="51">
        <f t="shared" si="91"/>
        <v>9702.7839999999997</v>
      </c>
      <c r="N298" s="54">
        <v>2</v>
      </c>
      <c r="O298" s="95">
        <v>0</v>
      </c>
      <c r="P298" s="54">
        <v>1</v>
      </c>
      <c r="Q298" s="55">
        <f t="shared" si="92"/>
        <v>1</v>
      </c>
      <c r="S298" s="61">
        <f t="shared" si="93"/>
        <v>9702.7839999999997</v>
      </c>
      <c r="T298" s="56">
        <f t="shared" si="94"/>
        <v>18750</v>
      </c>
      <c r="U298" s="141">
        <f t="shared" si="95"/>
        <v>9047.2160000000003</v>
      </c>
    </row>
    <row r="299" spans="1:23" thickTop="1" thickBot="1">
      <c r="A299" s="32">
        <v>247</v>
      </c>
      <c r="D299" s="58">
        <v>10000</v>
      </c>
      <c r="F299" s="52" t="s">
        <v>1569</v>
      </c>
      <c r="G299" s="138" t="s">
        <v>1570</v>
      </c>
      <c r="H299" s="142" t="s">
        <v>21</v>
      </c>
      <c r="I299" s="143">
        <v>5200</v>
      </c>
      <c r="J299" s="143">
        <f t="shared" si="88"/>
        <v>988</v>
      </c>
      <c r="K299" s="53">
        <f t="shared" si="89"/>
        <v>6188</v>
      </c>
      <c r="L299" s="143">
        <f t="shared" si="90"/>
        <v>247.52</v>
      </c>
      <c r="M299" s="51">
        <f t="shared" si="91"/>
        <v>6435.52</v>
      </c>
      <c r="N299" s="54">
        <v>1</v>
      </c>
      <c r="O299" s="95">
        <v>0</v>
      </c>
      <c r="P299" s="54">
        <v>0</v>
      </c>
      <c r="Q299" s="55">
        <f t="shared" si="92"/>
        <v>1</v>
      </c>
      <c r="S299" s="61">
        <f t="shared" si="93"/>
        <v>6435.52</v>
      </c>
      <c r="T299" s="56">
        <f t="shared" si="94"/>
        <v>0</v>
      </c>
      <c r="U299" s="141">
        <f t="shared" si="95"/>
        <v>0</v>
      </c>
      <c r="V299" s="32">
        <v>2010</v>
      </c>
    </row>
    <row r="300" spans="1:23" thickTop="1" thickBot="1">
      <c r="A300" s="32">
        <v>249</v>
      </c>
      <c r="F300" s="52" t="s">
        <v>1569</v>
      </c>
      <c r="G300" s="138" t="s">
        <v>244</v>
      </c>
      <c r="H300" s="142" t="s">
        <v>21</v>
      </c>
      <c r="J300" s="143">
        <f t="shared" si="88"/>
        <v>0</v>
      </c>
      <c r="K300" s="53">
        <f t="shared" si="89"/>
        <v>0</v>
      </c>
      <c r="L300" s="143">
        <f t="shared" si="90"/>
        <v>0</v>
      </c>
      <c r="M300" s="51">
        <f t="shared" si="91"/>
        <v>0</v>
      </c>
      <c r="O300" s="95">
        <v>0</v>
      </c>
      <c r="P300" s="54">
        <v>0</v>
      </c>
      <c r="Q300" s="55">
        <f t="shared" si="92"/>
        <v>0</v>
      </c>
      <c r="S300" s="61">
        <f t="shared" si="93"/>
        <v>0</v>
      </c>
      <c r="T300" s="56">
        <f t="shared" si="94"/>
        <v>0</v>
      </c>
      <c r="U300" s="141">
        <f t="shared" si="95"/>
        <v>0</v>
      </c>
      <c r="V300" s="32">
        <v>2007</v>
      </c>
    </row>
    <row r="301" spans="1:23" thickTop="1" thickBot="1">
      <c r="A301" s="32">
        <v>250</v>
      </c>
      <c r="F301" s="52" t="s">
        <v>1569</v>
      </c>
      <c r="G301" s="138" t="s">
        <v>244</v>
      </c>
      <c r="H301" s="142" t="s">
        <v>21</v>
      </c>
      <c r="J301" s="143">
        <f t="shared" si="88"/>
        <v>0</v>
      </c>
      <c r="K301" s="53">
        <f t="shared" si="89"/>
        <v>0</v>
      </c>
      <c r="L301" s="143">
        <f t="shared" si="90"/>
        <v>0</v>
      </c>
      <c r="M301" s="51">
        <f t="shared" si="91"/>
        <v>0</v>
      </c>
      <c r="O301" s="95">
        <v>0</v>
      </c>
      <c r="P301" s="54">
        <v>0</v>
      </c>
      <c r="Q301" s="55">
        <f t="shared" si="92"/>
        <v>0</v>
      </c>
      <c r="S301" s="61">
        <f t="shared" si="93"/>
        <v>0</v>
      </c>
      <c r="T301" s="56">
        <f t="shared" si="94"/>
        <v>0</v>
      </c>
      <c r="U301" s="141">
        <f t="shared" si="95"/>
        <v>0</v>
      </c>
      <c r="V301" s="32">
        <v>2007</v>
      </c>
    </row>
    <row r="302" spans="1:23" thickTop="1" thickBot="1">
      <c r="A302" s="32">
        <v>251</v>
      </c>
      <c r="C302" s="57">
        <f t="shared" ref="C302:C333" si="96">K302*1.7</f>
        <v>9930.9069999999992</v>
      </c>
      <c r="D302" s="58">
        <v>9950</v>
      </c>
      <c r="E302" s="59">
        <f>B307*D302</f>
        <v>0</v>
      </c>
      <c r="F302" s="52" t="s">
        <v>335</v>
      </c>
      <c r="G302" s="138" t="s">
        <v>1080</v>
      </c>
      <c r="H302" s="142" t="s">
        <v>624</v>
      </c>
      <c r="I302" s="143">
        <v>4909</v>
      </c>
      <c r="J302" s="143">
        <f t="shared" si="88"/>
        <v>932.71</v>
      </c>
      <c r="K302" s="53">
        <f t="shared" si="89"/>
        <v>5841.71</v>
      </c>
      <c r="L302" s="143">
        <f t="shared" si="90"/>
        <v>233.66840000000002</v>
      </c>
      <c r="M302" s="51">
        <f t="shared" si="91"/>
        <v>6075.3783999999996</v>
      </c>
      <c r="N302" s="54">
        <v>2</v>
      </c>
      <c r="O302" s="95">
        <v>2</v>
      </c>
      <c r="P302" s="54">
        <v>0</v>
      </c>
      <c r="Q302" s="55">
        <f t="shared" si="92"/>
        <v>2</v>
      </c>
      <c r="R302" s="55" t="s">
        <v>2312</v>
      </c>
      <c r="S302" s="61">
        <f t="shared" si="93"/>
        <v>12150.756799999999</v>
      </c>
      <c r="T302" s="56">
        <f t="shared" si="94"/>
        <v>0</v>
      </c>
      <c r="U302" s="141">
        <f t="shared" si="95"/>
        <v>0</v>
      </c>
      <c r="V302" s="32">
        <v>2014</v>
      </c>
      <c r="W302" s="32">
        <v>90150006</v>
      </c>
    </row>
    <row r="303" spans="1:23" thickTop="1" thickBot="1">
      <c r="A303" s="32">
        <v>254</v>
      </c>
      <c r="C303" s="57">
        <f t="shared" si="96"/>
        <v>13645.135</v>
      </c>
      <c r="D303" s="58">
        <v>12780</v>
      </c>
      <c r="E303" s="59">
        <f>B308*D303</f>
        <v>0</v>
      </c>
      <c r="F303" s="52" t="s">
        <v>335</v>
      </c>
      <c r="G303" s="138" t="s">
        <v>2316</v>
      </c>
      <c r="H303" s="142" t="s">
        <v>624</v>
      </c>
      <c r="I303" s="143">
        <v>6745</v>
      </c>
      <c r="J303" s="143">
        <f t="shared" si="88"/>
        <v>1281.55</v>
      </c>
      <c r="K303" s="53">
        <f t="shared" si="89"/>
        <v>8026.55</v>
      </c>
      <c r="L303" s="143">
        <f t="shared" si="90"/>
        <v>321.06200000000001</v>
      </c>
      <c r="M303" s="51">
        <f t="shared" si="91"/>
        <v>8347.612000000001</v>
      </c>
      <c r="N303" s="54">
        <v>2</v>
      </c>
      <c r="O303" s="95">
        <v>2</v>
      </c>
      <c r="P303" s="54">
        <v>0</v>
      </c>
      <c r="Q303" s="55">
        <f t="shared" si="92"/>
        <v>2</v>
      </c>
      <c r="R303" s="55" t="s">
        <v>2312</v>
      </c>
      <c r="S303" s="61">
        <f t="shared" si="93"/>
        <v>16695.224000000002</v>
      </c>
      <c r="T303" s="56">
        <f t="shared" si="94"/>
        <v>0</v>
      </c>
      <c r="U303" s="141">
        <f t="shared" si="95"/>
        <v>0</v>
      </c>
      <c r="V303" s="32">
        <v>2013</v>
      </c>
      <c r="W303" s="32">
        <v>90150016</v>
      </c>
    </row>
    <row r="304" spans="1:23" thickTop="1" thickBot="1">
      <c r="C304" s="57">
        <f t="shared" si="96"/>
        <v>11846.688</v>
      </c>
      <c r="D304" s="58">
        <v>10500</v>
      </c>
      <c r="E304" s="59">
        <f>B309*D304</f>
        <v>0</v>
      </c>
      <c r="F304" s="52" t="s">
        <v>335</v>
      </c>
      <c r="G304" s="138" t="s">
        <v>2317</v>
      </c>
      <c r="H304" s="142" t="s">
        <v>624</v>
      </c>
      <c r="I304" s="143">
        <v>5856</v>
      </c>
      <c r="J304" s="143">
        <f t="shared" si="88"/>
        <v>1112.6400000000001</v>
      </c>
      <c r="K304" s="53">
        <f t="shared" si="89"/>
        <v>6968.64</v>
      </c>
      <c r="L304" s="143">
        <f t="shared" si="90"/>
        <v>278.74560000000002</v>
      </c>
      <c r="M304" s="51">
        <f t="shared" si="91"/>
        <v>7247.3856000000005</v>
      </c>
      <c r="N304" s="54">
        <v>2</v>
      </c>
      <c r="O304" s="95">
        <v>2</v>
      </c>
      <c r="P304" s="54">
        <v>1</v>
      </c>
      <c r="Q304" s="55">
        <f t="shared" si="92"/>
        <v>1</v>
      </c>
      <c r="R304" s="55" t="s">
        <v>2312</v>
      </c>
      <c r="S304" s="61">
        <f t="shared" si="93"/>
        <v>7247.3856000000005</v>
      </c>
      <c r="T304" s="56">
        <f t="shared" si="94"/>
        <v>10500</v>
      </c>
      <c r="U304" s="141">
        <f t="shared" si="95"/>
        <v>3252.6143999999995</v>
      </c>
      <c r="V304" s="32">
        <v>2014</v>
      </c>
      <c r="W304" s="32">
        <v>90150070</v>
      </c>
    </row>
    <row r="305" spans="1:24" thickTop="1" thickBot="1">
      <c r="C305" s="57">
        <f t="shared" si="96"/>
        <v>12307.931999999999</v>
      </c>
      <c r="E305" s="59">
        <f>B310*D305</f>
        <v>0</v>
      </c>
      <c r="F305" s="52" t="s">
        <v>335</v>
      </c>
      <c r="G305" s="138" t="s">
        <v>2317</v>
      </c>
      <c r="H305" s="142" t="s">
        <v>21</v>
      </c>
      <c r="I305" s="143">
        <v>6084</v>
      </c>
      <c r="J305" s="143">
        <f t="shared" si="88"/>
        <v>1155.96</v>
      </c>
      <c r="K305" s="53">
        <f t="shared" si="89"/>
        <v>7239.96</v>
      </c>
      <c r="L305" s="143">
        <f t="shared" si="90"/>
        <v>289.59840000000003</v>
      </c>
      <c r="M305" s="51">
        <f t="shared" si="91"/>
        <v>7529.5583999999999</v>
      </c>
      <c r="N305" s="54">
        <v>2</v>
      </c>
      <c r="O305" s="95">
        <v>0</v>
      </c>
      <c r="P305" s="54">
        <v>1</v>
      </c>
      <c r="Q305" s="55">
        <f t="shared" si="92"/>
        <v>1</v>
      </c>
      <c r="R305" s="55" t="s">
        <v>2312</v>
      </c>
      <c r="S305" s="61">
        <f t="shared" si="93"/>
        <v>7529.5583999999999</v>
      </c>
      <c r="V305" s="32">
        <v>2014</v>
      </c>
      <c r="W305" s="32" t="s">
        <v>2322</v>
      </c>
    </row>
    <row r="306" spans="1:24" thickTop="1" thickBot="1">
      <c r="C306" s="57">
        <f t="shared" si="96"/>
        <v>14464.449999999999</v>
      </c>
      <c r="D306" s="58">
        <v>8790</v>
      </c>
      <c r="E306" s="59">
        <f>B311*D306</f>
        <v>0</v>
      </c>
      <c r="F306" s="52" t="s">
        <v>335</v>
      </c>
      <c r="G306" s="138" t="s">
        <v>336</v>
      </c>
      <c r="H306" s="142" t="s">
        <v>21</v>
      </c>
      <c r="I306" s="143">
        <v>7150</v>
      </c>
      <c r="J306" s="143">
        <f t="shared" si="88"/>
        <v>1358.5</v>
      </c>
      <c r="K306" s="53">
        <f t="shared" si="89"/>
        <v>8508.5</v>
      </c>
      <c r="L306" s="143">
        <f t="shared" si="90"/>
        <v>340.34000000000003</v>
      </c>
      <c r="M306" s="51">
        <f t="shared" si="91"/>
        <v>8848.84</v>
      </c>
      <c r="N306" s="54">
        <v>3</v>
      </c>
      <c r="O306" s="95">
        <v>2</v>
      </c>
      <c r="P306" s="54">
        <v>3</v>
      </c>
      <c r="Q306" s="55">
        <f t="shared" si="92"/>
        <v>0</v>
      </c>
      <c r="R306" s="55" t="s">
        <v>2312</v>
      </c>
      <c r="S306" s="61">
        <f t="shared" si="93"/>
        <v>0</v>
      </c>
      <c r="T306" s="56">
        <f t="shared" ref="T306:T329" si="97">P306*D306</f>
        <v>26370</v>
      </c>
      <c r="U306" s="141">
        <f t="shared" ref="U306:U337" si="98">T306-P306*M306</f>
        <v>-176.52000000000044</v>
      </c>
    </row>
    <row r="307" spans="1:24" thickTop="1" thickBot="1">
      <c r="A307" s="32">
        <v>253</v>
      </c>
      <c r="C307" s="57">
        <f t="shared" si="96"/>
        <v>10845.303</v>
      </c>
      <c r="D307" s="58">
        <v>10500</v>
      </c>
      <c r="E307" s="59">
        <f t="shared" ref="E307:E318" si="99">B313*D307</f>
        <v>0</v>
      </c>
      <c r="F307" s="52" t="s">
        <v>2320</v>
      </c>
      <c r="G307" s="138" t="s">
        <v>2319</v>
      </c>
      <c r="H307" s="142" t="s">
        <v>24</v>
      </c>
      <c r="I307" s="143">
        <v>5361</v>
      </c>
      <c r="J307" s="143">
        <f t="shared" si="88"/>
        <v>1018.59</v>
      </c>
      <c r="K307" s="125">
        <f t="shared" si="89"/>
        <v>6379.59</v>
      </c>
      <c r="L307" s="143">
        <f t="shared" si="90"/>
        <v>255.18360000000001</v>
      </c>
      <c r="M307" s="51">
        <f t="shared" si="91"/>
        <v>6634.7736000000004</v>
      </c>
      <c r="N307" s="54">
        <v>4</v>
      </c>
      <c r="O307" s="95">
        <v>0</v>
      </c>
      <c r="P307" s="54">
        <v>0</v>
      </c>
      <c r="Q307" s="55">
        <f t="shared" si="92"/>
        <v>4</v>
      </c>
      <c r="R307" s="55" t="s">
        <v>2312</v>
      </c>
      <c r="S307" s="61">
        <f t="shared" si="93"/>
        <v>26539.094400000002</v>
      </c>
      <c r="T307" s="56">
        <f t="shared" si="97"/>
        <v>0</v>
      </c>
      <c r="U307" s="141">
        <f t="shared" si="98"/>
        <v>0</v>
      </c>
      <c r="V307" s="32">
        <v>2014</v>
      </c>
      <c r="W307" s="32">
        <v>3803</v>
      </c>
    </row>
    <row r="308" spans="1:24" thickTop="1" thickBot="1">
      <c r="A308" s="32">
        <v>252</v>
      </c>
      <c r="C308" s="57">
        <f t="shared" si="96"/>
        <v>14033.551000000001</v>
      </c>
      <c r="D308" s="58">
        <v>13800</v>
      </c>
      <c r="E308" s="59">
        <f t="shared" si="99"/>
        <v>0</v>
      </c>
      <c r="F308" s="52" t="s">
        <v>2320</v>
      </c>
      <c r="G308" s="138" t="s">
        <v>2321</v>
      </c>
      <c r="H308" s="142" t="s">
        <v>24</v>
      </c>
      <c r="I308" s="143">
        <v>6937</v>
      </c>
      <c r="J308" s="143">
        <f t="shared" si="88"/>
        <v>1318.03</v>
      </c>
      <c r="K308" s="125">
        <f t="shared" si="89"/>
        <v>8255.0300000000007</v>
      </c>
      <c r="L308" s="143">
        <f t="shared" si="90"/>
        <v>330.20120000000003</v>
      </c>
      <c r="M308" s="51">
        <f t="shared" si="91"/>
        <v>8585.2312000000002</v>
      </c>
      <c r="N308" s="54">
        <v>2</v>
      </c>
      <c r="O308" s="95">
        <v>0</v>
      </c>
      <c r="P308" s="54">
        <v>1</v>
      </c>
      <c r="Q308" s="55">
        <f t="shared" si="92"/>
        <v>1</v>
      </c>
      <c r="R308" s="55" t="s">
        <v>2312</v>
      </c>
      <c r="S308" s="61">
        <f t="shared" si="93"/>
        <v>8585.2312000000002</v>
      </c>
      <c r="T308" s="56">
        <f t="shared" si="97"/>
        <v>13800</v>
      </c>
      <c r="U308" s="141">
        <f t="shared" si="98"/>
        <v>5214.7687999999998</v>
      </c>
      <c r="V308" s="32">
        <v>2014</v>
      </c>
      <c r="W308" s="32">
        <v>5001</v>
      </c>
    </row>
    <row r="309" spans="1:24" thickTop="1" thickBot="1">
      <c r="C309" s="57">
        <f t="shared" si="96"/>
        <v>14102.332999999999</v>
      </c>
      <c r="D309" s="58">
        <v>13250</v>
      </c>
      <c r="E309" s="59">
        <f t="shared" si="99"/>
        <v>0</v>
      </c>
      <c r="F309" s="52" t="s">
        <v>2318</v>
      </c>
      <c r="G309" s="138" t="s">
        <v>660</v>
      </c>
      <c r="H309" s="142" t="s">
        <v>21</v>
      </c>
      <c r="I309" s="143">
        <v>6971</v>
      </c>
      <c r="J309" s="143">
        <f t="shared" si="88"/>
        <v>1324.49</v>
      </c>
      <c r="K309" s="53">
        <f t="shared" si="89"/>
        <v>8295.49</v>
      </c>
      <c r="L309" s="143">
        <f t="shared" si="90"/>
        <v>331.81959999999998</v>
      </c>
      <c r="M309" s="51">
        <f t="shared" si="91"/>
        <v>8627.3096000000005</v>
      </c>
      <c r="N309" s="54">
        <v>2</v>
      </c>
      <c r="O309" s="95">
        <v>0</v>
      </c>
      <c r="P309" s="54">
        <v>1</v>
      </c>
      <c r="Q309" s="55">
        <f t="shared" si="92"/>
        <v>1</v>
      </c>
      <c r="R309" s="55" t="s">
        <v>2312</v>
      </c>
      <c r="S309" s="61">
        <f t="shared" si="93"/>
        <v>8627.3096000000005</v>
      </c>
      <c r="T309" s="56">
        <f t="shared" si="97"/>
        <v>13250</v>
      </c>
      <c r="U309" s="141">
        <f t="shared" si="98"/>
        <v>4622.6903999999995</v>
      </c>
      <c r="V309" s="32">
        <v>2014</v>
      </c>
      <c r="W309" s="32">
        <v>2000122</v>
      </c>
    </row>
    <row r="310" spans="1:24" thickTop="1" thickBot="1">
      <c r="A310" s="32">
        <v>258</v>
      </c>
      <c r="C310" s="57">
        <f t="shared" si="96"/>
        <v>13495.432999999999</v>
      </c>
      <c r="D310" s="58">
        <v>13500</v>
      </c>
      <c r="E310" s="59">
        <f t="shared" si="99"/>
        <v>0</v>
      </c>
      <c r="F310" s="52" t="s">
        <v>2384</v>
      </c>
      <c r="G310" s="138" t="s">
        <v>577</v>
      </c>
      <c r="H310" s="142" t="s">
        <v>21</v>
      </c>
      <c r="I310" s="143">
        <v>6671</v>
      </c>
      <c r="J310" s="143">
        <f t="shared" si="88"/>
        <v>1267.49</v>
      </c>
      <c r="K310" s="53">
        <f t="shared" si="89"/>
        <v>7938.49</v>
      </c>
      <c r="L310" s="143">
        <f t="shared" si="90"/>
        <v>317.53960000000001</v>
      </c>
      <c r="M310" s="51">
        <f t="shared" si="91"/>
        <v>8256.0295999999998</v>
      </c>
      <c r="N310" s="54">
        <v>1</v>
      </c>
      <c r="O310" s="95">
        <v>0</v>
      </c>
      <c r="P310" s="54">
        <f>O310+B312</f>
        <v>0</v>
      </c>
      <c r="Q310" s="55">
        <f t="shared" si="92"/>
        <v>1</v>
      </c>
      <c r="S310" s="61">
        <f t="shared" si="93"/>
        <v>8256.0295999999998</v>
      </c>
      <c r="T310" s="56">
        <f t="shared" si="97"/>
        <v>0</v>
      </c>
      <c r="U310" s="141">
        <f t="shared" si="98"/>
        <v>0</v>
      </c>
    </row>
    <row r="311" spans="1:24" thickTop="1" thickBot="1">
      <c r="A311" s="32">
        <v>231</v>
      </c>
      <c r="C311" s="57">
        <f t="shared" si="96"/>
        <v>13893.964</v>
      </c>
      <c r="E311" s="59">
        <f t="shared" si="99"/>
        <v>0</v>
      </c>
      <c r="F311" s="52" t="s">
        <v>681</v>
      </c>
      <c r="G311" s="138" t="s">
        <v>682</v>
      </c>
      <c r="H311" s="142" t="s">
        <v>347</v>
      </c>
      <c r="I311" s="143">
        <v>6868</v>
      </c>
      <c r="J311" s="143">
        <f t="shared" si="88"/>
        <v>1304.92</v>
      </c>
      <c r="K311" s="53">
        <f t="shared" si="89"/>
        <v>8172.92</v>
      </c>
      <c r="L311" s="143">
        <f t="shared" si="90"/>
        <v>326.91680000000002</v>
      </c>
      <c r="M311" s="51">
        <f t="shared" si="91"/>
        <v>8499.8368000000009</v>
      </c>
      <c r="N311" s="54">
        <v>1</v>
      </c>
      <c r="O311" s="95">
        <v>0</v>
      </c>
      <c r="P311" s="54">
        <v>0</v>
      </c>
      <c r="Q311" s="55">
        <f t="shared" si="92"/>
        <v>1</v>
      </c>
      <c r="R311" s="55" t="s">
        <v>2383</v>
      </c>
      <c r="S311" s="61">
        <f t="shared" si="93"/>
        <v>8499.8368000000009</v>
      </c>
      <c r="T311" s="56">
        <f t="shared" si="97"/>
        <v>0</v>
      </c>
      <c r="U311" s="141">
        <f t="shared" si="98"/>
        <v>0</v>
      </c>
      <c r="V311" s="32">
        <v>2013</v>
      </c>
      <c r="X311" s="32" t="s">
        <v>2323</v>
      </c>
    </row>
    <row r="312" spans="1:24" thickTop="1" thickBot="1">
      <c r="A312" s="32">
        <v>255</v>
      </c>
      <c r="C312" s="57">
        <f t="shared" si="96"/>
        <v>6762.8890000000001</v>
      </c>
      <c r="E312" s="59">
        <f t="shared" si="99"/>
        <v>0</v>
      </c>
      <c r="F312" s="52" t="s">
        <v>681</v>
      </c>
      <c r="G312" s="138" t="s">
        <v>682</v>
      </c>
      <c r="H312" s="142" t="s">
        <v>21</v>
      </c>
      <c r="I312" s="143">
        <v>3343</v>
      </c>
      <c r="J312" s="143">
        <f t="shared" si="88"/>
        <v>635.16999999999996</v>
      </c>
      <c r="K312" s="53">
        <f t="shared" si="89"/>
        <v>3978.17</v>
      </c>
      <c r="L312" s="143">
        <f t="shared" si="90"/>
        <v>159.1268</v>
      </c>
      <c r="M312" s="51">
        <f t="shared" si="91"/>
        <v>4137.2968000000001</v>
      </c>
      <c r="N312" s="54">
        <v>4</v>
      </c>
      <c r="O312" s="95">
        <v>0</v>
      </c>
      <c r="P312" s="54">
        <v>0</v>
      </c>
      <c r="Q312" s="55">
        <f t="shared" si="92"/>
        <v>4</v>
      </c>
      <c r="R312" s="55" t="s">
        <v>2383</v>
      </c>
      <c r="S312" s="61">
        <f t="shared" si="93"/>
        <v>16549.1872</v>
      </c>
      <c r="T312" s="56">
        <f t="shared" si="97"/>
        <v>0</v>
      </c>
      <c r="U312" s="141">
        <f t="shared" si="98"/>
        <v>0</v>
      </c>
      <c r="V312" s="32">
        <v>2013</v>
      </c>
    </row>
    <row r="313" spans="1:24" thickTop="1" thickBot="1">
      <c r="A313" s="32">
        <v>256</v>
      </c>
      <c r="C313" s="57">
        <f t="shared" si="96"/>
        <v>8047.4939999999997</v>
      </c>
      <c r="D313" s="58">
        <v>8000</v>
      </c>
      <c r="E313" s="59">
        <f t="shared" si="99"/>
        <v>0</v>
      </c>
      <c r="F313" s="52" t="s">
        <v>681</v>
      </c>
      <c r="G313" s="138" t="s">
        <v>682</v>
      </c>
      <c r="H313" s="142" t="s">
        <v>624</v>
      </c>
      <c r="I313" s="143">
        <v>3978</v>
      </c>
      <c r="J313" s="143">
        <f t="shared" si="88"/>
        <v>755.82</v>
      </c>
      <c r="K313" s="53">
        <f t="shared" si="89"/>
        <v>4733.82</v>
      </c>
      <c r="L313" s="143">
        <f t="shared" si="90"/>
        <v>189.3528</v>
      </c>
      <c r="M313" s="51">
        <f t="shared" si="91"/>
        <v>4923.1727999999994</v>
      </c>
      <c r="N313" s="54">
        <v>1</v>
      </c>
      <c r="O313" s="95">
        <v>0</v>
      </c>
      <c r="P313" s="54">
        <f>O313+B315</f>
        <v>0</v>
      </c>
      <c r="Q313" s="55">
        <f t="shared" si="92"/>
        <v>1</v>
      </c>
      <c r="R313" s="55" t="s">
        <v>2383</v>
      </c>
      <c r="S313" s="61">
        <f t="shared" si="93"/>
        <v>4923.1727999999994</v>
      </c>
      <c r="T313" s="56">
        <f t="shared" si="97"/>
        <v>0</v>
      </c>
      <c r="U313" s="141">
        <f t="shared" si="98"/>
        <v>0</v>
      </c>
    </row>
    <row r="314" spans="1:24" thickTop="1" thickBot="1">
      <c r="A314" s="32">
        <v>232</v>
      </c>
      <c r="C314" s="57">
        <f t="shared" si="96"/>
        <v>1632.5609999999999</v>
      </c>
      <c r="D314" s="58">
        <v>3200</v>
      </c>
      <c r="E314" s="59">
        <f t="shared" si="99"/>
        <v>0</v>
      </c>
      <c r="F314" s="52" t="s">
        <v>642</v>
      </c>
      <c r="G314" s="138" t="s">
        <v>641</v>
      </c>
      <c r="H314" s="142" t="s">
        <v>290</v>
      </c>
      <c r="I314" s="143">
        <v>807</v>
      </c>
      <c r="J314" s="143">
        <f t="shared" si="88"/>
        <v>153.33000000000001</v>
      </c>
      <c r="K314" s="53">
        <f t="shared" si="89"/>
        <v>960.33</v>
      </c>
      <c r="L314" s="143">
        <f t="shared" si="90"/>
        <v>38.413200000000003</v>
      </c>
      <c r="M314" s="51">
        <f t="shared" si="91"/>
        <v>998.7432</v>
      </c>
      <c r="N314" s="54">
        <v>3</v>
      </c>
      <c r="O314" s="95">
        <v>0</v>
      </c>
      <c r="P314" s="54">
        <f>O314+B316</f>
        <v>0</v>
      </c>
      <c r="Q314" s="55">
        <f t="shared" si="92"/>
        <v>3</v>
      </c>
      <c r="S314" s="61">
        <f t="shared" si="93"/>
        <v>2996.2296000000001</v>
      </c>
      <c r="T314" s="56">
        <f t="shared" si="97"/>
        <v>0</v>
      </c>
      <c r="U314" s="141">
        <f t="shared" si="98"/>
        <v>0</v>
      </c>
    </row>
    <row r="315" spans="1:24" thickTop="1" thickBot="1">
      <c r="A315" s="32">
        <v>259</v>
      </c>
      <c r="C315" s="57">
        <f t="shared" si="96"/>
        <v>2731.0499999999997</v>
      </c>
      <c r="D315" s="58">
        <v>2300</v>
      </c>
      <c r="E315" s="59">
        <f t="shared" si="99"/>
        <v>0</v>
      </c>
      <c r="F315" s="52" t="s">
        <v>1556</v>
      </c>
      <c r="G315" s="138" t="s">
        <v>1557</v>
      </c>
      <c r="H315" s="142" t="s">
        <v>1383</v>
      </c>
      <c r="I315" s="143">
        <v>1350</v>
      </c>
      <c r="J315" s="143">
        <f t="shared" si="88"/>
        <v>256.5</v>
      </c>
      <c r="K315" s="127">
        <f t="shared" si="89"/>
        <v>1606.5</v>
      </c>
      <c r="L315" s="143">
        <f t="shared" si="90"/>
        <v>64.260000000000005</v>
      </c>
      <c r="M315" s="51">
        <f t="shared" si="91"/>
        <v>1670.76</v>
      </c>
      <c r="N315" s="54">
        <v>6</v>
      </c>
      <c r="O315" s="95">
        <v>10</v>
      </c>
      <c r="P315" s="54">
        <v>2</v>
      </c>
      <c r="Q315" s="55">
        <f t="shared" si="92"/>
        <v>4</v>
      </c>
      <c r="S315" s="61">
        <f t="shared" si="93"/>
        <v>6683.04</v>
      </c>
      <c r="T315" s="56">
        <f t="shared" si="97"/>
        <v>4600</v>
      </c>
      <c r="U315" s="141">
        <f t="shared" si="98"/>
        <v>1258.48</v>
      </c>
      <c r="V315" s="32">
        <v>2011</v>
      </c>
    </row>
    <row r="316" spans="1:24" thickTop="1" thickBot="1">
      <c r="A316" s="32">
        <v>257</v>
      </c>
      <c r="C316" s="57">
        <f t="shared" si="96"/>
        <v>2225.2999999999997</v>
      </c>
      <c r="D316" s="58">
        <v>2100</v>
      </c>
      <c r="E316" s="59">
        <f t="shared" si="99"/>
        <v>0</v>
      </c>
      <c r="F316" s="52" t="s">
        <v>1556</v>
      </c>
      <c r="G316" s="138" t="s">
        <v>1558</v>
      </c>
      <c r="H316" s="142" t="s">
        <v>1383</v>
      </c>
      <c r="I316" s="143">
        <v>1100</v>
      </c>
      <c r="J316" s="143">
        <f t="shared" si="88"/>
        <v>209</v>
      </c>
      <c r="K316" s="127">
        <f t="shared" si="89"/>
        <v>1309</v>
      </c>
      <c r="L316" s="143">
        <f t="shared" si="90"/>
        <v>52.36</v>
      </c>
      <c r="M316" s="51">
        <f t="shared" si="91"/>
        <v>1361.36</v>
      </c>
      <c r="N316" s="54">
        <v>6</v>
      </c>
      <c r="O316" s="95">
        <v>10</v>
      </c>
      <c r="P316" s="54">
        <v>5</v>
      </c>
      <c r="Q316" s="55">
        <f t="shared" si="92"/>
        <v>1</v>
      </c>
      <c r="S316" s="61">
        <f t="shared" si="93"/>
        <v>1361.36</v>
      </c>
      <c r="T316" s="56">
        <f t="shared" si="97"/>
        <v>10500</v>
      </c>
      <c r="U316" s="141">
        <f t="shared" si="98"/>
        <v>3693.2000000000007</v>
      </c>
    </row>
    <row r="317" spans="1:24" thickTop="1" thickBot="1">
      <c r="A317" s="32">
        <v>260</v>
      </c>
      <c r="C317" s="57">
        <f t="shared" si="96"/>
        <v>1921.85</v>
      </c>
      <c r="D317" s="58">
        <v>2000</v>
      </c>
      <c r="E317" s="59">
        <f t="shared" si="99"/>
        <v>0</v>
      </c>
      <c r="F317" s="52" t="s">
        <v>1556</v>
      </c>
      <c r="G317" s="138" t="s">
        <v>1559</v>
      </c>
      <c r="H317" s="142" t="s">
        <v>1383</v>
      </c>
      <c r="I317" s="143">
        <v>950</v>
      </c>
      <c r="J317" s="143">
        <f t="shared" si="88"/>
        <v>180.5</v>
      </c>
      <c r="K317" s="125">
        <f t="shared" si="89"/>
        <v>1130.5</v>
      </c>
      <c r="L317" s="143">
        <f t="shared" si="90"/>
        <v>45.22</v>
      </c>
      <c r="M317" s="51">
        <f t="shared" si="91"/>
        <v>1175.72</v>
      </c>
      <c r="N317" s="54">
        <v>6</v>
      </c>
      <c r="O317" s="95">
        <v>12</v>
      </c>
      <c r="P317" s="54">
        <v>5</v>
      </c>
      <c r="Q317" s="55">
        <f t="shared" si="92"/>
        <v>1</v>
      </c>
      <c r="S317" s="61">
        <f t="shared" si="93"/>
        <v>1175.72</v>
      </c>
      <c r="T317" s="56">
        <f t="shared" si="97"/>
        <v>10000</v>
      </c>
      <c r="U317" s="141">
        <f t="shared" si="98"/>
        <v>4121.3999999999996</v>
      </c>
    </row>
    <row r="318" spans="1:24" thickTop="1" thickBot="1">
      <c r="A318" s="32">
        <v>261</v>
      </c>
      <c r="C318" s="57">
        <f t="shared" si="96"/>
        <v>1976.4710000000002</v>
      </c>
      <c r="D318" s="58">
        <v>2000</v>
      </c>
      <c r="E318" s="59">
        <f t="shared" si="99"/>
        <v>0</v>
      </c>
      <c r="F318" s="52" t="s">
        <v>1556</v>
      </c>
      <c r="G318" s="144" t="s">
        <v>2130</v>
      </c>
      <c r="H318" s="142" t="s">
        <v>2080</v>
      </c>
      <c r="I318" s="143">
        <v>977</v>
      </c>
      <c r="J318" s="143">
        <f t="shared" si="88"/>
        <v>185.63</v>
      </c>
      <c r="K318" s="125">
        <f t="shared" si="89"/>
        <v>1162.6300000000001</v>
      </c>
      <c r="L318" s="143">
        <f t="shared" si="90"/>
        <v>46.505200000000002</v>
      </c>
      <c r="M318" s="51">
        <f t="shared" si="91"/>
        <v>1209.1352000000002</v>
      </c>
      <c r="N318" s="54">
        <v>5</v>
      </c>
      <c r="O318" s="95">
        <v>0</v>
      </c>
      <c r="P318" s="54">
        <v>0</v>
      </c>
      <c r="Q318" s="55">
        <f t="shared" si="92"/>
        <v>5</v>
      </c>
      <c r="R318" s="55" t="s">
        <v>2141</v>
      </c>
      <c r="S318" s="61">
        <f t="shared" si="93"/>
        <v>6045.6760000000013</v>
      </c>
      <c r="T318" s="56">
        <f t="shared" si="97"/>
        <v>0</v>
      </c>
      <c r="U318" s="141">
        <f t="shared" si="98"/>
        <v>0</v>
      </c>
      <c r="V318" s="32" t="s">
        <v>1844</v>
      </c>
    </row>
    <row r="319" spans="1:24" thickTop="1" thickBot="1">
      <c r="A319" s="32">
        <v>262</v>
      </c>
      <c r="C319" s="57">
        <f t="shared" si="96"/>
        <v>1976.4710000000002</v>
      </c>
      <c r="D319" s="58">
        <v>2000</v>
      </c>
      <c r="E319" s="59">
        <f t="shared" ref="E319:E335" si="100">B321*D319</f>
        <v>0</v>
      </c>
      <c r="F319" s="52" t="s">
        <v>1556</v>
      </c>
      <c r="G319" s="144" t="s">
        <v>2131</v>
      </c>
      <c r="H319" s="142" t="s">
        <v>2080</v>
      </c>
      <c r="I319" s="143">
        <v>977</v>
      </c>
      <c r="J319" s="143">
        <f t="shared" si="88"/>
        <v>185.63</v>
      </c>
      <c r="K319" s="125">
        <f t="shared" si="89"/>
        <v>1162.6300000000001</v>
      </c>
      <c r="L319" s="143">
        <f t="shared" si="90"/>
        <v>46.505200000000002</v>
      </c>
      <c r="M319" s="51">
        <f t="shared" si="91"/>
        <v>1209.1352000000002</v>
      </c>
      <c r="N319" s="54">
        <v>5</v>
      </c>
      <c r="O319" s="95">
        <v>0</v>
      </c>
      <c r="P319" s="54">
        <v>0</v>
      </c>
      <c r="Q319" s="55">
        <f t="shared" si="92"/>
        <v>5</v>
      </c>
      <c r="R319" s="55" t="s">
        <v>2141</v>
      </c>
      <c r="S319" s="61">
        <f t="shared" si="93"/>
        <v>6045.6760000000013</v>
      </c>
      <c r="T319" s="56">
        <f t="shared" si="97"/>
        <v>0</v>
      </c>
      <c r="U319" s="141">
        <f t="shared" si="98"/>
        <v>0</v>
      </c>
      <c r="V319" s="32" t="s">
        <v>1844</v>
      </c>
    </row>
    <row r="320" spans="1:24" thickTop="1" thickBot="1">
      <c r="A320" s="32">
        <v>263</v>
      </c>
      <c r="C320" s="57">
        <f t="shared" si="96"/>
        <v>2285.9900000000002</v>
      </c>
      <c r="D320" s="58">
        <v>2300</v>
      </c>
      <c r="E320" s="59">
        <f t="shared" si="100"/>
        <v>0</v>
      </c>
      <c r="F320" s="52" t="s">
        <v>1556</v>
      </c>
      <c r="G320" s="144" t="s">
        <v>2133</v>
      </c>
      <c r="H320" s="142" t="s">
        <v>2080</v>
      </c>
      <c r="I320" s="143">
        <v>1130</v>
      </c>
      <c r="J320" s="143">
        <f t="shared" si="88"/>
        <v>214.7</v>
      </c>
      <c r="K320" s="125">
        <f t="shared" si="89"/>
        <v>1344.7</v>
      </c>
      <c r="L320" s="143">
        <f t="shared" si="90"/>
        <v>53.788000000000004</v>
      </c>
      <c r="M320" s="51">
        <f t="shared" si="91"/>
        <v>1398.4880000000001</v>
      </c>
      <c r="N320" s="54">
        <v>2</v>
      </c>
      <c r="O320" s="95">
        <v>0</v>
      </c>
      <c r="P320" s="54">
        <v>0</v>
      </c>
      <c r="Q320" s="55">
        <f t="shared" si="92"/>
        <v>2</v>
      </c>
      <c r="R320" s="55" t="s">
        <v>2141</v>
      </c>
      <c r="S320" s="61">
        <f t="shared" si="93"/>
        <v>2796.9760000000001</v>
      </c>
      <c r="T320" s="56">
        <f t="shared" si="97"/>
        <v>0</v>
      </c>
      <c r="U320" s="141">
        <f t="shared" si="98"/>
        <v>0</v>
      </c>
      <c r="V320" s="32" t="s">
        <v>1844</v>
      </c>
    </row>
    <row r="321" spans="3:22" thickTop="1" thickBot="1">
      <c r="C321" s="57">
        <f t="shared" si="96"/>
        <v>2285.9900000000002</v>
      </c>
      <c r="D321" s="58">
        <v>2300</v>
      </c>
      <c r="E321" s="59">
        <f t="shared" si="100"/>
        <v>0</v>
      </c>
      <c r="F321" s="52" t="s">
        <v>1556</v>
      </c>
      <c r="G321" s="144" t="s">
        <v>2134</v>
      </c>
      <c r="H321" s="142" t="s">
        <v>2080</v>
      </c>
      <c r="I321" s="143">
        <v>1130</v>
      </c>
      <c r="J321" s="143">
        <f t="shared" si="88"/>
        <v>214.7</v>
      </c>
      <c r="K321" s="125">
        <f t="shared" si="89"/>
        <v>1344.7</v>
      </c>
      <c r="L321" s="143">
        <f t="shared" si="90"/>
        <v>53.788000000000004</v>
      </c>
      <c r="M321" s="51">
        <f t="shared" si="91"/>
        <v>1398.4880000000001</v>
      </c>
      <c r="N321" s="54">
        <v>2</v>
      </c>
      <c r="O321" s="95">
        <v>0</v>
      </c>
      <c r="P321" s="54">
        <v>0</v>
      </c>
      <c r="Q321" s="55">
        <f t="shared" si="92"/>
        <v>2</v>
      </c>
      <c r="R321" s="55" t="s">
        <v>2141</v>
      </c>
      <c r="S321" s="61">
        <f t="shared" si="93"/>
        <v>2796.9760000000001</v>
      </c>
      <c r="T321" s="56">
        <f t="shared" si="97"/>
        <v>0</v>
      </c>
      <c r="U321" s="141">
        <f t="shared" si="98"/>
        <v>0</v>
      </c>
      <c r="V321" s="32" t="s">
        <v>1844</v>
      </c>
    </row>
    <row r="322" spans="3:22" thickTop="1" thickBot="1">
      <c r="C322" s="57">
        <f t="shared" si="96"/>
        <v>3368.2949999999996</v>
      </c>
      <c r="D322" s="58">
        <v>3500</v>
      </c>
      <c r="E322" s="59">
        <f t="shared" si="100"/>
        <v>0</v>
      </c>
      <c r="F322" s="52" t="s">
        <v>1556</v>
      </c>
      <c r="G322" s="144" t="s">
        <v>2132</v>
      </c>
      <c r="H322" s="142" t="s">
        <v>2080</v>
      </c>
      <c r="I322" s="143">
        <v>1665</v>
      </c>
      <c r="J322" s="143">
        <f t="shared" si="88"/>
        <v>316.35000000000002</v>
      </c>
      <c r="K322" s="125">
        <f t="shared" si="89"/>
        <v>1981.35</v>
      </c>
      <c r="L322" s="143">
        <f t="shared" si="90"/>
        <v>79.254000000000005</v>
      </c>
      <c r="M322" s="51">
        <f t="shared" si="91"/>
        <v>2060.6039999999998</v>
      </c>
      <c r="N322" s="54">
        <v>5</v>
      </c>
      <c r="O322" s="95">
        <v>0</v>
      </c>
      <c r="P322" s="54">
        <v>0</v>
      </c>
      <c r="Q322" s="55">
        <f t="shared" si="92"/>
        <v>5</v>
      </c>
      <c r="R322" s="55" t="s">
        <v>2141</v>
      </c>
      <c r="S322" s="61">
        <f t="shared" si="93"/>
        <v>10303.019999999999</v>
      </c>
      <c r="T322" s="56">
        <f t="shared" si="97"/>
        <v>0</v>
      </c>
      <c r="U322" s="141">
        <f t="shared" si="98"/>
        <v>0</v>
      </c>
      <c r="V322" s="32" t="s">
        <v>1844</v>
      </c>
    </row>
    <row r="323" spans="3:22" thickTop="1" thickBot="1">
      <c r="C323" s="57">
        <f t="shared" si="96"/>
        <v>3368.2949999999996</v>
      </c>
      <c r="D323" s="58">
        <v>3500</v>
      </c>
      <c r="E323" s="59">
        <f t="shared" si="100"/>
        <v>0</v>
      </c>
      <c r="F323" s="52" t="s">
        <v>1556</v>
      </c>
      <c r="G323" s="144" t="s">
        <v>2132</v>
      </c>
      <c r="H323" s="142" t="s">
        <v>2080</v>
      </c>
      <c r="I323" s="143">
        <v>1665</v>
      </c>
      <c r="J323" s="143">
        <f t="shared" si="88"/>
        <v>316.35000000000002</v>
      </c>
      <c r="K323" s="125">
        <f t="shared" si="89"/>
        <v>1981.35</v>
      </c>
      <c r="L323" s="143">
        <f t="shared" si="90"/>
        <v>79.254000000000005</v>
      </c>
      <c r="M323" s="51">
        <f t="shared" si="91"/>
        <v>2060.6039999999998</v>
      </c>
      <c r="N323" s="54">
        <v>5</v>
      </c>
      <c r="O323" s="95">
        <v>0</v>
      </c>
      <c r="P323" s="54">
        <v>0</v>
      </c>
      <c r="Q323" s="55">
        <f t="shared" si="92"/>
        <v>5</v>
      </c>
      <c r="R323" s="55" t="s">
        <v>2141</v>
      </c>
      <c r="S323" s="61">
        <f t="shared" si="93"/>
        <v>10303.019999999999</v>
      </c>
      <c r="T323" s="56">
        <f t="shared" si="97"/>
        <v>0</v>
      </c>
      <c r="U323" s="141">
        <f t="shared" si="98"/>
        <v>0</v>
      </c>
      <c r="V323" s="32" t="s">
        <v>1844</v>
      </c>
    </row>
    <row r="324" spans="3:22" thickTop="1" thickBot="1">
      <c r="C324" s="57">
        <f t="shared" si="96"/>
        <v>1460.606</v>
      </c>
      <c r="D324" s="58">
        <v>1500</v>
      </c>
      <c r="E324" s="59">
        <f t="shared" si="100"/>
        <v>0</v>
      </c>
      <c r="F324" s="52" t="s">
        <v>1556</v>
      </c>
      <c r="G324" s="144" t="s">
        <v>2136</v>
      </c>
      <c r="H324" s="142" t="s">
        <v>2080</v>
      </c>
      <c r="I324" s="143">
        <v>722</v>
      </c>
      <c r="J324" s="143">
        <f t="shared" si="88"/>
        <v>137.18</v>
      </c>
      <c r="K324" s="125">
        <f t="shared" si="89"/>
        <v>859.18000000000006</v>
      </c>
      <c r="L324" s="143">
        <f t="shared" si="90"/>
        <v>34.367200000000004</v>
      </c>
      <c r="M324" s="51">
        <f t="shared" si="91"/>
        <v>893.54720000000009</v>
      </c>
      <c r="N324" s="54">
        <v>2</v>
      </c>
      <c r="O324" s="95">
        <v>0</v>
      </c>
      <c r="P324" s="54">
        <v>0</v>
      </c>
      <c r="Q324" s="55">
        <f t="shared" si="92"/>
        <v>2</v>
      </c>
      <c r="R324" s="55" t="s">
        <v>2141</v>
      </c>
      <c r="S324" s="61">
        <f t="shared" si="93"/>
        <v>1787.0944000000002</v>
      </c>
      <c r="T324" s="56">
        <f t="shared" si="97"/>
        <v>0</v>
      </c>
      <c r="U324" s="141">
        <f t="shared" si="98"/>
        <v>0</v>
      </c>
      <c r="V324" s="32" t="s">
        <v>1844</v>
      </c>
    </row>
    <row r="325" spans="3:22" thickTop="1" thickBot="1">
      <c r="C325" s="57">
        <f t="shared" si="96"/>
        <v>1460.606</v>
      </c>
      <c r="D325" s="58">
        <v>1500</v>
      </c>
      <c r="E325" s="59">
        <f t="shared" si="100"/>
        <v>0</v>
      </c>
      <c r="F325" s="52" t="s">
        <v>1556</v>
      </c>
      <c r="G325" s="144" t="s">
        <v>2135</v>
      </c>
      <c r="H325" s="142" t="s">
        <v>2080</v>
      </c>
      <c r="I325" s="143">
        <v>722</v>
      </c>
      <c r="J325" s="143">
        <f t="shared" si="88"/>
        <v>137.18</v>
      </c>
      <c r="K325" s="125">
        <f t="shared" si="89"/>
        <v>859.18000000000006</v>
      </c>
      <c r="L325" s="143">
        <f t="shared" si="90"/>
        <v>34.367200000000004</v>
      </c>
      <c r="M325" s="51">
        <f t="shared" si="91"/>
        <v>893.54720000000009</v>
      </c>
      <c r="N325" s="54">
        <v>2</v>
      </c>
      <c r="O325" s="95">
        <v>0</v>
      </c>
      <c r="P325" s="54">
        <v>0</v>
      </c>
      <c r="Q325" s="55">
        <f t="shared" si="92"/>
        <v>2</v>
      </c>
      <c r="R325" s="55" t="s">
        <v>2141</v>
      </c>
      <c r="S325" s="61">
        <f t="shared" si="93"/>
        <v>1787.0944000000002</v>
      </c>
      <c r="T325" s="56">
        <f t="shared" si="97"/>
        <v>0</v>
      </c>
      <c r="U325" s="141">
        <f t="shared" si="98"/>
        <v>0</v>
      </c>
      <c r="V325" s="32" t="s">
        <v>1844</v>
      </c>
    </row>
    <row r="326" spans="3:22" thickTop="1" thickBot="1">
      <c r="C326" s="57">
        <f t="shared" si="96"/>
        <v>2199.0009999999997</v>
      </c>
      <c r="D326" s="58">
        <v>2500</v>
      </c>
      <c r="E326" s="59">
        <f t="shared" si="100"/>
        <v>0</v>
      </c>
      <c r="F326" s="52" t="s">
        <v>1556</v>
      </c>
      <c r="G326" s="144" t="s">
        <v>2139</v>
      </c>
      <c r="H326" s="142" t="s">
        <v>2080</v>
      </c>
      <c r="I326" s="143">
        <v>1087</v>
      </c>
      <c r="J326" s="143">
        <f t="shared" si="88"/>
        <v>206.53</v>
      </c>
      <c r="K326" s="125">
        <f t="shared" si="89"/>
        <v>1293.53</v>
      </c>
      <c r="L326" s="143">
        <f t="shared" si="90"/>
        <v>51.741199999999999</v>
      </c>
      <c r="M326" s="51">
        <f t="shared" si="91"/>
        <v>1345.2711999999999</v>
      </c>
      <c r="N326" s="54">
        <v>5</v>
      </c>
      <c r="O326" s="95">
        <v>0</v>
      </c>
      <c r="P326" s="54">
        <v>0</v>
      </c>
      <c r="Q326" s="55">
        <f t="shared" si="92"/>
        <v>5</v>
      </c>
      <c r="R326" s="55" t="s">
        <v>2141</v>
      </c>
      <c r="S326" s="61">
        <f t="shared" si="93"/>
        <v>6726.3559999999998</v>
      </c>
      <c r="T326" s="56">
        <f t="shared" si="97"/>
        <v>0</v>
      </c>
      <c r="U326" s="141">
        <f t="shared" si="98"/>
        <v>0</v>
      </c>
      <c r="V326" s="32" t="s">
        <v>1844</v>
      </c>
    </row>
    <row r="327" spans="3:22" thickTop="1" thickBot="1">
      <c r="C327" s="57">
        <f t="shared" si="96"/>
        <v>2199.0009999999997</v>
      </c>
      <c r="D327" s="58">
        <v>2500</v>
      </c>
      <c r="E327" s="59">
        <f t="shared" si="100"/>
        <v>0</v>
      </c>
      <c r="F327" s="52" t="s">
        <v>1556</v>
      </c>
      <c r="G327" s="144" t="s">
        <v>2140</v>
      </c>
      <c r="H327" s="142" t="s">
        <v>2080</v>
      </c>
      <c r="I327" s="143">
        <v>1087</v>
      </c>
      <c r="J327" s="143">
        <f t="shared" si="88"/>
        <v>206.53</v>
      </c>
      <c r="K327" s="125">
        <f t="shared" si="89"/>
        <v>1293.53</v>
      </c>
      <c r="L327" s="143">
        <f t="shared" si="90"/>
        <v>51.741199999999999</v>
      </c>
      <c r="M327" s="51">
        <f t="shared" si="91"/>
        <v>1345.2711999999999</v>
      </c>
      <c r="N327" s="54">
        <v>5</v>
      </c>
      <c r="O327" s="95">
        <v>0</v>
      </c>
      <c r="P327" s="54">
        <v>0</v>
      </c>
      <c r="Q327" s="55">
        <f t="shared" si="92"/>
        <v>5</v>
      </c>
      <c r="R327" s="55" t="s">
        <v>2141</v>
      </c>
      <c r="S327" s="61">
        <f t="shared" si="93"/>
        <v>6726.3559999999998</v>
      </c>
      <c r="T327" s="56">
        <f t="shared" si="97"/>
        <v>0</v>
      </c>
      <c r="U327" s="141">
        <f t="shared" si="98"/>
        <v>0</v>
      </c>
      <c r="V327" s="32" t="s">
        <v>1844</v>
      </c>
    </row>
    <row r="328" spans="3:22" thickTop="1" thickBot="1">
      <c r="C328" s="57">
        <f t="shared" si="96"/>
        <v>3024.3849999999998</v>
      </c>
      <c r="D328" s="58">
        <v>3100</v>
      </c>
      <c r="E328" s="59">
        <f t="shared" si="100"/>
        <v>0</v>
      </c>
      <c r="F328" s="52" t="s">
        <v>1556</v>
      </c>
      <c r="G328" s="144" t="s">
        <v>2137</v>
      </c>
      <c r="H328" s="142" t="s">
        <v>2080</v>
      </c>
      <c r="I328" s="143">
        <v>1495</v>
      </c>
      <c r="J328" s="143">
        <f t="shared" si="88"/>
        <v>284.05</v>
      </c>
      <c r="K328" s="125">
        <f t="shared" si="89"/>
        <v>1779.05</v>
      </c>
      <c r="L328" s="143">
        <f t="shared" si="90"/>
        <v>71.162000000000006</v>
      </c>
      <c r="M328" s="51">
        <f t="shared" si="91"/>
        <v>1850.212</v>
      </c>
      <c r="N328" s="54">
        <v>2</v>
      </c>
      <c r="O328" s="95">
        <v>0</v>
      </c>
      <c r="P328" s="54">
        <v>1</v>
      </c>
      <c r="Q328" s="55">
        <f t="shared" si="92"/>
        <v>1</v>
      </c>
      <c r="R328" s="55" t="s">
        <v>2141</v>
      </c>
      <c r="S328" s="61">
        <f t="shared" si="93"/>
        <v>1850.212</v>
      </c>
      <c r="T328" s="56">
        <f t="shared" si="97"/>
        <v>3100</v>
      </c>
      <c r="U328" s="141">
        <f t="shared" si="98"/>
        <v>1249.788</v>
      </c>
      <c r="V328" s="32" t="s">
        <v>1844</v>
      </c>
    </row>
    <row r="329" spans="3:22" thickTop="1" thickBot="1">
      <c r="C329" s="57">
        <f t="shared" si="96"/>
        <v>3024.3849999999998</v>
      </c>
      <c r="D329" s="58">
        <v>3100</v>
      </c>
      <c r="E329" s="59">
        <f t="shared" si="100"/>
        <v>0</v>
      </c>
      <c r="F329" s="52" t="s">
        <v>1556</v>
      </c>
      <c r="G329" s="144" t="s">
        <v>2138</v>
      </c>
      <c r="H329" s="142" t="s">
        <v>2080</v>
      </c>
      <c r="I329" s="143">
        <v>1495</v>
      </c>
      <c r="J329" s="143">
        <f t="shared" si="88"/>
        <v>284.05</v>
      </c>
      <c r="K329" s="125">
        <f t="shared" si="89"/>
        <v>1779.05</v>
      </c>
      <c r="L329" s="143">
        <f t="shared" si="90"/>
        <v>71.162000000000006</v>
      </c>
      <c r="M329" s="51">
        <f t="shared" si="91"/>
        <v>1850.212</v>
      </c>
      <c r="N329" s="54">
        <v>2</v>
      </c>
      <c r="O329" s="95">
        <v>0</v>
      </c>
      <c r="P329" s="54">
        <v>0</v>
      </c>
      <c r="Q329" s="55">
        <f t="shared" si="92"/>
        <v>2</v>
      </c>
      <c r="R329" s="55" t="s">
        <v>2141</v>
      </c>
      <c r="S329" s="61">
        <f t="shared" si="93"/>
        <v>3700.424</v>
      </c>
      <c r="T329" s="56">
        <f t="shared" si="97"/>
        <v>0</v>
      </c>
      <c r="U329" s="141">
        <f t="shared" si="98"/>
        <v>0</v>
      </c>
      <c r="V329" s="32" t="s">
        <v>1844</v>
      </c>
    </row>
    <row r="330" spans="3:22" thickTop="1" thickBot="1">
      <c r="C330" s="57">
        <f t="shared" si="96"/>
        <v>523.95699999999999</v>
      </c>
      <c r="E330" s="59">
        <f t="shared" si="100"/>
        <v>0</v>
      </c>
      <c r="F330" s="52" t="s">
        <v>1100</v>
      </c>
      <c r="G330" s="138" t="s">
        <v>1099</v>
      </c>
      <c r="H330" s="142" t="s">
        <v>63</v>
      </c>
      <c r="I330" s="143">
        <v>259</v>
      </c>
      <c r="J330" s="143">
        <f t="shared" si="88"/>
        <v>49.21</v>
      </c>
      <c r="K330" s="53">
        <f t="shared" si="89"/>
        <v>308.20999999999998</v>
      </c>
      <c r="L330" s="143">
        <f t="shared" si="90"/>
        <v>12.3284</v>
      </c>
      <c r="M330" s="51">
        <f t="shared" si="91"/>
        <v>320.53839999999997</v>
      </c>
      <c r="N330" s="54">
        <v>10</v>
      </c>
      <c r="O330" s="95">
        <v>0</v>
      </c>
      <c r="P330" s="54">
        <f>O330+B338</f>
        <v>0</v>
      </c>
      <c r="Q330" s="55">
        <f t="shared" si="92"/>
        <v>10</v>
      </c>
      <c r="S330" s="61">
        <f t="shared" si="93"/>
        <v>3205.3839999999996</v>
      </c>
      <c r="U330" s="141">
        <f t="shared" si="98"/>
        <v>0</v>
      </c>
    </row>
    <row r="331" spans="3:22" thickTop="1" thickBot="1">
      <c r="C331" s="57">
        <f t="shared" si="96"/>
        <v>252.875</v>
      </c>
      <c r="D331" s="58">
        <v>450</v>
      </c>
      <c r="E331" s="59">
        <f t="shared" si="100"/>
        <v>0</v>
      </c>
      <c r="F331" s="52" t="s">
        <v>1140</v>
      </c>
      <c r="G331" s="138" t="s">
        <v>687</v>
      </c>
      <c r="H331" s="142" t="s">
        <v>688</v>
      </c>
      <c r="I331" s="143">
        <v>125</v>
      </c>
      <c r="J331" s="143">
        <f t="shared" si="88"/>
        <v>23.75</v>
      </c>
      <c r="K331" s="53">
        <f t="shared" si="89"/>
        <v>148.75</v>
      </c>
      <c r="L331" s="143">
        <f t="shared" si="90"/>
        <v>5.95</v>
      </c>
      <c r="M331" s="51">
        <f t="shared" si="91"/>
        <v>154.69999999999999</v>
      </c>
      <c r="N331" s="54">
        <v>85</v>
      </c>
      <c r="O331" s="95">
        <v>4</v>
      </c>
      <c r="P331" s="54">
        <v>12</v>
      </c>
      <c r="Q331" s="55">
        <f t="shared" si="92"/>
        <v>73</v>
      </c>
      <c r="S331" s="61">
        <f t="shared" si="93"/>
        <v>11293.099999999999</v>
      </c>
      <c r="T331" s="56">
        <f t="shared" ref="T331:T356" si="101">P331*D331</f>
        <v>5400</v>
      </c>
      <c r="U331" s="141">
        <f t="shared" si="98"/>
        <v>3543.6000000000004</v>
      </c>
    </row>
    <row r="332" spans="3:22" thickTop="1" thickBot="1">
      <c r="C332" s="57">
        <f t="shared" si="96"/>
        <v>4116.8050000000003</v>
      </c>
      <c r="D332" s="58">
        <v>3270</v>
      </c>
      <c r="E332" s="59">
        <f t="shared" si="100"/>
        <v>0</v>
      </c>
      <c r="F332" s="52" t="s">
        <v>154</v>
      </c>
      <c r="G332" s="138" t="s">
        <v>156</v>
      </c>
      <c r="H332" s="142" t="s">
        <v>21</v>
      </c>
      <c r="I332" s="143">
        <v>2035</v>
      </c>
      <c r="J332" s="143">
        <f t="shared" si="88"/>
        <v>386.65</v>
      </c>
      <c r="K332" s="53">
        <f t="shared" si="89"/>
        <v>2421.65</v>
      </c>
      <c r="L332" s="143">
        <f t="shared" si="90"/>
        <v>96.866</v>
      </c>
      <c r="M332" s="51">
        <f t="shared" si="91"/>
        <v>2518.5160000000001</v>
      </c>
      <c r="N332" s="54">
        <v>2</v>
      </c>
      <c r="O332" s="95">
        <v>0</v>
      </c>
      <c r="P332" s="54">
        <f>O332+B339</f>
        <v>0</v>
      </c>
      <c r="Q332" s="55">
        <f t="shared" si="92"/>
        <v>2</v>
      </c>
      <c r="S332" s="61">
        <f t="shared" si="93"/>
        <v>5037.0320000000002</v>
      </c>
      <c r="T332" s="56">
        <f t="shared" si="101"/>
        <v>0</v>
      </c>
      <c r="U332" s="141">
        <f t="shared" si="98"/>
        <v>0</v>
      </c>
    </row>
    <row r="333" spans="3:22" thickTop="1" thickBot="1">
      <c r="C333" s="57">
        <f t="shared" si="96"/>
        <v>2480.1979999999999</v>
      </c>
      <c r="D333" s="58">
        <v>1970</v>
      </c>
      <c r="E333" s="59">
        <f t="shared" si="100"/>
        <v>0</v>
      </c>
      <c r="F333" s="52" t="s">
        <v>154</v>
      </c>
      <c r="G333" s="138" t="s">
        <v>155</v>
      </c>
      <c r="H333" s="142" t="s">
        <v>21</v>
      </c>
      <c r="I333" s="143">
        <v>1226</v>
      </c>
      <c r="J333" s="143">
        <f t="shared" si="88"/>
        <v>232.94</v>
      </c>
      <c r="K333" s="53">
        <f t="shared" si="89"/>
        <v>1458.94</v>
      </c>
      <c r="L333" s="143">
        <f t="shared" si="90"/>
        <v>58.357600000000005</v>
      </c>
      <c r="M333" s="51">
        <f t="shared" si="91"/>
        <v>1517.2976000000001</v>
      </c>
      <c r="N333" s="54">
        <v>2</v>
      </c>
      <c r="O333" s="95">
        <v>0</v>
      </c>
      <c r="P333" s="54">
        <f>O333+B340</f>
        <v>0</v>
      </c>
      <c r="Q333" s="55">
        <f t="shared" si="92"/>
        <v>2</v>
      </c>
      <c r="S333" s="61">
        <f t="shared" si="93"/>
        <v>3034.5952000000002</v>
      </c>
      <c r="T333" s="56">
        <f t="shared" si="101"/>
        <v>0</v>
      </c>
      <c r="U333" s="141">
        <f t="shared" si="98"/>
        <v>0</v>
      </c>
    </row>
    <row r="334" spans="3:22" thickTop="1" thickBot="1">
      <c r="C334" s="57">
        <f t="shared" ref="C334:C365" si="102">K334*1.7</f>
        <v>1215.8230000000001</v>
      </c>
      <c r="D334" s="58">
        <v>1250</v>
      </c>
      <c r="E334" s="59">
        <f t="shared" si="100"/>
        <v>0</v>
      </c>
      <c r="F334" s="52" t="s">
        <v>1744</v>
      </c>
      <c r="G334" s="138" t="s">
        <v>1745</v>
      </c>
      <c r="I334" s="143">
        <v>601</v>
      </c>
      <c r="J334" s="143">
        <f t="shared" si="88"/>
        <v>114.19</v>
      </c>
      <c r="K334" s="127">
        <f t="shared" si="89"/>
        <v>715.19</v>
      </c>
      <c r="L334" s="143">
        <f t="shared" si="90"/>
        <v>28.607600000000001</v>
      </c>
      <c r="M334" s="51">
        <f t="shared" si="91"/>
        <v>743.7976000000001</v>
      </c>
      <c r="N334" s="54">
        <v>8</v>
      </c>
      <c r="O334" s="95">
        <v>0</v>
      </c>
      <c r="P334" s="54">
        <v>4</v>
      </c>
      <c r="Q334" s="55">
        <f t="shared" si="92"/>
        <v>4</v>
      </c>
      <c r="S334" s="61">
        <f t="shared" si="93"/>
        <v>2975.1904000000004</v>
      </c>
      <c r="T334" s="56">
        <f t="shared" si="101"/>
        <v>5000</v>
      </c>
      <c r="U334" s="141">
        <f t="shared" si="98"/>
        <v>2024.8095999999996</v>
      </c>
      <c r="V334" s="32">
        <v>2009</v>
      </c>
    </row>
    <row r="335" spans="3:22" thickTop="1" thickBot="1">
      <c r="C335" s="57">
        <f t="shared" si="102"/>
        <v>1215.8230000000001</v>
      </c>
      <c r="D335" s="58">
        <v>1250</v>
      </c>
      <c r="E335" s="59">
        <f t="shared" si="100"/>
        <v>0</v>
      </c>
      <c r="F335" s="52" t="s">
        <v>1744</v>
      </c>
      <c r="G335" s="138" t="s">
        <v>1746</v>
      </c>
      <c r="I335" s="143">
        <v>601</v>
      </c>
      <c r="J335" s="143">
        <f t="shared" si="88"/>
        <v>114.19</v>
      </c>
      <c r="K335" s="127">
        <f t="shared" si="89"/>
        <v>715.19</v>
      </c>
      <c r="L335" s="143">
        <f t="shared" si="90"/>
        <v>28.607600000000001</v>
      </c>
      <c r="M335" s="51">
        <f t="shared" si="91"/>
        <v>743.7976000000001</v>
      </c>
      <c r="N335" s="54">
        <v>8</v>
      </c>
      <c r="O335" s="95">
        <v>0</v>
      </c>
      <c r="P335" s="54">
        <v>4</v>
      </c>
      <c r="Q335" s="55">
        <f t="shared" si="92"/>
        <v>4</v>
      </c>
      <c r="S335" s="61">
        <f t="shared" si="93"/>
        <v>2975.1904000000004</v>
      </c>
      <c r="T335" s="56">
        <f t="shared" si="101"/>
        <v>5000</v>
      </c>
      <c r="U335" s="141">
        <f t="shared" si="98"/>
        <v>2024.8095999999996</v>
      </c>
      <c r="V335" s="32">
        <v>2009</v>
      </c>
    </row>
    <row r="336" spans="3:22" thickTop="1" thickBot="1">
      <c r="C336" s="57">
        <f t="shared" si="102"/>
        <v>2318.3580000000002</v>
      </c>
      <c r="D336" s="58">
        <v>2000</v>
      </c>
      <c r="E336" s="59">
        <f>B343*D336</f>
        <v>0</v>
      </c>
      <c r="F336" s="52" t="s">
        <v>1742</v>
      </c>
      <c r="G336" s="138" t="s">
        <v>1743</v>
      </c>
      <c r="H336" s="142" t="s">
        <v>290</v>
      </c>
      <c r="I336" s="143">
        <v>1146</v>
      </c>
      <c r="J336" s="143">
        <f t="shared" si="88"/>
        <v>217.74</v>
      </c>
      <c r="K336" s="127">
        <f t="shared" si="89"/>
        <v>1363.74</v>
      </c>
      <c r="L336" s="143">
        <f t="shared" si="90"/>
        <v>54.549599999999998</v>
      </c>
      <c r="M336" s="51">
        <f t="shared" si="91"/>
        <v>1418.2896000000001</v>
      </c>
      <c r="N336" s="54">
        <v>8</v>
      </c>
      <c r="O336" s="95">
        <v>0</v>
      </c>
      <c r="P336" s="54">
        <v>0</v>
      </c>
      <c r="Q336" s="55">
        <f t="shared" si="92"/>
        <v>8</v>
      </c>
      <c r="S336" s="61">
        <f t="shared" si="93"/>
        <v>11346.316800000001</v>
      </c>
      <c r="T336" s="56">
        <f t="shared" si="101"/>
        <v>0</v>
      </c>
      <c r="U336" s="141">
        <f t="shared" si="98"/>
        <v>0</v>
      </c>
      <c r="V336" s="32">
        <v>2013</v>
      </c>
    </row>
    <row r="337" spans="1:22" thickTop="1" thickBot="1">
      <c r="C337" s="57">
        <f t="shared" si="102"/>
        <v>608.923</v>
      </c>
      <c r="D337" s="58">
        <v>1000</v>
      </c>
      <c r="E337" s="59">
        <f>B344*D337</f>
        <v>0</v>
      </c>
      <c r="F337" s="52" t="s">
        <v>1747</v>
      </c>
      <c r="G337" s="138" t="s">
        <v>422</v>
      </c>
      <c r="H337" s="142" t="s">
        <v>290</v>
      </c>
      <c r="I337" s="143">
        <v>301</v>
      </c>
      <c r="J337" s="143">
        <f t="shared" si="88"/>
        <v>57.19</v>
      </c>
      <c r="K337" s="127">
        <f t="shared" si="89"/>
        <v>358.19</v>
      </c>
      <c r="L337" s="143">
        <f t="shared" si="90"/>
        <v>14.3276</v>
      </c>
      <c r="M337" s="51">
        <f t="shared" si="91"/>
        <v>372.51760000000002</v>
      </c>
      <c r="N337" s="54">
        <v>10</v>
      </c>
      <c r="O337" s="95">
        <v>0</v>
      </c>
      <c r="P337" s="54">
        <v>0</v>
      </c>
      <c r="Q337" s="55">
        <f t="shared" si="92"/>
        <v>10</v>
      </c>
      <c r="S337" s="61">
        <f t="shared" si="93"/>
        <v>3725.1760000000004</v>
      </c>
      <c r="T337" s="56">
        <f t="shared" si="101"/>
        <v>0</v>
      </c>
      <c r="U337" s="141">
        <f t="shared" si="98"/>
        <v>0</v>
      </c>
      <c r="V337" s="32">
        <v>2009</v>
      </c>
    </row>
    <row r="338" spans="1:22" thickTop="1" thickBot="1">
      <c r="C338" s="57">
        <f t="shared" si="102"/>
        <v>608.923</v>
      </c>
      <c r="D338" s="58">
        <v>1000</v>
      </c>
      <c r="E338" s="59">
        <f>B345*D338</f>
        <v>0</v>
      </c>
      <c r="F338" s="52" t="s">
        <v>1747</v>
      </c>
      <c r="G338" s="138" t="s">
        <v>126</v>
      </c>
      <c r="H338" s="142" t="s">
        <v>290</v>
      </c>
      <c r="I338" s="143">
        <v>301</v>
      </c>
      <c r="J338" s="143">
        <f t="shared" si="88"/>
        <v>57.19</v>
      </c>
      <c r="K338" s="127">
        <f t="shared" si="89"/>
        <v>358.19</v>
      </c>
      <c r="L338" s="143">
        <f t="shared" si="90"/>
        <v>14.3276</v>
      </c>
      <c r="M338" s="51">
        <f t="shared" si="91"/>
        <v>372.51760000000002</v>
      </c>
      <c r="N338" s="54">
        <v>11</v>
      </c>
      <c r="O338" s="95">
        <v>0</v>
      </c>
      <c r="P338" s="54">
        <v>0</v>
      </c>
      <c r="Q338" s="55">
        <f t="shared" si="92"/>
        <v>11</v>
      </c>
      <c r="S338" s="61">
        <f t="shared" si="93"/>
        <v>4097.6936000000005</v>
      </c>
      <c r="T338" s="56">
        <f t="shared" si="101"/>
        <v>0</v>
      </c>
      <c r="U338" s="141">
        <f t="shared" ref="U338:U356" si="103">T338-P338*M338</f>
        <v>0</v>
      </c>
      <c r="V338" s="32">
        <v>2009</v>
      </c>
    </row>
    <row r="339" spans="1:22" thickTop="1" thickBot="1">
      <c r="A339" s="32">
        <v>264</v>
      </c>
      <c r="C339" s="57">
        <f t="shared" si="102"/>
        <v>1325.0650000000001</v>
      </c>
      <c r="D339" s="58">
        <v>1500</v>
      </c>
      <c r="E339" s="59">
        <f t="shared" ref="E339:E355" si="104">B347*D339</f>
        <v>0</v>
      </c>
      <c r="F339" s="52" t="s">
        <v>1720</v>
      </c>
      <c r="G339" s="138" t="s">
        <v>428</v>
      </c>
      <c r="H339" s="142" t="s">
        <v>24</v>
      </c>
      <c r="I339" s="143">
        <v>655</v>
      </c>
      <c r="J339" s="143">
        <f t="shared" si="88"/>
        <v>124.45</v>
      </c>
      <c r="K339" s="125">
        <f t="shared" si="89"/>
        <v>779.45</v>
      </c>
      <c r="L339" s="143">
        <f t="shared" si="90"/>
        <v>31.178000000000001</v>
      </c>
      <c r="M339" s="51">
        <f t="shared" si="91"/>
        <v>810.62800000000004</v>
      </c>
      <c r="N339" s="54">
        <v>16</v>
      </c>
      <c r="O339" s="95">
        <v>0</v>
      </c>
      <c r="P339" s="54">
        <v>8</v>
      </c>
      <c r="Q339" s="55">
        <f t="shared" si="92"/>
        <v>8</v>
      </c>
      <c r="S339" s="61">
        <f t="shared" si="93"/>
        <v>6485.0240000000003</v>
      </c>
      <c r="T339" s="56">
        <f t="shared" si="101"/>
        <v>12000</v>
      </c>
      <c r="U339" s="141">
        <f t="shared" si="103"/>
        <v>5514.9759999999997</v>
      </c>
      <c r="V339" s="32">
        <v>2014</v>
      </c>
    </row>
    <row r="340" spans="1:22" thickTop="1" thickBot="1">
      <c r="A340" s="32">
        <v>1002</v>
      </c>
      <c r="C340" s="57">
        <f t="shared" si="102"/>
        <v>1529.3879999999999</v>
      </c>
      <c r="D340" s="58">
        <v>1750</v>
      </c>
      <c r="E340" s="59">
        <f t="shared" si="104"/>
        <v>0</v>
      </c>
      <c r="F340" s="52" t="s">
        <v>1720</v>
      </c>
      <c r="G340" s="138" t="s">
        <v>1597</v>
      </c>
      <c r="H340" s="142" t="s">
        <v>1383</v>
      </c>
      <c r="I340" s="143">
        <v>756</v>
      </c>
      <c r="J340" s="143">
        <f t="shared" si="88"/>
        <v>143.64000000000001</v>
      </c>
      <c r="K340" s="127">
        <f t="shared" si="89"/>
        <v>899.64</v>
      </c>
      <c r="L340" s="143">
        <f t="shared" si="90"/>
        <v>35.985599999999998</v>
      </c>
      <c r="M340" s="51">
        <f t="shared" si="91"/>
        <v>935.62559999999996</v>
      </c>
      <c r="N340" s="54">
        <v>12</v>
      </c>
      <c r="O340" s="95">
        <v>0</v>
      </c>
      <c r="P340" s="54">
        <f>O340+B348</f>
        <v>0</v>
      </c>
      <c r="Q340" s="55">
        <f t="shared" si="92"/>
        <v>12</v>
      </c>
      <c r="S340" s="61">
        <f t="shared" si="93"/>
        <v>11227.5072</v>
      </c>
      <c r="T340" s="56">
        <f t="shared" si="101"/>
        <v>0</v>
      </c>
      <c r="U340" s="141">
        <f t="shared" si="103"/>
        <v>0</v>
      </c>
      <c r="V340" s="32" t="s">
        <v>1576</v>
      </c>
    </row>
    <row r="341" spans="1:22" thickTop="1" thickBot="1">
      <c r="A341" s="32">
        <v>270</v>
      </c>
      <c r="C341" s="57">
        <f t="shared" si="102"/>
        <v>1529.3879999999999</v>
      </c>
      <c r="D341" s="58">
        <v>1750</v>
      </c>
      <c r="E341" s="59">
        <f t="shared" si="104"/>
        <v>0</v>
      </c>
      <c r="F341" s="52" t="s">
        <v>1720</v>
      </c>
      <c r="G341" s="138" t="s">
        <v>1596</v>
      </c>
      <c r="H341" s="142" t="s">
        <v>1383</v>
      </c>
      <c r="I341" s="143">
        <v>756</v>
      </c>
      <c r="J341" s="143">
        <f t="shared" si="88"/>
        <v>143.64000000000001</v>
      </c>
      <c r="K341" s="127">
        <f t="shared" si="89"/>
        <v>899.64</v>
      </c>
      <c r="L341" s="143">
        <f t="shared" si="90"/>
        <v>35.985599999999998</v>
      </c>
      <c r="M341" s="51">
        <f t="shared" si="91"/>
        <v>935.62559999999996</v>
      </c>
      <c r="N341" s="54">
        <v>12</v>
      </c>
      <c r="O341" s="95">
        <v>0</v>
      </c>
      <c r="P341" s="54">
        <f>O341+B349</f>
        <v>0</v>
      </c>
      <c r="Q341" s="55">
        <f t="shared" si="92"/>
        <v>12</v>
      </c>
      <c r="S341" s="61">
        <f t="shared" si="93"/>
        <v>11227.5072</v>
      </c>
      <c r="T341" s="56">
        <f t="shared" si="101"/>
        <v>0</v>
      </c>
      <c r="U341" s="141">
        <f t="shared" si="103"/>
        <v>0</v>
      </c>
      <c r="V341" s="32" t="s">
        <v>1576</v>
      </c>
    </row>
    <row r="342" spans="1:22" thickTop="1" thickBot="1">
      <c r="C342" s="57">
        <f t="shared" si="102"/>
        <v>1203.6849999999999</v>
      </c>
      <c r="D342" s="58">
        <v>1500</v>
      </c>
      <c r="E342" s="59">
        <f t="shared" si="104"/>
        <v>0</v>
      </c>
      <c r="F342" s="52" t="s">
        <v>1720</v>
      </c>
      <c r="G342" s="138" t="s">
        <v>431</v>
      </c>
      <c r="H342" s="142" t="s">
        <v>624</v>
      </c>
      <c r="I342" s="143">
        <v>595</v>
      </c>
      <c r="J342" s="143">
        <f t="shared" si="88"/>
        <v>113.05</v>
      </c>
      <c r="K342" s="53">
        <f t="shared" si="89"/>
        <v>708.05</v>
      </c>
      <c r="L342" s="143">
        <f t="shared" si="90"/>
        <v>28.321999999999999</v>
      </c>
      <c r="M342" s="51">
        <f t="shared" si="91"/>
        <v>736.37199999999996</v>
      </c>
      <c r="N342" s="54">
        <v>10</v>
      </c>
      <c r="O342" s="95">
        <v>0</v>
      </c>
      <c r="P342" s="54">
        <v>10</v>
      </c>
      <c r="Q342" s="55">
        <f t="shared" si="92"/>
        <v>0</v>
      </c>
      <c r="S342" s="61">
        <f t="shared" si="93"/>
        <v>0</v>
      </c>
      <c r="T342" s="56">
        <f t="shared" si="101"/>
        <v>15000</v>
      </c>
      <c r="U342" s="141">
        <f t="shared" si="103"/>
        <v>7636.2800000000007</v>
      </c>
    </row>
    <row r="343" spans="1:22" thickTop="1" thickBot="1">
      <c r="A343" s="32">
        <v>265</v>
      </c>
      <c r="C343" s="57">
        <f t="shared" si="102"/>
        <v>3074.96</v>
      </c>
      <c r="D343" s="58">
        <v>5300</v>
      </c>
      <c r="E343" s="59">
        <f t="shared" si="104"/>
        <v>0</v>
      </c>
      <c r="F343" s="52" t="s">
        <v>1720</v>
      </c>
      <c r="G343" s="138" t="s">
        <v>1740</v>
      </c>
      <c r="H343" s="142" t="s">
        <v>24</v>
      </c>
      <c r="I343" s="143">
        <v>1520</v>
      </c>
      <c r="J343" s="143">
        <f t="shared" si="88"/>
        <v>288.8</v>
      </c>
      <c r="K343" s="125">
        <f t="shared" si="89"/>
        <v>1808.8</v>
      </c>
      <c r="L343" s="143">
        <f t="shared" si="90"/>
        <v>72.352000000000004</v>
      </c>
      <c r="M343" s="51">
        <f t="shared" si="91"/>
        <v>1881.152</v>
      </c>
      <c r="N343" s="54">
        <v>12</v>
      </c>
      <c r="O343" s="95">
        <v>0</v>
      </c>
      <c r="P343" s="54">
        <f>O343+B351</f>
        <v>0</v>
      </c>
      <c r="Q343" s="55">
        <f t="shared" si="92"/>
        <v>12</v>
      </c>
      <c r="S343" s="61">
        <f t="shared" si="93"/>
        <v>22573.824000000001</v>
      </c>
      <c r="T343" s="56">
        <f t="shared" si="101"/>
        <v>0</v>
      </c>
      <c r="U343" s="141">
        <f t="shared" si="103"/>
        <v>0</v>
      </c>
      <c r="V343" s="32">
        <v>2014</v>
      </c>
    </row>
    <row r="344" spans="1:22" thickTop="1" thickBot="1">
      <c r="A344" s="32">
        <v>266</v>
      </c>
      <c r="C344" s="57">
        <f t="shared" si="102"/>
        <v>3930.6889999999999</v>
      </c>
      <c r="D344" s="58">
        <v>4200</v>
      </c>
      <c r="E344" s="59">
        <f t="shared" si="104"/>
        <v>0</v>
      </c>
      <c r="F344" s="52" t="s">
        <v>1720</v>
      </c>
      <c r="G344" s="138" t="s">
        <v>1741</v>
      </c>
      <c r="H344" s="142" t="s">
        <v>24</v>
      </c>
      <c r="I344" s="143">
        <v>1943</v>
      </c>
      <c r="J344" s="143">
        <f t="shared" si="88"/>
        <v>369.17</v>
      </c>
      <c r="K344" s="125">
        <f t="shared" si="89"/>
        <v>2312.17</v>
      </c>
      <c r="L344" s="143">
        <f t="shared" si="90"/>
        <v>92.486800000000002</v>
      </c>
      <c r="M344" s="51">
        <f t="shared" si="91"/>
        <v>2404.6568000000002</v>
      </c>
      <c r="N344" s="54">
        <v>12</v>
      </c>
      <c r="O344" s="95">
        <v>0</v>
      </c>
      <c r="P344" s="54">
        <v>4</v>
      </c>
      <c r="Q344" s="55">
        <f t="shared" si="92"/>
        <v>8</v>
      </c>
      <c r="S344" s="61">
        <f t="shared" si="93"/>
        <v>19237.254400000002</v>
      </c>
      <c r="T344" s="56">
        <f t="shared" si="101"/>
        <v>16800</v>
      </c>
      <c r="U344" s="141">
        <f t="shared" si="103"/>
        <v>7181.3727999999992</v>
      </c>
      <c r="V344" s="32">
        <v>2014</v>
      </c>
    </row>
    <row r="345" spans="1:22" thickTop="1" thickBot="1">
      <c r="A345" s="32">
        <v>267</v>
      </c>
      <c r="C345" s="57">
        <f t="shared" si="102"/>
        <v>1341.249</v>
      </c>
      <c r="D345" s="58">
        <v>1500</v>
      </c>
      <c r="E345" s="59">
        <f t="shared" si="104"/>
        <v>0</v>
      </c>
      <c r="F345" s="52" t="s">
        <v>1720</v>
      </c>
      <c r="G345" s="138" t="s">
        <v>429</v>
      </c>
      <c r="H345" s="142" t="s">
        <v>24</v>
      </c>
      <c r="I345" s="143">
        <v>663</v>
      </c>
      <c r="J345" s="143">
        <f t="shared" si="88"/>
        <v>125.97</v>
      </c>
      <c r="K345" s="125">
        <f t="shared" si="89"/>
        <v>788.97</v>
      </c>
      <c r="L345" s="143">
        <f t="shared" si="90"/>
        <v>31.558800000000002</v>
      </c>
      <c r="M345" s="51">
        <f t="shared" si="91"/>
        <v>820.52880000000005</v>
      </c>
      <c r="N345" s="54">
        <v>12</v>
      </c>
      <c r="O345" s="95">
        <v>0</v>
      </c>
      <c r="P345" s="54">
        <v>12</v>
      </c>
      <c r="Q345" s="55">
        <f t="shared" si="92"/>
        <v>0</v>
      </c>
      <c r="S345" s="61">
        <f t="shared" si="93"/>
        <v>0</v>
      </c>
      <c r="T345" s="56">
        <f t="shared" si="101"/>
        <v>18000</v>
      </c>
      <c r="U345" s="141">
        <f t="shared" si="103"/>
        <v>8153.6543999999994</v>
      </c>
    </row>
    <row r="346" spans="1:22" thickTop="1" thickBot="1">
      <c r="A346" s="32">
        <v>994</v>
      </c>
      <c r="C346" s="57">
        <f t="shared" si="102"/>
        <v>1879.367</v>
      </c>
      <c r="D346" s="58">
        <v>2000</v>
      </c>
      <c r="E346" s="59">
        <f t="shared" si="104"/>
        <v>0</v>
      </c>
      <c r="F346" s="52" t="s">
        <v>1720</v>
      </c>
      <c r="G346" s="138" t="s">
        <v>430</v>
      </c>
      <c r="H346" s="142" t="s">
        <v>24</v>
      </c>
      <c r="I346" s="143">
        <v>929</v>
      </c>
      <c r="J346" s="143">
        <f t="shared" si="88"/>
        <v>176.51</v>
      </c>
      <c r="K346" s="125">
        <f t="shared" si="89"/>
        <v>1105.51</v>
      </c>
      <c r="L346" s="143">
        <f t="shared" si="90"/>
        <v>44.220399999999998</v>
      </c>
      <c r="M346" s="51">
        <f t="shared" si="91"/>
        <v>1149.7303999999999</v>
      </c>
      <c r="N346" s="54">
        <v>16</v>
      </c>
      <c r="O346" s="95">
        <v>0</v>
      </c>
      <c r="P346" s="54">
        <v>12</v>
      </c>
      <c r="Q346" s="55">
        <f t="shared" si="92"/>
        <v>4</v>
      </c>
      <c r="S346" s="61">
        <f t="shared" si="93"/>
        <v>4598.9215999999997</v>
      </c>
      <c r="T346" s="56">
        <f t="shared" si="101"/>
        <v>24000</v>
      </c>
      <c r="U346" s="141">
        <f t="shared" si="103"/>
        <v>10203.235200000001</v>
      </c>
    </row>
    <row r="347" spans="1:22" thickTop="1" thickBot="1">
      <c r="A347" s="32">
        <v>995</v>
      </c>
      <c r="C347" s="57">
        <f t="shared" si="102"/>
        <v>1045.8910000000001</v>
      </c>
      <c r="D347" s="58">
        <v>1500</v>
      </c>
      <c r="E347" s="59">
        <f t="shared" si="104"/>
        <v>0</v>
      </c>
      <c r="F347" s="52" t="s">
        <v>1720</v>
      </c>
      <c r="G347" s="138" t="s">
        <v>431</v>
      </c>
      <c r="H347" s="142" t="s">
        <v>24</v>
      </c>
      <c r="I347" s="143">
        <v>517</v>
      </c>
      <c r="J347" s="143">
        <f t="shared" si="88"/>
        <v>98.23</v>
      </c>
      <c r="K347" s="125">
        <f t="shared" si="89"/>
        <v>615.23</v>
      </c>
      <c r="L347" s="143">
        <f t="shared" si="90"/>
        <v>24.609200000000001</v>
      </c>
      <c r="M347" s="51">
        <f t="shared" si="91"/>
        <v>639.83920000000001</v>
      </c>
      <c r="N347" s="54">
        <v>20</v>
      </c>
      <c r="O347" s="95">
        <v>0</v>
      </c>
      <c r="P347" s="54">
        <v>20</v>
      </c>
      <c r="Q347" s="55">
        <f t="shared" si="92"/>
        <v>0</v>
      </c>
      <c r="S347" s="61">
        <f t="shared" si="93"/>
        <v>0</v>
      </c>
      <c r="T347" s="56">
        <f t="shared" si="101"/>
        <v>30000</v>
      </c>
      <c r="U347" s="141">
        <f t="shared" si="103"/>
        <v>17203.216</v>
      </c>
    </row>
    <row r="348" spans="1:22" thickTop="1" thickBot="1">
      <c r="A348" s="32">
        <v>993</v>
      </c>
      <c r="C348" s="57">
        <f t="shared" si="102"/>
        <v>1045.8910000000001</v>
      </c>
      <c r="D348" s="58">
        <v>1500</v>
      </c>
      <c r="E348" s="59">
        <f t="shared" si="104"/>
        <v>0</v>
      </c>
      <c r="F348" s="52" t="s">
        <v>1720</v>
      </c>
      <c r="G348" s="138" t="s">
        <v>432</v>
      </c>
      <c r="H348" s="142" t="s">
        <v>24</v>
      </c>
      <c r="I348" s="143">
        <v>517</v>
      </c>
      <c r="J348" s="143">
        <f t="shared" si="88"/>
        <v>98.23</v>
      </c>
      <c r="K348" s="125">
        <f t="shared" si="89"/>
        <v>615.23</v>
      </c>
      <c r="L348" s="143">
        <f t="shared" si="90"/>
        <v>24.609200000000001</v>
      </c>
      <c r="M348" s="51">
        <f t="shared" si="91"/>
        <v>639.83920000000001</v>
      </c>
      <c r="N348" s="54">
        <v>16</v>
      </c>
      <c r="O348" s="95">
        <v>0</v>
      </c>
      <c r="P348" s="54">
        <v>8</v>
      </c>
      <c r="Q348" s="55">
        <f t="shared" si="92"/>
        <v>8</v>
      </c>
      <c r="S348" s="61">
        <f t="shared" si="93"/>
        <v>5118.7136</v>
      </c>
      <c r="T348" s="56">
        <f t="shared" si="101"/>
        <v>12000</v>
      </c>
      <c r="U348" s="141">
        <f t="shared" si="103"/>
        <v>6881.2864</v>
      </c>
    </row>
    <row r="349" spans="1:22" thickTop="1" thickBot="1">
      <c r="A349" s="32">
        <v>1001</v>
      </c>
      <c r="C349" s="57">
        <f t="shared" si="102"/>
        <v>2134.2649999999999</v>
      </c>
      <c r="D349" s="58">
        <v>2000</v>
      </c>
      <c r="E349" s="59">
        <f t="shared" si="104"/>
        <v>0</v>
      </c>
      <c r="F349" s="52" t="s">
        <v>1720</v>
      </c>
      <c r="G349" s="138" t="s">
        <v>433</v>
      </c>
      <c r="H349" s="142" t="s">
        <v>24</v>
      </c>
      <c r="I349" s="143">
        <v>1055</v>
      </c>
      <c r="J349" s="143">
        <f t="shared" si="88"/>
        <v>200.45</v>
      </c>
      <c r="K349" s="125">
        <f t="shared" si="89"/>
        <v>1255.45</v>
      </c>
      <c r="L349" s="143">
        <f t="shared" si="90"/>
        <v>50.218000000000004</v>
      </c>
      <c r="M349" s="51">
        <f t="shared" si="91"/>
        <v>1305.6680000000001</v>
      </c>
      <c r="N349" s="54">
        <v>20</v>
      </c>
      <c r="O349" s="95">
        <v>0</v>
      </c>
      <c r="P349" s="54">
        <v>4</v>
      </c>
      <c r="Q349" s="55">
        <f t="shared" si="92"/>
        <v>16</v>
      </c>
      <c r="S349" s="61">
        <f t="shared" si="93"/>
        <v>20890.688000000002</v>
      </c>
      <c r="T349" s="56">
        <f t="shared" si="101"/>
        <v>8000</v>
      </c>
      <c r="U349" s="141">
        <f t="shared" si="103"/>
        <v>2777.3279999999995</v>
      </c>
    </row>
    <row r="350" spans="1:22" thickTop="1" thickBot="1">
      <c r="C350" s="57">
        <f t="shared" si="102"/>
        <v>1689.2049999999999</v>
      </c>
      <c r="D350" s="58">
        <v>2500</v>
      </c>
      <c r="E350" s="59">
        <f t="shared" si="104"/>
        <v>0</v>
      </c>
      <c r="F350" s="52" t="s">
        <v>1748</v>
      </c>
      <c r="G350" s="138" t="s">
        <v>1749</v>
      </c>
      <c r="H350" s="142" t="s">
        <v>63</v>
      </c>
      <c r="I350" s="143">
        <v>835</v>
      </c>
      <c r="J350" s="143">
        <f t="shared" si="88"/>
        <v>158.65</v>
      </c>
      <c r="K350" s="127">
        <f t="shared" si="89"/>
        <v>993.65</v>
      </c>
      <c r="L350" s="143">
        <f t="shared" si="90"/>
        <v>39.746000000000002</v>
      </c>
      <c r="M350" s="51">
        <f t="shared" si="91"/>
        <v>1033.396</v>
      </c>
      <c r="N350" s="54">
        <v>20</v>
      </c>
      <c r="O350" s="95">
        <v>0</v>
      </c>
      <c r="P350" s="54">
        <v>9</v>
      </c>
      <c r="Q350" s="55">
        <f t="shared" si="92"/>
        <v>11</v>
      </c>
      <c r="S350" s="61">
        <f t="shared" si="93"/>
        <v>11367.356</v>
      </c>
      <c r="T350" s="56">
        <f t="shared" si="101"/>
        <v>22500</v>
      </c>
      <c r="U350" s="141">
        <f t="shared" si="103"/>
        <v>13199.436</v>
      </c>
      <c r="V350" s="32">
        <v>2009</v>
      </c>
    </row>
    <row r="351" spans="1:22" thickTop="1" thickBot="1">
      <c r="A351" s="32">
        <v>271</v>
      </c>
      <c r="C351" s="57">
        <f t="shared" si="102"/>
        <v>2751.28</v>
      </c>
      <c r="D351" s="58">
        <v>3200</v>
      </c>
      <c r="E351" s="59">
        <f t="shared" si="104"/>
        <v>0</v>
      </c>
      <c r="F351" s="52" t="s">
        <v>1748</v>
      </c>
      <c r="G351" s="138" t="s">
        <v>1752</v>
      </c>
      <c r="H351" s="142" t="s">
        <v>21</v>
      </c>
      <c r="I351" s="143">
        <v>1360</v>
      </c>
      <c r="J351" s="143">
        <f t="shared" si="88"/>
        <v>258.39999999999998</v>
      </c>
      <c r="K351" s="127">
        <f t="shared" si="89"/>
        <v>1618.4</v>
      </c>
      <c r="L351" s="143">
        <f t="shared" si="90"/>
        <v>64.736000000000004</v>
      </c>
      <c r="M351" s="51">
        <f t="shared" si="91"/>
        <v>1683.1360000000002</v>
      </c>
      <c r="N351" s="54">
        <v>8</v>
      </c>
      <c r="O351" s="95">
        <v>0</v>
      </c>
      <c r="P351" s="54">
        <v>6</v>
      </c>
      <c r="Q351" s="55">
        <f t="shared" si="92"/>
        <v>2</v>
      </c>
      <c r="S351" s="61">
        <f t="shared" si="93"/>
        <v>3366.2720000000004</v>
      </c>
      <c r="T351" s="56">
        <f t="shared" si="101"/>
        <v>19200</v>
      </c>
      <c r="U351" s="141">
        <f t="shared" si="103"/>
        <v>9101.1839999999993</v>
      </c>
      <c r="V351" s="32">
        <v>2009</v>
      </c>
    </row>
    <row r="352" spans="1:22" thickTop="1" thickBot="1">
      <c r="A352" s="32">
        <v>272</v>
      </c>
      <c r="C352" s="57">
        <f t="shared" si="102"/>
        <v>6501.9219999999996</v>
      </c>
      <c r="D352" s="58">
        <v>7000</v>
      </c>
      <c r="E352" s="59">
        <f t="shared" si="104"/>
        <v>0</v>
      </c>
      <c r="F352" s="52" t="s">
        <v>1748</v>
      </c>
      <c r="G352" s="138" t="s">
        <v>1753</v>
      </c>
      <c r="H352" s="142" t="s">
        <v>21</v>
      </c>
      <c r="I352" s="143">
        <v>3214</v>
      </c>
      <c r="J352" s="143">
        <f t="shared" si="88"/>
        <v>610.66</v>
      </c>
      <c r="K352" s="127">
        <f t="shared" si="89"/>
        <v>3824.66</v>
      </c>
      <c r="L352" s="143">
        <f t="shared" si="90"/>
        <v>152.9864</v>
      </c>
      <c r="M352" s="51">
        <f t="shared" si="91"/>
        <v>3977.6463999999996</v>
      </c>
      <c r="N352" s="54">
        <v>8</v>
      </c>
      <c r="O352" s="95">
        <v>0</v>
      </c>
      <c r="P352" s="54">
        <v>6</v>
      </c>
      <c r="Q352" s="55">
        <f t="shared" si="92"/>
        <v>2</v>
      </c>
      <c r="S352" s="61">
        <f t="shared" si="93"/>
        <v>7955.2927999999993</v>
      </c>
      <c r="T352" s="56">
        <f t="shared" si="101"/>
        <v>42000</v>
      </c>
      <c r="U352" s="141">
        <f t="shared" si="103"/>
        <v>18134.121600000002</v>
      </c>
      <c r="V352" s="32">
        <v>2009</v>
      </c>
    </row>
    <row r="353" spans="1:23" thickTop="1" thickBot="1">
      <c r="A353" s="32">
        <v>274</v>
      </c>
      <c r="C353" s="57">
        <f t="shared" si="102"/>
        <v>1013.523</v>
      </c>
      <c r="D353" s="58">
        <v>2700</v>
      </c>
      <c r="E353" s="59">
        <f t="shared" si="104"/>
        <v>0</v>
      </c>
      <c r="F353" s="52" t="s">
        <v>1750</v>
      </c>
      <c r="G353" s="138" t="s">
        <v>1751</v>
      </c>
      <c r="H353" s="142" t="s">
        <v>21</v>
      </c>
      <c r="I353" s="143">
        <v>501</v>
      </c>
      <c r="J353" s="143">
        <f t="shared" si="88"/>
        <v>95.19</v>
      </c>
      <c r="K353" s="127">
        <f t="shared" si="89"/>
        <v>596.19000000000005</v>
      </c>
      <c r="L353" s="143">
        <f t="shared" si="90"/>
        <v>23.847600000000003</v>
      </c>
      <c r="M353" s="51">
        <f t="shared" si="91"/>
        <v>620.03760000000011</v>
      </c>
      <c r="N353" s="54">
        <v>8</v>
      </c>
      <c r="O353" s="95">
        <v>0</v>
      </c>
      <c r="P353" s="54">
        <v>6</v>
      </c>
      <c r="Q353" s="55">
        <f t="shared" si="92"/>
        <v>2</v>
      </c>
      <c r="S353" s="61">
        <f t="shared" si="93"/>
        <v>1240.0752000000002</v>
      </c>
      <c r="T353" s="56">
        <f t="shared" si="101"/>
        <v>16200</v>
      </c>
      <c r="U353" s="141">
        <f t="shared" si="103"/>
        <v>12479.774399999998</v>
      </c>
      <c r="V353" s="32">
        <v>2009</v>
      </c>
    </row>
    <row r="354" spans="1:23" thickTop="1" thickBot="1">
      <c r="A354" s="32">
        <v>275</v>
      </c>
      <c r="C354" s="57">
        <f t="shared" si="102"/>
        <v>10924.199999999999</v>
      </c>
      <c r="D354" s="58">
        <v>10850</v>
      </c>
      <c r="E354" s="59">
        <f t="shared" si="104"/>
        <v>0</v>
      </c>
      <c r="F354" s="52" t="s">
        <v>609</v>
      </c>
      <c r="G354" s="138" t="s">
        <v>610</v>
      </c>
      <c r="H354" s="142" t="s">
        <v>24</v>
      </c>
      <c r="I354" s="143">
        <v>5400</v>
      </c>
      <c r="J354" s="143">
        <f t="shared" si="88"/>
        <v>1026</v>
      </c>
      <c r="K354" s="125">
        <f t="shared" si="89"/>
        <v>6426</v>
      </c>
      <c r="L354" s="143">
        <f t="shared" si="90"/>
        <v>257.04000000000002</v>
      </c>
      <c r="M354" s="51">
        <f t="shared" si="91"/>
        <v>6683.04</v>
      </c>
      <c r="N354" s="54">
        <v>4</v>
      </c>
      <c r="O354" s="95">
        <v>0</v>
      </c>
      <c r="P354" s="54">
        <v>0</v>
      </c>
      <c r="Q354" s="55">
        <f t="shared" si="92"/>
        <v>4</v>
      </c>
      <c r="S354" s="61">
        <f t="shared" si="93"/>
        <v>26732.16</v>
      </c>
      <c r="T354" s="56">
        <f t="shared" si="101"/>
        <v>0</v>
      </c>
      <c r="U354" s="141">
        <f t="shared" si="103"/>
        <v>0</v>
      </c>
    </row>
    <row r="355" spans="1:23" thickTop="1" thickBot="1">
      <c r="A355" s="32">
        <v>277</v>
      </c>
      <c r="C355" s="57">
        <f t="shared" si="102"/>
        <v>1078.259</v>
      </c>
      <c r="D355" s="58">
        <v>1250</v>
      </c>
      <c r="E355" s="59">
        <f t="shared" si="104"/>
        <v>0</v>
      </c>
      <c r="F355" s="52" t="s">
        <v>1721</v>
      </c>
      <c r="G355" s="138" t="s">
        <v>425</v>
      </c>
      <c r="H355" s="142" t="s">
        <v>11</v>
      </c>
      <c r="I355" s="143">
        <v>533</v>
      </c>
      <c r="J355" s="143">
        <f t="shared" si="88"/>
        <v>101.27</v>
      </c>
      <c r="K355" s="53">
        <f t="shared" si="89"/>
        <v>634.27</v>
      </c>
      <c r="L355" s="143">
        <f t="shared" si="90"/>
        <v>25.370799999999999</v>
      </c>
      <c r="M355" s="51">
        <f t="shared" si="91"/>
        <v>659.64080000000001</v>
      </c>
      <c r="N355" s="54">
        <v>8</v>
      </c>
      <c r="O355" s="95">
        <v>0</v>
      </c>
      <c r="P355" s="54">
        <v>8</v>
      </c>
      <c r="Q355" s="55">
        <f t="shared" si="92"/>
        <v>0</v>
      </c>
      <c r="S355" s="61">
        <f t="shared" si="93"/>
        <v>0</v>
      </c>
      <c r="T355" s="56">
        <f t="shared" si="101"/>
        <v>10000</v>
      </c>
      <c r="U355" s="141">
        <f t="shared" si="103"/>
        <v>4722.8735999999999</v>
      </c>
    </row>
    <row r="356" spans="1:23" thickTop="1" thickBot="1">
      <c r="A356" s="32">
        <v>278</v>
      </c>
      <c r="C356" s="57">
        <f t="shared" si="102"/>
        <v>1389.8009999999999</v>
      </c>
      <c r="F356" s="52" t="s">
        <v>1734</v>
      </c>
      <c r="G356" s="138" t="s">
        <v>562</v>
      </c>
      <c r="H356" s="142" t="s">
        <v>11</v>
      </c>
      <c r="I356" s="143">
        <v>687</v>
      </c>
      <c r="J356" s="143">
        <f t="shared" si="88"/>
        <v>130.53</v>
      </c>
      <c r="K356" s="53">
        <f t="shared" si="89"/>
        <v>817.53</v>
      </c>
      <c r="L356" s="143">
        <f t="shared" si="90"/>
        <v>32.7012</v>
      </c>
      <c r="M356" s="51">
        <f t="shared" si="91"/>
        <v>850.23119999999994</v>
      </c>
      <c r="N356" s="54">
        <v>0</v>
      </c>
      <c r="O356" s="95">
        <v>0</v>
      </c>
      <c r="P356" s="54">
        <f>O356+B364</f>
        <v>0</v>
      </c>
      <c r="Q356" s="55">
        <f t="shared" si="92"/>
        <v>0</v>
      </c>
      <c r="S356" s="61">
        <f t="shared" si="93"/>
        <v>0</v>
      </c>
      <c r="T356" s="56">
        <f t="shared" si="101"/>
        <v>0</v>
      </c>
      <c r="U356" s="141">
        <f t="shared" si="103"/>
        <v>0</v>
      </c>
      <c r="V356" s="32">
        <v>2015</v>
      </c>
    </row>
    <row r="357" spans="1:23" thickTop="1" thickBot="1">
      <c r="A357" s="32">
        <v>279</v>
      </c>
      <c r="C357" s="57">
        <f t="shared" si="102"/>
        <v>1539.5029999999999</v>
      </c>
      <c r="F357" s="52" t="s">
        <v>1726</v>
      </c>
      <c r="G357" s="138" t="s">
        <v>1727</v>
      </c>
      <c r="H357" s="142" t="s">
        <v>11</v>
      </c>
      <c r="I357" s="143">
        <v>761</v>
      </c>
      <c r="J357" s="143">
        <f t="shared" si="88"/>
        <v>144.59</v>
      </c>
      <c r="K357" s="53">
        <f t="shared" si="89"/>
        <v>905.59</v>
      </c>
      <c r="L357" s="143">
        <f t="shared" si="90"/>
        <v>36.223600000000005</v>
      </c>
      <c r="M357" s="51">
        <f t="shared" si="91"/>
        <v>941.81360000000006</v>
      </c>
      <c r="N357" s="54">
        <v>20</v>
      </c>
      <c r="O357" s="95">
        <v>0</v>
      </c>
      <c r="P357" s="54">
        <v>9</v>
      </c>
      <c r="Q357" s="55">
        <f t="shared" si="92"/>
        <v>11</v>
      </c>
      <c r="S357" s="61">
        <f t="shared" si="93"/>
        <v>10359.9496</v>
      </c>
      <c r="V357" s="32">
        <v>2014</v>
      </c>
    </row>
    <row r="358" spans="1:23" thickTop="1" thickBot="1">
      <c r="A358" s="32">
        <v>273</v>
      </c>
      <c r="C358" s="57">
        <f t="shared" si="102"/>
        <v>2785.6710000000003</v>
      </c>
      <c r="D358" s="58">
        <v>2500</v>
      </c>
      <c r="E358" s="59">
        <f>B366*D358</f>
        <v>0</v>
      </c>
      <c r="F358" s="52" t="s">
        <v>1725</v>
      </c>
      <c r="G358" s="138" t="s">
        <v>427</v>
      </c>
      <c r="H358" s="142" t="s">
        <v>11</v>
      </c>
      <c r="I358" s="143">
        <v>1377</v>
      </c>
      <c r="J358" s="143">
        <f t="shared" si="88"/>
        <v>261.63</v>
      </c>
      <c r="K358" s="53">
        <f t="shared" si="89"/>
        <v>1638.63</v>
      </c>
      <c r="L358" s="143">
        <f t="shared" si="90"/>
        <v>65.545200000000008</v>
      </c>
      <c r="M358" s="51">
        <f t="shared" si="91"/>
        <v>1704.1752000000001</v>
      </c>
      <c r="N358" s="54">
        <v>10</v>
      </c>
      <c r="O358" s="95">
        <v>0</v>
      </c>
      <c r="P358" s="54">
        <f>O358+B366</f>
        <v>0</v>
      </c>
      <c r="Q358" s="55">
        <f t="shared" si="92"/>
        <v>10</v>
      </c>
      <c r="S358" s="61">
        <f t="shared" si="93"/>
        <v>17041.752</v>
      </c>
      <c r="T358" s="56">
        <f>P358*D358</f>
        <v>0</v>
      </c>
      <c r="U358" s="141">
        <f>T358-P358*M358</f>
        <v>0</v>
      </c>
    </row>
    <row r="359" spans="1:23" thickTop="1" thickBot="1">
      <c r="A359" s="32">
        <v>1003</v>
      </c>
      <c r="C359" s="57">
        <f t="shared" si="102"/>
        <v>2243.5070000000001</v>
      </c>
      <c r="D359" s="58">
        <v>2000</v>
      </c>
      <c r="E359" s="59">
        <f>B367*D359</f>
        <v>0</v>
      </c>
      <c r="F359" s="52" t="s">
        <v>1739</v>
      </c>
      <c r="G359" s="138" t="s">
        <v>434</v>
      </c>
      <c r="H359" s="142" t="s">
        <v>11</v>
      </c>
      <c r="I359" s="143">
        <v>1109</v>
      </c>
      <c r="J359" s="143">
        <f t="shared" si="88"/>
        <v>210.71</v>
      </c>
      <c r="K359" s="53">
        <f t="shared" si="89"/>
        <v>1319.71</v>
      </c>
      <c r="L359" s="143">
        <f t="shared" si="90"/>
        <v>52.788400000000003</v>
      </c>
      <c r="M359" s="51">
        <f t="shared" si="91"/>
        <v>1372.4983999999999</v>
      </c>
      <c r="N359" s="54">
        <v>24</v>
      </c>
      <c r="O359" s="95">
        <v>8</v>
      </c>
      <c r="P359" s="54">
        <v>16</v>
      </c>
      <c r="Q359" s="55">
        <f t="shared" si="92"/>
        <v>8</v>
      </c>
      <c r="S359" s="61">
        <f t="shared" si="93"/>
        <v>10979.9872</v>
      </c>
      <c r="T359" s="56">
        <f>P359*D359</f>
        <v>32000</v>
      </c>
      <c r="U359" s="141">
        <f>T359-P359*M359</f>
        <v>10040.025600000001</v>
      </c>
    </row>
    <row r="360" spans="1:23" thickTop="1" thickBot="1">
      <c r="A360" s="32">
        <v>1005</v>
      </c>
      <c r="C360" s="57">
        <f t="shared" si="102"/>
        <v>1335.1799999999998</v>
      </c>
      <c r="F360" s="52" t="s">
        <v>1728</v>
      </c>
      <c r="G360" s="138" t="s">
        <v>1729</v>
      </c>
      <c r="H360" s="142" t="s">
        <v>11</v>
      </c>
      <c r="I360" s="143">
        <v>660</v>
      </c>
      <c r="J360" s="143">
        <f t="shared" ref="J360:J423" si="105">0.19*I360</f>
        <v>125.4</v>
      </c>
      <c r="K360" s="53">
        <f t="shared" ref="K360:K423" si="106">I360+J360</f>
        <v>785.4</v>
      </c>
      <c r="L360" s="143">
        <f t="shared" ref="L360:L423" si="107">0.04*K360</f>
        <v>31.416</v>
      </c>
      <c r="M360" s="51">
        <f t="shared" ref="M360:M423" si="108">K360+L360</f>
        <v>816.81600000000003</v>
      </c>
      <c r="N360" s="54">
        <v>10</v>
      </c>
      <c r="O360" s="95">
        <v>0</v>
      </c>
      <c r="P360" s="54">
        <v>4</v>
      </c>
      <c r="Q360" s="55">
        <f t="shared" ref="Q360:Q423" si="109">N360-P360</f>
        <v>6</v>
      </c>
      <c r="S360" s="61">
        <f t="shared" ref="S360:S423" si="110">Q360*M360</f>
        <v>4900.8960000000006</v>
      </c>
      <c r="V360" s="32">
        <v>2014</v>
      </c>
    </row>
    <row r="361" spans="1:23" thickTop="1" thickBot="1">
      <c r="C361" s="57">
        <f t="shared" si="102"/>
        <v>1314.95</v>
      </c>
      <c r="D361" s="58">
        <v>1500</v>
      </c>
      <c r="E361" s="59">
        <f>B369*D361</f>
        <v>0</v>
      </c>
      <c r="F361" s="52" t="s">
        <v>1756</v>
      </c>
      <c r="G361" s="138" t="s">
        <v>1757</v>
      </c>
      <c r="H361" s="142" t="s">
        <v>11</v>
      </c>
      <c r="I361" s="143">
        <v>650</v>
      </c>
      <c r="J361" s="143">
        <f t="shared" si="105"/>
        <v>123.5</v>
      </c>
      <c r="K361" s="127">
        <f t="shared" si="106"/>
        <v>773.5</v>
      </c>
      <c r="L361" s="143">
        <f t="shared" si="107"/>
        <v>30.94</v>
      </c>
      <c r="M361" s="51">
        <f t="shared" si="108"/>
        <v>804.44</v>
      </c>
      <c r="N361" s="54">
        <v>10</v>
      </c>
      <c r="O361" s="95">
        <v>0</v>
      </c>
      <c r="P361" s="54">
        <v>9</v>
      </c>
      <c r="Q361" s="55">
        <f t="shared" si="109"/>
        <v>1</v>
      </c>
      <c r="S361" s="61">
        <f t="shared" si="110"/>
        <v>804.44</v>
      </c>
      <c r="T361" s="56">
        <f>P361*D361</f>
        <v>13500</v>
      </c>
      <c r="U361" s="141">
        <f>T361-P361*M361</f>
        <v>6260.0399999999991</v>
      </c>
      <c r="V361" s="32">
        <v>2008</v>
      </c>
    </row>
    <row r="362" spans="1:23" thickTop="1" thickBot="1">
      <c r="A362" s="32">
        <v>1004</v>
      </c>
      <c r="C362" s="57">
        <f t="shared" si="102"/>
        <v>1942.0800000000002</v>
      </c>
      <c r="D362" s="58">
        <v>2000</v>
      </c>
      <c r="E362" s="59">
        <f>B370*D362</f>
        <v>0</v>
      </c>
      <c r="F362" s="52" t="s">
        <v>1722</v>
      </c>
      <c r="G362" s="138" t="s">
        <v>424</v>
      </c>
      <c r="H362" s="142" t="s">
        <v>11</v>
      </c>
      <c r="I362" s="143">
        <v>960</v>
      </c>
      <c r="J362" s="143">
        <f t="shared" si="105"/>
        <v>182.4</v>
      </c>
      <c r="K362" s="53">
        <f t="shared" si="106"/>
        <v>1142.4000000000001</v>
      </c>
      <c r="L362" s="143">
        <f t="shared" si="107"/>
        <v>45.696000000000005</v>
      </c>
      <c r="M362" s="51">
        <f t="shared" si="108"/>
        <v>1188.096</v>
      </c>
      <c r="N362" s="54">
        <v>7</v>
      </c>
      <c r="O362" s="95">
        <v>0</v>
      </c>
      <c r="P362" s="54">
        <v>5</v>
      </c>
      <c r="Q362" s="55">
        <f t="shared" si="109"/>
        <v>2</v>
      </c>
      <c r="S362" s="61">
        <f t="shared" si="110"/>
        <v>2376.192</v>
      </c>
      <c r="T362" s="56">
        <f>P362*D362</f>
        <v>10000</v>
      </c>
      <c r="U362" s="141">
        <f>T362-P362*M362</f>
        <v>4059.5200000000004</v>
      </c>
    </row>
    <row r="363" spans="1:23" thickTop="1" thickBot="1">
      <c r="A363" s="32">
        <v>268</v>
      </c>
      <c r="C363" s="57">
        <f t="shared" si="102"/>
        <v>1719.55</v>
      </c>
      <c r="D363" s="58">
        <v>1800</v>
      </c>
      <c r="E363" s="59">
        <f>B371*D363</f>
        <v>0</v>
      </c>
      <c r="F363" s="52" t="s">
        <v>1724</v>
      </c>
      <c r="G363" s="138" t="s">
        <v>426</v>
      </c>
      <c r="H363" s="142" t="s">
        <v>11</v>
      </c>
      <c r="I363" s="143">
        <v>850</v>
      </c>
      <c r="J363" s="143">
        <f t="shared" si="105"/>
        <v>161.5</v>
      </c>
      <c r="K363" s="53">
        <f t="shared" si="106"/>
        <v>1011.5</v>
      </c>
      <c r="L363" s="143">
        <f t="shared" si="107"/>
        <v>40.46</v>
      </c>
      <c r="M363" s="51">
        <f t="shared" si="108"/>
        <v>1051.96</v>
      </c>
      <c r="N363" s="54">
        <v>7</v>
      </c>
      <c r="O363" s="95">
        <v>0</v>
      </c>
      <c r="P363" s="54">
        <f>O363+B371</f>
        <v>0</v>
      </c>
      <c r="Q363" s="55">
        <f t="shared" si="109"/>
        <v>7</v>
      </c>
      <c r="S363" s="61">
        <f t="shared" si="110"/>
        <v>7363.72</v>
      </c>
      <c r="T363" s="56">
        <f>P363*D363</f>
        <v>0</v>
      </c>
      <c r="U363" s="141">
        <f>T363-P363*M363</f>
        <v>0</v>
      </c>
    </row>
    <row r="364" spans="1:23" thickTop="1" thickBot="1">
      <c r="A364" s="32">
        <v>291</v>
      </c>
      <c r="C364" s="57">
        <f t="shared" si="102"/>
        <v>2977.8560000000002</v>
      </c>
      <c r="D364" s="58">
        <v>2500</v>
      </c>
      <c r="E364" s="59">
        <f>B372*D364</f>
        <v>0</v>
      </c>
      <c r="F364" s="52" t="s">
        <v>1737</v>
      </c>
      <c r="G364" s="138" t="s">
        <v>421</v>
      </c>
      <c r="H364" s="142" t="s">
        <v>11</v>
      </c>
      <c r="I364" s="143">
        <v>1472</v>
      </c>
      <c r="J364" s="143">
        <f t="shared" si="105"/>
        <v>279.68</v>
      </c>
      <c r="K364" s="53">
        <f t="shared" si="106"/>
        <v>1751.68</v>
      </c>
      <c r="L364" s="143">
        <f t="shared" si="107"/>
        <v>70.0672</v>
      </c>
      <c r="M364" s="51">
        <f t="shared" si="108"/>
        <v>1821.7472</v>
      </c>
      <c r="N364" s="54">
        <v>12</v>
      </c>
      <c r="O364" s="95">
        <v>0</v>
      </c>
      <c r="P364" s="54">
        <f>O364+B372</f>
        <v>0</v>
      </c>
      <c r="Q364" s="55">
        <f t="shared" si="109"/>
        <v>12</v>
      </c>
      <c r="S364" s="61">
        <f t="shared" si="110"/>
        <v>21860.966400000001</v>
      </c>
      <c r="T364" s="56">
        <f>P364*D364</f>
        <v>0</v>
      </c>
      <c r="U364" s="141">
        <f>T364-P364*M364</f>
        <v>0</v>
      </c>
      <c r="V364" s="32">
        <v>2015</v>
      </c>
    </row>
    <row r="365" spans="1:23" thickTop="1" thickBot="1">
      <c r="A365" s="32">
        <v>282</v>
      </c>
      <c r="C365" s="57">
        <f t="shared" si="102"/>
        <v>7232.2249999999995</v>
      </c>
      <c r="F365" s="52" t="s">
        <v>1730</v>
      </c>
      <c r="G365" s="138" t="s">
        <v>1731</v>
      </c>
      <c r="H365" s="142" t="s">
        <v>11</v>
      </c>
      <c r="I365" s="143">
        <v>3575</v>
      </c>
      <c r="J365" s="143">
        <f t="shared" si="105"/>
        <v>679.25</v>
      </c>
      <c r="K365" s="53">
        <f t="shared" si="106"/>
        <v>4254.25</v>
      </c>
      <c r="L365" s="143">
        <f t="shared" si="107"/>
        <v>170.17000000000002</v>
      </c>
      <c r="M365" s="51">
        <f t="shared" si="108"/>
        <v>4424.42</v>
      </c>
      <c r="N365" s="54">
        <v>10</v>
      </c>
      <c r="O365" s="95">
        <v>0</v>
      </c>
      <c r="P365" s="54">
        <v>6</v>
      </c>
      <c r="Q365" s="55">
        <f t="shared" si="109"/>
        <v>4</v>
      </c>
      <c r="S365" s="61">
        <f t="shared" si="110"/>
        <v>17697.68</v>
      </c>
      <c r="V365" s="32">
        <v>2014</v>
      </c>
    </row>
    <row r="366" spans="1:23" thickTop="1" thickBot="1">
      <c r="C366" s="57">
        <f t="shared" ref="C366:C397" si="111">K366*1.7</f>
        <v>1335.1799999999998</v>
      </c>
      <c r="D366" s="58">
        <v>1250</v>
      </c>
      <c r="E366" s="59">
        <f t="shared" ref="E366:E413" si="112">B374*D366</f>
        <v>0</v>
      </c>
      <c r="F366" s="52" t="s">
        <v>1733</v>
      </c>
      <c r="G366" s="138" t="s">
        <v>422</v>
      </c>
      <c r="H366" s="142" t="s">
        <v>21</v>
      </c>
      <c r="I366" s="143">
        <v>660</v>
      </c>
      <c r="J366" s="143">
        <f t="shared" si="105"/>
        <v>125.4</v>
      </c>
      <c r="K366" s="53">
        <f t="shared" si="106"/>
        <v>785.4</v>
      </c>
      <c r="L366" s="143">
        <f t="shared" si="107"/>
        <v>31.416</v>
      </c>
      <c r="M366" s="51">
        <f t="shared" si="108"/>
        <v>816.81600000000003</v>
      </c>
      <c r="N366" s="54">
        <v>30</v>
      </c>
      <c r="O366" s="95">
        <v>0</v>
      </c>
      <c r="P366" s="54">
        <v>24</v>
      </c>
      <c r="Q366" s="55">
        <f t="shared" si="109"/>
        <v>6</v>
      </c>
      <c r="S366" s="61">
        <f t="shared" si="110"/>
        <v>4900.8960000000006</v>
      </c>
      <c r="T366" s="56">
        <f t="shared" ref="T366:T379" si="113">P366*D366</f>
        <v>30000</v>
      </c>
      <c r="U366" s="141">
        <f t="shared" ref="U366:U429" si="114">T366-P366*M366</f>
        <v>10396.415999999997</v>
      </c>
      <c r="V366" s="32" t="s">
        <v>987</v>
      </c>
    </row>
    <row r="367" spans="1:23" thickTop="1" thickBot="1">
      <c r="A367" s="32">
        <v>295</v>
      </c>
      <c r="C367" s="57">
        <f t="shared" si="111"/>
        <v>1211.7769999999998</v>
      </c>
      <c r="D367" s="58">
        <v>1500</v>
      </c>
      <c r="E367" s="59">
        <f t="shared" si="112"/>
        <v>0</v>
      </c>
      <c r="F367" s="52" t="s">
        <v>1733</v>
      </c>
      <c r="G367" s="144" t="s">
        <v>422</v>
      </c>
      <c r="H367" s="142" t="s">
        <v>21</v>
      </c>
      <c r="I367" s="143">
        <v>599</v>
      </c>
      <c r="J367" s="143">
        <f t="shared" si="105"/>
        <v>113.81</v>
      </c>
      <c r="K367" s="53">
        <f t="shared" si="106"/>
        <v>712.81</v>
      </c>
      <c r="L367" s="143">
        <f t="shared" si="107"/>
        <v>28.5124</v>
      </c>
      <c r="M367" s="51">
        <f t="shared" si="108"/>
        <v>741.3223999999999</v>
      </c>
      <c r="N367" s="54">
        <v>10</v>
      </c>
      <c r="O367" s="95">
        <v>0</v>
      </c>
      <c r="P367" s="54">
        <f>O367+B375</f>
        <v>0</v>
      </c>
      <c r="Q367" s="55">
        <f t="shared" si="109"/>
        <v>10</v>
      </c>
      <c r="R367" s="55" t="s">
        <v>2294</v>
      </c>
      <c r="S367" s="61">
        <f t="shared" si="110"/>
        <v>7413.2239999999993</v>
      </c>
      <c r="T367" s="56">
        <f t="shared" si="113"/>
        <v>0</v>
      </c>
      <c r="U367" s="141">
        <f t="shared" si="114"/>
        <v>0</v>
      </c>
      <c r="V367" s="32" t="s">
        <v>2278</v>
      </c>
      <c r="W367" s="32">
        <v>5326</v>
      </c>
    </row>
    <row r="368" spans="1:23" thickTop="1" thickBot="1">
      <c r="C368" s="57">
        <f t="shared" si="111"/>
        <v>1598.17</v>
      </c>
      <c r="D368" s="58">
        <v>1500</v>
      </c>
      <c r="E368" s="59">
        <f t="shared" si="112"/>
        <v>0</v>
      </c>
      <c r="F368" s="52" t="s">
        <v>1723</v>
      </c>
      <c r="G368" s="138" t="s">
        <v>128</v>
      </c>
      <c r="H368" s="142" t="s">
        <v>11</v>
      </c>
      <c r="I368" s="143">
        <v>790</v>
      </c>
      <c r="J368" s="143">
        <f t="shared" si="105"/>
        <v>150.1</v>
      </c>
      <c r="K368" s="53">
        <f t="shared" si="106"/>
        <v>940.1</v>
      </c>
      <c r="L368" s="143">
        <f t="shared" si="107"/>
        <v>37.603999999999999</v>
      </c>
      <c r="M368" s="51">
        <f t="shared" si="108"/>
        <v>977.70400000000006</v>
      </c>
      <c r="N368" s="54">
        <v>20</v>
      </c>
      <c r="O368" s="95">
        <v>2</v>
      </c>
      <c r="P368" s="54">
        <v>10</v>
      </c>
      <c r="Q368" s="55">
        <f t="shared" si="109"/>
        <v>10</v>
      </c>
      <c r="S368" s="61">
        <f t="shared" si="110"/>
        <v>9777.0400000000009</v>
      </c>
      <c r="T368" s="56">
        <f t="shared" si="113"/>
        <v>15000</v>
      </c>
      <c r="U368" s="141">
        <f t="shared" si="114"/>
        <v>5222.9599999999991</v>
      </c>
      <c r="V368" s="32">
        <v>2015</v>
      </c>
    </row>
    <row r="369" spans="1:23" thickTop="1" thickBot="1">
      <c r="A369" s="32">
        <v>280</v>
      </c>
      <c r="C369" s="57">
        <f t="shared" si="111"/>
        <v>1211.7769999999998</v>
      </c>
      <c r="D369" s="58">
        <v>1500</v>
      </c>
      <c r="E369" s="59">
        <f t="shared" si="112"/>
        <v>0</v>
      </c>
      <c r="F369" s="52" t="s">
        <v>1723</v>
      </c>
      <c r="G369" s="144" t="s">
        <v>128</v>
      </c>
      <c r="H369" s="142" t="s">
        <v>21</v>
      </c>
      <c r="I369" s="143">
        <v>599</v>
      </c>
      <c r="J369" s="143">
        <f t="shared" si="105"/>
        <v>113.81</v>
      </c>
      <c r="K369" s="53">
        <f t="shared" si="106"/>
        <v>712.81</v>
      </c>
      <c r="L369" s="143">
        <f t="shared" si="107"/>
        <v>28.5124</v>
      </c>
      <c r="M369" s="51">
        <f t="shared" si="108"/>
        <v>741.3223999999999</v>
      </c>
      <c r="N369" s="54">
        <v>10</v>
      </c>
      <c r="O369" s="95">
        <v>0</v>
      </c>
      <c r="P369" s="54">
        <f>O369+B377</f>
        <v>0</v>
      </c>
      <c r="Q369" s="55">
        <f t="shared" si="109"/>
        <v>10</v>
      </c>
      <c r="R369" s="55" t="s">
        <v>2294</v>
      </c>
      <c r="S369" s="61">
        <f t="shared" si="110"/>
        <v>7413.2239999999993</v>
      </c>
      <c r="T369" s="56">
        <f t="shared" si="113"/>
        <v>0</v>
      </c>
      <c r="U369" s="141">
        <f t="shared" si="114"/>
        <v>0</v>
      </c>
      <c r="V369" s="32" t="s">
        <v>2278</v>
      </c>
      <c r="W369" s="32">
        <v>5320</v>
      </c>
    </row>
    <row r="370" spans="1:23" thickTop="1" thickBot="1">
      <c r="C370" s="57">
        <f t="shared" si="111"/>
        <v>1598.17</v>
      </c>
      <c r="D370" s="58">
        <v>1250</v>
      </c>
      <c r="E370" s="59">
        <f t="shared" si="112"/>
        <v>0</v>
      </c>
      <c r="F370" s="52" t="s">
        <v>1736</v>
      </c>
      <c r="G370" s="138" t="s">
        <v>127</v>
      </c>
      <c r="H370" s="142" t="s">
        <v>21</v>
      </c>
      <c r="I370" s="143">
        <v>790</v>
      </c>
      <c r="J370" s="143">
        <f t="shared" si="105"/>
        <v>150.1</v>
      </c>
      <c r="K370" s="53">
        <f t="shared" si="106"/>
        <v>940.1</v>
      </c>
      <c r="L370" s="143">
        <f t="shared" si="107"/>
        <v>37.603999999999999</v>
      </c>
      <c r="M370" s="51">
        <f t="shared" si="108"/>
        <v>977.70400000000006</v>
      </c>
      <c r="N370" s="54">
        <v>10</v>
      </c>
      <c r="O370" s="95">
        <v>2</v>
      </c>
      <c r="P370" s="54">
        <f>O370+B378</f>
        <v>2</v>
      </c>
      <c r="Q370" s="55">
        <f t="shared" si="109"/>
        <v>8</v>
      </c>
      <c r="S370" s="61">
        <f t="shared" si="110"/>
        <v>7821.6320000000005</v>
      </c>
      <c r="T370" s="56">
        <f t="shared" si="113"/>
        <v>2500</v>
      </c>
      <c r="U370" s="141">
        <f t="shared" si="114"/>
        <v>544.59199999999987</v>
      </c>
      <c r="V370" s="32">
        <v>2015</v>
      </c>
    </row>
    <row r="371" spans="1:23" thickTop="1" thickBot="1">
      <c r="C371" s="57">
        <f t="shared" si="111"/>
        <v>871.9129999999999</v>
      </c>
      <c r="D371" s="58">
        <v>1500</v>
      </c>
      <c r="E371" s="59">
        <f t="shared" si="112"/>
        <v>0</v>
      </c>
      <c r="F371" s="52" t="s">
        <v>1754</v>
      </c>
      <c r="G371" s="138" t="s">
        <v>1755</v>
      </c>
      <c r="H371" s="142" t="s">
        <v>290</v>
      </c>
      <c r="I371" s="143">
        <v>431</v>
      </c>
      <c r="J371" s="143">
        <f t="shared" si="105"/>
        <v>81.89</v>
      </c>
      <c r="K371" s="127">
        <f t="shared" si="106"/>
        <v>512.89</v>
      </c>
      <c r="L371" s="143">
        <f t="shared" si="107"/>
        <v>20.515599999999999</v>
      </c>
      <c r="M371" s="51">
        <f t="shared" si="108"/>
        <v>533.40559999999994</v>
      </c>
      <c r="N371" s="54">
        <v>10</v>
      </c>
      <c r="O371" s="95">
        <v>0</v>
      </c>
      <c r="P371" s="54">
        <v>4</v>
      </c>
      <c r="Q371" s="55">
        <f t="shared" si="109"/>
        <v>6</v>
      </c>
      <c r="S371" s="61">
        <f t="shared" si="110"/>
        <v>3200.4335999999994</v>
      </c>
      <c r="T371" s="56">
        <f t="shared" si="113"/>
        <v>6000</v>
      </c>
      <c r="U371" s="141">
        <f t="shared" si="114"/>
        <v>3866.3776000000003</v>
      </c>
      <c r="V371" s="32">
        <v>2008</v>
      </c>
    </row>
    <row r="372" spans="1:23" thickTop="1" thickBot="1">
      <c r="C372" s="57">
        <f t="shared" si="111"/>
        <v>1598.17</v>
      </c>
      <c r="D372" s="58">
        <v>1250</v>
      </c>
      <c r="E372" s="59">
        <f t="shared" si="112"/>
        <v>0</v>
      </c>
      <c r="F372" s="52" t="s">
        <v>1735</v>
      </c>
      <c r="G372" s="138" t="s">
        <v>126</v>
      </c>
      <c r="H372" s="142" t="s">
        <v>11</v>
      </c>
      <c r="I372" s="143">
        <v>790</v>
      </c>
      <c r="J372" s="143">
        <f t="shared" si="105"/>
        <v>150.1</v>
      </c>
      <c r="K372" s="53">
        <f t="shared" si="106"/>
        <v>940.1</v>
      </c>
      <c r="L372" s="143">
        <f t="shared" si="107"/>
        <v>37.603999999999999</v>
      </c>
      <c r="M372" s="51">
        <f t="shared" si="108"/>
        <v>977.70400000000006</v>
      </c>
      <c r="N372" s="54">
        <v>20</v>
      </c>
      <c r="O372" s="95">
        <v>0</v>
      </c>
      <c r="P372" s="54">
        <f>O372+B380</f>
        <v>0</v>
      </c>
      <c r="Q372" s="55">
        <f t="shared" si="109"/>
        <v>20</v>
      </c>
      <c r="S372" s="61">
        <f t="shared" si="110"/>
        <v>19554.080000000002</v>
      </c>
      <c r="T372" s="56">
        <f t="shared" si="113"/>
        <v>0</v>
      </c>
      <c r="U372" s="141">
        <f t="shared" si="114"/>
        <v>0</v>
      </c>
    </row>
    <row r="373" spans="1:23" thickTop="1" thickBot="1">
      <c r="A373" s="32">
        <v>290</v>
      </c>
      <c r="C373" s="57">
        <f t="shared" si="111"/>
        <v>1211.7769999999998</v>
      </c>
      <c r="D373" s="58">
        <v>1500</v>
      </c>
      <c r="E373" s="59">
        <f t="shared" si="112"/>
        <v>0</v>
      </c>
      <c r="F373" s="52" t="s">
        <v>1735</v>
      </c>
      <c r="G373" s="144" t="s">
        <v>126</v>
      </c>
      <c r="H373" s="142" t="s">
        <v>21</v>
      </c>
      <c r="I373" s="143">
        <v>599</v>
      </c>
      <c r="J373" s="143">
        <f t="shared" si="105"/>
        <v>113.81</v>
      </c>
      <c r="K373" s="53">
        <f t="shared" si="106"/>
        <v>712.81</v>
      </c>
      <c r="L373" s="143">
        <f t="shared" si="107"/>
        <v>28.5124</v>
      </c>
      <c r="M373" s="51">
        <f t="shared" si="108"/>
        <v>741.3223999999999</v>
      </c>
      <c r="N373" s="54">
        <v>10</v>
      </c>
      <c r="O373" s="95">
        <v>0</v>
      </c>
      <c r="P373" s="54">
        <v>4</v>
      </c>
      <c r="Q373" s="55">
        <f t="shared" si="109"/>
        <v>6</v>
      </c>
      <c r="R373" s="55" t="s">
        <v>2294</v>
      </c>
      <c r="S373" s="61">
        <f t="shared" si="110"/>
        <v>4447.9343999999992</v>
      </c>
      <c r="T373" s="56">
        <f t="shared" si="113"/>
        <v>6000</v>
      </c>
      <c r="U373" s="141">
        <f t="shared" si="114"/>
        <v>3034.7104000000004</v>
      </c>
      <c r="V373" s="32" t="s">
        <v>2278</v>
      </c>
      <c r="W373" s="32">
        <v>5321</v>
      </c>
    </row>
    <row r="374" spans="1:23" thickTop="1" thickBot="1">
      <c r="C374" s="57">
        <f t="shared" si="111"/>
        <v>1335.1799999999998</v>
      </c>
      <c r="D374" s="58">
        <v>1500</v>
      </c>
      <c r="E374" s="59">
        <f t="shared" si="112"/>
        <v>0</v>
      </c>
      <c r="F374" s="52" t="s">
        <v>1732</v>
      </c>
      <c r="G374" s="138" t="s">
        <v>423</v>
      </c>
      <c r="H374" s="142" t="s">
        <v>21</v>
      </c>
      <c r="I374" s="143">
        <v>660</v>
      </c>
      <c r="J374" s="143">
        <f t="shared" si="105"/>
        <v>125.4</v>
      </c>
      <c r="K374" s="53">
        <f t="shared" si="106"/>
        <v>785.4</v>
      </c>
      <c r="L374" s="143">
        <f t="shared" si="107"/>
        <v>31.416</v>
      </c>
      <c r="M374" s="51">
        <f t="shared" si="108"/>
        <v>816.81600000000003</v>
      </c>
      <c r="N374" s="54">
        <v>10</v>
      </c>
      <c r="O374" s="95">
        <v>0</v>
      </c>
      <c r="P374" s="54">
        <v>4</v>
      </c>
      <c r="Q374" s="55">
        <f t="shared" si="109"/>
        <v>6</v>
      </c>
      <c r="S374" s="61">
        <f t="shared" si="110"/>
        <v>4900.8960000000006</v>
      </c>
      <c r="T374" s="56">
        <f t="shared" si="113"/>
        <v>6000</v>
      </c>
      <c r="U374" s="141">
        <f t="shared" si="114"/>
        <v>2732.7359999999999</v>
      </c>
    </row>
    <row r="375" spans="1:23" thickTop="1" thickBot="1">
      <c r="A375" s="32">
        <v>294</v>
      </c>
      <c r="C375" s="57">
        <f t="shared" si="111"/>
        <v>1444.4219999999998</v>
      </c>
      <c r="D375" s="58">
        <v>1250</v>
      </c>
      <c r="E375" s="59">
        <f t="shared" si="112"/>
        <v>0</v>
      </c>
      <c r="F375" s="52" t="s">
        <v>1738</v>
      </c>
      <c r="G375" s="138" t="s">
        <v>265</v>
      </c>
      <c r="H375" s="142" t="s">
        <v>986</v>
      </c>
      <c r="I375" s="143">
        <v>714</v>
      </c>
      <c r="J375" s="143">
        <f t="shared" si="105"/>
        <v>135.66</v>
      </c>
      <c r="K375" s="125">
        <f t="shared" si="106"/>
        <v>849.66</v>
      </c>
      <c r="L375" s="143">
        <f t="shared" si="107"/>
        <v>33.986399999999996</v>
      </c>
      <c r="M375" s="51">
        <f t="shared" si="108"/>
        <v>883.64639999999997</v>
      </c>
      <c r="N375" s="54">
        <v>23</v>
      </c>
      <c r="O375" s="95">
        <v>4</v>
      </c>
      <c r="P375" s="54">
        <v>14</v>
      </c>
      <c r="Q375" s="55">
        <f t="shared" si="109"/>
        <v>9</v>
      </c>
      <c r="S375" s="61">
        <f t="shared" si="110"/>
        <v>7952.8175999999994</v>
      </c>
      <c r="T375" s="56">
        <f t="shared" si="113"/>
        <v>17500</v>
      </c>
      <c r="U375" s="141">
        <f t="shared" si="114"/>
        <v>5128.9503999999997</v>
      </c>
      <c r="V375" s="32" t="s">
        <v>987</v>
      </c>
    </row>
    <row r="376" spans="1:23" thickTop="1" thickBot="1">
      <c r="A376" s="32">
        <v>284</v>
      </c>
      <c r="C376" s="57">
        <f t="shared" si="111"/>
        <v>829.43</v>
      </c>
      <c r="E376" s="59">
        <f t="shared" si="112"/>
        <v>0</v>
      </c>
      <c r="F376" s="52" t="s">
        <v>1758</v>
      </c>
      <c r="G376" s="138" t="s">
        <v>1755</v>
      </c>
      <c r="H376" s="142" t="s">
        <v>314</v>
      </c>
      <c r="I376" s="143">
        <v>410</v>
      </c>
      <c r="J376" s="143">
        <f t="shared" si="105"/>
        <v>77.900000000000006</v>
      </c>
      <c r="K376" s="127">
        <f t="shared" si="106"/>
        <v>487.9</v>
      </c>
      <c r="L376" s="143">
        <f t="shared" si="107"/>
        <v>19.515999999999998</v>
      </c>
      <c r="M376" s="51">
        <f t="shared" si="108"/>
        <v>507.416</v>
      </c>
      <c r="N376" s="54">
        <v>6</v>
      </c>
      <c r="O376" s="95">
        <v>0</v>
      </c>
      <c r="P376" s="54">
        <v>3</v>
      </c>
      <c r="Q376" s="55">
        <f t="shared" si="109"/>
        <v>3</v>
      </c>
      <c r="S376" s="61">
        <f t="shared" si="110"/>
        <v>1522.248</v>
      </c>
      <c r="T376" s="56">
        <f t="shared" si="113"/>
        <v>0</v>
      </c>
      <c r="U376" s="141">
        <f t="shared" si="114"/>
        <v>-1522.248</v>
      </c>
      <c r="V376" s="32">
        <v>2009</v>
      </c>
    </row>
    <row r="377" spans="1:23" thickTop="1" thickBot="1">
      <c r="C377" s="57">
        <f t="shared" si="111"/>
        <v>2023</v>
      </c>
      <c r="D377" s="58">
        <v>3500</v>
      </c>
      <c r="E377" s="59">
        <f t="shared" si="112"/>
        <v>0</v>
      </c>
      <c r="F377" s="52" t="s">
        <v>581</v>
      </c>
      <c r="G377" s="138" t="s">
        <v>587</v>
      </c>
      <c r="H377" s="142" t="s">
        <v>225</v>
      </c>
      <c r="I377" s="143">
        <v>1000</v>
      </c>
      <c r="J377" s="143">
        <f t="shared" si="105"/>
        <v>190</v>
      </c>
      <c r="K377" s="125">
        <f t="shared" si="106"/>
        <v>1190</v>
      </c>
      <c r="L377" s="143">
        <f t="shared" si="107"/>
        <v>47.6</v>
      </c>
      <c r="M377" s="51">
        <f t="shared" si="108"/>
        <v>1237.5999999999999</v>
      </c>
      <c r="N377" s="54">
        <v>5</v>
      </c>
      <c r="O377" s="95">
        <v>0</v>
      </c>
      <c r="P377" s="54">
        <v>0</v>
      </c>
      <c r="Q377" s="55">
        <f t="shared" si="109"/>
        <v>5</v>
      </c>
      <c r="S377" s="61">
        <f t="shared" si="110"/>
        <v>6188</v>
      </c>
      <c r="T377" s="56">
        <f t="shared" si="113"/>
        <v>0</v>
      </c>
      <c r="U377" s="141">
        <f t="shared" si="114"/>
        <v>0</v>
      </c>
    </row>
    <row r="378" spans="1:23" thickTop="1" thickBot="1">
      <c r="A378" s="32">
        <v>288</v>
      </c>
      <c r="B378" s="60">
        <v>0</v>
      </c>
      <c r="C378" s="57">
        <f t="shared" si="111"/>
        <v>2023</v>
      </c>
      <c r="D378" s="58">
        <v>3200</v>
      </c>
      <c r="E378" s="59">
        <f t="shared" si="112"/>
        <v>0</v>
      </c>
      <c r="F378" s="52" t="s">
        <v>1399</v>
      </c>
      <c r="G378" s="138" t="s">
        <v>586</v>
      </c>
      <c r="H378" s="142" t="s">
        <v>225</v>
      </c>
      <c r="I378" s="143">
        <v>1000</v>
      </c>
      <c r="J378" s="143">
        <f t="shared" si="105"/>
        <v>190</v>
      </c>
      <c r="K378" s="125">
        <f t="shared" si="106"/>
        <v>1190</v>
      </c>
      <c r="L378" s="143">
        <f t="shared" si="107"/>
        <v>47.6</v>
      </c>
      <c r="M378" s="51">
        <f t="shared" si="108"/>
        <v>1237.5999999999999</v>
      </c>
      <c r="N378" s="54">
        <v>6</v>
      </c>
      <c r="O378" s="95">
        <v>0</v>
      </c>
      <c r="P378" s="54">
        <v>0</v>
      </c>
      <c r="Q378" s="55">
        <f t="shared" si="109"/>
        <v>6</v>
      </c>
      <c r="S378" s="61">
        <f t="shared" si="110"/>
        <v>7425.5999999999995</v>
      </c>
      <c r="T378" s="56">
        <f t="shared" si="113"/>
        <v>0</v>
      </c>
      <c r="U378" s="141">
        <f t="shared" si="114"/>
        <v>0</v>
      </c>
    </row>
    <row r="379" spans="1:23" thickTop="1" thickBot="1">
      <c r="A379" s="32">
        <v>283</v>
      </c>
      <c r="C379" s="57">
        <f t="shared" si="111"/>
        <v>1047.914</v>
      </c>
      <c r="D379" s="58">
        <v>1300</v>
      </c>
      <c r="E379" s="59">
        <f t="shared" si="112"/>
        <v>0</v>
      </c>
      <c r="F379" s="52" t="s">
        <v>243</v>
      </c>
      <c r="G379" s="138" t="s">
        <v>244</v>
      </c>
      <c r="H379" s="142" t="s">
        <v>21</v>
      </c>
      <c r="I379" s="143">
        <v>518</v>
      </c>
      <c r="J379" s="143">
        <f t="shared" si="105"/>
        <v>98.42</v>
      </c>
      <c r="K379" s="53">
        <f t="shared" si="106"/>
        <v>616.41999999999996</v>
      </c>
      <c r="L379" s="143">
        <f t="shared" si="107"/>
        <v>24.6568</v>
      </c>
      <c r="M379" s="51">
        <f t="shared" si="108"/>
        <v>641.07679999999993</v>
      </c>
      <c r="N379" s="54">
        <v>3</v>
      </c>
      <c r="O379" s="95">
        <v>0</v>
      </c>
      <c r="P379" s="54">
        <v>0</v>
      </c>
      <c r="Q379" s="55">
        <f t="shared" si="109"/>
        <v>3</v>
      </c>
      <c r="S379" s="61">
        <f t="shared" si="110"/>
        <v>1923.2303999999999</v>
      </c>
      <c r="T379" s="56">
        <f t="shared" si="113"/>
        <v>0</v>
      </c>
      <c r="U379" s="141">
        <f t="shared" si="114"/>
        <v>0</v>
      </c>
    </row>
    <row r="380" spans="1:23" thickTop="1" thickBot="1">
      <c r="A380" s="32">
        <v>285</v>
      </c>
      <c r="C380" s="57">
        <f t="shared" si="111"/>
        <v>5099.9829999999993</v>
      </c>
      <c r="D380" s="58">
        <v>5000</v>
      </c>
      <c r="E380" s="59">
        <f t="shared" si="112"/>
        <v>0</v>
      </c>
      <c r="F380" s="52" t="s">
        <v>1008</v>
      </c>
      <c r="G380" s="138" t="s">
        <v>1009</v>
      </c>
      <c r="H380" s="142" t="s">
        <v>21</v>
      </c>
      <c r="I380" s="143">
        <v>2521</v>
      </c>
      <c r="J380" s="143">
        <f t="shared" si="105"/>
        <v>478.99</v>
      </c>
      <c r="K380" s="53">
        <f t="shared" si="106"/>
        <v>2999.99</v>
      </c>
      <c r="L380" s="143">
        <f t="shared" si="107"/>
        <v>119.99959999999999</v>
      </c>
      <c r="M380" s="51">
        <f t="shared" si="108"/>
        <v>3119.9895999999999</v>
      </c>
      <c r="N380" s="54">
        <v>4</v>
      </c>
      <c r="O380" s="95">
        <v>0</v>
      </c>
      <c r="P380" s="54">
        <v>0</v>
      </c>
      <c r="Q380" s="55">
        <f t="shared" si="109"/>
        <v>4</v>
      </c>
      <c r="S380" s="61">
        <f t="shared" si="110"/>
        <v>12479.9584</v>
      </c>
      <c r="U380" s="141">
        <f t="shared" si="114"/>
        <v>0</v>
      </c>
      <c r="V380" s="32">
        <v>2012</v>
      </c>
    </row>
    <row r="381" spans="1:23" thickTop="1" thickBot="1">
      <c r="C381" s="57">
        <f t="shared" si="111"/>
        <v>3746.596</v>
      </c>
      <c r="D381" s="58">
        <v>4570</v>
      </c>
      <c r="E381" s="59">
        <f t="shared" si="112"/>
        <v>0</v>
      </c>
      <c r="F381" s="52" t="s">
        <v>583</v>
      </c>
      <c r="G381" s="138" t="s">
        <v>1395</v>
      </c>
      <c r="H381" s="142" t="s">
        <v>21</v>
      </c>
      <c r="I381" s="143">
        <v>1852</v>
      </c>
      <c r="J381" s="143">
        <f t="shared" si="105"/>
        <v>351.88</v>
      </c>
      <c r="K381" s="53">
        <f t="shared" si="106"/>
        <v>2203.88</v>
      </c>
      <c r="L381" s="143">
        <f t="shared" si="107"/>
        <v>88.155200000000008</v>
      </c>
      <c r="M381" s="51">
        <f t="shared" si="108"/>
        <v>2292.0352000000003</v>
      </c>
      <c r="N381" s="54">
        <v>2</v>
      </c>
      <c r="O381" s="95">
        <v>0</v>
      </c>
      <c r="P381" s="54">
        <v>0</v>
      </c>
      <c r="Q381" s="55">
        <f t="shared" si="109"/>
        <v>2</v>
      </c>
      <c r="S381" s="61">
        <f t="shared" si="110"/>
        <v>4584.0704000000005</v>
      </c>
      <c r="T381" s="56">
        <f t="shared" ref="T381:T412" si="115">P381*D381</f>
        <v>0</v>
      </c>
      <c r="U381" s="141">
        <f t="shared" si="114"/>
        <v>0</v>
      </c>
    </row>
    <row r="382" spans="1:23" thickTop="1" thickBot="1">
      <c r="A382" s="32">
        <v>286</v>
      </c>
      <c r="C382" s="57">
        <f t="shared" si="111"/>
        <v>849.66</v>
      </c>
      <c r="D382" s="58">
        <v>1500</v>
      </c>
      <c r="E382" s="59">
        <f t="shared" si="112"/>
        <v>0</v>
      </c>
      <c r="F382" s="52" t="s">
        <v>583</v>
      </c>
      <c r="G382" s="138" t="s">
        <v>582</v>
      </c>
      <c r="H382" s="142" t="s">
        <v>21</v>
      </c>
      <c r="I382" s="143">
        <v>420</v>
      </c>
      <c r="J382" s="143">
        <f t="shared" si="105"/>
        <v>79.8</v>
      </c>
      <c r="K382" s="53">
        <f t="shared" si="106"/>
        <v>499.8</v>
      </c>
      <c r="L382" s="143">
        <f t="shared" si="107"/>
        <v>19.992000000000001</v>
      </c>
      <c r="M382" s="51">
        <f t="shared" si="108"/>
        <v>519.79200000000003</v>
      </c>
      <c r="N382" s="54">
        <v>3</v>
      </c>
      <c r="O382" s="95">
        <v>0</v>
      </c>
      <c r="P382" s="54">
        <v>0</v>
      </c>
      <c r="Q382" s="55">
        <f t="shared" si="109"/>
        <v>3</v>
      </c>
      <c r="S382" s="61">
        <f t="shared" si="110"/>
        <v>1559.3760000000002</v>
      </c>
      <c r="T382" s="56">
        <f t="shared" si="115"/>
        <v>0</v>
      </c>
      <c r="U382" s="141">
        <f t="shared" si="114"/>
        <v>0</v>
      </c>
    </row>
    <row r="383" spans="1:23" thickTop="1" thickBot="1">
      <c r="A383" s="32">
        <v>289</v>
      </c>
      <c r="B383" s="60">
        <v>0</v>
      </c>
      <c r="C383" s="57">
        <f t="shared" si="111"/>
        <v>799.08500000000004</v>
      </c>
      <c r="D383" s="58">
        <v>1500</v>
      </c>
      <c r="E383" s="59">
        <f t="shared" si="112"/>
        <v>0</v>
      </c>
      <c r="F383" s="52" t="s">
        <v>1396</v>
      </c>
      <c r="G383" s="138" t="s">
        <v>1397</v>
      </c>
      <c r="H383" s="142" t="s">
        <v>21</v>
      </c>
      <c r="I383" s="143">
        <v>395</v>
      </c>
      <c r="J383" s="143">
        <f t="shared" si="105"/>
        <v>75.05</v>
      </c>
      <c r="K383" s="53">
        <f t="shared" si="106"/>
        <v>470.05</v>
      </c>
      <c r="L383" s="143">
        <f t="shared" si="107"/>
        <v>18.802</v>
      </c>
      <c r="M383" s="51">
        <f t="shared" si="108"/>
        <v>488.85200000000003</v>
      </c>
      <c r="N383" s="54">
        <v>2</v>
      </c>
      <c r="O383" s="95">
        <v>0</v>
      </c>
      <c r="P383" s="54">
        <v>0</v>
      </c>
      <c r="Q383" s="55">
        <f t="shared" si="109"/>
        <v>2</v>
      </c>
      <c r="S383" s="61">
        <f t="shared" si="110"/>
        <v>977.70400000000006</v>
      </c>
      <c r="T383" s="56">
        <f t="shared" si="115"/>
        <v>0</v>
      </c>
      <c r="U383" s="141">
        <f t="shared" si="114"/>
        <v>0</v>
      </c>
    </row>
    <row r="384" spans="1:23" thickTop="1" thickBot="1">
      <c r="A384" s="32">
        <v>281</v>
      </c>
      <c r="C384" s="57">
        <f t="shared" si="111"/>
        <v>3611.0549999999998</v>
      </c>
      <c r="D384" s="58">
        <v>3500</v>
      </c>
      <c r="E384" s="59">
        <f t="shared" si="112"/>
        <v>0</v>
      </c>
      <c r="F384" s="52" t="s">
        <v>1396</v>
      </c>
      <c r="G384" s="138" t="s">
        <v>1398</v>
      </c>
      <c r="H384" s="142" t="s">
        <v>21</v>
      </c>
      <c r="I384" s="143">
        <v>1785</v>
      </c>
      <c r="J384" s="143">
        <f t="shared" si="105"/>
        <v>339.15</v>
      </c>
      <c r="K384" s="53">
        <f t="shared" si="106"/>
        <v>2124.15</v>
      </c>
      <c r="L384" s="143">
        <f t="shared" si="107"/>
        <v>84.966000000000008</v>
      </c>
      <c r="M384" s="51">
        <f t="shared" si="108"/>
        <v>2209.116</v>
      </c>
      <c r="N384" s="54">
        <v>2</v>
      </c>
      <c r="O384" s="95">
        <v>0</v>
      </c>
      <c r="P384" s="54">
        <v>0</v>
      </c>
      <c r="Q384" s="55">
        <f t="shared" si="109"/>
        <v>2</v>
      </c>
      <c r="S384" s="61">
        <f t="shared" si="110"/>
        <v>4418.232</v>
      </c>
      <c r="T384" s="56">
        <f t="shared" si="115"/>
        <v>0</v>
      </c>
      <c r="U384" s="141">
        <f t="shared" si="114"/>
        <v>0</v>
      </c>
    </row>
    <row r="385" spans="1:23" thickTop="1" thickBot="1">
      <c r="C385" s="57">
        <f t="shared" si="111"/>
        <v>4658.9690000000001</v>
      </c>
      <c r="D385" s="58">
        <v>4500</v>
      </c>
      <c r="E385" s="59">
        <f t="shared" si="112"/>
        <v>0</v>
      </c>
      <c r="F385" s="52" t="s">
        <v>584</v>
      </c>
      <c r="G385" s="138" t="s">
        <v>1394</v>
      </c>
      <c r="H385" s="142" t="s">
        <v>21</v>
      </c>
      <c r="I385" s="143">
        <v>2303</v>
      </c>
      <c r="J385" s="143">
        <f t="shared" si="105"/>
        <v>437.57</v>
      </c>
      <c r="K385" s="53">
        <f t="shared" si="106"/>
        <v>2740.57</v>
      </c>
      <c r="L385" s="143">
        <f t="shared" si="107"/>
        <v>109.62280000000001</v>
      </c>
      <c r="M385" s="51">
        <f t="shared" si="108"/>
        <v>2850.1928000000003</v>
      </c>
      <c r="N385" s="54">
        <v>3</v>
      </c>
      <c r="O385" s="95">
        <v>0</v>
      </c>
      <c r="P385" s="54">
        <v>0</v>
      </c>
      <c r="Q385" s="55">
        <f t="shared" si="109"/>
        <v>3</v>
      </c>
      <c r="S385" s="61">
        <f t="shared" si="110"/>
        <v>8550.5784000000003</v>
      </c>
      <c r="T385" s="56">
        <f t="shared" si="115"/>
        <v>0</v>
      </c>
      <c r="U385" s="141">
        <f t="shared" si="114"/>
        <v>0</v>
      </c>
    </row>
    <row r="386" spans="1:23" thickTop="1" thickBot="1">
      <c r="A386" s="32">
        <v>296</v>
      </c>
      <c r="C386" s="57">
        <f t="shared" si="111"/>
        <v>3228.7080000000001</v>
      </c>
      <c r="D386" s="58">
        <v>3500</v>
      </c>
      <c r="E386" s="59">
        <f t="shared" si="112"/>
        <v>0</v>
      </c>
      <c r="F386" s="52" t="s">
        <v>584</v>
      </c>
      <c r="G386" s="138" t="s">
        <v>585</v>
      </c>
      <c r="H386" s="142" t="s">
        <v>21</v>
      </c>
      <c r="I386" s="143">
        <v>1596</v>
      </c>
      <c r="J386" s="143">
        <f t="shared" si="105"/>
        <v>303.24</v>
      </c>
      <c r="K386" s="53">
        <f t="shared" si="106"/>
        <v>1899.24</v>
      </c>
      <c r="L386" s="143">
        <f t="shared" si="107"/>
        <v>75.9696</v>
      </c>
      <c r="M386" s="51">
        <f t="shared" si="108"/>
        <v>1975.2095999999999</v>
      </c>
      <c r="N386" s="54">
        <v>2</v>
      </c>
      <c r="O386" s="95">
        <v>0</v>
      </c>
      <c r="P386" s="54">
        <v>0</v>
      </c>
      <c r="Q386" s="55">
        <f t="shared" si="109"/>
        <v>2</v>
      </c>
      <c r="S386" s="61">
        <f t="shared" si="110"/>
        <v>3950.4191999999998</v>
      </c>
      <c r="T386" s="56">
        <f t="shared" si="115"/>
        <v>0</v>
      </c>
      <c r="U386" s="141">
        <f t="shared" si="114"/>
        <v>0</v>
      </c>
    </row>
    <row r="387" spans="1:23" thickTop="1" thickBot="1">
      <c r="A387" s="32">
        <v>297</v>
      </c>
      <c r="C387" s="57">
        <f t="shared" si="111"/>
        <v>7889.7</v>
      </c>
      <c r="D387" s="58">
        <v>7950</v>
      </c>
      <c r="E387" s="59">
        <f t="shared" si="112"/>
        <v>0</v>
      </c>
      <c r="F387" s="52" t="s">
        <v>2268</v>
      </c>
      <c r="G387" s="138" t="s">
        <v>2270</v>
      </c>
      <c r="H387" s="142" t="s">
        <v>225</v>
      </c>
      <c r="I387" s="143">
        <v>3900</v>
      </c>
      <c r="J387" s="143">
        <f t="shared" si="105"/>
        <v>741</v>
      </c>
      <c r="K387" s="53">
        <f t="shared" si="106"/>
        <v>4641</v>
      </c>
      <c r="L387" s="143">
        <f t="shared" si="107"/>
        <v>185.64000000000001</v>
      </c>
      <c r="M387" s="51">
        <f t="shared" si="108"/>
        <v>4826.6400000000003</v>
      </c>
      <c r="N387" s="54">
        <v>3</v>
      </c>
      <c r="O387" s="95">
        <v>0</v>
      </c>
      <c r="P387" s="54">
        <v>0</v>
      </c>
      <c r="Q387" s="55">
        <f t="shared" si="109"/>
        <v>3</v>
      </c>
      <c r="R387" s="55" t="s">
        <v>2274</v>
      </c>
      <c r="S387" s="61">
        <f t="shared" si="110"/>
        <v>14479.920000000002</v>
      </c>
      <c r="T387" s="56">
        <f t="shared" si="115"/>
        <v>0</v>
      </c>
      <c r="U387" s="141">
        <f t="shared" si="114"/>
        <v>0</v>
      </c>
      <c r="V387" s="32">
        <v>2015</v>
      </c>
      <c r="W387" s="32" t="s">
        <v>2269</v>
      </c>
    </row>
    <row r="388" spans="1:23" thickTop="1" thickBot="1">
      <c r="A388" s="32">
        <v>302</v>
      </c>
      <c r="C388" s="57">
        <f t="shared" si="111"/>
        <v>2670.3599999999997</v>
      </c>
      <c r="D388" s="58">
        <v>3800</v>
      </c>
      <c r="E388" s="59">
        <f t="shared" si="112"/>
        <v>0</v>
      </c>
      <c r="F388" s="52" t="s">
        <v>2268</v>
      </c>
      <c r="G388" s="138" t="s">
        <v>2272</v>
      </c>
      <c r="H388" s="142" t="s">
        <v>11</v>
      </c>
      <c r="I388" s="143">
        <v>1320</v>
      </c>
      <c r="J388" s="143">
        <f t="shared" si="105"/>
        <v>250.8</v>
      </c>
      <c r="K388" s="53">
        <f t="shared" si="106"/>
        <v>1570.8</v>
      </c>
      <c r="L388" s="143">
        <f t="shared" si="107"/>
        <v>62.832000000000001</v>
      </c>
      <c r="M388" s="51">
        <f t="shared" si="108"/>
        <v>1633.6320000000001</v>
      </c>
      <c r="N388" s="54">
        <v>1</v>
      </c>
      <c r="O388" s="95">
        <v>0</v>
      </c>
      <c r="P388" s="54">
        <v>0</v>
      </c>
      <c r="Q388" s="55">
        <f t="shared" si="109"/>
        <v>1</v>
      </c>
      <c r="R388" s="55" t="s">
        <v>2274</v>
      </c>
      <c r="S388" s="61">
        <f t="shared" si="110"/>
        <v>1633.6320000000001</v>
      </c>
      <c r="T388" s="56">
        <f t="shared" si="115"/>
        <v>0</v>
      </c>
      <c r="U388" s="141">
        <f t="shared" si="114"/>
        <v>0</v>
      </c>
      <c r="V388" s="32">
        <v>2012</v>
      </c>
      <c r="W388" s="32" t="s">
        <v>2273</v>
      </c>
    </row>
    <row r="389" spans="1:23" thickTop="1" thickBot="1">
      <c r="A389" s="32">
        <v>304</v>
      </c>
      <c r="C389" s="57">
        <f t="shared" si="111"/>
        <v>2235.415</v>
      </c>
      <c r="D389" s="58">
        <v>3850</v>
      </c>
      <c r="E389" s="59">
        <f t="shared" si="112"/>
        <v>0</v>
      </c>
      <c r="F389" s="52" t="s">
        <v>2268</v>
      </c>
      <c r="G389" s="138" t="s">
        <v>2271</v>
      </c>
      <c r="H389" s="142" t="s">
        <v>21</v>
      </c>
      <c r="I389" s="143">
        <v>1105</v>
      </c>
      <c r="J389" s="143">
        <f t="shared" si="105"/>
        <v>209.95</v>
      </c>
      <c r="K389" s="53">
        <f t="shared" si="106"/>
        <v>1314.95</v>
      </c>
      <c r="L389" s="143">
        <f t="shared" si="107"/>
        <v>52.598000000000006</v>
      </c>
      <c r="M389" s="51">
        <f t="shared" si="108"/>
        <v>1367.548</v>
      </c>
      <c r="N389" s="54">
        <v>2</v>
      </c>
      <c r="O389" s="95">
        <v>0</v>
      </c>
      <c r="P389" s="54">
        <v>0</v>
      </c>
      <c r="Q389" s="55">
        <f t="shared" si="109"/>
        <v>2</v>
      </c>
      <c r="R389" s="55" t="s">
        <v>2274</v>
      </c>
      <c r="S389" s="61">
        <f t="shared" si="110"/>
        <v>2735.096</v>
      </c>
      <c r="T389" s="56">
        <f t="shared" si="115"/>
        <v>0</v>
      </c>
      <c r="U389" s="141">
        <f t="shared" si="114"/>
        <v>0</v>
      </c>
      <c r="V389" s="32">
        <v>2013</v>
      </c>
      <c r="W389" s="32">
        <v>150200</v>
      </c>
    </row>
    <row r="390" spans="1:23" thickTop="1" thickBot="1">
      <c r="A390" s="32">
        <v>303</v>
      </c>
      <c r="C390" s="57">
        <f t="shared" si="111"/>
        <v>232.64499999999998</v>
      </c>
      <c r="D390" s="58">
        <v>350</v>
      </c>
      <c r="E390" s="59">
        <f t="shared" si="112"/>
        <v>0</v>
      </c>
      <c r="F390" s="52" t="s">
        <v>2315</v>
      </c>
      <c r="G390" s="144" t="s">
        <v>1435</v>
      </c>
      <c r="H390" s="142" t="s">
        <v>11</v>
      </c>
      <c r="I390" s="143">
        <v>115</v>
      </c>
      <c r="J390" s="143">
        <f t="shared" si="105"/>
        <v>21.85</v>
      </c>
      <c r="K390" s="53">
        <f t="shared" si="106"/>
        <v>136.85</v>
      </c>
      <c r="L390" s="143">
        <f t="shared" si="107"/>
        <v>5.4740000000000002</v>
      </c>
      <c r="M390" s="51">
        <f t="shared" si="108"/>
        <v>142.32399999999998</v>
      </c>
      <c r="N390" s="54">
        <v>25</v>
      </c>
      <c r="O390" s="95">
        <v>0</v>
      </c>
      <c r="P390" s="54">
        <f>O390+B398</f>
        <v>0</v>
      </c>
      <c r="Q390" s="55">
        <f t="shared" si="109"/>
        <v>25</v>
      </c>
      <c r="S390" s="61">
        <f t="shared" si="110"/>
        <v>3558.0999999999995</v>
      </c>
      <c r="T390" s="56">
        <f t="shared" si="115"/>
        <v>0</v>
      </c>
      <c r="U390" s="141">
        <f t="shared" si="114"/>
        <v>0</v>
      </c>
    </row>
    <row r="391" spans="1:23" thickTop="1" thickBot="1">
      <c r="C391" s="57">
        <f t="shared" si="111"/>
        <v>4881.4990000000007</v>
      </c>
      <c r="D391" s="58">
        <v>6850</v>
      </c>
      <c r="E391" s="59">
        <f t="shared" si="112"/>
        <v>0</v>
      </c>
      <c r="F391" s="52" t="s">
        <v>606</v>
      </c>
      <c r="G391" s="138" t="s">
        <v>2077</v>
      </c>
      <c r="H391" s="142" t="s">
        <v>1383</v>
      </c>
      <c r="I391" s="143">
        <v>2413</v>
      </c>
      <c r="J391" s="143">
        <f t="shared" si="105"/>
        <v>458.47</v>
      </c>
      <c r="K391" s="53">
        <f t="shared" si="106"/>
        <v>2871.4700000000003</v>
      </c>
      <c r="L391" s="143">
        <f t="shared" si="107"/>
        <v>114.85880000000002</v>
      </c>
      <c r="M391" s="51">
        <f t="shared" si="108"/>
        <v>2986.3288000000002</v>
      </c>
      <c r="N391" s="54">
        <v>2</v>
      </c>
      <c r="O391" s="95">
        <v>0</v>
      </c>
      <c r="P391" s="54">
        <v>0</v>
      </c>
      <c r="Q391" s="55">
        <f t="shared" si="109"/>
        <v>2</v>
      </c>
      <c r="R391" s="55" t="s">
        <v>2078</v>
      </c>
      <c r="S391" s="61">
        <f t="shared" si="110"/>
        <v>5972.6576000000005</v>
      </c>
      <c r="T391" s="56">
        <f t="shared" si="115"/>
        <v>0</v>
      </c>
      <c r="U391" s="141">
        <f t="shared" si="114"/>
        <v>0</v>
      </c>
      <c r="V391" s="32" t="s">
        <v>1844</v>
      </c>
    </row>
    <row r="392" spans="1:23" thickTop="1" thickBot="1">
      <c r="A392" s="32">
        <v>305</v>
      </c>
      <c r="C392" s="57">
        <f t="shared" si="111"/>
        <v>11126.5</v>
      </c>
      <c r="D392" s="58">
        <v>10750</v>
      </c>
      <c r="E392" s="59">
        <f t="shared" si="112"/>
        <v>0</v>
      </c>
      <c r="F392" s="52" t="s">
        <v>1491</v>
      </c>
      <c r="G392" s="138" t="s">
        <v>1492</v>
      </c>
      <c r="H392" s="142" t="s">
        <v>21</v>
      </c>
      <c r="I392" s="143">
        <v>5500</v>
      </c>
      <c r="J392" s="143">
        <f t="shared" si="105"/>
        <v>1045</v>
      </c>
      <c r="K392" s="127">
        <f t="shared" si="106"/>
        <v>6545</v>
      </c>
      <c r="L392" s="143">
        <f t="shared" si="107"/>
        <v>261.8</v>
      </c>
      <c r="M392" s="51">
        <f t="shared" si="108"/>
        <v>6806.8</v>
      </c>
      <c r="N392" s="54">
        <v>1</v>
      </c>
      <c r="O392" s="95">
        <v>0</v>
      </c>
      <c r="P392" s="54">
        <f>O392+B400</f>
        <v>0</v>
      </c>
      <c r="Q392" s="55">
        <f t="shared" si="109"/>
        <v>1</v>
      </c>
      <c r="S392" s="61">
        <f t="shared" si="110"/>
        <v>6806.8</v>
      </c>
      <c r="T392" s="56">
        <f t="shared" si="115"/>
        <v>0</v>
      </c>
      <c r="U392" s="141">
        <f t="shared" si="114"/>
        <v>0</v>
      </c>
      <c r="V392" s="32" t="s">
        <v>1493</v>
      </c>
    </row>
    <row r="393" spans="1:23" thickTop="1" thickBot="1">
      <c r="A393" s="32">
        <v>306</v>
      </c>
      <c r="C393" s="57">
        <f t="shared" si="111"/>
        <v>5393.3180000000002</v>
      </c>
      <c r="D393" s="58">
        <v>5650</v>
      </c>
      <c r="E393" s="59">
        <f t="shared" si="112"/>
        <v>0</v>
      </c>
      <c r="F393" s="52" t="s">
        <v>1270</v>
      </c>
      <c r="G393" s="138" t="s">
        <v>2047</v>
      </c>
      <c r="H393" s="142" t="s">
        <v>2048</v>
      </c>
      <c r="I393" s="143">
        <v>2666</v>
      </c>
      <c r="J393" s="143">
        <f t="shared" si="105"/>
        <v>506.54</v>
      </c>
      <c r="K393" s="53">
        <f t="shared" si="106"/>
        <v>3172.54</v>
      </c>
      <c r="L393" s="143">
        <f t="shared" si="107"/>
        <v>126.9016</v>
      </c>
      <c r="M393" s="51">
        <f t="shared" si="108"/>
        <v>3299.4416000000001</v>
      </c>
      <c r="N393" s="54">
        <v>3</v>
      </c>
      <c r="O393" s="95">
        <v>0</v>
      </c>
      <c r="P393" s="54">
        <v>1</v>
      </c>
      <c r="Q393" s="55">
        <f t="shared" si="109"/>
        <v>2</v>
      </c>
      <c r="S393" s="61">
        <f t="shared" si="110"/>
        <v>6598.8832000000002</v>
      </c>
      <c r="T393" s="56">
        <f t="shared" si="115"/>
        <v>5650</v>
      </c>
      <c r="U393" s="141">
        <f t="shared" si="114"/>
        <v>2350.5583999999999</v>
      </c>
      <c r="V393" s="32">
        <v>2011</v>
      </c>
    </row>
    <row r="394" spans="1:23" thickTop="1" thickBot="1">
      <c r="A394" s="32">
        <v>307</v>
      </c>
      <c r="C394" s="57">
        <f t="shared" si="111"/>
        <v>343.91</v>
      </c>
      <c r="D394" s="58">
        <v>1500</v>
      </c>
      <c r="E394" s="59">
        <f t="shared" si="112"/>
        <v>0</v>
      </c>
      <c r="F394" s="52" t="s">
        <v>1393</v>
      </c>
      <c r="G394" s="138" t="s">
        <v>625</v>
      </c>
      <c r="H394" s="142" t="s">
        <v>290</v>
      </c>
      <c r="I394" s="143">
        <v>170</v>
      </c>
      <c r="J394" s="143">
        <f t="shared" si="105"/>
        <v>32.299999999999997</v>
      </c>
      <c r="K394" s="53">
        <f t="shared" si="106"/>
        <v>202.3</v>
      </c>
      <c r="L394" s="143">
        <f t="shared" si="107"/>
        <v>8.0920000000000005</v>
      </c>
      <c r="M394" s="51">
        <f t="shared" si="108"/>
        <v>210.39200000000002</v>
      </c>
      <c r="N394" s="54">
        <v>15</v>
      </c>
      <c r="O394" s="95">
        <v>0</v>
      </c>
      <c r="P394" s="54">
        <v>0</v>
      </c>
      <c r="Q394" s="55">
        <f t="shared" si="109"/>
        <v>15</v>
      </c>
      <c r="S394" s="61">
        <f t="shared" si="110"/>
        <v>3155.8800000000006</v>
      </c>
      <c r="T394" s="56">
        <f t="shared" si="115"/>
        <v>0</v>
      </c>
      <c r="U394" s="141">
        <f t="shared" si="114"/>
        <v>0</v>
      </c>
    </row>
    <row r="395" spans="1:23" thickTop="1" thickBot="1">
      <c r="A395" s="32">
        <v>308</v>
      </c>
      <c r="C395" s="57">
        <f t="shared" si="111"/>
        <v>428.87599999999998</v>
      </c>
      <c r="D395" s="58">
        <v>1500</v>
      </c>
      <c r="E395" s="59">
        <f t="shared" si="112"/>
        <v>0</v>
      </c>
      <c r="F395" s="52" t="s">
        <v>1393</v>
      </c>
      <c r="G395" s="138" t="s">
        <v>657</v>
      </c>
      <c r="H395" s="142" t="s">
        <v>290</v>
      </c>
      <c r="I395" s="143">
        <v>212</v>
      </c>
      <c r="J395" s="143">
        <f t="shared" si="105"/>
        <v>40.28</v>
      </c>
      <c r="K395" s="53">
        <f t="shared" si="106"/>
        <v>252.28</v>
      </c>
      <c r="L395" s="143">
        <f t="shared" si="107"/>
        <v>10.091200000000001</v>
      </c>
      <c r="M395" s="51">
        <f t="shared" si="108"/>
        <v>262.37119999999999</v>
      </c>
      <c r="N395" s="54">
        <v>15</v>
      </c>
      <c r="O395" s="95">
        <v>0</v>
      </c>
      <c r="P395" s="54">
        <v>0</v>
      </c>
      <c r="Q395" s="55">
        <f t="shared" si="109"/>
        <v>15</v>
      </c>
      <c r="S395" s="61">
        <f t="shared" si="110"/>
        <v>3935.5679999999998</v>
      </c>
      <c r="T395" s="56">
        <f t="shared" si="115"/>
        <v>0</v>
      </c>
      <c r="U395" s="141">
        <f t="shared" si="114"/>
        <v>0</v>
      </c>
    </row>
    <row r="396" spans="1:23" thickTop="1" thickBot="1">
      <c r="A396" s="32">
        <v>309</v>
      </c>
      <c r="C396" s="57">
        <f t="shared" si="111"/>
        <v>303.45</v>
      </c>
      <c r="D396" s="58">
        <v>1500</v>
      </c>
      <c r="E396" s="59">
        <f t="shared" si="112"/>
        <v>0</v>
      </c>
      <c r="F396" s="52" t="s">
        <v>1393</v>
      </c>
      <c r="G396" s="138" t="s">
        <v>656</v>
      </c>
      <c r="H396" s="142" t="s">
        <v>624</v>
      </c>
      <c r="I396" s="143">
        <v>150</v>
      </c>
      <c r="J396" s="143">
        <f t="shared" si="105"/>
        <v>28.5</v>
      </c>
      <c r="K396" s="53">
        <f t="shared" si="106"/>
        <v>178.5</v>
      </c>
      <c r="L396" s="143">
        <f t="shared" si="107"/>
        <v>7.1400000000000006</v>
      </c>
      <c r="M396" s="51">
        <f t="shared" si="108"/>
        <v>185.64</v>
      </c>
      <c r="N396" s="54">
        <v>10</v>
      </c>
      <c r="O396" s="95">
        <v>0</v>
      </c>
      <c r="P396" s="54">
        <f>O396+B404</f>
        <v>0</v>
      </c>
      <c r="Q396" s="55">
        <f t="shared" si="109"/>
        <v>10</v>
      </c>
      <c r="S396" s="61">
        <f t="shared" si="110"/>
        <v>1856.3999999999999</v>
      </c>
      <c r="T396" s="56">
        <f t="shared" si="115"/>
        <v>0</v>
      </c>
      <c r="U396" s="141">
        <f t="shared" si="114"/>
        <v>0</v>
      </c>
    </row>
    <row r="397" spans="1:23" thickTop="1" thickBot="1">
      <c r="A397" s="32">
        <v>310</v>
      </c>
      <c r="C397" s="57">
        <f t="shared" si="111"/>
        <v>7626.71</v>
      </c>
      <c r="D397" s="58">
        <v>8250</v>
      </c>
      <c r="E397" s="59">
        <f t="shared" si="112"/>
        <v>0</v>
      </c>
      <c r="F397" s="52" t="s">
        <v>1850</v>
      </c>
      <c r="G397" s="138" t="s">
        <v>1851</v>
      </c>
      <c r="H397" s="142" t="s">
        <v>21</v>
      </c>
      <c r="I397" s="143">
        <v>3770</v>
      </c>
      <c r="J397" s="143">
        <f t="shared" si="105"/>
        <v>716.3</v>
      </c>
      <c r="K397" s="53">
        <f t="shared" si="106"/>
        <v>4486.3</v>
      </c>
      <c r="L397" s="143">
        <f t="shared" si="107"/>
        <v>179.452</v>
      </c>
      <c r="M397" s="51">
        <f t="shared" si="108"/>
        <v>4665.7520000000004</v>
      </c>
      <c r="N397" s="54">
        <v>4</v>
      </c>
      <c r="O397" s="95">
        <v>0</v>
      </c>
      <c r="P397" s="54">
        <v>0</v>
      </c>
      <c r="Q397" s="55">
        <f t="shared" si="109"/>
        <v>4</v>
      </c>
      <c r="R397" s="55" t="s">
        <v>1917</v>
      </c>
      <c r="S397" s="61">
        <f t="shared" si="110"/>
        <v>18663.008000000002</v>
      </c>
      <c r="T397" s="56">
        <f t="shared" si="115"/>
        <v>0</v>
      </c>
      <c r="U397" s="141">
        <f t="shared" si="114"/>
        <v>0</v>
      </c>
      <c r="V397" s="32">
        <v>2013</v>
      </c>
    </row>
    <row r="398" spans="1:23" thickTop="1" thickBot="1">
      <c r="A398" s="32">
        <v>311</v>
      </c>
      <c r="C398" s="57">
        <f t="shared" ref="C398:C429" si="116">K398*1.7</f>
        <v>6489.7839999999997</v>
      </c>
      <c r="D398" s="58">
        <v>5950</v>
      </c>
      <c r="E398" s="59">
        <f t="shared" si="112"/>
        <v>0</v>
      </c>
      <c r="F398" s="52" t="s">
        <v>1848</v>
      </c>
      <c r="G398" s="138" t="s">
        <v>435</v>
      </c>
      <c r="H398" s="142" t="s">
        <v>21</v>
      </c>
      <c r="I398" s="143">
        <v>3208</v>
      </c>
      <c r="J398" s="143">
        <f t="shared" si="105"/>
        <v>609.52</v>
      </c>
      <c r="K398" s="53">
        <f t="shared" si="106"/>
        <v>3817.52</v>
      </c>
      <c r="L398" s="143">
        <f t="shared" si="107"/>
        <v>152.70080000000002</v>
      </c>
      <c r="M398" s="51">
        <f t="shared" si="108"/>
        <v>3970.2208000000001</v>
      </c>
      <c r="N398" s="54">
        <v>7</v>
      </c>
      <c r="O398" s="95">
        <v>0</v>
      </c>
      <c r="P398" s="54">
        <v>0</v>
      </c>
      <c r="Q398" s="55">
        <f t="shared" si="109"/>
        <v>7</v>
      </c>
      <c r="R398" s="55" t="s">
        <v>1917</v>
      </c>
      <c r="S398" s="61">
        <f t="shared" si="110"/>
        <v>27791.545600000001</v>
      </c>
      <c r="T398" s="56">
        <f t="shared" si="115"/>
        <v>0</v>
      </c>
      <c r="U398" s="141">
        <f t="shared" si="114"/>
        <v>0</v>
      </c>
      <c r="V398" s="32">
        <v>2013</v>
      </c>
    </row>
    <row r="399" spans="1:23" thickTop="1" thickBot="1">
      <c r="A399" s="32">
        <v>312</v>
      </c>
      <c r="C399" s="57">
        <f t="shared" si="116"/>
        <v>7303.0299999999988</v>
      </c>
      <c r="D399" s="58">
        <v>7500</v>
      </c>
      <c r="E399" s="59">
        <f t="shared" si="112"/>
        <v>0</v>
      </c>
      <c r="F399" s="52" t="s">
        <v>1848</v>
      </c>
      <c r="G399" s="138" t="s">
        <v>1849</v>
      </c>
      <c r="H399" s="142" t="s">
        <v>21</v>
      </c>
      <c r="I399" s="143">
        <v>3610</v>
      </c>
      <c r="J399" s="143">
        <f t="shared" si="105"/>
        <v>685.9</v>
      </c>
      <c r="K399" s="53">
        <f t="shared" si="106"/>
        <v>4295.8999999999996</v>
      </c>
      <c r="L399" s="143">
        <f t="shared" si="107"/>
        <v>171.83599999999998</v>
      </c>
      <c r="M399" s="51">
        <f t="shared" si="108"/>
        <v>4467.7359999999999</v>
      </c>
      <c r="N399" s="54">
        <v>2</v>
      </c>
      <c r="O399" s="95">
        <v>0</v>
      </c>
      <c r="P399" s="54">
        <v>0</v>
      </c>
      <c r="Q399" s="55">
        <f t="shared" si="109"/>
        <v>2</v>
      </c>
      <c r="R399" s="55" t="s">
        <v>1917</v>
      </c>
      <c r="S399" s="61">
        <f t="shared" si="110"/>
        <v>8935.4719999999998</v>
      </c>
      <c r="T399" s="56">
        <f t="shared" si="115"/>
        <v>0</v>
      </c>
      <c r="U399" s="141">
        <f t="shared" si="114"/>
        <v>0</v>
      </c>
      <c r="V399" s="32">
        <v>2013</v>
      </c>
    </row>
    <row r="400" spans="1:23" thickTop="1" thickBot="1">
      <c r="A400" s="32">
        <v>313</v>
      </c>
      <c r="C400" s="57">
        <f t="shared" si="116"/>
        <v>2235.415</v>
      </c>
      <c r="D400" s="58">
        <v>1950</v>
      </c>
      <c r="E400" s="59">
        <f t="shared" si="112"/>
        <v>0</v>
      </c>
      <c r="F400" s="52" t="s">
        <v>620</v>
      </c>
      <c r="G400" s="138" t="s">
        <v>621</v>
      </c>
      <c r="H400" s="142" t="s">
        <v>290</v>
      </c>
      <c r="I400" s="143">
        <v>1105</v>
      </c>
      <c r="J400" s="143">
        <f t="shared" si="105"/>
        <v>209.95</v>
      </c>
      <c r="K400" s="53">
        <f t="shared" si="106"/>
        <v>1314.95</v>
      </c>
      <c r="L400" s="143">
        <f t="shared" si="107"/>
        <v>52.598000000000006</v>
      </c>
      <c r="M400" s="51">
        <f t="shared" si="108"/>
        <v>1367.548</v>
      </c>
      <c r="N400" s="54">
        <v>7</v>
      </c>
      <c r="O400" s="95">
        <v>0</v>
      </c>
      <c r="P400" s="54">
        <v>0</v>
      </c>
      <c r="Q400" s="55">
        <f t="shared" si="109"/>
        <v>7</v>
      </c>
      <c r="S400" s="61">
        <f t="shared" si="110"/>
        <v>9572.8359999999993</v>
      </c>
      <c r="T400" s="56">
        <f t="shared" si="115"/>
        <v>0</v>
      </c>
      <c r="U400" s="141">
        <f t="shared" si="114"/>
        <v>0</v>
      </c>
    </row>
    <row r="401" spans="1:23" thickTop="1" thickBot="1">
      <c r="A401" s="32">
        <v>314</v>
      </c>
      <c r="C401" s="57">
        <f t="shared" si="116"/>
        <v>3681.86</v>
      </c>
      <c r="D401" s="58">
        <v>3500</v>
      </c>
      <c r="E401" s="59">
        <f t="shared" si="112"/>
        <v>0</v>
      </c>
      <c r="F401" s="52" t="s">
        <v>114</v>
      </c>
      <c r="G401" s="138" t="s">
        <v>115</v>
      </c>
      <c r="H401" s="142" t="s">
        <v>11</v>
      </c>
      <c r="I401" s="143">
        <v>1820</v>
      </c>
      <c r="J401" s="143">
        <f t="shared" si="105"/>
        <v>345.8</v>
      </c>
      <c r="K401" s="53">
        <f t="shared" si="106"/>
        <v>2165.8000000000002</v>
      </c>
      <c r="L401" s="143">
        <f t="shared" si="107"/>
        <v>86.632000000000005</v>
      </c>
      <c r="M401" s="51">
        <f t="shared" si="108"/>
        <v>2252.4320000000002</v>
      </c>
      <c r="N401" s="54">
        <v>4</v>
      </c>
      <c r="O401" s="95">
        <v>1</v>
      </c>
      <c r="P401" s="54">
        <f>O401+B409</f>
        <v>1</v>
      </c>
      <c r="Q401" s="55">
        <f t="shared" si="109"/>
        <v>3</v>
      </c>
      <c r="S401" s="61">
        <f t="shared" si="110"/>
        <v>6757.2960000000003</v>
      </c>
      <c r="T401" s="56">
        <f t="shared" si="115"/>
        <v>3500</v>
      </c>
      <c r="U401" s="141">
        <f t="shared" si="114"/>
        <v>1247.5679999999998</v>
      </c>
      <c r="V401" s="32">
        <v>2013</v>
      </c>
    </row>
    <row r="402" spans="1:23" thickTop="1" thickBot="1">
      <c r="A402" s="32">
        <v>315</v>
      </c>
      <c r="C402" s="57">
        <f t="shared" si="116"/>
        <v>4604.348</v>
      </c>
      <c r="D402" s="58">
        <v>7250</v>
      </c>
      <c r="E402" s="59">
        <f t="shared" si="112"/>
        <v>0</v>
      </c>
      <c r="F402" s="52" t="s">
        <v>2280</v>
      </c>
      <c r="G402" s="144" t="s">
        <v>2281</v>
      </c>
      <c r="H402" s="142" t="s">
        <v>21</v>
      </c>
      <c r="I402" s="143">
        <v>2276</v>
      </c>
      <c r="J402" s="143">
        <f t="shared" si="105"/>
        <v>432.44</v>
      </c>
      <c r="K402" s="53">
        <f t="shared" si="106"/>
        <v>2708.44</v>
      </c>
      <c r="L402" s="143">
        <f t="shared" si="107"/>
        <v>108.33760000000001</v>
      </c>
      <c r="M402" s="51">
        <f t="shared" si="108"/>
        <v>2816.7775999999999</v>
      </c>
      <c r="N402" s="54">
        <v>1</v>
      </c>
      <c r="O402" s="95">
        <v>0</v>
      </c>
      <c r="P402" s="54">
        <f>O402+B410</f>
        <v>0</v>
      </c>
      <c r="Q402" s="55">
        <f t="shared" si="109"/>
        <v>1</v>
      </c>
      <c r="R402" s="55" t="s">
        <v>2279</v>
      </c>
      <c r="S402" s="61">
        <f t="shared" si="110"/>
        <v>2816.7775999999999</v>
      </c>
      <c r="T402" s="56">
        <f t="shared" si="115"/>
        <v>0</v>
      </c>
      <c r="U402" s="141">
        <f t="shared" si="114"/>
        <v>0</v>
      </c>
      <c r="V402" s="32" t="s">
        <v>2278</v>
      </c>
      <c r="W402" s="32">
        <v>100450</v>
      </c>
    </row>
    <row r="403" spans="1:23" thickTop="1" thickBot="1">
      <c r="C403" s="57">
        <f t="shared" si="116"/>
        <v>2498.4050000000002</v>
      </c>
      <c r="D403" s="58">
        <v>4750</v>
      </c>
      <c r="E403" s="59">
        <f t="shared" si="112"/>
        <v>0</v>
      </c>
      <c r="F403" s="52" t="s">
        <v>2280</v>
      </c>
      <c r="G403" s="144" t="s">
        <v>2282</v>
      </c>
      <c r="H403" s="142" t="s">
        <v>21</v>
      </c>
      <c r="I403" s="143">
        <v>1235</v>
      </c>
      <c r="J403" s="143">
        <f t="shared" si="105"/>
        <v>234.65</v>
      </c>
      <c r="K403" s="53">
        <f t="shared" si="106"/>
        <v>1469.65</v>
      </c>
      <c r="L403" s="143">
        <f t="shared" si="107"/>
        <v>58.786000000000001</v>
      </c>
      <c r="M403" s="51">
        <f t="shared" si="108"/>
        <v>1528.4360000000001</v>
      </c>
      <c r="N403" s="54">
        <v>2</v>
      </c>
      <c r="O403" s="95">
        <v>0</v>
      </c>
      <c r="P403" s="54">
        <f>O403+B411</f>
        <v>0</v>
      </c>
      <c r="Q403" s="55">
        <f t="shared" si="109"/>
        <v>2</v>
      </c>
      <c r="R403" s="55" t="s">
        <v>2198</v>
      </c>
      <c r="S403" s="61">
        <f t="shared" si="110"/>
        <v>3056.8720000000003</v>
      </c>
      <c r="T403" s="56">
        <f t="shared" si="115"/>
        <v>0</v>
      </c>
      <c r="U403" s="141">
        <f t="shared" si="114"/>
        <v>0</v>
      </c>
      <c r="V403" s="32" t="s">
        <v>2278</v>
      </c>
      <c r="W403" s="32">
        <v>100440</v>
      </c>
    </row>
    <row r="404" spans="1:23" thickTop="1" thickBot="1">
      <c r="C404" s="57">
        <f t="shared" si="116"/>
        <v>4086.46</v>
      </c>
      <c r="D404" s="58">
        <v>5000</v>
      </c>
      <c r="E404" s="59">
        <f t="shared" si="112"/>
        <v>0</v>
      </c>
      <c r="F404" s="52" t="s">
        <v>589</v>
      </c>
      <c r="G404" s="138" t="s">
        <v>439</v>
      </c>
      <c r="H404" s="142" t="s">
        <v>21</v>
      </c>
      <c r="I404" s="143">
        <v>2020</v>
      </c>
      <c r="J404" s="143">
        <f t="shared" si="105"/>
        <v>383.8</v>
      </c>
      <c r="K404" s="53">
        <f t="shared" si="106"/>
        <v>2403.8000000000002</v>
      </c>
      <c r="L404" s="143">
        <f t="shared" si="107"/>
        <v>96.152000000000015</v>
      </c>
      <c r="M404" s="51">
        <f t="shared" si="108"/>
        <v>2499.9520000000002</v>
      </c>
      <c r="N404" s="54">
        <v>4</v>
      </c>
      <c r="O404" s="95">
        <v>0</v>
      </c>
      <c r="P404" s="54">
        <f>O404+B412</f>
        <v>0</v>
      </c>
      <c r="Q404" s="55">
        <f t="shared" si="109"/>
        <v>4</v>
      </c>
      <c r="S404" s="61">
        <f t="shared" si="110"/>
        <v>9999.8080000000009</v>
      </c>
      <c r="T404" s="56">
        <f t="shared" si="115"/>
        <v>0</v>
      </c>
      <c r="U404" s="141">
        <f t="shared" si="114"/>
        <v>0</v>
      </c>
    </row>
    <row r="405" spans="1:23" thickTop="1" thickBot="1">
      <c r="A405" s="32">
        <v>316</v>
      </c>
      <c r="C405" s="57">
        <f t="shared" si="116"/>
        <v>6301.6449999999995</v>
      </c>
      <c r="D405" s="58">
        <v>5800</v>
      </c>
      <c r="E405" s="59">
        <f t="shared" si="112"/>
        <v>0</v>
      </c>
      <c r="F405" s="52" t="s">
        <v>589</v>
      </c>
      <c r="G405" s="138" t="s">
        <v>1362</v>
      </c>
      <c r="H405" s="142" t="s">
        <v>21</v>
      </c>
      <c r="I405" s="143">
        <v>3115</v>
      </c>
      <c r="J405" s="143">
        <f t="shared" si="105"/>
        <v>591.85</v>
      </c>
      <c r="K405" s="53">
        <f t="shared" si="106"/>
        <v>3706.85</v>
      </c>
      <c r="L405" s="143">
        <f t="shared" si="107"/>
        <v>148.274</v>
      </c>
      <c r="M405" s="51">
        <f t="shared" si="108"/>
        <v>3855.1239999999998</v>
      </c>
      <c r="N405" s="54">
        <v>7</v>
      </c>
      <c r="O405" s="95">
        <v>0</v>
      </c>
      <c r="P405" s="54">
        <v>2</v>
      </c>
      <c r="Q405" s="55">
        <f t="shared" si="109"/>
        <v>5</v>
      </c>
      <c r="S405" s="61">
        <f t="shared" si="110"/>
        <v>19275.62</v>
      </c>
      <c r="T405" s="56">
        <f t="shared" si="115"/>
        <v>11600</v>
      </c>
      <c r="U405" s="141">
        <f t="shared" si="114"/>
        <v>3889.7520000000004</v>
      </c>
      <c r="V405" s="32" t="s">
        <v>1349</v>
      </c>
      <c r="W405" s="32">
        <v>104887</v>
      </c>
    </row>
    <row r="406" spans="1:23" thickTop="1" thickBot="1">
      <c r="A406" s="32">
        <v>317</v>
      </c>
      <c r="C406" s="57">
        <f t="shared" si="116"/>
        <v>13390.237000000001</v>
      </c>
      <c r="D406" s="58">
        <v>11500</v>
      </c>
      <c r="E406" s="59">
        <f t="shared" si="112"/>
        <v>0</v>
      </c>
      <c r="F406" s="52" t="s">
        <v>589</v>
      </c>
      <c r="G406" s="138" t="s">
        <v>590</v>
      </c>
      <c r="H406" s="142" t="s">
        <v>21</v>
      </c>
      <c r="I406" s="143">
        <v>6619</v>
      </c>
      <c r="J406" s="143">
        <f t="shared" si="105"/>
        <v>1257.6100000000001</v>
      </c>
      <c r="K406" s="53">
        <f t="shared" si="106"/>
        <v>7876.6100000000006</v>
      </c>
      <c r="L406" s="143">
        <f t="shared" si="107"/>
        <v>315.06440000000003</v>
      </c>
      <c r="M406" s="51">
        <f t="shared" si="108"/>
        <v>8191.6744000000008</v>
      </c>
      <c r="N406" s="54">
        <v>5</v>
      </c>
      <c r="O406" s="95">
        <v>0</v>
      </c>
      <c r="P406" s="54">
        <v>0</v>
      </c>
      <c r="Q406" s="55">
        <f t="shared" si="109"/>
        <v>5</v>
      </c>
      <c r="S406" s="61">
        <f t="shared" si="110"/>
        <v>40958.372000000003</v>
      </c>
      <c r="T406" s="56">
        <f t="shared" si="115"/>
        <v>0</v>
      </c>
      <c r="U406" s="141">
        <f t="shared" si="114"/>
        <v>0</v>
      </c>
    </row>
    <row r="407" spans="1:23" thickTop="1" thickBot="1">
      <c r="A407" s="32">
        <v>318</v>
      </c>
      <c r="C407" s="57">
        <f t="shared" si="116"/>
        <v>5988.08</v>
      </c>
      <c r="D407" s="58">
        <v>6800</v>
      </c>
      <c r="E407" s="59">
        <f t="shared" si="112"/>
        <v>0</v>
      </c>
      <c r="F407" s="52" t="s">
        <v>2284</v>
      </c>
      <c r="G407" s="144" t="s">
        <v>2283</v>
      </c>
      <c r="H407" s="142" t="s">
        <v>21</v>
      </c>
      <c r="I407" s="143">
        <v>2960</v>
      </c>
      <c r="J407" s="143">
        <f t="shared" si="105"/>
        <v>562.4</v>
      </c>
      <c r="K407" s="53">
        <f t="shared" si="106"/>
        <v>3522.4</v>
      </c>
      <c r="L407" s="143">
        <f t="shared" si="107"/>
        <v>140.89600000000002</v>
      </c>
      <c r="M407" s="51">
        <f t="shared" si="108"/>
        <v>3663.2960000000003</v>
      </c>
      <c r="N407" s="54">
        <v>1</v>
      </c>
      <c r="O407" s="95">
        <v>0</v>
      </c>
      <c r="P407" s="54">
        <f>O407+B415</f>
        <v>0</v>
      </c>
      <c r="Q407" s="55">
        <f t="shared" si="109"/>
        <v>1</v>
      </c>
      <c r="R407" s="55" t="s">
        <v>2285</v>
      </c>
      <c r="S407" s="61">
        <f t="shared" si="110"/>
        <v>3663.2960000000003</v>
      </c>
      <c r="T407" s="56">
        <f t="shared" si="115"/>
        <v>0</v>
      </c>
      <c r="U407" s="141">
        <f t="shared" si="114"/>
        <v>0</v>
      </c>
      <c r="V407" s="32" t="s">
        <v>2278</v>
      </c>
      <c r="W407" s="32">
        <v>12024</v>
      </c>
    </row>
    <row r="408" spans="1:23" thickTop="1" thickBot="1">
      <c r="C408" s="57">
        <f t="shared" si="116"/>
        <v>5988.08</v>
      </c>
      <c r="D408" s="58">
        <v>6800</v>
      </c>
      <c r="E408" s="59">
        <f t="shared" si="112"/>
        <v>0</v>
      </c>
      <c r="F408" s="52" t="s">
        <v>2286</v>
      </c>
      <c r="G408" s="144" t="s">
        <v>2283</v>
      </c>
      <c r="H408" s="142" t="s">
        <v>21</v>
      </c>
      <c r="I408" s="143">
        <v>2960</v>
      </c>
      <c r="J408" s="143">
        <f t="shared" si="105"/>
        <v>562.4</v>
      </c>
      <c r="K408" s="53">
        <f t="shared" si="106"/>
        <v>3522.4</v>
      </c>
      <c r="L408" s="143">
        <f t="shared" si="107"/>
        <v>140.89600000000002</v>
      </c>
      <c r="M408" s="51">
        <f t="shared" si="108"/>
        <v>3663.2960000000003</v>
      </c>
      <c r="N408" s="54">
        <v>1</v>
      </c>
      <c r="O408" s="95">
        <v>0</v>
      </c>
      <c r="P408" s="54">
        <f>O408+B416</f>
        <v>0</v>
      </c>
      <c r="Q408" s="55">
        <f t="shared" si="109"/>
        <v>1</v>
      </c>
      <c r="R408" s="55" t="s">
        <v>2285</v>
      </c>
      <c r="S408" s="61">
        <f t="shared" si="110"/>
        <v>3663.2960000000003</v>
      </c>
      <c r="T408" s="56">
        <f t="shared" si="115"/>
        <v>0</v>
      </c>
      <c r="U408" s="141">
        <f t="shared" si="114"/>
        <v>0</v>
      </c>
      <c r="V408" s="32" t="s">
        <v>2278</v>
      </c>
      <c r="W408" s="32">
        <v>12027</v>
      </c>
    </row>
    <row r="409" spans="1:23" thickTop="1" thickBot="1">
      <c r="C409" s="57">
        <f t="shared" si="116"/>
        <v>10060.378999999999</v>
      </c>
      <c r="D409" s="58">
        <v>10580</v>
      </c>
      <c r="E409" s="59">
        <f t="shared" si="112"/>
        <v>0</v>
      </c>
      <c r="F409" s="52" t="s">
        <v>2046</v>
      </c>
      <c r="G409" s="138" t="s">
        <v>1128</v>
      </c>
      <c r="H409" s="142" t="s">
        <v>21</v>
      </c>
      <c r="I409" s="143">
        <v>4973</v>
      </c>
      <c r="J409" s="143">
        <f t="shared" si="105"/>
        <v>944.87</v>
      </c>
      <c r="K409" s="53">
        <f t="shared" si="106"/>
        <v>5917.87</v>
      </c>
      <c r="L409" s="143">
        <f t="shared" si="107"/>
        <v>236.7148</v>
      </c>
      <c r="M409" s="51">
        <f t="shared" si="108"/>
        <v>6154.5847999999996</v>
      </c>
      <c r="N409" s="54">
        <v>5</v>
      </c>
      <c r="O409" s="95">
        <v>0</v>
      </c>
      <c r="P409" s="54">
        <v>0</v>
      </c>
      <c r="Q409" s="55">
        <f t="shared" si="109"/>
        <v>5</v>
      </c>
      <c r="S409" s="61">
        <f t="shared" si="110"/>
        <v>30772.923999999999</v>
      </c>
      <c r="T409" s="56">
        <f t="shared" si="115"/>
        <v>0</v>
      </c>
      <c r="U409" s="141">
        <f t="shared" si="114"/>
        <v>0</v>
      </c>
    </row>
    <row r="410" spans="1:23" thickTop="1" thickBot="1">
      <c r="C410" s="57">
        <f t="shared" si="116"/>
        <v>3542.2730000000001</v>
      </c>
      <c r="D410" s="58">
        <v>5500</v>
      </c>
      <c r="E410" s="59">
        <f t="shared" si="112"/>
        <v>0</v>
      </c>
      <c r="F410" s="52" t="s">
        <v>2046</v>
      </c>
      <c r="G410" s="138" t="s">
        <v>689</v>
      </c>
      <c r="H410" s="142" t="s">
        <v>21</v>
      </c>
      <c r="I410" s="143">
        <v>1751</v>
      </c>
      <c r="J410" s="143">
        <f t="shared" si="105"/>
        <v>332.69</v>
      </c>
      <c r="K410" s="53">
        <f t="shared" si="106"/>
        <v>2083.69</v>
      </c>
      <c r="L410" s="143">
        <f t="shared" si="107"/>
        <v>83.3476</v>
      </c>
      <c r="M410" s="51">
        <f t="shared" si="108"/>
        <v>2167.0376000000001</v>
      </c>
      <c r="N410" s="54">
        <v>5</v>
      </c>
      <c r="O410" s="95">
        <v>1</v>
      </c>
      <c r="P410" s="54">
        <v>2</v>
      </c>
      <c r="Q410" s="55">
        <f t="shared" si="109"/>
        <v>3</v>
      </c>
      <c r="S410" s="61">
        <f t="shared" si="110"/>
        <v>6501.1128000000008</v>
      </c>
      <c r="T410" s="56">
        <f t="shared" si="115"/>
        <v>11000</v>
      </c>
      <c r="U410" s="141">
        <f t="shared" si="114"/>
        <v>6665.9247999999998</v>
      </c>
    </row>
    <row r="411" spans="1:23" thickTop="1" thickBot="1">
      <c r="C411" s="57">
        <f t="shared" si="116"/>
        <v>3382.4560000000001</v>
      </c>
      <c r="D411" s="58">
        <v>5350</v>
      </c>
      <c r="E411" s="59">
        <f t="shared" si="112"/>
        <v>0</v>
      </c>
      <c r="F411" s="52" t="s">
        <v>2046</v>
      </c>
      <c r="G411" s="138" t="s">
        <v>406</v>
      </c>
      <c r="H411" s="142" t="s">
        <v>21</v>
      </c>
      <c r="I411" s="143">
        <v>1672</v>
      </c>
      <c r="J411" s="143">
        <f t="shared" si="105"/>
        <v>317.68</v>
      </c>
      <c r="K411" s="53">
        <f t="shared" si="106"/>
        <v>1989.68</v>
      </c>
      <c r="L411" s="143">
        <f t="shared" si="107"/>
        <v>79.58720000000001</v>
      </c>
      <c r="M411" s="51">
        <f t="shared" si="108"/>
        <v>2069.2672000000002</v>
      </c>
      <c r="N411" s="54">
        <v>2</v>
      </c>
      <c r="O411" s="95">
        <v>0</v>
      </c>
      <c r="P411" s="54">
        <f>O411+B419</f>
        <v>0</v>
      </c>
      <c r="Q411" s="55">
        <f t="shared" si="109"/>
        <v>2</v>
      </c>
      <c r="S411" s="61">
        <f t="shared" si="110"/>
        <v>4138.5344000000005</v>
      </c>
      <c r="T411" s="56">
        <f t="shared" si="115"/>
        <v>0</v>
      </c>
      <c r="U411" s="141">
        <f t="shared" si="114"/>
        <v>0</v>
      </c>
    </row>
    <row r="412" spans="1:23" thickTop="1" thickBot="1">
      <c r="C412" s="57">
        <f t="shared" si="116"/>
        <v>414.71499999999997</v>
      </c>
      <c r="D412" s="58">
        <v>500</v>
      </c>
      <c r="E412" s="59">
        <f t="shared" si="112"/>
        <v>500</v>
      </c>
      <c r="F412" s="52" t="s">
        <v>291</v>
      </c>
      <c r="G412" s="138" t="s">
        <v>292</v>
      </c>
      <c r="H412" s="142" t="s">
        <v>11</v>
      </c>
      <c r="I412" s="143">
        <v>205</v>
      </c>
      <c r="J412" s="143">
        <f t="shared" si="105"/>
        <v>38.950000000000003</v>
      </c>
      <c r="K412" s="53">
        <f t="shared" si="106"/>
        <v>243.95</v>
      </c>
      <c r="L412" s="143">
        <f t="shared" si="107"/>
        <v>9.7579999999999991</v>
      </c>
      <c r="M412" s="51">
        <f t="shared" si="108"/>
        <v>253.708</v>
      </c>
      <c r="N412" s="54">
        <v>20</v>
      </c>
      <c r="O412" s="95">
        <v>5</v>
      </c>
      <c r="P412" s="54">
        <f>O412+B420</f>
        <v>6</v>
      </c>
      <c r="Q412" s="55">
        <f t="shared" si="109"/>
        <v>14</v>
      </c>
      <c r="S412" s="61">
        <f t="shared" si="110"/>
        <v>3551.9119999999998</v>
      </c>
      <c r="T412" s="56">
        <f t="shared" si="115"/>
        <v>3000</v>
      </c>
      <c r="U412" s="141">
        <f t="shared" si="114"/>
        <v>1477.752</v>
      </c>
    </row>
    <row r="413" spans="1:23" thickTop="1" thickBot="1">
      <c r="A413" s="32">
        <v>319</v>
      </c>
      <c r="C413" s="57">
        <f t="shared" si="116"/>
        <v>21029.084999999999</v>
      </c>
      <c r="D413" s="58">
        <v>5000</v>
      </c>
      <c r="E413" s="59">
        <f t="shared" si="112"/>
        <v>0</v>
      </c>
      <c r="F413" s="52" t="s">
        <v>402</v>
      </c>
      <c r="G413" s="138" t="s">
        <v>403</v>
      </c>
      <c r="H413" s="142" t="s">
        <v>11</v>
      </c>
      <c r="I413" s="143">
        <v>10395</v>
      </c>
      <c r="J413" s="143">
        <f t="shared" si="105"/>
        <v>1975.05</v>
      </c>
      <c r="K413" s="53">
        <f t="shared" si="106"/>
        <v>12370.05</v>
      </c>
      <c r="L413" s="143">
        <f t="shared" si="107"/>
        <v>494.80199999999996</v>
      </c>
      <c r="M413" s="51">
        <f t="shared" si="108"/>
        <v>12864.851999999999</v>
      </c>
      <c r="N413" s="54">
        <v>1</v>
      </c>
      <c r="O413" s="95">
        <v>0</v>
      </c>
      <c r="P413" s="54">
        <f>O413+B421</f>
        <v>0</v>
      </c>
      <c r="Q413" s="55">
        <f t="shared" si="109"/>
        <v>1</v>
      </c>
      <c r="S413" s="61">
        <f t="shared" si="110"/>
        <v>12864.851999999999</v>
      </c>
      <c r="T413" s="56">
        <f t="shared" ref="T413:T444" si="117">P413*D413</f>
        <v>0</v>
      </c>
      <c r="U413" s="141">
        <f t="shared" si="114"/>
        <v>0</v>
      </c>
    </row>
    <row r="414" spans="1:23" thickTop="1" thickBot="1">
      <c r="A414" s="32">
        <v>321</v>
      </c>
      <c r="C414" s="57">
        <f t="shared" si="116"/>
        <v>1675.0439999999999</v>
      </c>
      <c r="D414" s="58">
        <v>2000</v>
      </c>
      <c r="F414" s="52" t="s">
        <v>1334</v>
      </c>
      <c r="G414" s="138" t="s">
        <v>1335</v>
      </c>
      <c r="H414" s="142" t="s">
        <v>1383</v>
      </c>
      <c r="I414" s="143">
        <v>828</v>
      </c>
      <c r="J414" s="143">
        <f t="shared" si="105"/>
        <v>157.32</v>
      </c>
      <c r="K414" s="53">
        <f t="shared" si="106"/>
        <v>985.31999999999994</v>
      </c>
      <c r="L414" s="143">
        <f t="shared" si="107"/>
        <v>39.412799999999997</v>
      </c>
      <c r="M414" s="51">
        <f t="shared" si="108"/>
        <v>1024.7328</v>
      </c>
      <c r="N414" s="54">
        <v>45.72</v>
      </c>
      <c r="O414" s="95">
        <v>0</v>
      </c>
      <c r="P414" s="54">
        <v>0.5</v>
      </c>
      <c r="Q414" s="55">
        <f t="shared" si="109"/>
        <v>45.22</v>
      </c>
      <c r="S414" s="61">
        <f t="shared" si="110"/>
        <v>46338.417216000002</v>
      </c>
      <c r="T414" s="56">
        <f t="shared" si="117"/>
        <v>1000</v>
      </c>
      <c r="U414" s="141">
        <f t="shared" si="114"/>
        <v>487.6336</v>
      </c>
      <c r="V414" s="32" t="s">
        <v>1324</v>
      </c>
    </row>
    <row r="415" spans="1:23" thickTop="1" thickBot="1">
      <c r="A415" s="32">
        <v>322</v>
      </c>
      <c r="C415" s="57">
        <f t="shared" si="116"/>
        <v>4778.326</v>
      </c>
      <c r="D415" s="58">
        <v>5750</v>
      </c>
      <c r="E415" s="59">
        <f t="shared" ref="E415:E423" si="118">B423*D415</f>
        <v>0</v>
      </c>
      <c r="F415" s="52" t="s">
        <v>1593</v>
      </c>
      <c r="G415" s="138" t="s">
        <v>1594</v>
      </c>
      <c r="H415" s="142" t="s">
        <v>1383</v>
      </c>
      <c r="I415" s="143">
        <v>2362</v>
      </c>
      <c r="J415" s="143">
        <f t="shared" si="105"/>
        <v>448.78000000000003</v>
      </c>
      <c r="K415" s="127">
        <f t="shared" si="106"/>
        <v>2810.78</v>
      </c>
      <c r="L415" s="143">
        <f t="shared" si="107"/>
        <v>112.4312</v>
      </c>
      <c r="M415" s="51">
        <f t="shared" si="108"/>
        <v>2923.2112000000002</v>
      </c>
      <c r="N415" s="54">
        <v>2</v>
      </c>
      <c r="O415" s="95">
        <v>0</v>
      </c>
      <c r="P415" s="54">
        <f>O415+B423</f>
        <v>0</v>
      </c>
      <c r="Q415" s="55">
        <f t="shared" si="109"/>
        <v>2</v>
      </c>
      <c r="S415" s="61">
        <f t="shared" si="110"/>
        <v>5846.4224000000004</v>
      </c>
      <c r="T415" s="56">
        <f t="shared" si="117"/>
        <v>0</v>
      </c>
      <c r="U415" s="141">
        <f t="shared" si="114"/>
        <v>0</v>
      </c>
      <c r="V415" s="32" t="s">
        <v>1576</v>
      </c>
    </row>
    <row r="416" spans="1:23" thickTop="1" thickBot="1">
      <c r="A416" s="32">
        <v>323</v>
      </c>
      <c r="C416" s="57">
        <f t="shared" si="116"/>
        <v>8304.4149999999991</v>
      </c>
      <c r="D416" s="58">
        <v>12450</v>
      </c>
      <c r="E416" s="59">
        <f t="shared" si="118"/>
        <v>0</v>
      </c>
      <c r="F416" s="52" t="s">
        <v>1593</v>
      </c>
      <c r="G416" s="138" t="s">
        <v>1595</v>
      </c>
      <c r="H416" s="142" t="s">
        <v>1383</v>
      </c>
      <c r="I416" s="143">
        <v>4105</v>
      </c>
      <c r="J416" s="143">
        <f t="shared" si="105"/>
        <v>779.95</v>
      </c>
      <c r="K416" s="127">
        <f t="shared" si="106"/>
        <v>4884.95</v>
      </c>
      <c r="L416" s="143">
        <f t="shared" si="107"/>
        <v>195.398</v>
      </c>
      <c r="M416" s="51">
        <f t="shared" si="108"/>
        <v>5080.348</v>
      </c>
      <c r="N416" s="54">
        <v>1</v>
      </c>
      <c r="O416" s="95">
        <v>0</v>
      </c>
      <c r="P416" s="54">
        <f>O416+B424</f>
        <v>0</v>
      </c>
      <c r="Q416" s="55">
        <f t="shared" si="109"/>
        <v>1</v>
      </c>
      <c r="S416" s="61">
        <f t="shared" si="110"/>
        <v>5080.348</v>
      </c>
      <c r="T416" s="56">
        <f t="shared" si="117"/>
        <v>0</v>
      </c>
      <c r="U416" s="141">
        <f t="shared" si="114"/>
        <v>0</v>
      </c>
      <c r="V416" s="32" t="s">
        <v>1576</v>
      </c>
    </row>
    <row r="417" spans="1:22" thickTop="1" thickBot="1">
      <c r="A417" s="32">
        <v>324</v>
      </c>
      <c r="C417" s="57">
        <f t="shared" si="116"/>
        <v>2427.6</v>
      </c>
      <c r="D417" s="58">
        <v>2200</v>
      </c>
      <c r="E417" s="59">
        <f t="shared" si="118"/>
        <v>0</v>
      </c>
      <c r="F417" s="52" t="s">
        <v>1160</v>
      </c>
      <c r="G417" s="138" t="s">
        <v>1161</v>
      </c>
      <c r="H417" s="142" t="s">
        <v>290</v>
      </c>
      <c r="I417" s="143">
        <v>1200</v>
      </c>
      <c r="J417" s="143">
        <f t="shared" si="105"/>
        <v>228</v>
      </c>
      <c r="K417" s="53">
        <f t="shared" si="106"/>
        <v>1428</v>
      </c>
      <c r="L417" s="143">
        <f t="shared" si="107"/>
        <v>57.120000000000005</v>
      </c>
      <c r="M417" s="51">
        <f t="shared" si="108"/>
        <v>1485.12</v>
      </c>
      <c r="N417" s="54">
        <v>10</v>
      </c>
      <c r="O417" s="95">
        <v>0</v>
      </c>
      <c r="P417" s="54">
        <v>1</v>
      </c>
      <c r="Q417" s="55">
        <f t="shared" si="109"/>
        <v>9</v>
      </c>
      <c r="S417" s="61">
        <f t="shared" si="110"/>
        <v>13366.079999999998</v>
      </c>
      <c r="T417" s="56">
        <f t="shared" si="117"/>
        <v>2200</v>
      </c>
      <c r="U417" s="141">
        <f t="shared" si="114"/>
        <v>714.88000000000011</v>
      </c>
      <c r="V417" s="32" t="s">
        <v>1170</v>
      </c>
    </row>
    <row r="418" spans="1:22" thickTop="1" thickBot="1">
      <c r="A418" s="32">
        <v>325</v>
      </c>
      <c r="C418" s="57">
        <f t="shared" si="116"/>
        <v>2427.6</v>
      </c>
      <c r="D418" s="58">
        <v>2500</v>
      </c>
      <c r="E418" s="59">
        <f t="shared" si="118"/>
        <v>0</v>
      </c>
      <c r="F418" s="52" t="s">
        <v>2164</v>
      </c>
      <c r="G418" s="144" t="s">
        <v>2163</v>
      </c>
      <c r="H418" s="142" t="s">
        <v>290</v>
      </c>
      <c r="I418" s="143">
        <v>1200</v>
      </c>
      <c r="J418" s="143">
        <f t="shared" si="105"/>
        <v>228</v>
      </c>
      <c r="K418" s="53">
        <f t="shared" si="106"/>
        <v>1428</v>
      </c>
      <c r="L418" s="143">
        <f t="shared" si="107"/>
        <v>57.120000000000005</v>
      </c>
      <c r="M418" s="51">
        <f t="shared" si="108"/>
        <v>1485.12</v>
      </c>
      <c r="N418" s="54">
        <v>10</v>
      </c>
      <c r="O418" s="95">
        <v>1</v>
      </c>
      <c r="P418" s="54">
        <v>4</v>
      </c>
      <c r="Q418" s="55">
        <f t="shared" si="109"/>
        <v>6</v>
      </c>
      <c r="R418" s="55" t="s">
        <v>2056</v>
      </c>
      <c r="S418" s="61">
        <f t="shared" si="110"/>
        <v>8910.7199999999993</v>
      </c>
      <c r="T418" s="56">
        <f t="shared" si="117"/>
        <v>10000</v>
      </c>
      <c r="U418" s="141">
        <f t="shared" si="114"/>
        <v>4059.5200000000004</v>
      </c>
      <c r="V418" s="32">
        <v>2008</v>
      </c>
    </row>
    <row r="419" spans="1:22" thickTop="1" thickBot="1">
      <c r="A419" s="32">
        <v>326</v>
      </c>
      <c r="C419" s="57">
        <f t="shared" si="116"/>
        <v>2427.6</v>
      </c>
      <c r="D419" s="58">
        <v>2000</v>
      </c>
      <c r="E419" s="59">
        <f t="shared" si="118"/>
        <v>0</v>
      </c>
      <c r="F419" s="52" t="s">
        <v>2165</v>
      </c>
      <c r="G419" s="138" t="s">
        <v>2166</v>
      </c>
      <c r="H419" s="142" t="s">
        <v>11</v>
      </c>
      <c r="I419" s="143">
        <v>1200</v>
      </c>
      <c r="J419" s="143">
        <f t="shared" si="105"/>
        <v>228</v>
      </c>
      <c r="K419" s="53">
        <f t="shared" si="106"/>
        <v>1428</v>
      </c>
      <c r="L419" s="143">
        <f t="shared" si="107"/>
        <v>57.120000000000005</v>
      </c>
      <c r="M419" s="51">
        <f t="shared" si="108"/>
        <v>1485.12</v>
      </c>
      <c r="N419" s="54">
        <v>10</v>
      </c>
      <c r="O419" s="95">
        <v>1</v>
      </c>
      <c r="P419" s="54">
        <v>4</v>
      </c>
      <c r="Q419" s="55">
        <f t="shared" si="109"/>
        <v>6</v>
      </c>
      <c r="R419" s="55" t="s">
        <v>2056</v>
      </c>
      <c r="S419" s="61">
        <f t="shared" si="110"/>
        <v>8910.7199999999993</v>
      </c>
      <c r="T419" s="56">
        <f t="shared" si="117"/>
        <v>8000</v>
      </c>
      <c r="U419" s="141">
        <f t="shared" si="114"/>
        <v>2059.5200000000004</v>
      </c>
    </row>
    <row r="420" spans="1:22" thickTop="1" thickBot="1">
      <c r="A420" s="32">
        <v>327</v>
      </c>
      <c r="B420" s="60">
        <v>1</v>
      </c>
      <c r="C420" s="57">
        <f t="shared" si="116"/>
        <v>2397.2550000000001</v>
      </c>
      <c r="D420" s="58">
        <v>2500</v>
      </c>
      <c r="E420" s="59">
        <f t="shared" si="118"/>
        <v>0</v>
      </c>
      <c r="F420" s="52" t="s">
        <v>2165</v>
      </c>
      <c r="G420" s="138" t="s">
        <v>2167</v>
      </c>
      <c r="H420" s="142" t="s">
        <v>11</v>
      </c>
      <c r="I420" s="143">
        <v>1185</v>
      </c>
      <c r="J420" s="143">
        <f t="shared" si="105"/>
        <v>225.15</v>
      </c>
      <c r="K420" s="53">
        <f t="shared" si="106"/>
        <v>1410.15</v>
      </c>
      <c r="L420" s="143">
        <f t="shared" si="107"/>
        <v>56.406000000000006</v>
      </c>
      <c r="M420" s="51">
        <f t="shared" si="108"/>
        <v>1466.556</v>
      </c>
      <c r="N420" s="54">
        <v>10</v>
      </c>
      <c r="O420" s="95">
        <v>0</v>
      </c>
      <c r="P420" s="54">
        <v>3</v>
      </c>
      <c r="Q420" s="55">
        <f t="shared" si="109"/>
        <v>7</v>
      </c>
      <c r="R420" s="55" t="s">
        <v>2056</v>
      </c>
      <c r="S420" s="61">
        <f t="shared" si="110"/>
        <v>10265.892</v>
      </c>
      <c r="T420" s="56">
        <f t="shared" si="117"/>
        <v>7500</v>
      </c>
      <c r="U420" s="141">
        <f t="shared" si="114"/>
        <v>3100.3320000000003</v>
      </c>
      <c r="V420" s="32">
        <v>2014</v>
      </c>
    </row>
    <row r="421" spans="1:22" thickTop="1" thickBot="1">
      <c r="A421" s="32">
        <v>328</v>
      </c>
      <c r="C421" s="57">
        <f t="shared" si="116"/>
        <v>1209.7539999999999</v>
      </c>
      <c r="D421" s="58">
        <v>1500</v>
      </c>
      <c r="E421" s="59">
        <f t="shared" si="118"/>
        <v>0</v>
      </c>
      <c r="F421" s="52" t="s">
        <v>2158</v>
      </c>
      <c r="G421" s="144" t="s">
        <v>2159</v>
      </c>
      <c r="H421" s="142" t="s">
        <v>35</v>
      </c>
      <c r="I421" s="143">
        <v>598</v>
      </c>
      <c r="J421" s="143">
        <f t="shared" si="105"/>
        <v>113.62</v>
      </c>
      <c r="K421" s="53">
        <f t="shared" si="106"/>
        <v>711.62</v>
      </c>
      <c r="L421" s="143">
        <f t="shared" si="107"/>
        <v>28.4648</v>
      </c>
      <c r="M421" s="51">
        <f t="shared" si="108"/>
        <v>740.08479999999997</v>
      </c>
      <c r="N421" s="54">
        <v>10</v>
      </c>
      <c r="O421" s="95">
        <v>1</v>
      </c>
      <c r="P421" s="54">
        <v>4</v>
      </c>
      <c r="Q421" s="55">
        <f t="shared" si="109"/>
        <v>6</v>
      </c>
      <c r="R421" s="55" t="s">
        <v>2056</v>
      </c>
      <c r="S421" s="61">
        <f t="shared" si="110"/>
        <v>4440.5087999999996</v>
      </c>
      <c r="T421" s="56">
        <f t="shared" si="117"/>
        <v>6000</v>
      </c>
      <c r="U421" s="141">
        <f t="shared" si="114"/>
        <v>3039.6608000000001</v>
      </c>
      <c r="V421" s="32">
        <v>2012</v>
      </c>
    </row>
    <row r="422" spans="1:22" thickTop="1" thickBot="1">
      <c r="A422" s="32">
        <v>329</v>
      </c>
      <c r="C422" s="57">
        <f t="shared" si="116"/>
        <v>1353.3869999999999</v>
      </c>
      <c r="D422" s="58">
        <v>2500</v>
      </c>
      <c r="E422" s="59">
        <f t="shared" si="118"/>
        <v>0</v>
      </c>
      <c r="F422" s="52" t="s">
        <v>2158</v>
      </c>
      <c r="G422" s="144" t="s">
        <v>2160</v>
      </c>
      <c r="H422" s="142" t="s">
        <v>35</v>
      </c>
      <c r="I422" s="143">
        <v>669</v>
      </c>
      <c r="J422" s="143">
        <f t="shared" si="105"/>
        <v>127.11</v>
      </c>
      <c r="K422" s="53">
        <f t="shared" si="106"/>
        <v>796.11</v>
      </c>
      <c r="L422" s="143">
        <f t="shared" si="107"/>
        <v>31.8444</v>
      </c>
      <c r="M422" s="51">
        <f t="shared" si="108"/>
        <v>827.95439999999996</v>
      </c>
      <c r="N422" s="54">
        <v>10</v>
      </c>
      <c r="O422" s="95">
        <v>1</v>
      </c>
      <c r="P422" s="54">
        <v>4</v>
      </c>
      <c r="Q422" s="55">
        <f t="shared" si="109"/>
        <v>6</v>
      </c>
      <c r="R422" s="55" t="s">
        <v>2056</v>
      </c>
      <c r="S422" s="61">
        <f t="shared" si="110"/>
        <v>4967.7263999999996</v>
      </c>
      <c r="T422" s="56">
        <f t="shared" si="117"/>
        <v>10000</v>
      </c>
      <c r="U422" s="141">
        <f t="shared" si="114"/>
        <v>6688.1823999999997</v>
      </c>
      <c r="V422" s="32">
        <v>2012</v>
      </c>
    </row>
    <row r="423" spans="1:22" thickTop="1" thickBot="1">
      <c r="A423" s="32">
        <v>330</v>
      </c>
      <c r="C423" s="57">
        <f t="shared" si="116"/>
        <v>981.15499999999997</v>
      </c>
      <c r="D423" s="58">
        <v>1800</v>
      </c>
      <c r="E423" s="59">
        <f t="shared" si="118"/>
        <v>0</v>
      </c>
      <c r="F423" s="52" t="s">
        <v>2158</v>
      </c>
      <c r="G423" s="144" t="s">
        <v>2161</v>
      </c>
      <c r="H423" s="142" t="s">
        <v>290</v>
      </c>
      <c r="I423" s="143">
        <v>485</v>
      </c>
      <c r="J423" s="143">
        <f t="shared" si="105"/>
        <v>92.15</v>
      </c>
      <c r="K423" s="53">
        <f t="shared" si="106"/>
        <v>577.15</v>
      </c>
      <c r="L423" s="143">
        <f t="shared" si="107"/>
        <v>23.085999999999999</v>
      </c>
      <c r="M423" s="51">
        <f t="shared" si="108"/>
        <v>600.23599999999999</v>
      </c>
      <c r="N423" s="54">
        <v>4</v>
      </c>
      <c r="O423" s="95">
        <v>0</v>
      </c>
      <c r="P423" s="54">
        <f>O423+B431</f>
        <v>0</v>
      </c>
      <c r="Q423" s="55">
        <f t="shared" si="109"/>
        <v>4</v>
      </c>
      <c r="R423" s="55" t="s">
        <v>2056</v>
      </c>
      <c r="S423" s="61">
        <f t="shared" si="110"/>
        <v>2400.944</v>
      </c>
      <c r="T423" s="56">
        <f t="shared" si="117"/>
        <v>0</v>
      </c>
      <c r="U423" s="141">
        <f t="shared" si="114"/>
        <v>0</v>
      </c>
      <c r="V423" s="32">
        <v>2012</v>
      </c>
    </row>
    <row r="424" spans="1:22" thickTop="1" thickBot="1">
      <c r="A424" s="32">
        <v>331</v>
      </c>
      <c r="C424" s="57">
        <f t="shared" si="116"/>
        <v>1153.1099999999999</v>
      </c>
      <c r="D424" s="58">
        <v>2000</v>
      </c>
      <c r="E424" s="59">
        <f>B430*D424</f>
        <v>0</v>
      </c>
      <c r="F424" s="52" t="s">
        <v>2158</v>
      </c>
      <c r="G424" s="144" t="s">
        <v>2162</v>
      </c>
      <c r="H424" s="142" t="s">
        <v>290</v>
      </c>
      <c r="I424" s="143">
        <v>570</v>
      </c>
      <c r="J424" s="143">
        <f t="shared" ref="J424:J487" si="119">0.19*I424</f>
        <v>108.3</v>
      </c>
      <c r="K424" s="53">
        <f t="shared" ref="K424:K487" si="120">I424+J424</f>
        <v>678.3</v>
      </c>
      <c r="L424" s="143">
        <f t="shared" ref="L424:L487" si="121">0.04*K424</f>
        <v>27.131999999999998</v>
      </c>
      <c r="M424" s="51">
        <f t="shared" ref="M424:M487" si="122">K424+L424</f>
        <v>705.4319999999999</v>
      </c>
      <c r="N424" s="54">
        <v>10</v>
      </c>
      <c r="O424" s="95">
        <v>0</v>
      </c>
      <c r="P424" s="54">
        <v>1</v>
      </c>
      <c r="Q424" s="55">
        <f t="shared" ref="Q424:Q487" si="123">N424-P424</f>
        <v>9</v>
      </c>
      <c r="R424" s="55" t="s">
        <v>2056</v>
      </c>
      <c r="S424" s="61">
        <f t="shared" ref="S424:S487" si="124">Q424*M424</f>
        <v>6348.887999999999</v>
      </c>
      <c r="T424" s="56">
        <f t="shared" si="117"/>
        <v>2000</v>
      </c>
      <c r="U424" s="141">
        <f t="shared" si="114"/>
        <v>1294.5680000000002</v>
      </c>
      <c r="V424" s="32">
        <v>2012</v>
      </c>
    </row>
    <row r="425" spans="1:22" thickTop="1" thickBot="1">
      <c r="A425" s="32">
        <v>332</v>
      </c>
      <c r="C425" s="57">
        <f t="shared" si="116"/>
        <v>647.36</v>
      </c>
      <c r="D425" s="58">
        <v>700</v>
      </c>
      <c r="E425" s="59" t="e">
        <f>#REF!*D425</f>
        <v>#REF!</v>
      </c>
      <c r="F425" s="52" t="s">
        <v>282</v>
      </c>
      <c r="G425" s="138" t="s">
        <v>283</v>
      </c>
      <c r="H425" s="142" t="s">
        <v>11</v>
      </c>
      <c r="I425" s="143">
        <v>320</v>
      </c>
      <c r="J425" s="143">
        <f t="shared" si="119"/>
        <v>60.8</v>
      </c>
      <c r="K425" s="53">
        <f t="shared" si="120"/>
        <v>380.8</v>
      </c>
      <c r="L425" s="143">
        <f t="shared" si="121"/>
        <v>15.232000000000001</v>
      </c>
      <c r="M425" s="51">
        <f t="shared" si="122"/>
        <v>396.03200000000004</v>
      </c>
      <c r="N425" s="54">
        <v>20</v>
      </c>
      <c r="O425" s="95">
        <v>5</v>
      </c>
      <c r="P425" s="54">
        <f>O425+B433</f>
        <v>5</v>
      </c>
      <c r="Q425" s="55">
        <f t="shared" si="123"/>
        <v>15</v>
      </c>
      <c r="S425" s="61">
        <f t="shared" si="124"/>
        <v>5940.4800000000005</v>
      </c>
      <c r="T425" s="56">
        <f t="shared" si="117"/>
        <v>3500</v>
      </c>
      <c r="U425" s="141">
        <f t="shared" si="114"/>
        <v>1519.8399999999997</v>
      </c>
    </row>
    <row r="426" spans="1:22" thickTop="1" thickBot="1">
      <c r="A426" s="32">
        <v>333</v>
      </c>
      <c r="C426" s="57">
        <f t="shared" si="116"/>
        <v>2427.6</v>
      </c>
      <c r="D426" s="58">
        <v>3500</v>
      </c>
      <c r="E426" s="59">
        <f>B431*D426</f>
        <v>0</v>
      </c>
      <c r="F426" s="52" t="s">
        <v>662</v>
      </c>
      <c r="G426" s="138" t="s">
        <v>663</v>
      </c>
      <c r="H426" s="142" t="s">
        <v>21</v>
      </c>
      <c r="I426" s="143">
        <v>1200</v>
      </c>
      <c r="J426" s="143">
        <f t="shared" si="119"/>
        <v>228</v>
      </c>
      <c r="K426" s="53">
        <f t="shared" si="120"/>
        <v>1428</v>
      </c>
      <c r="L426" s="143">
        <f t="shared" si="121"/>
        <v>57.120000000000005</v>
      </c>
      <c r="M426" s="51">
        <f t="shared" si="122"/>
        <v>1485.12</v>
      </c>
      <c r="N426" s="54">
        <v>4</v>
      </c>
      <c r="O426" s="95">
        <v>0</v>
      </c>
      <c r="P426" s="54">
        <f>O426+B431</f>
        <v>0</v>
      </c>
      <c r="Q426" s="55">
        <f t="shared" si="123"/>
        <v>4</v>
      </c>
      <c r="R426" s="55" t="s">
        <v>2199</v>
      </c>
      <c r="S426" s="61">
        <f t="shared" si="124"/>
        <v>5940.48</v>
      </c>
      <c r="T426" s="56">
        <f t="shared" si="117"/>
        <v>0</v>
      </c>
      <c r="U426" s="141">
        <f t="shared" si="114"/>
        <v>0</v>
      </c>
      <c r="V426" s="32">
        <v>2010</v>
      </c>
    </row>
    <row r="427" spans="1:22" thickTop="1" thickBot="1">
      <c r="C427" s="57">
        <f t="shared" si="116"/>
        <v>6352.2199999999993</v>
      </c>
      <c r="D427" s="58">
        <v>5850</v>
      </c>
      <c r="E427" s="59">
        <f>B434*D427</f>
        <v>0</v>
      </c>
      <c r="F427" s="52" t="s">
        <v>667</v>
      </c>
      <c r="G427" s="138" t="s">
        <v>668</v>
      </c>
      <c r="H427" s="142" t="s">
        <v>21</v>
      </c>
      <c r="I427" s="143">
        <v>3140</v>
      </c>
      <c r="J427" s="143">
        <f t="shared" si="119"/>
        <v>596.6</v>
      </c>
      <c r="K427" s="53">
        <f t="shared" si="120"/>
        <v>3736.6</v>
      </c>
      <c r="L427" s="143">
        <f t="shared" si="121"/>
        <v>149.464</v>
      </c>
      <c r="M427" s="51">
        <f t="shared" si="122"/>
        <v>3886.0639999999999</v>
      </c>
      <c r="N427" s="54">
        <v>2</v>
      </c>
      <c r="O427" s="95">
        <v>0</v>
      </c>
      <c r="P427" s="54">
        <f>O427+B434</f>
        <v>0</v>
      </c>
      <c r="Q427" s="55">
        <f t="shared" si="123"/>
        <v>2</v>
      </c>
      <c r="R427" s="55" t="s">
        <v>2199</v>
      </c>
      <c r="S427" s="61">
        <f t="shared" si="124"/>
        <v>7772.1279999999997</v>
      </c>
      <c r="T427" s="56">
        <f t="shared" si="117"/>
        <v>0</v>
      </c>
      <c r="U427" s="141">
        <f t="shared" si="114"/>
        <v>0</v>
      </c>
      <c r="V427" s="32">
        <v>2010</v>
      </c>
    </row>
    <row r="428" spans="1:22" thickTop="1" thickBot="1">
      <c r="A428" s="32">
        <v>334</v>
      </c>
      <c r="C428" s="57">
        <f t="shared" si="116"/>
        <v>6756.82</v>
      </c>
      <c r="D428" s="58">
        <v>6250</v>
      </c>
      <c r="E428" s="59">
        <f>B435*D428</f>
        <v>0</v>
      </c>
      <c r="F428" s="52" t="s">
        <v>671</v>
      </c>
      <c r="G428" s="138" t="s">
        <v>672</v>
      </c>
      <c r="H428" s="142" t="s">
        <v>21</v>
      </c>
      <c r="I428" s="143">
        <v>3340</v>
      </c>
      <c r="J428" s="143">
        <f t="shared" si="119"/>
        <v>634.6</v>
      </c>
      <c r="K428" s="53">
        <f t="shared" si="120"/>
        <v>3974.6</v>
      </c>
      <c r="L428" s="143">
        <f t="shared" si="121"/>
        <v>158.98400000000001</v>
      </c>
      <c r="M428" s="51">
        <f t="shared" si="122"/>
        <v>4133.5839999999998</v>
      </c>
      <c r="N428" s="54">
        <v>2</v>
      </c>
      <c r="O428" s="95">
        <v>0</v>
      </c>
      <c r="P428" s="54">
        <f>O428+B435</f>
        <v>0</v>
      </c>
      <c r="Q428" s="55">
        <f t="shared" si="123"/>
        <v>2</v>
      </c>
      <c r="R428" s="55" t="s">
        <v>2199</v>
      </c>
      <c r="S428" s="61">
        <f t="shared" si="124"/>
        <v>8267.1679999999997</v>
      </c>
      <c r="T428" s="56">
        <f t="shared" si="117"/>
        <v>0</v>
      </c>
      <c r="U428" s="141">
        <f t="shared" si="114"/>
        <v>0</v>
      </c>
      <c r="V428" s="32">
        <v>2010</v>
      </c>
    </row>
    <row r="429" spans="1:22" thickTop="1" thickBot="1">
      <c r="A429" s="32">
        <v>335</v>
      </c>
      <c r="C429" s="57">
        <f t="shared" si="116"/>
        <v>2609.6699999999996</v>
      </c>
      <c r="D429" s="58">
        <v>3500</v>
      </c>
      <c r="E429" s="59">
        <f>B436*D429</f>
        <v>0</v>
      </c>
      <c r="F429" s="52" t="s">
        <v>669</v>
      </c>
      <c r="G429" s="138" t="s">
        <v>670</v>
      </c>
      <c r="H429" s="142" t="s">
        <v>21</v>
      </c>
      <c r="I429" s="143">
        <v>1290</v>
      </c>
      <c r="J429" s="143">
        <f t="shared" si="119"/>
        <v>245.1</v>
      </c>
      <c r="K429" s="53">
        <f t="shared" si="120"/>
        <v>1535.1</v>
      </c>
      <c r="L429" s="143">
        <f t="shared" si="121"/>
        <v>61.403999999999996</v>
      </c>
      <c r="M429" s="51">
        <f t="shared" si="122"/>
        <v>1596.5039999999999</v>
      </c>
      <c r="N429" s="54">
        <v>3</v>
      </c>
      <c r="O429" s="95">
        <v>0</v>
      </c>
      <c r="P429" s="54">
        <f>O429+B436</f>
        <v>0</v>
      </c>
      <c r="Q429" s="55">
        <f t="shared" si="123"/>
        <v>3</v>
      </c>
      <c r="R429" s="55" t="s">
        <v>2199</v>
      </c>
      <c r="S429" s="61">
        <f t="shared" si="124"/>
        <v>4789.5119999999997</v>
      </c>
      <c r="T429" s="56">
        <f t="shared" si="117"/>
        <v>0</v>
      </c>
      <c r="U429" s="141">
        <f t="shared" si="114"/>
        <v>0</v>
      </c>
      <c r="V429" s="32">
        <v>2010</v>
      </c>
    </row>
    <row r="430" spans="1:22" thickTop="1" thickBot="1">
      <c r="C430" s="57">
        <f t="shared" ref="C430:C441" si="125">K430*1.7</f>
        <v>2609.6699999999996</v>
      </c>
      <c r="D430" s="58">
        <v>3000</v>
      </c>
      <c r="E430" s="59">
        <f>B438*D430</f>
        <v>0</v>
      </c>
      <c r="F430" s="52" t="s">
        <v>669</v>
      </c>
      <c r="G430" s="138" t="s">
        <v>1187</v>
      </c>
      <c r="H430" s="142" t="s">
        <v>21</v>
      </c>
      <c r="I430" s="143">
        <v>1290</v>
      </c>
      <c r="J430" s="143">
        <f t="shared" si="119"/>
        <v>245.1</v>
      </c>
      <c r="K430" s="53">
        <f t="shared" si="120"/>
        <v>1535.1</v>
      </c>
      <c r="L430" s="143">
        <f t="shared" si="121"/>
        <v>61.403999999999996</v>
      </c>
      <c r="M430" s="51">
        <f t="shared" si="122"/>
        <v>1596.5039999999999</v>
      </c>
      <c r="N430" s="54">
        <v>3</v>
      </c>
      <c r="O430" s="95">
        <v>0</v>
      </c>
      <c r="P430" s="54">
        <v>0</v>
      </c>
      <c r="Q430" s="55">
        <f t="shared" si="123"/>
        <v>3</v>
      </c>
      <c r="R430" s="55" t="s">
        <v>2199</v>
      </c>
      <c r="S430" s="61">
        <f t="shared" si="124"/>
        <v>4789.5119999999997</v>
      </c>
      <c r="T430" s="56">
        <f t="shared" si="117"/>
        <v>0</v>
      </c>
      <c r="U430" s="141">
        <f t="shared" ref="U430:U493" si="126">T430-P430*M430</f>
        <v>0</v>
      </c>
      <c r="V430" s="32">
        <v>2010</v>
      </c>
    </row>
    <row r="431" spans="1:22" thickTop="1" thickBot="1">
      <c r="C431" s="57">
        <f t="shared" si="125"/>
        <v>4228.07</v>
      </c>
      <c r="D431" s="58">
        <v>4500</v>
      </c>
      <c r="E431" s="59">
        <f>B438*D431</f>
        <v>0</v>
      </c>
      <c r="F431" s="52" t="s">
        <v>665</v>
      </c>
      <c r="G431" s="138" t="s">
        <v>666</v>
      </c>
      <c r="H431" s="142" t="s">
        <v>21</v>
      </c>
      <c r="I431" s="143">
        <v>2090</v>
      </c>
      <c r="J431" s="143">
        <f t="shared" si="119"/>
        <v>397.1</v>
      </c>
      <c r="K431" s="53">
        <f t="shared" si="120"/>
        <v>2487.1</v>
      </c>
      <c r="L431" s="143">
        <f t="shared" si="121"/>
        <v>99.483999999999995</v>
      </c>
      <c r="M431" s="51">
        <f t="shared" si="122"/>
        <v>2586.5839999999998</v>
      </c>
      <c r="N431" s="54">
        <v>3</v>
      </c>
      <c r="O431" s="95">
        <v>0</v>
      </c>
      <c r="P431" s="54">
        <v>1</v>
      </c>
      <c r="Q431" s="55">
        <f t="shared" si="123"/>
        <v>2</v>
      </c>
      <c r="R431" s="55" t="s">
        <v>2199</v>
      </c>
      <c r="S431" s="61">
        <f t="shared" si="124"/>
        <v>5173.1679999999997</v>
      </c>
      <c r="T431" s="56">
        <f t="shared" si="117"/>
        <v>4500</v>
      </c>
      <c r="U431" s="141">
        <f t="shared" si="126"/>
        <v>1913.4160000000002</v>
      </c>
      <c r="V431" s="32">
        <v>2010</v>
      </c>
    </row>
    <row r="432" spans="1:22" thickTop="1" thickBot="1">
      <c r="C432" s="57">
        <f t="shared" si="125"/>
        <v>5340.7199999999993</v>
      </c>
      <c r="D432" s="58">
        <v>5750</v>
      </c>
      <c r="E432" s="59">
        <f t="shared" ref="E432:E463" si="127">B440*D432</f>
        <v>0</v>
      </c>
      <c r="F432" s="52" t="s">
        <v>661</v>
      </c>
      <c r="G432" s="138" t="s">
        <v>664</v>
      </c>
      <c r="H432" s="142" t="s">
        <v>21</v>
      </c>
      <c r="I432" s="143">
        <v>2640</v>
      </c>
      <c r="J432" s="143">
        <f t="shared" si="119"/>
        <v>501.6</v>
      </c>
      <c r="K432" s="53">
        <f t="shared" si="120"/>
        <v>3141.6</v>
      </c>
      <c r="L432" s="143">
        <f t="shared" si="121"/>
        <v>125.664</v>
      </c>
      <c r="M432" s="51">
        <f t="shared" si="122"/>
        <v>3267.2640000000001</v>
      </c>
      <c r="N432" s="54">
        <v>2</v>
      </c>
      <c r="O432" s="95">
        <v>0</v>
      </c>
      <c r="P432" s="54">
        <f>O432+B440</f>
        <v>0</v>
      </c>
      <c r="Q432" s="55">
        <f t="shared" si="123"/>
        <v>2</v>
      </c>
      <c r="R432" s="55" t="s">
        <v>2199</v>
      </c>
      <c r="S432" s="61">
        <f t="shared" si="124"/>
        <v>6534.5280000000002</v>
      </c>
      <c r="T432" s="56">
        <f t="shared" si="117"/>
        <v>0</v>
      </c>
      <c r="U432" s="141">
        <f t="shared" si="126"/>
        <v>0</v>
      </c>
      <c r="V432" s="32">
        <v>2010</v>
      </c>
    </row>
    <row r="433" spans="1:22" thickTop="1" thickBot="1">
      <c r="C433" s="57">
        <f t="shared" si="125"/>
        <v>6352.2199999999993</v>
      </c>
      <c r="D433" s="58">
        <v>6500</v>
      </c>
      <c r="E433" s="59">
        <f t="shared" si="127"/>
        <v>0</v>
      </c>
      <c r="F433" s="52" t="s">
        <v>2187</v>
      </c>
      <c r="G433" s="138" t="s">
        <v>1682</v>
      </c>
      <c r="H433" s="142" t="s">
        <v>21</v>
      </c>
      <c r="I433" s="143">
        <v>3140</v>
      </c>
      <c r="J433" s="143">
        <f t="shared" si="119"/>
        <v>596.6</v>
      </c>
      <c r="K433" s="53">
        <f t="shared" si="120"/>
        <v>3736.6</v>
      </c>
      <c r="L433" s="143">
        <f t="shared" si="121"/>
        <v>149.464</v>
      </c>
      <c r="M433" s="51">
        <f t="shared" si="122"/>
        <v>3886.0639999999999</v>
      </c>
      <c r="N433" s="54">
        <v>2</v>
      </c>
      <c r="O433" s="95">
        <v>0</v>
      </c>
      <c r="P433" s="54">
        <v>0</v>
      </c>
      <c r="Q433" s="55">
        <f t="shared" si="123"/>
        <v>2</v>
      </c>
      <c r="R433" s="55" t="s">
        <v>2199</v>
      </c>
      <c r="S433" s="61">
        <f t="shared" si="124"/>
        <v>7772.1279999999997</v>
      </c>
      <c r="T433" s="56">
        <f t="shared" si="117"/>
        <v>0</v>
      </c>
      <c r="U433" s="141">
        <f t="shared" si="126"/>
        <v>0</v>
      </c>
      <c r="V433" s="32">
        <v>2012</v>
      </c>
    </row>
    <row r="434" spans="1:22" thickTop="1" thickBot="1">
      <c r="C434" s="57">
        <f t="shared" si="125"/>
        <v>6489.7839999999997</v>
      </c>
      <c r="D434" s="58">
        <v>6800</v>
      </c>
      <c r="E434" s="59">
        <f t="shared" si="127"/>
        <v>0</v>
      </c>
      <c r="F434" s="52" t="s">
        <v>2188</v>
      </c>
      <c r="G434" s="138" t="s">
        <v>1683</v>
      </c>
      <c r="H434" s="142" t="s">
        <v>21</v>
      </c>
      <c r="I434" s="143">
        <v>3208</v>
      </c>
      <c r="J434" s="143">
        <f t="shared" si="119"/>
        <v>609.52</v>
      </c>
      <c r="K434" s="53">
        <f t="shared" si="120"/>
        <v>3817.52</v>
      </c>
      <c r="L434" s="143">
        <f t="shared" si="121"/>
        <v>152.70080000000002</v>
      </c>
      <c r="M434" s="51">
        <f t="shared" si="122"/>
        <v>3970.2208000000001</v>
      </c>
      <c r="N434" s="54">
        <v>2</v>
      </c>
      <c r="O434" s="95">
        <v>0</v>
      </c>
      <c r="P434" s="54">
        <v>0</v>
      </c>
      <c r="Q434" s="55">
        <f t="shared" si="123"/>
        <v>2</v>
      </c>
      <c r="R434" s="55" t="s">
        <v>2199</v>
      </c>
      <c r="S434" s="61">
        <f t="shared" si="124"/>
        <v>7940.4416000000001</v>
      </c>
      <c r="T434" s="56">
        <f t="shared" si="117"/>
        <v>0</v>
      </c>
      <c r="U434" s="141">
        <f t="shared" si="126"/>
        <v>0</v>
      </c>
      <c r="V434" s="32">
        <v>2012</v>
      </c>
    </row>
    <row r="435" spans="1:22" thickTop="1" thickBot="1">
      <c r="C435" s="57">
        <f t="shared" si="125"/>
        <v>2609.6699999999996</v>
      </c>
      <c r="D435" s="58">
        <v>2850</v>
      </c>
      <c r="E435" s="59">
        <f t="shared" si="127"/>
        <v>5700</v>
      </c>
      <c r="F435" s="52" t="s">
        <v>2189</v>
      </c>
      <c r="G435" s="138" t="s">
        <v>1675</v>
      </c>
      <c r="H435" s="142" t="s">
        <v>21</v>
      </c>
      <c r="I435" s="143">
        <v>1290</v>
      </c>
      <c r="J435" s="143">
        <f t="shared" si="119"/>
        <v>245.1</v>
      </c>
      <c r="K435" s="53">
        <f t="shared" si="120"/>
        <v>1535.1</v>
      </c>
      <c r="L435" s="143">
        <f t="shared" si="121"/>
        <v>61.403999999999996</v>
      </c>
      <c r="M435" s="51">
        <f t="shared" si="122"/>
        <v>1596.5039999999999</v>
      </c>
      <c r="N435" s="54">
        <v>3</v>
      </c>
      <c r="O435" s="95">
        <v>0</v>
      </c>
      <c r="P435" s="54">
        <v>0</v>
      </c>
      <c r="Q435" s="55">
        <f t="shared" si="123"/>
        <v>3</v>
      </c>
      <c r="R435" s="55" t="s">
        <v>2199</v>
      </c>
      <c r="S435" s="61">
        <f t="shared" si="124"/>
        <v>4789.5119999999997</v>
      </c>
      <c r="T435" s="56">
        <f t="shared" si="117"/>
        <v>0</v>
      </c>
      <c r="U435" s="141">
        <f t="shared" si="126"/>
        <v>0</v>
      </c>
      <c r="V435" s="32">
        <v>2010</v>
      </c>
    </row>
    <row r="436" spans="1:22" thickTop="1" thickBot="1">
      <c r="A436" s="32">
        <v>392</v>
      </c>
      <c r="C436" s="57">
        <f t="shared" si="125"/>
        <v>4228.07</v>
      </c>
      <c r="D436" s="58">
        <v>4500</v>
      </c>
      <c r="E436" s="59">
        <f t="shared" si="127"/>
        <v>0</v>
      </c>
      <c r="F436" s="52" t="s">
        <v>2190</v>
      </c>
      <c r="G436" s="138" t="s">
        <v>1676</v>
      </c>
      <c r="H436" s="142" t="s">
        <v>21</v>
      </c>
      <c r="I436" s="143">
        <v>2090</v>
      </c>
      <c r="J436" s="143">
        <f t="shared" si="119"/>
        <v>397.1</v>
      </c>
      <c r="K436" s="53">
        <f t="shared" si="120"/>
        <v>2487.1</v>
      </c>
      <c r="L436" s="143">
        <f t="shared" si="121"/>
        <v>99.483999999999995</v>
      </c>
      <c r="M436" s="51">
        <f t="shared" si="122"/>
        <v>2586.5839999999998</v>
      </c>
      <c r="N436" s="54">
        <v>4</v>
      </c>
      <c r="O436" s="95">
        <v>0</v>
      </c>
      <c r="P436" s="54">
        <v>0</v>
      </c>
      <c r="Q436" s="55">
        <f t="shared" si="123"/>
        <v>4</v>
      </c>
      <c r="R436" s="55" t="s">
        <v>2199</v>
      </c>
      <c r="S436" s="61">
        <f t="shared" si="124"/>
        <v>10346.335999999999</v>
      </c>
      <c r="T436" s="56">
        <f t="shared" si="117"/>
        <v>0</v>
      </c>
      <c r="U436" s="141">
        <f t="shared" si="126"/>
        <v>0</v>
      </c>
      <c r="V436" s="32">
        <v>2010</v>
      </c>
    </row>
    <row r="437" spans="1:22" thickTop="1" thickBot="1">
      <c r="A437" s="32">
        <v>456</v>
      </c>
      <c r="C437" s="57">
        <f t="shared" si="125"/>
        <v>1818.6769999999999</v>
      </c>
      <c r="D437" s="58">
        <v>2500</v>
      </c>
      <c r="E437" s="59">
        <f t="shared" si="127"/>
        <v>0</v>
      </c>
      <c r="F437" s="52" t="s">
        <v>2191</v>
      </c>
      <c r="G437" s="138" t="s">
        <v>1677</v>
      </c>
      <c r="H437" s="142" t="s">
        <v>21</v>
      </c>
      <c r="I437" s="143">
        <v>899</v>
      </c>
      <c r="J437" s="143">
        <f t="shared" si="119"/>
        <v>170.81</v>
      </c>
      <c r="K437" s="53">
        <f t="shared" si="120"/>
        <v>1069.81</v>
      </c>
      <c r="L437" s="143">
        <f t="shared" si="121"/>
        <v>42.792400000000001</v>
      </c>
      <c r="M437" s="51">
        <f t="shared" si="122"/>
        <v>1112.6024</v>
      </c>
      <c r="N437" s="54">
        <v>3</v>
      </c>
      <c r="O437" s="95">
        <v>0</v>
      </c>
      <c r="P437" s="54">
        <v>0</v>
      </c>
      <c r="Q437" s="55">
        <f t="shared" si="123"/>
        <v>3</v>
      </c>
      <c r="R437" s="55" t="s">
        <v>2199</v>
      </c>
      <c r="S437" s="61">
        <f t="shared" si="124"/>
        <v>3337.8072000000002</v>
      </c>
      <c r="T437" s="56">
        <f t="shared" si="117"/>
        <v>0</v>
      </c>
      <c r="U437" s="141">
        <f t="shared" si="126"/>
        <v>0</v>
      </c>
      <c r="V437" s="32">
        <v>2010</v>
      </c>
    </row>
    <row r="438" spans="1:22" thickTop="1" thickBot="1">
      <c r="A438" s="32">
        <v>457</v>
      </c>
      <c r="C438" s="57">
        <f t="shared" si="125"/>
        <v>1818.6769999999999</v>
      </c>
      <c r="D438" s="58">
        <v>2500</v>
      </c>
      <c r="E438" s="59">
        <f t="shared" si="127"/>
        <v>0</v>
      </c>
      <c r="F438" s="52" t="s">
        <v>2192</v>
      </c>
      <c r="G438" s="138" t="s">
        <v>1678</v>
      </c>
      <c r="H438" s="142" t="s">
        <v>21</v>
      </c>
      <c r="I438" s="143">
        <v>899</v>
      </c>
      <c r="J438" s="143">
        <f t="shared" si="119"/>
        <v>170.81</v>
      </c>
      <c r="K438" s="53">
        <f t="shared" si="120"/>
        <v>1069.81</v>
      </c>
      <c r="L438" s="143">
        <f t="shared" si="121"/>
        <v>42.792400000000001</v>
      </c>
      <c r="M438" s="51">
        <f t="shared" si="122"/>
        <v>1112.6024</v>
      </c>
      <c r="N438" s="54">
        <v>3</v>
      </c>
      <c r="O438" s="95">
        <v>0</v>
      </c>
      <c r="P438" s="54">
        <v>0</v>
      </c>
      <c r="Q438" s="55">
        <f t="shared" si="123"/>
        <v>3</v>
      </c>
      <c r="R438" s="55" t="s">
        <v>2199</v>
      </c>
      <c r="S438" s="61">
        <f t="shared" si="124"/>
        <v>3337.8072000000002</v>
      </c>
      <c r="T438" s="56">
        <f t="shared" si="117"/>
        <v>0</v>
      </c>
      <c r="U438" s="141">
        <f t="shared" si="126"/>
        <v>0</v>
      </c>
      <c r="V438" s="32">
        <v>2010</v>
      </c>
    </row>
    <row r="439" spans="1:22" thickTop="1" thickBot="1">
      <c r="A439" s="32">
        <v>466</v>
      </c>
      <c r="C439" s="57">
        <f t="shared" si="125"/>
        <v>5340.7199999999993</v>
      </c>
      <c r="D439" s="58">
        <v>5300</v>
      </c>
      <c r="E439" s="59">
        <f t="shared" si="127"/>
        <v>0</v>
      </c>
      <c r="F439" s="52" t="s">
        <v>2193</v>
      </c>
      <c r="G439" s="138" t="s">
        <v>1679</v>
      </c>
      <c r="H439" s="142" t="s">
        <v>21</v>
      </c>
      <c r="I439" s="143">
        <v>2640</v>
      </c>
      <c r="J439" s="143">
        <f t="shared" si="119"/>
        <v>501.6</v>
      </c>
      <c r="K439" s="53">
        <f t="shared" si="120"/>
        <v>3141.6</v>
      </c>
      <c r="L439" s="143">
        <f t="shared" si="121"/>
        <v>125.664</v>
      </c>
      <c r="M439" s="51">
        <f t="shared" si="122"/>
        <v>3267.2640000000001</v>
      </c>
      <c r="N439" s="54">
        <v>1</v>
      </c>
      <c r="O439" s="95">
        <v>0</v>
      </c>
      <c r="P439" s="54">
        <f>O439+B447</f>
        <v>0</v>
      </c>
      <c r="Q439" s="55">
        <f t="shared" si="123"/>
        <v>1</v>
      </c>
      <c r="R439" s="55" t="s">
        <v>2199</v>
      </c>
      <c r="S439" s="61">
        <f t="shared" si="124"/>
        <v>3267.2640000000001</v>
      </c>
      <c r="T439" s="56">
        <f t="shared" si="117"/>
        <v>0</v>
      </c>
      <c r="U439" s="141">
        <f t="shared" si="126"/>
        <v>0</v>
      </c>
      <c r="V439" s="32">
        <v>2010</v>
      </c>
    </row>
    <row r="440" spans="1:22" thickTop="1" thickBot="1">
      <c r="A440" s="32">
        <v>479</v>
      </c>
      <c r="C440" s="57">
        <f t="shared" si="125"/>
        <v>3629.2620000000002</v>
      </c>
      <c r="D440" s="58">
        <v>3800</v>
      </c>
      <c r="E440" s="59">
        <f t="shared" si="127"/>
        <v>0</v>
      </c>
      <c r="F440" s="52" t="s">
        <v>2194</v>
      </c>
      <c r="G440" s="138" t="s">
        <v>1680</v>
      </c>
      <c r="H440" s="142" t="s">
        <v>21</v>
      </c>
      <c r="I440" s="143">
        <v>1794</v>
      </c>
      <c r="J440" s="143">
        <f t="shared" si="119"/>
        <v>340.86</v>
      </c>
      <c r="K440" s="53">
        <f t="shared" si="120"/>
        <v>2134.86</v>
      </c>
      <c r="L440" s="143">
        <f t="shared" si="121"/>
        <v>85.394400000000005</v>
      </c>
      <c r="M440" s="51">
        <f t="shared" si="122"/>
        <v>2220.2544000000003</v>
      </c>
      <c r="N440" s="54">
        <v>3</v>
      </c>
      <c r="O440" s="95">
        <v>0</v>
      </c>
      <c r="P440" s="54">
        <v>0</v>
      </c>
      <c r="Q440" s="55">
        <f t="shared" si="123"/>
        <v>3</v>
      </c>
      <c r="R440" s="55" t="s">
        <v>2199</v>
      </c>
      <c r="S440" s="61">
        <f t="shared" si="124"/>
        <v>6660.7632000000012</v>
      </c>
      <c r="T440" s="56">
        <f t="shared" si="117"/>
        <v>0</v>
      </c>
      <c r="U440" s="141">
        <f t="shared" si="126"/>
        <v>0</v>
      </c>
      <c r="V440" s="32">
        <v>2011</v>
      </c>
    </row>
    <row r="441" spans="1:22" thickTop="1" thickBot="1">
      <c r="A441" s="32">
        <v>1022</v>
      </c>
      <c r="C441" s="57">
        <f t="shared" si="125"/>
        <v>3629.2620000000002</v>
      </c>
      <c r="D441" s="58">
        <v>3950</v>
      </c>
      <c r="E441" s="59">
        <f t="shared" si="127"/>
        <v>0</v>
      </c>
      <c r="F441" s="52" t="s">
        <v>2195</v>
      </c>
      <c r="G441" s="138" t="s">
        <v>1681</v>
      </c>
      <c r="H441" s="142" t="s">
        <v>21</v>
      </c>
      <c r="I441" s="143">
        <v>1794</v>
      </c>
      <c r="J441" s="143">
        <f t="shared" si="119"/>
        <v>340.86</v>
      </c>
      <c r="K441" s="53">
        <f t="shared" si="120"/>
        <v>2134.86</v>
      </c>
      <c r="L441" s="143">
        <f t="shared" si="121"/>
        <v>85.394400000000005</v>
      </c>
      <c r="M441" s="51">
        <f t="shared" si="122"/>
        <v>2220.2544000000003</v>
      </c>
      <c r="N441" s="54">
        <v>3</v>
      </c>
      <c r="O441" s="95">
        <v>0</v>
      </c>
      <c r="P441" s="54">
        <v>0</v>
      </c>
      <c r="Q441" s="55">
        <f t="shared" si="123"/>
        <v>3</v>
      </c>
      <c r="R441" s="55" t="s">
        <v>2199</v>
      </c>
      <c r="S441" s="61">
        <f t="shared" si="124"/>
        <v>6660.7632000000012</v>
      </c>
      <c r="T441" s="56">
        <f t="shared" si="117"/>
        <v>0</v>
      </c>
      <c r="U441" s="141">
        <f t="shared" si="126"/>
        <v>0</v>
      </c>
      <c r="V441" s="32">
        <v>2011</v>
      </c>
    </row>
    <row r="442" spans="1:22" thickTop="1" thickBot="1">
      <c r="A442" s="32">
        <v>1030</v>
      </c>
      <c r="C442" s="57">
        <v>7200</v>
      </c>
      <c r="D442" s="58">
        <v>9500</v>
      </c>
      <c r="E442" s="59">
        <f t="shared" si="127"/>
        <v>0</v>
      </c>
      <c r="F442" s="52" t="s">
        <v>2197</v>
      </c>
      <c r="G442" s="144" t="s">
        <v>2185</v>
      </c>
      <c r="H442" s="142" t="s">
        <v>624</v>
      </c>
      <c r="I442" s="143">
        <v>5950</v>
      </c>
      <c r="J442" s="143">
        <f t="shared" si="119"/>
        <v>1130.5</v>
      </c>
      <c r="K442" s="53">
        <f t="shared" si="120"/>
        <v>7080.5</v>
      </c>
      <c r="L442" s="143">
        <f t="shared" si="121"/>
        <v>283.22000000000003</v>
      </c>
      <c r="M442" s="51">
        <f t="shared" si="122"/>
        <v>7363.72</v>
      </c>
      <c r="N442" s="54">
        <v>1</v>
      </c>
      <c r="O442" s="95">
        <v>0</v>
      </c>
      <c r="P442" s="54">
        <f t="shared" ref="P442:P447" si="128">O442+B450</f>
        <v>0</v>
      </c>
      <c r="Q442" s="55">
        <f t="shared" si="123"/>
        <v>1</v>
      </c>
      <c r="R442" s="55" t="s">
        <v>2199</v>
      </c>
      <c r="S442" s="61">
        <f t="shared" si="124"/>
        <v>7363.72</v>
      </c>
      <c r="T442" s="56">
        <f t="shared" si="117"/>
        <v>0</v>
      </c>
      <c r="U442" s="141">
        <f t="shared" si="126"/>
        <v>0</v>
      </c>
      <c r="V442" s="32" t="s">
        <v>2186</v>
      </c>
    </row>
    <row r="443" spans="1:22" thickTop="1" thickBot="1">
      <c r="B443" s="60">
        <v>2</v>
      </c>
      <c r="C443" s="57">
        <f t="shared" ref="C443:C506" si="129">K443*1.7</f>
        <v>809.19999999999993</v>
      </c>
      <c r="E443" s="59">
        <f t="shared" si="127"/>
        <v>0</v>
      </c>
      <c r="F443" s="52" t="s">
        <v>1648</v>
      </c>
      <c r="G443" s="138" t="s">
        <v>1078</v>
      </c>
      <c r="H443" s="142" t="s">
        <v>290</v>
      </c>
      <c r="I443" s="143">
        <v>400</v>
      </c>
      <c r="J443" s="143">
        <f t="shared" si="119"/>
        <v>76</v>
      </c>
      <c r="K443" s="53">
        <f t="shared" si="120"/>
        <v>476</v>
      </c>
      <c r="L443" s="143">
        <f t="shared" si="121"/>
        <v>19.04</v>
      </c>
      <c r="M443" s="51">
        <f t="shared" si="122"/>
        <v>495.04</v>
      </c>
      <c r="N443" s="54">
        <v>0</v>
      </c>
      <c r="O443" s="95">
        <v>0</v>
      </c>
      <c r="P443" s="54">
        <f t="shared" si="128"/>
        <v>0</v>
      </c>
      <c r="Q443" s="55">
        <f t="shared" si="123"/>
        <v>0</v>
      </c>
      <c r="R443" s="55" t="s">
        <v>1978</v>
      </c>
      <c r="S443" s="61">
        <f t="shared" si="124"/>
        <v>0</v>
      </c>
      <c r="T443" s="56">
        <f t="shared" si="117"/>
        <v>0</v>
      </c>
      <c r="U443" s="141">
        <f t="shared" si="126"/>
        <v>0</v>
      </c>
    </row>
    <row r="444" spans="1:22" thickTop="1" thickBot="1">
      <c r="A444" s="32">
        <v>337</v>
      </c>
      <c r="C444" s="57">
        <f t="shared" si="129"/>
        <v>809.19999999999993</v>
      </c>
      <c r="E444" s="59">
        <f t="shared" si="127"/>
        <v>0</v>
      </c>
      <c r="F444" s="52" t="s">
        <v>1649</v>
      </c>
      <c r="G444" s="138" t="s">
        <v>1078</v>
      </c>
      <c r="H444" s="142" t="s">
        <v>290</v>
      </c>
      <c r="I444" s="143">
        <v>400</v>
      </c>
      <c r="J444" s="143">
        <f t="shared" si="119"/>
        <v>76</v>
      </c>
      <c r="K444" s="53">
        <f t="shared" si="120"/>
        <v>476</v>
      </c>
      <c r="L444" s="143">
        <f t="shared" si="121"/>
        <v>19.04</v>
      </c>
      <c r="M444" s="51">
        <f t="shared" si="122"/>
        <v>495.04</v>
      </c>
      <c r="N444" s="54">
        <v>0</v>
      </c>
      <c r="O444" s="95">
        <v>0</v>
      </c>
      <c r="P444" s="54">
        <f t="shared" si="128"/>
        <v>0</v>
      </c>
      <c r="Q444" s="55">
        <f t="shared" si="123"/>
        <v>0</v>
      </c>
      <c r="R444" s="55" t="s">
        <v>1978</v>
      </c>
      <c r="S444" s="61">
        <f t="shared" si="124"/>
        <v>0</v>
      </c>
      <c r="T444" s="56">
        <f t="shared" si="117"/>
        <v>0</v>
      </c>
      <c r="U444" s="141">
        <f t="shared" si="126"/>
        <v>0</v>
      </c>
    </row>
    <row r="445" spans="1:22" thickTop="1" thickBot="1">
      <c r="A445" s="32">
        <v>338</v>
      </c>
      <c r="C445" s="57">
        <f t="shared" si="129"/>
        <v>809.19999999999993</v>
      </c>
      <c r="E445" s="59">
        <f t="shared" si="127"/>
        <v>0</v>
      </c>
      <c r="F445" s="52" t="s">
        <v>1650</v>
      </c>
      <c r="G445" s="138" t="s">
        <v>1078</v>
      </c>
      <c r="H445" s="142" t="s">
        <v>290</v>
      </c>
      <c r="I445" s="143">
        <v>400</v>
      </c>
      <c r="J445" s="143">
        <f t="shared" si="119"/>
        <v>76</v>
      </c>
      <c r="K445" s="53">
        <f t="shared" si="120"/>
        <v>476</v>
      </c>
      <c r="L445" s="143">
        <f t="shared" si="121"/>
        <v>19.04</v>
      </c>
      <c r="M445" s="51">
        <f t="shared" si="122"/>
        <v>495.04</v>
      </c>
      <c r="N445" s="54">
        <v>0</v>
      </c>
      <c r="O445" s="95">
        <v>0</v>
      </c>
      <c r="P445" s="54">
        <f t="shared" si="128"/>
        <v>0</v>
      </c>
      <c r="Q445" s="55">
        <f t="shared" si="123"/>
        <v>0</v>
      </c>
      <c r="R445" s="55" t="s">
        <v>1978</v>
      </c>
      <c r="S445" s="61">
        <f t="shared" si="124"/>
        <v>0</v>
      </c>
      <c r="T445" s="56">
        <f t="shared" ref="T445:T476" si="130">P445*D445</f>
        <v>0</v>
      </c>
      <c r="U445" s="141">
        <f t="shared" si="126"/>
        <v>0</v>
      </c>
    </row>
    <row r="446" spans="1:22" thickTop="1" thickBot="1">
      <c r="A446" s="32">
        <v>339</v>
      </c>
      <c r="C446" s="57">
        <f t="shared" si="129"/>
        <v>809.19999999999993</v>
      </c>
      <c r="E446" s="59">
        <f t="shared" si="127"/>
        <v>0</v>
      </c>
      <c r="F446" s="52" t="s">
        <v>1651</v>
      </c>
      <c r="G446" s="138" t="s">
        <v>1078</v>
      </c>
      <c r="H446" s="142" t="s">
        <v>290</v>
      </c>
      <c r="I446" s="143">
        <v>400</v>
      </c>
      <c r="J446" s="143">
        <f t="shared" si="119"/>
        <v>76</v>
      </c>
      <c r="K446" s="53">
        <f t="shared" si="120"/>
        <v>476</v>
      </c>
      <c r="L446" s="143">
        <f t="shared" si="121"/>
        <v>19.04</v>
      </c>
      <c r="M446" s="51">
        <f t="shared" si="122"/>
        <v>495.04</v>
      </c>
      <c r="N446" s="54">
        <v>0</v>
      </c>
      <c r="O446" s="95">
        <v>0</v>
      </c>
      <c r="P446" s="54">
        <f t="shared" si="128"/>
        <v>0</v>
      </c>
      <c r="Q446" s="55">
        <f t="shared" si="123"/>
        <v>0</v>
      </c>
      <c r="R446" s="55" t="s">
        <v>1978</v>
      </c>
      <c r="S446" s="61">
        <f t="shared" si="124"/>
        <v>0</v>
      </c>
      <c r="T446" s="56">
        <f t="shared" si="130"/>
        <v>0</v>
      </c>
      <c r="U446" s="141">
        <f t="shared" si="126"/>
        <v>0</v>
      </c>
    </row>
    <row r="447" spans="1:22" thickTop="1" thickBot="1">
      <c r="A447" s="32">
        <v>340</v>
      </c>
      <c r="C447" s="57">
        <f t="shared" si="129"/>
        <v>809.19999999999993</v>
      </c>
      <c r="E447" s="59">
        <f t="shared" si="127"/>
        <v>0</v>
      </c>
      <c r="F447" s="52" t="s">
        <v>1047</v>
      </c>
      <c r="G447" s="138" t="s">
        <v>1078</v>
      </c>
      <c r="H447" s="142" t="s">
        <v>290</v>
      </c>
      <c r="I447" s="143">
        <v>400</v>
      </c>
      <c r="J447" s="143">
        <f t="shared" si="119"/>
        <v>76</v>
      </c>
      <c r="K447" s="53">
        <f t="shared" si="120"/>
        <v>476</v>
      </c>
      <c r="L447" s="143">
        <f t="shared" si="121"/>
        <v>19.04</v>
      </c>
      <c r="M447" s="51">
        <f t="shared" si="122"/>
        <v>495.04</v>
      </c>
      <c r="N447" s="54">
        <v>2</v>
      </c>
      <c r="O447" s="95">
        <v>0</v>
      </c>
      <c r="P447" s="54">
        <f t="shared" si="128"/>
        <v>0</v>
      </c>
      <c r="Q447" s="55">
        <f t="shared" si="123"/>
        <v>2</v>
      </c>
      <c r="R447" s="55" t="s">
        <v>1978</v>
      </c>
      <c r="S447" s="61">
        <f t="shared" si="124"/>
        <v>990.08</v>
      </c>
      <c r="T447" s="56">
        <f t="shared" si="130"/>
        <v>0</v>
      </c>
      <c r="U447" s="141">
        <f t="shared" si="126"/>
        <v>0</v>
      </c>
      <c r="V447" s="32">
        <v>2008</v>
      </c>
    </row>
    <row r="448" spans="1:22" thickTop="1" thickBot="1">
      <c r="A448" s="32">
        <v>341</v>
      </c>
      <c r="C448" s="57">
        <f t="shared" si="129"/>
        <v>809.19999999999993</v>
      </c>
      <c r="E448" s="59">
        <f t="shared" si="127"/>
        <v>0</v>
      </c>
      <c r="F448" s="52" t="s">
        <v>1048</v>
      </c>
      <c r="G448" s="138" t="s">
        <v>1078</v>
      </c>
      <c r="H448" s="142" t="s">
        <v>290</v>
      </c>
      <c r="I448" s="143">
        <v>400</v>
      </c>
      <c r="J448" s="143">
        <f t="shared" si="119"/>
        <v>76</v>
      </c>
      <c r="K448" s="53">
        <f t="shared" si="120"/>
        <v>476</v>
      </c>
      <c r="L448" s="143">
        <f t="shared" si="121"/>
        <v>19.04</v>
      </c>
      <c r="M448" s="51">
        <f t="shared" si="122"/>
        <v>495.04</v>
      </c>
      <c r="N448" s="54">
        <v>2</v>
      </c>
      <c r="O448" s="95">
        <v>0</v>
      </c>
      <c r="P448" s="54">
        <v>2</v>
      </c>
      <c r="Q448" s="55">
        <f t="shared" si="123"/>
        <v>0</v>
      </c>
      <c r="R448" s="55" t="s">
        <v>1978</v>
      </c>
      <c r="S448" s="61">
        <f t="shared" si="124"/>
        <v>0</v>
      </c>
      <c r="T448" s="56">
        <f t="shared" si="130"/>
        <v>0</v>
      </c>
      <c r="U448" s="141">
        <f t="shared" si="126"/>
        <v>-990.08</v>
      </c>
      <c r="V448" s="32">
        <v>2008</v>
      </c>
    </row>
    <row r="449" spans="1:22" thickTop="1" thickBot="1">
      <c r="A449" s="32">
        <v>342</v>
      </c>
      <c r="C449" s="57">
        <f t="shared" si="129"/>
        <v>809.19999999999993</v>
      </c>
      <c r="E449" s="59">
        <f t="shared" si="127"/>
        <v>0</v>
      </c>
      <c r="F449" s="52" t="s">
        <v>1049</v>
      </c>
      <c r="G449" s="138" t="s">
        <v>1078</v>
      </c>
      <c r="H449" s="142" t="s">
        <v>290</v>
      </c>
      <c r="I449" s="143">
        <v>400</v>
      </c>
      <c r="J449" s="143">
        <f t="shared" si="119"/>
        <v>76</v>
      </c>
      <c r="K449" s="53">
        <f t="shared" si="120"/>
        <v>476</v>
      </c>
      <c r="L449" s="143">
        <f t="shared" si="121"/>
        <v>19.04</v>
      </c>
      <c r="M449" s="51">
        <f t="shared" si="122"/>
        <v>495.04</v>
      </c>
      <c r="N449" s="54">
        <v>2</v>
      </c>
      <c r="O449" s="95">
        <v>0</v>
      </c>
      <c r="P449" s="54">
        <v>2</v>
      </c>
      <c r="Q449" s="55">
        <f t="shared" si="123"/>
        <v>0</v>
      </c>
      <c r="R449" s="55" t="s">
        <v>1978</v>
      </c>
      <c r="S449" s="61">
        <f t="shared" si="124"/>
        <v>0</v>
      </c>
      <c r="T449" s="56">
        <f t="shared" si="130"/>
        <v>0</v>
      </c>
      <c r="U449" s="141">
        <f t="shared" si="126"/>
        <v>-990.08</v>
      </c>
      <c r="V449" s="32">
        <v>2008</v>
      </c>
    </row>
    <row r="450" spans="1:22" thickTop="1" thickBot="1">
      <c r="A450" s="32">
        <v>343</v>
      </c>
      <c r="C450" s="57">
        <f t="shared" si="129"/>
        <v>809.19999999999993</v>
      </c>
      <c r="E450" s="59">
        <f t="shared" si="127"/>
        <v>0</v>
      </c>
      <c r="F450" s="52" t="s">
        <v>1050</v>
      </c>
      <c r="G450" s="138" t="s">
        <v>1078</v>
      </c>
      <c r="H450" s="142" t="s">
        <v>290</v>
      </c>
      <c r="I450" s="143">
        <v>400</v>
      </c>
      <c r="J450" s="143">
        <f t="shared" si="119"/>
        <v>76</v>
      </c>
      <c r="K450" s="53">
        <f t="shared" si="120"/>
        <v>476</v>
      </c>
      <c r="L450" s="143">
        <f t="shared" si="121"/>
        <v>19.04</v>
      </c>
      <c r="M450" s="51">
        <f t="shared" si="122"/>
        <v>495.04</v>
      </c>
      <c r="N450" s="54">
        <v>2</v>
      </c>
      <c r="O450" s="95">
        <v>0</v>
      </c>
      <c r="P450" s="54">
        <v>2</v>
      </c>
      <c r="Q450" s="55">
        <f t="shared" si="123"/>
        <v>0</v>
      </c>
      <c r="R450" s="55" t="s">
        <v>1978</v>
      </c>
      <c r="S450" s="61">
        <f t="shared" si="124"/>
        <v>0</v>
      </c>
      <c r="T450" s="56">
        <f t="shared" si="130"/>
        <v>0</v>
      </c>
      <c r="U450" s="141">
        <f t="shared" si="126"/>
        <v>-990.08</v>
      </c>
      <c r="V450" s="32">
        <v>2008</v>
      </c>
    </row>
    <row r="451" spans="1:22" thickTop="1" thickBot="1">
      <c r="A451" s="32">
        <v>344</v>
      </c>
      <c r="C451" s="57">
        <f t="shared" si="129"/>
        <v>809.19999999999993</v>
      </c>
      <c r="E451" s="59">
        <f t="shared" si="127"/>
        <v>0</v>
      </c>
      <c r="F451" s="52" t="s">
        <v>1051</v>
      </c>
      <c r="G451" s="138" t="s">
        <v>1078</v>
      </c>
      <c r="H451" s="142" t="s">
        <v>290</v>
      </c>
      <c r="I451" s="143">
        <v>400</v>
      </c>
      <c r="J451" s="143">
        <f t="shared" si="119"/>
        <v>76</v>
      </c>
      <c r="K451" s="53">
        <f t="shared" si="120"/>
        <v>476</v>
      </c>
      <c r="L451" s="143">
        <f t="shared" si="121"/>
        <v>19.04</v>
      </c>
      <c r="M451" s="51">
        <f t="shared" si="122"/>
        <v>495.04</v>
      </c>
      <c r="N451" s="54">
        <v>2</v>
      </c>
      <c r="O451" s="95">
        <v>0</v>
      </c>
      <c r="P451" s="54">
        <v>1</v>
      </c>
      <c r="Q451" s="55">
        <f t="shared" si="123"/>
        <v>1</v>
      </c>
      <c r="R451" s="55" t="s">
        <v>1978</v>
      </c>
      <c r="S451" s="61">
        <f t="shared" si="124"/>
        <v>495.04</v>
      </c>
      <c r="T451" s="56">
        <f t="shared" si="130"/>
        <v>0</v>
      </c>
      <c r="U451" s="141">
        <f t="shared" si="126"/>
        <v>-495.04</v>
      </c>
      <c r="V451" s="32">
        <v>2008</v>
      </c>
    </row>
    <row r="452" spans="1:22" thickTop="1" thickBot="1">
      <c r="A452" s="32">
        <v>345</v>
      </c>
      <c r="C452" s="57">
        <f t="shared" si="129"/>
        <v>809.19999999999993</v>
      </c>
      <c r="E452" s="59">
        <f t="shared" si="127"/>
        <v>0</v>
      </c>
      <c r="F452" s="52" t="s">
        <v>1052</v>
      </c>
      <c r="G452" s="138" t="s">
        <v>1078</v>
      </c>
      <c r="H452" s="142" t="s">
        <v>290</v>
      </c>
      <c r="I452" s="143">
        <v>400</v>
      </c>
      <c r="J452" s="143">
        <f t="shared" si="119"/>
        <v>76</v>
      </c>
      <c r="K452" s="53">
        <f t="shared" si="120"/>
        <v>476</v>
      </c>
      <c r="L452" s="143">
        <f t="shared" si="121"/>
        <v>19.04</v>
      </c>
      <c r="M452" s="51">
        <f t="shared" si="122"/>
        <v>495.04</v>
      </c>
      <c r="N452" s="54">
        <v>2</v>
      </c>
      <c r="O452" s="95">
        <v>0</v>
      </c>
      <c r="P452" s="54">
        <v>0</v>
      </c>
      <c r="Q452" s="55">
        <f t="shared" si="123"/>
        <v>2</v>
      </c>
      <c r="R452" s="55" t="s">
        <v>1978</v>
      </c>
      <c r="S452" s="61">
        <f t="shared" si="124"/>
        <v>990.08</v>
      </c>
      <c r="T452" s="56">
        <f t="shared" si="130"/>
        <v>0</v>
      </c>
      <c r="U452" s="141">
        <f t="shared" si="126"/>
        <v>0</v>
      </c>
      <c r="V452" s="32">
        <v>2008</v>
      </c>
    </row>
    <row r="453" spans="1:22" thickTop="1" thickBot="1">
      <c r="A453" s="32">
        <v>346</v>
      </c>
      <c r="C453" s="57">
        <f t="shared" si="129"/>
        <v>841.56799999999998</v>
      </c>
      <c r="E453" s="59">
        <f t="shared" si="127"/>
        <v>0</v>
      </c>
      <c r="F453" s="52" t="s">
        <v>1053</v>
      </c>
      <c r="G453" s="138" t="s">
        <v>1078</v>
      </c>
      <c r="H453" s="142" t="s">
        <v>290</v>
      </c>
      <c r="I453" s="143">
        <v>416</v>
      </c>
      <c r="J453" s="143">
        <f t="shared" si="119"/>
        <v>79.040000000000006</v>
      </c>
      <c r="K453" s="53">
        <f t="shared" si="120"/>
        <v>495.04</v>
      </c>
      <c r="L453" s="143">
        <f t="shared" si="121"/>
        <v>19.801600000000001</v>
      </c>
      <c r="M453" s="51">
        <f t="shared" si="122"/>
        <v>514.84159999999997</v>
      </c>
      <c r="N453" s="54">
        <v>5</v>
      </c>
      <c r="O453" s="95">
        <v>0</v>
      </c>
      <c r="P453" s="54">
        <v>0</v>
      </c>
      <c r="Q453" s="55">
        <f t="shared" si="123"/>
        <v>5</v>
      </c>
      <c r="R453" s="55" t="s">
        <v>1978</v>
      </c>
      <c r="S453" s="61">
        <f t="shared" si="124"/>
        <v>2574.2079999999996</v>
      </c>
      <c r="T453" s="56">
        <f t="shared" si="130"/>
        <v>0</v>
      </c>
      <c r="U453" s="141">
        <f t="shared" si="126"/>
        <v>0</v>
      </c>
      <c r="V453" s="32">
        <v>2008</v>
      </c>
    </row>
    <row r="454" spans="1:22" thickTop="1" thickBot="1">
      <c r="A454" s="32">
        <v>347</v>
      </c>
      <c r="C454" s="57">
        <f t="shared" si="129"/>
        <v>841.56799999999998</v>
      </c>
      <c r="E454" s="59">
        <f t="shared" si="127"/>
        <v>0</v>
      </c>
      <c r="F454" s="52" t="s">
        <v>1054</v>
      </c>
      <c r="G454" s="138" t="s">
        <v>1078</v>
      </c>
      <c r="H454" s="142" t="s">
        <v>290</v>
      </c>
      <c r="I454" s="143">
        <v>416</v>
      </c>
      <c r="J454" s="143">
        <f t="shared" si="119"/>
        <v>79.040000000000006</v>
      </c>
      <c r="K454" s="53">
        <f t="shared" si="120"/>
        <v>495.04</v>
      </c>
      <c r="L454" s="143">
        <f t="shared" si="121"/>
        <v>19.801600000000001</v>
      </c>
      <c r="M454" s="51">
        <f t="shared" si="122"/>
        <v>514.84159999999997</v>
      </c>
      <c r="N454" s="54">
        <v>2</v>
      </c>
      <c r="O454" s="95">
        <v>0</v>
      </c>
      <c r="P454" s="54">
        <v>0</v>
      </c>
      <c r="Q454" s="55">
        <f t="shared" si="123"/>
        <v>2</v>
      </c>
      <c r="R454" s="55" t="s">
        <v>1978</v>
      </c>
      <c r="S454" s="61">
        <f t="shared" si="124"/>
        <v>1029.6831999999999</v>
      </c>
      <c r="T454" s="56">
        <f t="shared" si="130"/>
        <v>0</v>
      </c>
      <c r="U454" s="141">
        <f t="shared" si="126"/>
        <v>0</v>
      </c>
      <c r="V454" s="32">
        <v>2008</v>
      </c>
    </row>
    <row r="455" spans="1:22" thickTop="1" thickBot="1">
      <c r="A455" s="32">
        <v>348</v>
      </c>
      <c r="C455" s="57">
        <f t="shared" si="129"/>
        <v>841.56799999999998</v>
      </c>
      <c r="E455" s="59">
        <f t="shared" si="127"/>
        <v>0</v>
      </c>
      <c r="F455" s="52" t="s">
        <v>1055</v>
      </c>
      <c r="G455" s="138" t="s">
        <v>1078</v>
      </c>
      <c r="H455" s="142" t="s">
        <v>290</v>
      </c>
      <c r="I455" s="143">
        <v>416</v>
      </c>
      <c r="J455" s="143">
        <f t="shared" si="119"/>
        <v>79.040000000000006</v>
      </c>
      <c r="K455" s="53">
        <f t="shared" si="120"/>
        <v>495.04</v>
      </c>
      <c r="L455" s="143">
        <f t="shared" si="121"/>
        <v>19.801600000000001</v>
      </c>
      <c r="M455" s="51">
        <f t="shared" si="122"/>
        <v>514.84159999999997</v>
      </c>
      <c r="N455" s="54">
        <v>3</v>
      </c>
      <c r="O455" s="95">
        <v>0</v>
      </c>
      <c r="P455" s="54">
        <v>0</v>
      </c>
      <c r="Q455" s="55">
        <f t="shared" si="123"/>
        <v>3</v>
      </c>
      <c r="R455" s="55" t="s">
        <v>1978</v>
      </c>
      <c r="S455" s="61">
        <f t="shared" si="124"/>
        <v>1544.5247999999999</v>
      </c>
      <c r="T455" s="56">
        <f t="shared" si="130"/>
        <v>0</v>
      </c>
      <c r="U455" s="141">
        <f t="shared" si="126"/>
        <v>0</v>
      </c>
      <c r="V455" s="32">
        <v>2008</v>
      </c>
    </row>
    <row r="456" spans="1:22" thickTop="1" thickBot="1">
      <c r="A456" s="32">
        <v>349</v>
      </c>
      <c r="C456" s="57">
        <f t="shared" si="129"/>
        <v>841.56799999999998</v>
      </c>
      <c r="E456" s="59">
        <f t="shared" si="127"/>
        <v>0</v>
      </c>
      <c r="F456" s="52" t="s">
        <v>1056</v>
      </c>
      <c r="G456" s="138" t="s">
        <v>1078</v>
      </c>
      <c r="H456" s="142" t="s">
        <v>290</v>
      </c>
      <c r="I456" s="143">
        <v>416</v>
      </c>
      <c r="J456" s="143">
        <f t="shared" si="119"/>
        <v>79.040000000000006</v>
      </c>
      <c r="K456" s="53">
        <f t="shared" si="120"/>
        <v>495.04</v>
      </c>
      <c r="L456" s="143">
        <f t="shared" si="121"/>
        <v>19.801600000000001</v>
      </c>
      <c r="M456" s="51">
        <f t="shared" si="122"/>
        <v>514.84159999999997</v>
      </c>
      <c r="N456" s="54">
        <v>2</v>
      </c>
      <c r="O456" s="95">
        <v>0</v>
      </c>
      <c r="P456" s="54">
        <v>0</v>
      </c>
      <c r="Q456" s="55">
        <f t="shared" si="123"/>
        <v>2</v>
      </c>
      <c r="R456" s="55" t="s">
        <v>1978</v>
      </c>
      <c r="S456" s="61">
        <f t="shared" si="124"/>
        <v>1029.6831999999999</v>
      </c>
      <c r="T456" s="56">
        <f t="shared" si="130"/>
        <v>0</v>
      </c>
      <c r="U456" s="141">
        <f t="shared" si="126"/>
        <v>0</v>
      </c>
      <c r="V456" s="32">
        <v>2008</v>
      </c>
    </row>
    <row r="457" spans="1:22" thickTop="1" thickBot="1">
      <c r="A457" s="32">
        <v>350</v>
      </c>
      <c r="C457" s="57">
        <f t="shared" si="129"/>
        <v>841.56799999999998</v>
      </c>
      <c r="E457" s="59">
        <f t="shared" si="127"/>
        <v>0</v>
      </c>
      <c r="F457" s="52" t="s">
        <v>1057</v>
      </c>
      <c r="G457" s="138" t="s">
        <v>1078</v>
      </c>
      <c r="H457" s="142" t="s">
        <v>290</v>
      </c>
      <c r="I457" s="143">
        <v>416</v>
      </c>
      <c r="J457" s="143">
        <f t="shared" si="119"/>
        <v>79.040000000000006</v>
      </c>
      <c r="K457" s="53">
        <f t="shared" si="120"/>
        <v>495.04</v>
      </c>
      <c r="L457" s="143">
        <f t="shared" si="121"/>
        <v>19.801600000000001</v>
      </c>
      <c r="M457" s="51">
        <f t="shared" si="122"/>
        <v>514.84159999999997</v>
      </c>
      <c r="N457" s="54">
        <v>3</v>
      </c>
      <c r="O457" s="95">
        <v>0</v>
      </c>
      <c r="P457" s="54">
        <v>0</v>
      </c>
      <c r="Q457" s="55">
        <f t="shared" si="123"/>
        <v>3</v>
      </c>
      <c r="R457" s="55" t="s">
        <v>1978</v>
      </c>
      <c r="S457" s="61">
        <f t="shared" si="124"/>
        <v>1544.5247999999999</v>
      </c>
      <c r="T457" s="56">
        <f t="shared" si="130"/>
        <v>0</v>
      </c>
      <c r="U457" s="141">
        <f t="shared" si="126"/>
        <v>0</v>
      </c>
      <c r="V457" s="32">
        <v>2008</v>
      </c>
    </row>
    <row r="458" spans="1:22" thickTop="1" thickBot="1">
      <c r="A458" s="32">
        <v>351</v>
      </c>
      <c r="C458" s="57">
        <f t="shared" si="129"/>
        <v>841.56799999999998</v>
      </c>
      <c r="E458" s="59">
        <f t="shared" si="127"/>
        <v>0</v>
      </c>
      <c r="F458" s="52" t="s">
        <v>1058</v>
      </c>
      <c r="G458" s="138" t="s">
        <v>1078</v>
      </c>
      <c r="H458" s="142" t="s">
        <v>290</v>
      </c>
      <c r="I458" s="143">
        <v>416</v>
      </c>
      <c r="J458" s="143">
        <f t="shared" si="119"/>
        <v>79.040000000000006</v>
      </c>
      <c r="K458" s="53">
        <f t="shared" si="120"/>
        <v>495.04</v>
      </c>
      <c r="L458" s="143">
        <f t="shared" si="121"/>
        <v>19.801600000000001</v>
      </c>
      <c r="M458" s="51">
        <f t="shared" si="122"/>
        <v>514.84159999999997</v>
      </c>
      <c r="N458" s="54">
        <v>3</v>
      </c>
      <c r="O458" s="95">
        <v>0</v>
      </c>
      <c r="P458" s="54">
        <v>0</v>
      </c>
      <c r="Q458" s="55">
        <f t="shared" si="123"/>
        <v>3</v>
      </c>
      <c r="R458" s="55" t="s">
        <v>1978</v>
      </c>
      <c r="S458" s="61">
        <f t="shared" si="124"/>
        <v>1544.5247999999999</v>
      </c>
      <c r="T458" s="56">
        <f t="shared" si="130"/>
        <v>0</v>
      </c>
      <c r="U458" s="141">
        <f t="shared" si="126"/>
        <v>0</v>
      </c>
      <c r="V458" s="32">
        <v>2008</v>
      </c>
    </row>
    <row r="459" spans="1:22" thickTop="1" thickBot="1">
      <c r="A459" s="32">
        <v>352</v>
      </c>
      <c r="C459" s="57">
        <f t="shared" si="129"/>
        <v>841.56799999999998</v>
      </c>
      <c r="E459" s="59">
        <f t="shared" si="127"/>
        <v>0</v>
      </c>
      <c r="F459" s="52" t="s">
        <v>1059</v>
      </c>
      <c r="G459" s="138" t="s">
        <v>1078</v>
      </c>
      <c r="H459" s="142" t="s">
        <v>290</v>
      </c>
      <c r="I459" s="143">
        <v>416</v>
      </c>
      <c r="J459" s="143">
        <f t="shared" si="119"/>
        <v>79.040000000000006</v>
      </c>
      <c r="K459" s="53">
        <f t="shared" si="120"/>
        <v>495.04</v>
      </c>
      <c r="L459" s="143">
        <f t="shared" si="121"/>
        <v>19.801600000000001</v>
      </c>
      <c r="M459" s="51">
        <f t="shared" si="122"/>
        <v>514.84159999999997</v>
      </c>
      <c r="N459" s="54">
        <v>2</v>
      </c>
      <c r="O459" s="95">
        <v>0</v>
      </c>
      <c r="P459" s="54">
        <v>1</v>
      </c>
      <c r="Q459" s="55">
        <f t="shared" si="123"/>
        <v>1</v>
      </c>
      <c r="R459" s="55" t="s">
        <v>1978</v>
      </c>
      <c r="S459" s="61">
        <f t="shared" si="124"/>
        <v>514.84159999999997</v>
      </c>
      <c r="T459" s="56">
        <f t="shared" si="130"/>
        <v>0</v>
      </c>
      <c r="U459" s="141">
        <f t="shared" si="126"/>
        <v>-514.84159999999997</v>
      </c>
      <c r="V459" s="32">
        <v>2008</v>
      </c>
    </row>
    <row r="460" spans="1:22" thickTop="1" thickBot="1">
      <c r="A460" s="32">
        <v>353</v>
      </c>
      <c r="C460" s="57">
        <f t="shared" si="129"/>
        <v>910.35</v>
      </c>
      <c r="E460" s="59">
        <f t="shared" si="127"/>
        <v>0</v>
      </c>
      <c r="F460" s="52" t="s">
        <v>1060</v>
      </c>
      <c r="G460" s="138" t="s">
        <v>1078</v>
      </c>
      <c r="H460" s="142" t="s">
        <v>290</v>
      </c>
      <c r="I460" s="143">
        <v>450</v>
      </c>
      <c r="J460" s="143">
        <f t="shared" si="119"/>
        <v>85.5</v>
      </c>
      <c r="K460" s="53">
        <f t="shared" si="120"/>
        <v>535.5</v>
      </c>
      <c r="L460" s="143">
        <f t="shared" si="121"/>
        <v>21.42</v>
      </c>
      <c r="M460" s="51">
        <f t="shared" si="122"/>
        <v>556.91999999999996</v>
      </c>
      <c r="N460" s="54">
        <v>5</v>
      </c>
      <c r="O460" s="95">
        <v>0</v>
      </c>
      <c r="P460" s="54">
        <v>0</v>
      </c>
      <c r="Q460" s="55">
        <f t="shared" si="123"/>
        <v>5</v>
      </c>
      <c r="R460" s="55" t="s">
        <v>1978</v>
      </c>
      <c r="S460" s="61">
        <f t="shared" si="124"/>
        <v>2784.6</v>
      </c>
      <c r="T460" s="56">
        <f t="shared" si="130"/>
        <v>0</v>
      </c>
      <c r="U460" s="141">
        <f t="shared" si="126"/>
        <v>0</v>
      </c>
      <c r="V460" s="32">
        <v>2008</v>
      </c>
    </row>
    <row r="461" spans="1:22" thickTop="1" thickBot="1">
      <c r="A461" s="32">
        <v>354</v>
      </c>
      <c r="C461" s="57">
        <f t="shared" si="129"/>
        <v>912.37300000000005</v>
      </c>
      <c r="E461" s="59">
        <f t="shared" si="127"/>
        <v>0</v>
      </c>
      <c r="F461" s="52" t="s">
        <v>1061</v>
      </c>
      <c r="G461" s="138" t="s">
        <v>1078</v>
      </c>
      <c r="H461" s="142" t="s">
        <v>290</v>
      </c>
      <c r="I461" s="143">
        <v>451</v>
      </c>
      <c r="J461" s="143">
        <f t="shared" si="119"/>
        <v>85.69</v>
      </c>
      <c r="K461" s="53">
        <f t="shared" si="120"/>
        <v>536.69000000000005</v>
      </c>
      <c r="L461" s="143">
        <f t="shared" si="121"/>
        <v>21.467600000000001</v>
      </c>
      <c r="M461" s="51">
        <f t="shared" si="122"/>
        <v>558.1576</v>
      </c>
      <c r="N461" s="54">
        <v>2</v>
      </c>
      <c r="O461" s="95">
        <v>0</v>
      </c>
      <c r="P461" s="54">
        <v>1</v>
      </c>
      <c r="Q461" s="55">
        <f t="shared" si="123"/>
        <v>1</v>
      </c>
      <c r="R461" s="55" t="s">
        <v>1978</v>
      </c>
      <c r="S461" s="61">
        <f t="shared" si="124"/>
        <v>558.1576</v>
      </c>
      <c r="T461" s="56">
        <f t="shared" si="130"/>
        <v>0</v>
      </c>
      <c r="U461" s="141">
        <f t="shared" si="126"/>
        <v>-558.1576</v>
      </c>
      <c r="V461" s="32">
        <v>2008</v>
      </c>
    </row>
    <row r="462" spans="1:22" thickTop="1" thickBot="1">
      <c r="A462" s="32">
        <v>355</v>
      </c>
      <c r="C462" s="57">
        <f t="shared" si="129"/>
        <v>914.39599999999996</v>
      </c>
      <c r="E462" s="59">
        <f t="shared" si="127"/>
        <v>0</v>
      </c>
      <c r="F462" s="52" t="s">
        <v>1062</v>
      </c>
      <c r="G462" s="138" t="s">
        <v>1078</v>
      </c>
      <c r="H462" s="142" t="s">
        <v>290</v>
      </c>
      <c r="I462" s="143">
        <v>452</v>
      </c>
      <c r="J462" s="143">
        <f t="shared" si="119"/>
        <v>85.88</v>
      </c>
      <c r="K462" s="53">
        <f t="shared" si="120"/>
        <v>537.88</v>
      </c>
      <c r="L462" s="143">
        <f t="shared" si="121"/>
        <v>21.5152</v>
      </c>
      <c r="M462" s="51">
        <f t="shared" si="122"/>
        <v>559.39520000000005</v>
      </c>
      <c r="N462" s="54">
        <v>4</v>
      </c>
      <c r="O462" s="95">
        <v>0</v>
      </c>
      <c r="P462" s="54">
        <v>0</v>
      </c>
      <c r="Q462" s="55">
        <f t="shared" si="123"/>
        <v>4</v>
      </c>
      <c r="R462" s="55" t="s">
        <v>1978</v>
      </c>
      <c r="S462" s="61">
        <f t="shared" si="124"/>
        <v>2237.5808000000002</v>
      </c>
      <c r="T462" s="56">
        <f t="shared" si="130"/>
        <v>0</v>
      </c>
      <c r="U462" s="141">
        <f t="shared" si="126"/>
        <v>0</v>
      </c>
      <c r="V462" s="32">
        <v>2008</v>
      </c>
    </row>
    <row r="463" spans="1:22" thickTop="1" thickBot="1">
      <c r="A463" s="32">
        <v>356</v>
      </c>
      <c r="C463" s="57">
        <f t="shared" si="129"/>
        <v>916.4190000000001</v>
      </c>
      <c r="E463" s="59">
        <f t="shared" si="127"/>
        <v>0</v>
      </c>
      <c r="F463" s="52" t="s">
        <v>1063</v>
      </c>
      <c r="G463" s="138" t="s">
        <v>1078</v>
      </c>
      <c r="H463" s="142" t="s">
        <v>290</v>
      </c>
      <c r="I463" s="143">
        <v>453</v>
      </c>
      <c r="J463" s="143">
        <f t="shared" si="119"/>
        <v>86.070000000000007</v>
      </c>
      <c r="K463" s="53">
        <f t="shared" si="120"/>
        <v>539.07000000000005</v>
      </c>
      <c r="L463" s="143">
        <f t="shared" si="121"/>
        <v>21.562800000000003</v>
      </c>
      <c r="M463" s="51">
        <f t="shared" si="122"/>
        <v>560.63280000000009</v>
      </c>
      <c r="N463" s="54">
        <v>2</v>
      </c>
      <c r="O463" s="95">
        <v>0</v>
      </c>
      <c r="P463" s="54">
        <v>2</v>
      </c>
      <c r="Q463" s="55">
        <f t="shared" si="123"/>
        <v>0</v>
      </c>
      <c r="R463" s="55" t="s">
        <v>1978</v>
      </c>
      <c r="S463" s="61">
        <f t="shared" si="124"/>
        <v>0</v>
      </c>
      <c r="T463" s="56">
        <f t="shared" si="130"/>
        <v>0</v>
      </c>
      <c r="U463" s="141">
        <f t="shared" si="126"/>
        <v>-1121.2656000000002</v>
      </c>
      <c r="V463" s="32">
        <v>2008</v>
      </c>
    </row>
    <row r="464" spans="1:22" thickTop="1" thickBot="1">
      <c r="A464" s="32">
        <v>357</v>
      </c>
      <c r="C464" s="57">
        <f t="shared" si="129"/>
        <v>918.44200000000001</v>
      </c>
      <c r="E464" s="59">
        <f t="shared" ref="E464:E495" si="131">B472*D464</f>
        <v>0</v>
      </c>
      <c r="F464" s="52" t="s">
        <v>1064</v>
      </c>
      <c r="G464" s="138" t="s">
        <v>1078</v>
      </c>
      <c r="H464" s="142" t="s">
        <v>290</v>
      </c>
      <c r="I464" s="143">
        <v>454</v>
      </c>
      <c r="J464" s="143">
        <f t="shared" si="119"/>
        <v>86.26</v>
      </c>
      <c r="K464" s="53">
        <f t="shared" si="120"/>
        <v>540.26</v>
      </c>
      <c r="L464" s="143">
        <f t="shared" si="121"/>
        <v>21.610399999999998</v>
      </c>
      <c r="M464" s="51">
        <f t="shared" si="122"/>
        <v>561.87040000000002</v>
      </c>
      <c r="N464" s="54">
        <v>2</v>
      </c>
      <c r="O464" s="95">
        <v>0</v>
      </c>
      <c r="P464" s="54">
        <v>1</v>
      </c>
      <c r="Q464" s="55">
        <f t="shared" si="123"/>
        <v>1</v>
      </c>
      <c r="R464" s="55" t="s">
        <v>1978</v>
      </c>
      <c r="S464" s="61">
        <f t="shared" si="124"/>
        <v>561.87040000000002</v>
      </c>
      <c r="T464" s="56">
        <f t="shared" si="130"/>
        <v>0</v>
      </c>
      <c r="U464" s="141">
        <f t="shared" si="126"/>
        <v>-561.87040000000002</v>
      </c>
      <c r="V464" s="32">
        <v>2008</v>
      </c>
    </row>
    <row r="465" spans="1:22" thickTop="1" thickBot="1">
      <c r="A465" s="32">
        <v>358</v>
      </c>
      <c r="C465" s="57">
        <f t="shared" si="129"/>
        <v>920.46500000000003</v>
      </c>
      <c r="E465" s="59">
        <f t="shared" si="131"/>
        <v>0</v>
      </c>
      <c r="F465" s="52" t="s">
        <v>1065</v>
      </c>
      <c r="G465" s="138" t="s">
        <v>1078</v>
      </c>
      <c r="H465" s="142" t="s">
        <v>290</v>
      </c>
      <c r="I465" s="143">
        <v>455</v>
      </c>
      <c r="J465" s="143">
        <f t="shared" si="119"/>
        <v>86.45</v>
      </c>
      <c r="K465" s="53">
        <f t="shared" si="120"/>
        <v>541.45000000000005</v>
      </c>
      <c r="L465" s="143">
        <f t="shared" si="121"/>
        <v>21.658000000000001</v>
      </c>
      <c r="M465" s="51">
        <f t="shared" si="122"/>
        <v>563.10800000000006</v>
      </c>
      <c r="N465" s="54">
        <v>2</v>
      </c>
      <c r="O465" s="95">
        <v>0</v>
      </c>
      <c r="P465" s="54">
        <v>1</v>
      </c>
      <c r="Q465" s="55">
        <f t="shared" si="123"/>
        <v>1</v>
      </c>
      <c r="R465" s="55" t="s">
        <v>1978</v>
      </c>
      <c r="S465" s="61">
        <f t="shared" si="124"/>
        <v>563.10800000000006</v>
      </c>
      <c r="T465" s="56">
        <f t="shared" si="130"/>
        <v>0</v>
      </c>
      <c r="U465" s="141">
        <f t="shared" si="126"/>
        <v>-563.10800000000006</v>
      </c>
      <c r="V465" s="32">
        <v>2008</v>
      </c>
    </row>
    <row r="466" spans="1:22" thickTop="1" thickBot="1">
      <c r="A466" s="32">
        <v>359</v>
      </c>
      <c r="C466" s="57">
        <f t="shared" si="129"/>
        <v>922.48799999999994</v>
      </c>
      <c r="E466" s="59">
        <f t="shared" si="131"/>
        <v>0</v>
      </c>
      <c r="F466" s="52" t="s">
        <v>1066</v>
      </c>
      <c r="G466" s="138" t="s">
        <v>1078</v>
      </c>
      <c r="H466" s="142" t="s">
        <v>290</v>
      </c>
      <c r="I466" s="143">
        <v>456</v>
      </c>
      <c r="J466" s="143">
        <f t="shared" si="119"/>
        <v>86.64</v>
      </c>
      <c r="K466" s="53">
        <f t="shared" si="120"/>
        <v>542.64</v>
      </c>
      <c r="L466" s="143">
        <f t="shared" si="121"/>
        <v>21.7056</v>
      </c>
      <c r="M466" s="51">
        <f t="shared" si="122"/>
        <v>564.34559999999999</v>
      </c>
      <c r="N466" s="54">
        <v>2</v>
      </c>
      <c r="O466" s="95">
        <v>0</v>
      </c>
      <c r="P466" s="54">
        <v>1</v>
      </c>
      <c r="Q466" s="55">
        <f t="shared" si="123"/>
        <v>1</v>
      </c>
      <c r="R466" s="55" t="s">
        <v>1978</v>
      </c>
      <c r="S466" s="61">
        <f t="shared" si="124"/>
        <v>564.34559999999999</v>
      </c>
      <c r="T466" s="56">
        <f t="shared" si="130"/>
        <v>0</v>
      </c>
      <c r="U466" s="141">
        <f t="shared" si="126"/>
        <v>-564.34559999999999</v>
      </c>
      <c r="V466" s="32">
        <v>2008</v>
      </c>
    </row>
    <row r="467" spans="1:22" thickTop="1" thickBot="1">
      <c r="A467" s="32">
        <v>360</v>
      </c>
      <c r="C467" s="57">
        <f t="shared" si="129"/>
        <v>1031.73</v>
      </c>
      <c r="E467" s="59">
        <f t="shared" si="131"/>
        <v>0</v>
      </c>
      <c r="F467" s="52" t="s">
        <v>1067</v>
      </c>
      <c r="G467" s="138" t="s">
        <v>1078</v>
      </c>
      <c r="H467" s="142" t="s">
        <v>290</v>
      </c>
      <c r="I467" s="143">
        <v>510</v>
      </c>
      <c r="J467" s="143">
        <f t="shared" si="119"/>
        <v>96.9</v>
      </c>
      <c r="K467" s="53">
        <f t="shared" si="120"/>
        <v>606.9</v>
      </c>
      <c r="L467" s="143">
        <f t="shared" si="121"/>
        <v>24.276</v>
      </c>
      <c r="M467" s="51">
        <f t="shared" si="122"/>
        <v>631.17599999999993</v>
      </c>
      <c r="N467" s="54">
        <v>4</v>
      </c>
      <c r="O467" s="95">
        <v>0</v>
      </c>
      <c r="P467" s="54">
        <v>0</v>
      </c>
      <c r="Q467" s="55">
        <f t="shared" si="123"/>
        <v>4</v>
      </c>
      <c r="R467" s="55" t="s">
        <v>1978</v>
      </c>
      <c r="S467" s="61">
        <f t="shared" si="124"/>
        <v>2524.7039999999997</v>
      </c>
      <c r="T467" s="56">
        <f t="shared" si="130"/>
        <v>0</v>
      </c>
      <c r="U467" s="141">
        <f t="shared" si="126"/>
        <v>0</v>
      </c>
      <c r="V467" s="32">
        <v>2008</v>
      </c>
    </row>
    <row r="468" spans="1:22" thickTop="1" thickBot="1">
      <c r="A468" s="32">
        <v>361</v>
      </c>
      <c r="C468" s="57">
        <f t="shared" si="129"/>
        <v>1033.7529999999999</v>
      </c>
      <c r="E468" s="59">
        <f t="shared" si="131"/>
        <v>0</v>
      </c>
      <c r="F468" s="52" t="s">
        <v>1068</v>
      </c>
      <c r="G468" s="138" t="s">
        <v>1078</v>
      </c>
      <c r="H468" s="142" t="s">
        <v>290</v>
      </c>
      <c r="I468" s="143">
        <v>511</v>
      </c>
      <c r="J468" s="143">
        <f t="shared" si="119"/>
        <v>97.09</v>
      </c>
      <c r="K468" s="53">
        <f t="shared" si="120"/>
        <v>608.09</v>
      </c>
      <c r="L468" s="143">
        <f t="shared" si="121"/>
        <v>24.323600000000003</v>
      </c>
      <c r="M468" s="51">
        <f t="shared" si="122"/>
        <v>632.41360000000009</v>
      </c>
      <c r="N468" s="54">
        <v>4</v>
      </c>
      <c r="O468" s="95">
        <v>0</v>
      </c>
      <c r="P468" s="54">
        <v>0</v>
      </c>
      <c r="Q468" s="55">
        <f t="shared" si="123"/>
        <v>4</v>
      </c>
      <c r="R468" s="55" t="s">
        <v>1978</v>
      </c>
      <c r="S468" s="61">
        <f t="shared" si="124"/>
        <v>2529.6544000000004</v>
      </c>
      <c r="T468" s="56">
        <f t="shared" si="130"/>
        <v>0</v>
      </c>
      <c r="U468" s="141">
        <f t="shared" si="126"/>
        <v>0</v>
      </c>
      <c r="V468" s="32">
        <v>2008</v>
      </c>
    </row>
    <row r="469" spans="1:22" thickTop="1" thickBot="1">
      <c r="A469" s="32">
        <v>362</v>
      </c>
      <c r="C469" s="57">
        <f t="shared" si="129"/>
        <v>1035.7759999999998</v>
      </c>
      <c r="E469" s="59">
        <f t="shared" si="131"/>
        <v>0</v>
      </c>
      <c r="F469" s="52" t="s">
        <v>1069</v>
      </c>
      <c r="G469" s="138" t="s">
        <v>1078</v>
      </c>
      <c r="H469" s="142" t="s">
        <v>290</v>
      </c>
      <c r="I469" s="143">
        <v>512</v>
      </c>
      <c r="J469" s="143">
        <f t="shared" si="119"/>
        <v>97.28</v>
      </c>
      <c r="K469" s="53">
        <f t="shared" si="120"/>
        <v>609.28</v>
      </c>
      <c r="L469" s="143">
        <f t="shared" si="121"/>
        <v>24.371199999999998</v>
      </c>
      <c r="M469" s="51">
        <f t="shared" si="122"/>
        <v>633.65120000000002</v>
      </c>
      <c r="N469" s="54">
        <v>2</v>
      </c>
      <c r="O469" s="95">
        <v>0</v>
      </c>
      <c r="P469" s="54">
        <v>0</v>
      </c>
      <c r="Q469" s="55">
        <f t="shared" si="123"/>
        <v>2</v>
      </c>
      <c r="R469" s="55" t="s">
        <v>1978</v>
      </c>
      <c r="S469" s="61">
        <f t="shared" si="124"/>
        <v>1267.3024</v>
      </c>
      <c r="T469" s="56">
        <f t="shared" si="130"/>
        <v>0</v>
      </c>
      <c r="U469" s="141">
        <f t="shared" si="126"/>
        <v>0</v>
      </c>
      <c r="V469" s="32">
        <v>2008</v>
      </c>
    </row>
    <row r="470" spans="1:22" thickTop="1" thickBot="1">
      <c r="A470" s="32">
        <v>363</v>
      </c>
      <c r="C470" s="57">
        <f t="shared" si="129"/>
        <v>1037.799</v>
      </c>
      <c r="E470" s="59">
        <f t="shared" si="131"/>
        <v>0</v>
      </c>
      <c r="F470" s="52" t="s">
        <v>1070</v>
      </c>
      <c r="G470" s="138" t="s">
        <v>1078</v>
      </c>
      <c r="H470" s="142" t="s">
        <v>290</v>
      </c>
      <c r="I470" s="143">
        <v>513</v>
      </c>
      <c r="J470" s="143">
        <f t="shared" si="119"/>
        <v>97.47</v>
      </c>
      <c r="K470" s="53">
        <f t="shared" si="120"/>
        <v>610.47</v>
      </c>
      <c r="L470" s="143">
        <f t="shared" si="121"/>
        <v>24.418800000000001</v>
      </c>
      <c r="M470" s="51">
        <f t="shared" si="122"/>
        <v>634.88880000000006</v>
      </c>
      <c r="N470" s="54">
        <v>3</v>
      </c>
      <c r="O470" s="95">
        <v>0</v>
      </c>
      <c r="P470" s="54">
        <v>0</v>
      </c>
      <c r="Q470" s="55">
        <f t="shared" si="123"/>
        <v>3</v>
      </c>
      <c r="R470" s="55" t="s">
        <v>1978</v>
      </c>
      <c r="S470" s="61">
        <f t="shared" si="124"/>
        <v>1904.6664000000001</v>
      </c>
      <c r="T470" s="56">
        <f t="shared" si="130"/>
        <v>0</v>
      </c>
      <c r="U470" s="141">
        <f t="shared" si="126"/>
        <v>0</v>
      </c>
      <c r="V470" s="32">
        <v>2008</v>
      </c>
    </row>
    <row r="471" spans="1:22" thickTop="1" thickBot="1">
      <c r="A471" s="32">
        <v>364</v>
      </c>
      <c r="C471" s="57">
        <f t="shared" si="129"/>
        <v>1039.8219999999999</v>
      </c>
      <c r="E471" s="59">
        <f t="shared" si="131"/>
        <v>0</v>
      </c>
      <c r="F471" s="52" t="s">
        <v>1071</v>
      </c>
      <c r="G471" s="138" t="s">
        <v>1078</v>
      </c>
      <c r="H471" s="142" t="s">
        <v>290</v>
      </c>
      <c r="I471" s="143">
        <v>514</v>
      </c>
      <c r="J471" s="143">
        <f t="shared" si="119"/>
        <v>97.66</v>
      </c>
      <c r="K471" s="53">
        <f t="shared" si="120"/>
        <v>611.66</v>
      </c>
      <c r="L471" s="143">
        <f t="shared" si="121"/>
        <v>24.4664</v>
      </c>
      <c r="M471" s="51">
        <f t="shared" si="122"/>
        <v>636.12639999999999</v>
      </c>
      <c r="N471" s="54">
        <v>2</v>
      </c>
      <c r="O471" s="95">
        <v>0</v>
      </c>
      <c r="P471" s="54">
        <v>0</v>
      </c>
      <c r="Q471" s="55">
        <f t="shared" si="123"/>
        <v>2</v>
      </c>
      <c r="R471" s="55" t="s">
        <v>1978</v>
      </c>
      <c r="S471" s="61">
        <f t="shared" si="124"/>
        <v>1272.2528</v>
      </c>
      <c r="T471" s="56">
        <f t="shared" si="130"/>
        <v>0</v>
      </c>
      <c r="U471" s="141">
        <f t="shared" si="126"/>
        <v>0</v>
      </c>
      <c r="V471" s="32">
        <v>2008</v>
      </c>
    </row>
    <row r="472" spans="1:22" thickTop="1" thickBot="1">
      <c r="A472" s="32">
        <v>365</v>
      </c>
      <c r="C472" s="57">
        <f t="shared" si="129"/>
        <v>1041.845</v>
      </c>
      <c r="E472" s="59">
        <f t="shared" si="131"/>
        <v>0</v>
      </c>
      <c r="F472" s="52" t="s">
        <v>1072</v>
      </c>
      <c r="G472" s="138" t="s">
        <v>1078</v>
      </c>
      <c r="H472" s="142" t="s">
        <v>290</v>
      </c>
      <c r="I472" s="143">
        <v>515</v>
      </c>
      <c r="J472" s="143">
        <f t="shared" si="119"/>
        <v>97.85</v>
      </c>
      <c r="K472" s="53">
        <f t="shared" si="120"/>
        <v>612.85</v>
      </c>
      <c r="L472" s="143">
        <f t="shared" si="121"/>
        <v>24.514000000000003</v>
      </c>
      <c r="M472" s="51">
        <f t="shared" si="122"/>
        <v>637.36400000000003</v>
      </c>
      <c r="N472" s="54">
        <v>2</v>
      </c>
      <c r="O472" s="95">
        <v>0</v>
      </c>
      <c r="P472" s="54">
        <v>0</v>
      </c>
      <c r="Q472" s="55">
        <f t="shared" si="123"/>
        <v>2</v>
      </c>
      <c r="R472" s="55" t="s">
        <v>1978</v>
      </c>
      <c r="S472" s="61">
        <f t="shared" si="124"/>
        <v>1274.7280000000001</v>
      </c>
      <c r="T472" s="56">
        <f t="shared" si="130"/>
        <v>0</v>
      </c>
      <c r="U472" s="141">
        <f t="shared" si="126"/>
        <v>0</v>
      </c>
      <c r="V472" s="32">
        <v>2008</v>
      </c>
    </row>
    <row r="473" spans="1:22" thickTop="1" thickBot="1">
      <c r="A473" s="32">
        <v>366</v>
      </c>
      <c r="C473" s="57">
        <f t="shared" si="129"/>
        <v>1294.72</v>
      </c>
      <c r="E473" s="59">
        <f t="shared" si="131"/>
        <v>0</v>
      </c>
      <c r="F473" s="52" t="s">
        <v>1073</v>
      </c>
      <c r="G473" s="138" t="s">
        <v>1078</v>
      </c>
      <c r="H473" s="142" t="s">
        <v>290</v>
      </c>
      <c r="I473" s="143">
        <v>640</v>
      </c>
      <c r="J473" s="143">
        <f t="shared" si="119"/>
        <v>121.6</v>
      </c>
      <c r="K473" s="53">
        <f t="shared" si="120"/>
        <v>761.6</v>
      </c>
      <c r="L473" s="143">
        <f t="shared" si="121"/>
        <v>30.464000000000002</v>
      </c>
      <c r="M473" s="51">
        <f t="shared" si="122"/>
        <v>792.06400000000008</v>
      </c>
      <c r="N473" s="54">
        <v>2</v>
      </c>
      <c r="O473" s="95">
        <v>0</v>
      </c>
      <c r="P473" s="54">
        <v>0</v>
      </c>
      <c r="Q473" s="55">
        <f t="shared" si="123"/>
        <v>2</v>
      </c>
      <c r="R473" s="55" t="s">
        <v>1978</v>
      </c>
      <c r="S473" s="61">
        <f t="shared" si="124"/>
        <v>1584.1280000000002</v>
      </c>
      <c r="T473" s="56">
        <f t="shared" si="130"/>
        <v>0</v>
      </c>
      <c r="U473" s="141">
        <f t="shared" si="126"/>
        <v>0</v>
      </c>
      <c r="V473" s="32">
        <v>2008</v>
      </c>
    </row>
    <row r="474" spans="1:22" thickTop="1" thickBot="1">
      <c r="A474" s="32">
        <v>367</v>
      </c>
      <c r="C474" s="57">
        <f t="shared" si="129"/>
        <v>1296.7429999999999</v>
      </c>
      <c r="E474" s="59">
        <f t="shared" si="131"/>
        <v>0</v>
      </c>
      <c r="F474" s="52" t="s">
        <v>1074</v>
      </c>
      <c r="G474" s="138" t="s">
        <v>1078</v>
      </c>
      <c r="H474" s="142" t="s">
        <v>290</v>
      </c>
      <c r="I474" s="143">
        <v>641</v>
      </c>
      <c r="J474" s="143">
        <f t="shared" si="119"/>
        <v>121.79</v>
      </c>
      <c r="K474" s="53">
        <f t="shared" si="120"/>
        <v>762.79</v>
      </c>
      <c r="L474" s="143">
        <f t="shared" si="121"/>
        <v>30.511599999999998</v>
      </c>
      <c r="M474" s="51">
        <f t="shared" si="122"/>
        <v>793.30160000000001</v>
      </c>
      <c r="N474" s="54">
        <v>2</v>
      </c>
      <c r="O474" s="95">
        <v>0</v>
      </c>
      <c r="P474" s="54">
        <v>0</v>
      </c>
      <c r="Q474" s="55">
        <f t="shared" si="123"/>
        <v>2</v>
      </c>
      <c r="R474" s="55" t="s">
        <v>1978</v>
      </c>
      <c r="S474" s="61">
        <f t="shared" si="124"/>
        <v>1586.6032</v>
      </c>
      <c r="T474" s="56">
        <f t="shared" si="130"/>
        <v>0</v>
      </c>
      <c r="U474" s="141">
        <f t="shared" si="126"/>
        <v>0</v>
      </c>
      <c r="V474" s="32">
        <v>2008</v>
      </c>
    </row>
    <row r="475" spans="1:22" thickTop="1" thickBot="1">
      <c r="A475" s="32">
        <v>368</v>
      </c>
      <c r="C475" s="57">
        <f t="shared" si="129"/>
        <v>1298.7660000000001</v>
      </c>
      <c r="E475" s="59">
        <f t="shared" si="131"/>
        <v>0</v>
      </c>
      <c r="F475" s="52" t="s">
        <v>1075</v>
      </c>
      <c r="G475" s="138" t="s">
        <v>1078</v>
      </c>
      <c r="H475" s="142" t="s">
        <v>290</v>
      </c>
      <c r="I475" s="143">
        <v>642</v>
      </c>
      <c r="J475" s="143">
        <f t="shared" si="119"/>
        <v>121.98</v>
      </c>
      <c r="K475" s="53">
        <f t="shared" si="120"/>
        <v>763.98</v>
      </c>
      <c r="L475" s="143">
        <f t="shared" si="121"/>
        <v>30.559200000000001</v>
      </c>
      <c r="M475" s="51">
        <f t="shared" si="122"/>
        <v>794.53920000000005</v>
      </c>
      <c r="N475" s="54">
        <v>2</v>
      </c>
      <c r="O475" s="95">
        <v>0</v>
      </c>
      <c r="P475" s="54">
        <v>0</v>
      </c>
      <c r="Q475" s="55">
        <f t="shared" si="123"/>
        <v>2</v>
      </c>
      <c r="R475" s="55" t="s">
        <v>1978</v>
      </c>
      <c r="S475" s="61">
        <f t="shared" si="124"/>
        <v>1589.0784000000001</v>
      </c>
      <c r="T475" s="56">
        <f t="shared" si="130"/>
        <v>0</v>
      </c>
      <c r="U475" s="141">
        <f t="shared" si="126"/>
        <v>0</v>
      </c>
      <c r="V475" s="32">
        <v>2008</v>
      </c>
    </row>
    <row r="476" spans="1:22" thickTop="1" thickBot="1">
      <c r="A476" s="32">
        <v>369</v>
      </c>
      <c r="C476" s="57">
        <f t="shared" si="129"/>
        <v>1300.789</v>
      </c>
      <c r="E476" s="59">
        <f t="shared" si="131"/>
        <v>0</v>
      </c>
      <c r="F476" s="52" t="s">
        <v>1076</v>
      </c>
      <c r="G476" s="138" t="s">
        <v>1078</v>
      </c>
      <c r="H476" s="142" t="s">
        <v>290</v>
      </c>
      <c r="I476" s="143">
        <v>643</v>
      </c>
      <c r="J476" s="143">
        <f t="shared" si="119"/>
        <v>122.17</v>
      </c>
      <c r="K476" s="53">
        <f t="shared" si="120"/>
        <v>765.17</v>
      </c>
      <c r="L476" s="143">
        <f t="shared" si="121"/>
        <v>30.6068</v>
      </c>
      <c r="M476" s="51">
        <f t="shared" si="122"/>
        <v>795.77679999999998</v>
      </c>
      <c r="N476" s="54">
        <v>2</v>
      </c>
      <c r="O476" s="95">
        <v>0</v>
      </c>
      <c r="P476" s="54">
        <v>0</v>
      </c>
      <c r="Q476" s="55">
        <f t="shared" si="123"/>
        <v>2</v>
      </c>
      <c r="R476" s="55" t="s">
        <v>1978</v>
      </c>
      <c r="S476" s="61">
        <f t="shared" si="124"/>
        <v>1591.5536</v>
      </c>
      <c r="T476" s="56">
        <f t="shared" si="130"/>
        <v>0</v>
      </c>
      <c r="U476" s="141">
        <f t="shared" si="126"/>
        <v>0</v>
      </c>
      <c r="V476" s="32">
        <v>2008</v>
      </c>
    </row>
    <row r="477" spans="1:22" thickTop="1" thickBot="1">
      <c r="A477" s="32">
        <v>370</v>
      </c>
      <c r="C477" s="57">
        <f t="shared" si="129"/>
        <v>1302.8119999999999</v>
      </c>
      <c r="E477" s="59">
        <f t="shared" si="131"/>
        <v>0</v>
      </c>
      <c r="F477" s="52" t="s">
        <v>1077</v>
      </c>
      <c r="G477" s="138" t="s">
        <v>1078</v>
      </c>
      <c r="H477" s="142" t="s">
        <v>290</v>
      </c>
      <c r="I477" s="143">
        <v>644</v>
      </c>
      <c r="J477" s="143">
        <f t="shared" si="119"/>
        <v>122.36</v>
      </c>
      <c r="K477" s="53">
        <f t="shared" si="120"/>
        <v>766.36</v>
      </c>
      <c r="L477" s="143">
        <f t="shared" si="121"/>
        <v>30.654400000000003</v>
      </c>
      <c r="M477" s="51">
        <f t="shared" si="122"/>
        <v>797.01440000000002</v>
      </c>
      <c r="N477" s="54">
        <v>2</v>
      </c>
      <c r="O477" s="95">
        <v>0</v>
      </c>
      <c r="P477" s="54">
        <v>0</v>
      </c>
      <c r="Q477" s="55">
        <f t="shared" si="123"/>
        <v>2</v>
      </c>
      <c r="R477" s="55" t="s">
        <v>1978</v>
      </c>
      <c r="S477" s="61">
        <f t="shared" si="124"/>
        <v>1594.0288</v>
      </c>
      <c r="U477" s="141">
        <f t="shared" si="126"/>
        <v>0</v>
      </c>
      <c r="V477" s="32">
        <v>2008</v>
      </c>
    </row>
    <row r="478" spans="1:22" thickTop="1" thickBot="1">
      <c r="A478" s="32">
        <v>371</v>
      </c>
      <c r="C478" s="57">
        <f t="shared" si="129"/>
        <v>6756.82</v>
      </c>
      <c r="D478" s="58">
        <v>6250</v>
      </c>
      <c r="E478" s="59">
        <f t="shared" si="131"/>
        <v>0</v>
      </c>
      <c r="F478" s="52" t="s">
        <v>1191</v>
      </c>
      <c r="G478" s="138" t="s">
        <v>580</v>
      </c>
      <c r="H478" s="142" t="s">
        <v>21</v>
      </c>
      <c r="I478" s="143">
        <v>3340</v>
      </c>
      <c r="J478" s="143">
        <f t="shared" si="119"/>
        <v>634.6</v>
      </c>
      <c r="K478" s="53">
        <f t="shared" si="120"/>
        <v>3974.6</v>
      </c>
      <c r="L478" s="143">
        <f t="shared" si="121"/>
        <v>158.98400000000001</v>
      </c>
      <c r="M478" s="51">
        <f t="shared" si="122"/>
        <v>4133.5839999999998</v>
      </c>
      <c r="N478" s="54">
        <v>2</v>
      </c>
      <c r="O478" s="95">
        <v>0</v>
      </c>
      <c r="P478" s="54">
        <v>0</v>
      </c>
      <c r="Q478" s="55">
        <f t="shared" si="123"/>
        <v>2</v>
      </c>
      <c r="R478" s="55" t="s">
        <v>1978</v>
      </c>
      <c r="S478" s="61">
        <f t="shared" si="124"/>
        <v>8267.1679999999997</v>
      </c>
      <c r="T478" s="56">
        <f t="shared" ref="T478:T509" si="132">P478*D478</f>
        <v>0</v>
      </c>
      <c r="U478" s="141">
        <f t="shared" si="126"/>
        <v>0</v>
      </c>
    </row>
    <row r="479" spans="1:22" thickTop="1" thickBot="1">
      <c r="A479" s="32">
        <v>372</v>
      </c>
      <c r="C479" s="57">
        <f t="shared" si="129"/>
        <v>6352.2199999999993</v>
      </c>
      <c r="D479" s="58">
        <v>5850</v>
      </c>
      <c r="E479" s="59">
        <f t="shared" si="131"/>
        <v>0</v>
      </c>
      <c r="F479" s="52" t="s">
        <v>1189</v>
      </c>
      <c r="G479" s="138" t="s">
        <v>579</v>
      </c>
      <c r="H479" s="142" t="s">
        <v>21</v>
      </c>
      <c r="I479" s="143">
        <v>3140</v>
      </c>
      <c r="J479" s="143">
        <f t="shared" si="119"/>
        <v>596.6</v>
      </c>
      <c r="K479" s="53">
        <f t="shared" si="120"/>
        <v>3736.6</v>
      </c>
      <c r="L479" s="143">
        <f t="shared" si="121"/>
        <v>149.464</v>
      </c>
      <c r="M479" s="51">
        <f t="shared" si="122"/>
        <v>3886.0639999999999</v>
      </c>
      <c r="N479" s="54">
        <v>2</v>
      </c>
      <c r="O479" s="95">
        <v>0</v>
      </c>
      <c r="P479" s="54">
        <v>0</v>
      </c>
      <c r="Q479" s="55">
        <f t="shared" si="123"/>
        <v>2</v>
      </c>
      <c r="R479" s="55" t="s">
        <v>1978</v>
      </c>
      <c r="S479" s="61">
        <f t="shared" si="124"/>
        <v>7772.1279999999997</v>
      </c>
      <c r="T479" s="56">
        <f t="shared" si="132"/>
        <v>0</v>
      </c>
      <c r="U479" s="141">
        <f t="shared" si="126"/>
        <v>0</v>
      </c>
    </row>
    <row r="480" spans="1:22" thickTop="1" thickBot="1">
      <c r="A480" s="32">
        <v>373</v>
      </c>
      <c r="C480" s="57">
        <f t="shared" si="129"/>
        <v>4228.07</v>
      </c>
      <c r="D480" s="58">
        <v>3100</v>
      </c>
      <c r="E480" s="59">
        <f t="shared" si="131"/>
        <v>0</v>
      </c>
      <c r="F480" s="52" t="s">
        <v>1190</v>
      </c>
      <c r="G480" s="138" t="s">
        <v>578</v>
      </c>
      <c r="H480" s="142" t="s">
        <v>21</v>
      </c>
      <c r="I480" s="143">
        <v>2090</v>
      </c>
      <c r="J480" s="143">
        <f t="shared" si="119"/>
        <v>397.1</v>
      </c>
      <c r="K480" s="53">
        <f t="shared" si="120"/>
        <v>2487.1</v>
      </c>
      <c r="L480" s="143">
        <f t="shared" si="121"/>
        <v>99.483999999999995</v>
      </c>
      <c r="M480" s="51">
        <f t="shared" si="122"/>
        <v>2586.5839999999998</v>
      </c>
      <c r="N480" s="54">
        <v>3</v>
      </c>
      <c r="O480" s="95">
        <v>0</v>
      </c>
      <c r="P480" s="54">
        <v>0</v>
      </c>
      <c r="Q480" s="55">
        <f t="shared" si="123"/>
        <v>3</v>
      </c>
      <c r="R480" s="55" t="s">
        <v>1978</v>
      </c>
      <c r="S480" s="61">
        <f t="shared" si="124"/>
        <v>7759.7519999999995</v>
      </c>
      <c r="T480" s="56">
        <f t="shared" si="132"/>
        <v>0</v>
      </c>
      <c r="U480" s="141">
        <f t="shared" si="126"/>
        <v>0</v>
      </c>
    </row>
    <row r="481" spans="1:22" thickTop="1" thickBot="1">
      <c r="A481" s="32">
        <v>374</v>
      </c>
      <c r="C481" s="57">
        <f t="shared" si="129"/>
        <v>2933.35</v>
      </c>
      <c r="D481" s="58">
        <v>3500</v>
      </c>
      <c r="E481" s="59">
        <f t="shared" si="131"/>
        <v>0</v>
      </c>
      <c r="F481" s="52" t="s">
        <v>2196</v>
      </c>
      <c r="G481" s="138" t="s">
        <v>1652</v>
      </c>
      <c r="H481" s="142" t="s">
        <v>290</v>
      </c>
      <c r="I481" s="143">
        <v>1450</v>
      </c>
      <c r="J481" s="143">
        <f t="shared" si="119"/>
        <v>275.5</v>
      </c>
      <c r="K481" s="53">
        <f t="shared" si="120"/>
        <v>1725.5</v>
      </c>
      <c r="L481" s="143">
        <f t="shared" si="121"/>
        <v>69.02</v>
      </c>
      <c r="M481" s="51">
        <f t="shared" si="122"/>
        <v>1794.52</v>
      </c>
      <c r="N481" s="54">
        <v>3</v>
      </c>
      <c r="O481" s="95">
        <v>0</v>
      </c>
      <c r="P481" s="54">
        <v>0</v>
      </c>
      <c r="Q481" s="55">
        <f t="shared" si="123"/>
        <v>3</v>
      </c>
      <c r="R481" s="55" t="s">
        <v>2200</v>
      </c>
      <c r="S481" s="61">
        <f t="shared" si="124"/>
        <v>5383.5599999999995</v>
      </c>
      <c r="T481" s="56">
        <f t="shared" si="132"/>
        <v>0</v>
      </c>
      <c r="U481" s="141">
        <f t="shared" si="126"/>
        <v>0</v>
      </c>
      <c r="V481" s="32">
        <v>2009</v>
      </c>
    </row>
    <row r="482" spans="1:22" thickTop="1" thickBot="1">
      <c r="A482" s="32">
        <v>1031</v>
      </c>
      <c r="C482" s="57">
        <f t="shared" si="129"/>
        <v>2994.04</v>
      </c>
      <c r="D482" s="58">
        <v>3500</v>
      </c>
      <c r="E482" s="59">
        <f t="shared" si="131"/>
        <v>0</v>
      </c>
      <c r="F482" s="52" t="s">
        <v>2196</v>
      </c>
      <c r="G482" s="138" t="s">
        <v>1653</v>
      </c>
      <c r="H482" s="142" t="s">
        <v>290</v>
      </c>
      <c r="I482" s="143">
        <v>1480</v>
      </c>
      <c r="J482" s="143">
        <f t="shared" si="119"/>
        <v>281.2</v>
      </c>
      <c r="K482" s="53">
        <f t="shared" si="120"/>
        <v>1761.2</v>
      </c>
      <c r="L482" s="143">
        <f t="shared" si="121"/>
        <v>70.448000000000008</v>
      </c>
      <c r="M482" s="51">
        <f t="shared" si="122"/>
        <v>1831.6480000000001</v>
      </c>
      <c r="N482" s="54">
        <v>3</v>
      </c>
      <c r="O482" s="95">
        <v>0</v>
      </c>
      <c r="P482" s="54">
        <v>0</v>
      </c>
      <c r="Q482" s="55">
        <f t="shared" si="123"/>
        <v>3</v>
      </c>
      <c r="R482" s="55" t="s">
        <v>2200</v>
      </c>
      <c r="S482" s="61">
        <f t="shared" si="124"/>
        <v>5494.9440000000004</v>
      </c>
      <c r="T482" s="56">
        <f t="shared" si="132"/>
        <v>0</v>
      </c>
      <c r="U482" s="141">
        <f t="shared" si="126"/>
        <v>0</v>
      </c>
      <c r="V482" s="32">
        <v>2009</v>
      </c>
    </row>
    <row r="483" spans="1:22" thickTop="1" thickBot="1">
      <c r="A483" s="32">
        <v>1023</v>
      </c>
      <c r="C483" s="57">
        <f t="shared" si="129"/>
        <v>3004.1550000000002</v>
      </c>
      <c r="D483" s="58">
        <v>3500</v>
      </c>
      <c r="E483" s="59">
        <f t="shared" si="131"/>
        <v>0</v>
      </c>
      <c r="F483" s="52" t="s">
        <v>2196</v>
      </c>
      <c r="G483" s="138" t="s">
        <v>1654</v>
      </c>
      <c r="H483" s="142" t="s">
        <v>290</v>
      </c>
      <c r="I483" s="143">
        <v>1485</v>
      </c>
      <c r="J483" s="143">
        <f t="shared" si="119"/>
        <v>282.14999999999998</v>
      </c>
      <c r="K483" s="53">
        <f t="shared" si="120"/>
        <v>1767.15</v>
      </c>
      <c r="L483" s="143">
        <f t="shared" si="121"/>
        <v>70.686000000000007</v>
      </c>
      <c r="M483" s="51">
        <f t="shared" si="122"/>
        <v>1837.836</v>
      </c>
      <c r="N483" s="54">
        <v>0</v>
      </c>
      <c r="O483" s="95">
        <v>0</v>
      </c>
      <c r="P483" s="54">
        <v>0</v>
      </c>
      <c r="Q483" s="55">
        <f t="shared" si="123"/>
        <v>0</v>
      </c>
      <c r="R483" s="55" t="s">
        <v>2200</v>
      </c>
      <c r="S483" s="61">
        <f t="shared" si="124"/>
        <v>0</v>
      </c>
      <c r="T483" s="56">
        <f t="shared" si="132"/>
        <v>0</v>
      </c>
      <c r="U483" s="141">
        <f t="shared" si="126"/>
        <v>0</v>
      </c>
      <c r="V483" s="32">
        <v>2009</v>
      </c>
    </row>
    <row r="484" spans="1:22" thickTop="1" thickBot="1">
      <c r="A484" s="32">
        <v>1024</v>
      </c>
      <c r="C484" s="57">
        <f t="shared" si="129"/>
        <v>3054.73</v>
      </c>
      <c r="D484" s="58">
        <v>3500</v>
      </c>
      <c r="E484" s="59">
        <f t="shared" si="131"/>
        <v>0</v>
      </c>
      <c r="F484" s="52" t="s">
        <v>2196</v>
      </c>
      <c r="G484" s="138" t="s">
        <v>1655</v>
      </c>
      <c r="H484" s="142" t="s">
        <v>290</v>
      </c>
      <c r="I484" s="143">
        <v>1510</v>
      </c>
      <c r="J484" s="143">
        <f t="shared" si="119"/>
        <v>286.89999999999998</v>
      </c>
      <c r="K484" s="53">
        <f t="shared" si="120"/>
        <v>1796.9</v>
      </c>
      <c r="L484" s="143">
        <f t="shared" si="121"/>
        <v>71.876000000000005</v>
      </c>
      <c r="M484" s="51">
        <f t="shared" si="122"/>
        <v>1868.7760000000001</v>
      </c>
      <c r="N484" s="54">
        <v>1</v>
      </c>
      <c r="O484" s="95">
        <v>0</v>
      </c>
      <c r="P484" s="54">
        <v>0</v>
      </c>
      <c r="Q484" s="55">
        <f t="shared" si="123"/>
        <v>1</v>
      </c>
      <c r="R484" s="55" t="s">
        <v>2200</v>
      </c>
      <c r="S484" s="61">
        <f t="shared" si="124"/>
        <v>1868.7760000000001</v>
      </c>
      <c r="T484" s="56">
        <f t="shared" si="132"/>
        <v>0</v>
      </c>
      <c r="U484" s="141">
        <f t="shared" si="126"/>
        <v>0</v>
      </c>
      <c r="V484" s="32">
        <v>2009</v>
      </c>
    </row>
    <row r="485" spans="1:22" thickTop="1" thickBot="1">
      <c r="A485" s="32">
        <v>1025</v>
      </c>
      <c r="C485" s="57">
        <f t="shared" si="129"/>
        <v>3115.4199999999996</v>
      </c>
      <c r="D485" s="58">
        <v>3500</v>
      </c>
      <c r="E485" s="59">
        <f t="shared" si="131"/>
        <v>0</v>
      </c>
      <c r="F485" s="52" t="s">
        <v>2196</v>
      </c>
      <c r="G485" s="138" t="s">
        <v>1656</v>
      </c>
      <c r="H485" s="142" t="s">
        <v>290</v>
      </c>
      <c r="I485" s="143">
        <v>1540</v>
      </c>
      <c r="J485" s="143">
        <f t="shared" si="119"/>
        <v>292.60000000000002</v>
      </c>
      <c r="K485" s="53">
        <f t="shared" si="120"/>
        <v>1832.6</v>
      </c>
      <c r="L485" s="143">
        <f t="shared" si="121"/>
        <v>73.304000000000002</v>
      </c>
      <c r="M485" s="51">
        <f t="shared" si="122"/>
        <v>1905.904</v>
      </c>
      <c r="N485" s="54">
        <v>1</v>
      </c>
      <c r="O485" s="95">
        <v>0</v>
      </c>
      <c r="P485" s="54">
        <v>0</v>
      </c>
      <c r="Q485" s="55">
        <f t="shared" si="123"/>
        <v>1</v>
      </c>
      <c r="R485" s="55" t="s">
        <v>2200</v>
      </c>
      <c r="S485" s="61">
        <f t="shared" si="124"/>
        <v>1905.904</v>
      </c>
      <c r="T485" s="56">
        <f t="shared" si="132"/>
        <v>0</v>
      </c>
      <c r="U485" s="141">
        <f t="shared" si="126"/>
        <v>0</v>
      </c>
      <c r="V485" s="32">
        <v>2009</v>
      </c>
    </row>
    <row r="486" spans="1:22" thickTop="1" thickBot="1">
      <c r="A486" s="32">
        <v>1026</v>
      </c>
      <c r="C486" s="57">
        <f t="shared" si="129"/>
        <v>3155.88</v>
      </c>
      <c r="D486" s="58">
        <v>3600</v>
      </c>
      <c r="E486" s="59">
        <f t="shared" si="131"/>
        <v>0</v>
      </c>
      <c r="F486" s="52" t="s">
        <v>2196</v>
      </c>
      <c r="G486" s="138" t="s">
        <v>1657</v>
      </c>
      <c r="H486" s="142" t="s">
        <v>290</v>
      </c>
      <c r="I486" s="143">
        <v>1560</v>
      </c>
      <c r="J486" s="143">
        <f t="shared" si="119"/>
        <v>296.39999999999998</v>
      </c>
      <c r="K486" s="53">
        <f t="shared" si="120"/>
        <v>1856.4</v>
      </c>
      <c r="L486" s="143">
        <f t="shared" si="121"/>
        <v>74.256</v>
      </c>
      <c r="M486" s="51">
        <f t="shared" si="122"/>
        <v>1930.6560000000002</v>
      </c>
      <c r="N486" s="54">
        <v>1</v>
      </c>
      <c r="O486" s="95">
        <v>0</v>
      </c>
      <c r="P486" s="54">
        <v>0</v>
      </c>
      <c r="Q486" s="55">
        <f t="shared" si="123"/>
        <v>1</v>
      </c>
      <c r="R486" s="55" t="s">
        <v>2200</v>
      </c>
      <c r="S486" s="61">
        <f t="shared" si="124"/>
        <v>1930.6560000000002</v>
      </c>
      <c r="T486" s="56">
        <f t="shared" si="132"/>
        <v>0</v>
      </c>
      <c r="U486" s="141">
        <f t="shared" si="126"/>
        <v>0</v>
      </c>
      <c r="V486" s="32">
        <v>2009</v>
      </c>
    </row>
    <row r="487" spans="1:22" thickTop="1" thickBot="1">
      <c r="A487" s="32">
        <v>1027</v>
      </c>
      <c r="C487" s="57">
        <f t="shared" si="129"/>
        <v>3236.7999999999997</v>
      </c>
      <c r="D487" s="58">
        <v>3600</v>
      </c>
      <c r="E487" s="59">
        <f t="shared" si="131"/>
        <v>0</v>
      </c>
      <c r="F487" s="52" t="s">
        <v>2196</v>
      </c>
      <c r="G487" s="138" t="s">
        <v>1658</v>
      </c>
      <c r="H487" s="142" t="s">
        <v>290</v>
      </c>
      <c r="I487" s="143">
        <v>1600</v>
      </c>
      <c r="J487" s="143">
        <f t="shared" si="119"/>
        <v>304</v>
      </c>
      <c r="K487" s="53">
        <f t="shared" si="120"/>
        <v>1904</v>
      </c>
      <c r="L487" s="143">
        <f t="shared" si="121"/>
        <v>76.16</v>
      </c>
      <c r="M487" s="51">
        <f t="shared" si="122"/>
        <v>1980.16</v>
      </c>
      <c r="N487" s="54">
        <v>2</v>
      </c>
      <c r="O487" s="95">
        <v>0</v>
      </c>
      <c r="P487" s="54">
        <v>0</v>
      </c>
      <c r="Q487" s="55">
        <f t="shared" si="123"/>
        <v>2</v>
      </c>
      <c r="R487" s="55" t="s">
        <v>2200</v>
      </c>
      <c r="S487" s="61">
        <f t="shared" si="124"/>
        <v>3960.32</v>
      </c>
      <c r="T487" s="56">
        <f t="shared" si="132"/>
        <v>0</v>
      </c>
      <c r="U487" s="141">
        <f t="shared" si="126"/>
        <v>0</v>
      </c>
      <c r="V487" s="32">
        <v>2009</v>
      </c>
    </row>
    <row r="488" spans="1:22" thickTop="1" thickBot="1">
      <c r="A488" s="32">
        <v>1028</v>
      </c>
      <c r="C488" s="57">
        <f t="shared" si="129"/>
        <v>3337.95</v>
      </c>
      <c r="D488" s="58">
        <v>3600</v>
      </c>
      <c r="E488" s="59">
        <f t="shared" si="131"/>
        <v>0</v>
      </c>
      <c r="F488" s="52" t="s">
        <v>2196</v>
      </c>
      <c r="G488" s="138" t="s">
        <v>1659</v>
      </c>
      <c r="H488" s="142" t="s">
        <v>290</v>
      </c>
      <c r="I488" s="143">
        <v>1650</v>
      </c>
      <c r="J488" s="143">
        <f t="shared" ref="J488:J551" si="133">0.19*I488</f>
        <v>313.5</v>
      </c>
      <c r="K488" s="53">
        <f t="shared" ref="K488:K551" si="134">I488+J488</f>
        <v>1963.5</v>
      </c>
      <c r="L488" s="143">
        <f t="shared" ref="L488:L551" si="135">0.04*K488</f>
        <v>78.540000000000006</v>
      </c>
      <c r="M488" s="51">
        <f t="shared" ref="M488:M551" si="136">K488+L488</f>
        <v>2042.04</v>
      </c>
      <c r="N488" s="54">
        <v>1</v>
      </c>
      <c r="O488" s="95">
        <v>0</v>
      </c>
      <c r="P488" s="54">
        <v>0</v>
      </c>
      <c r="Q488" s="55">
        <f t="shared" ref="Q488:Q551" si="137">N488-P488</f>
        <v>1</v>
      </c>
      <c r="R488" s="55" t="s">
        <v>2200</v>
      </c>
      <c r="S488" s="61">
        <f t="shared" ref="S488:S551" si="138">Q488*M488</f>
        <v>2042.04</v>
      </c>
      <c r="T488" s="56">
        <f t="shared" si="132"/>
        <v>0</v>
      </c>
      <c r="U488" s="141">
        <f t="shared" si="126"/>
        <v>0</v>
      </c>
      <c r="V488" s="32">
        <v>2009</v>
      </c>
    </row>
    <row r="489" spans="1:22" thickTop="1" thickBot="1">
      <c r="A489" s="32">
        <v>1029</v>
      </c>
      <c r="C489" s="57">
        <f t="shared" si="129"/>
        <v>3439.1</v>
      </c>
      <c r="D489" s="58">
        <v>3600</v>
      </c>
      <c r="E489" s="59">
        <f t="shared" si="131"/>
        <v>0</v>
      </c>
      <c r="F489" s="52" t="s">
        <v>2196</v>
      </c>
      <c r="G489" s="138" t="s">
        <v>1660</v>
      </c>
      <c r="H489" s="142" t="s">
        <v>290</v>
      </c>
      <c r="I489" s="143">
        <v>1700</v>
      </c>
      <c r="J489" s="143">
        <f t="shared" si="133"/>
        <v>323</v>
      </c>
      <c r="K489" s="53">
        <f t="shared" si="134"/>
        <v>2023</v>
      </c>
      <c r="L489" s="143">
        <f t="shared" si="135"/>
        <v>80.92</v>
      </c>
      <c r="M489" s="51">
        <f t="shared" si="136"/>
        <v>2103.92</v>
      </c>
      <c r="N489" s="54">
        <v>2</v>
      </c>
      <c r="O489" s="95">
        <v>0</v>
      </c>
      <c r="P489" s="54">
        <v>0</v>
      </c>
      <c r="Q489" s="55">
        <f t="shared" si="137"/>
        <v>2</v>
      </c>
      <c r="R489" s="55" t="s">
        <v>2200</v>
      </c>
      <c r="S489" s="61">
        <f t="shared" si="138"/>
        <v>4207.84</v>
      </c>
      <c r="T489" s="56">
        <f t="shared" si="132"/>
        <v>0</v>
      </c>
      <c r="U489" s="141">
        <f t="shared" si="126"/>
        <v>0</v>
      </c>
      <c r="V489" s="32">
        <v>2009</v>
      </c>
    </row>
    <row r="490" spans="1:22" thickTop="1" thickBot="1">
      <c r="A490" s="32">
        <v>551</v>
      </c>
      <c r="C490" s="57">
        <f t="shared" si="129"/>
        <v>3722.3199999999997</v>
      </c>
      <c r="D490" s="58">
        <v>3900</v>
      </c>
      <c r="E490" s="59">
        <f t="shared" si="131"/>
        <v>0</v>
      </c>
      <c r="F490" s="52" t="s">
        <v>2196</v>
      </c>
      <c r="G490" s="138" t="s">
        <v>1661</v>
      </c>
      <c r="H490" s="142" t="s">
        <v>290</v>
      </c>
      <c r="I490" s="143">
        <v>1840</v>
      </c>
      <c r="J490" s="143">
        <f t="shared" si="133"/>
        <v>349.6</v>
      </c>
      <c r="K490" s="53">
        <f t="shared" si="134"/>
        <v>2189.6</v>
      </c>
      <c r="L490" s="143">
        <f t="shared" si="135"/>
        <v>87.584000000000003</v>
      </c>
      <c r="M490" s="51">
        <f t="shared" si="136"/>
        <v>2277.1839999999997</v>
      </c>
      <c r="N490" s="54">
        <v>1</v>
      </c>
      <c r="O490" s="95">
        <v>0</v>
      </c>
      <c r="P490" s="54">
        <v>0</v>
      </c>
      <c r="Q490" s="55">
        <f t="shared" si="137"/>
        <v>1</v>
      </c>
      <c r="R490" s="55" t="s">
        <v>2200</v>
      </c>
      <c r="S490" s="61">
        <f t="shared" si="138"/>
        <v>2277.1839999999997</v>
      </c>
      <c r="T490" s="56">
        <f t="shared" si="132"/>
        <v>0</v>
      </c>
      <c r="U490" s="141">
        <f t="shared" si="126"/>
        <v>0</v>
      </c>
      <c r="V490" s="32">
        <v>2009</v>
      </c>
    </row>
    <row r="491" spans="1:22" thickTop="1" thickBot="1">
      <c r="A491" s="32">
        <v>562</v>
      </c>
      <c r="C491" s="57">
        <f t="shared" si="129"/>
        <v>3742.5499999999997</v>
      </c>
      <c r="D491" s="58">
        <v>3900</v>
      </c>
      <c r="E491" s="59">
        <f t="shared" si="131"/>
        <v>0</v>
      </c>
      <c r="F491" s="52" t="s">
        <v>2196</v>
      </c>
      <c r="G491" s="138" t="s">
        <v>1662</v>
      </c>
      <c r="H491" s="142" t="s">
        <v>290</v>
      </c>
      <c r="I491" s="143">
        <v>1850</v>
      </c>
      <c r="J491" s="143">
        <f t="shared" si="133"/>
        <v>351.5</v>
      </c>
      <c r="K491" s="53">
        <f t="shared" si="134"/>
        <v>2201.5</v>
      </c>
      <c r="L491" s="143">
        <f t="shared" si="135"/>
        <v>88.06</v>
      </c>
      <c r="M491" s="51">
        <f t="shared" si="136"/>
        <v>2289.56</v>
      </c>
      <c r="N491" s="54">
        <v>1</v>
      </c>
      <c r="O491" s="95">
        <v>0</v>
      </c>
      <c r="P491" s="54">
        <v>0</v>
      </c>
      <c r="Q491" s="55">
        <f t="shared" si="137"/>
        <v>1</v>
      </c>
      <c r="R491" s="55" t="s">
        <v>2200</v>
      </c>
      <c r="S491" s="61">
        <f t="shared" si="138"/>
        <v>2289.56</v>
      </c>
      <c r="T491" s="56">
        <f t="shared" si="132"/>
        <v>0</v>
      </c>
      <c r="U491" s="141">
        <f t="shared" si="126"/>
        <v>0</v>
      </c>
      <c r="V491" s="32">
        <v>2009</v>
      </c>
    </row>
    <row r="492" spans="1:22" thickTop="1" thickBot="1">
      <c r="A492" s="32">
        <v>563</v>
      </c>
      <c r="C492" s="57">
        <f t="shared" si="129"/>
        <v>4228.07</v>
      </c>
      <c r="D492" s="58">
        <v>5100</v>
      </c>
      <c r="E492" s="59">
        <f t="shared" si="131"/>
        <v>0</v>
      </c>
      <c r="F492" s="52" t="s">
        <v>1188</v>
      </c>
      <c r="G492" s="138" t="s">
        <v>1982</v>
      </c>
      <c r="H492" s="142" t="s">
        <v>21</v>
      </c>
      <c r="I492" s="143">
        <v>2090</v>
      </c>
      <c r="J492" s="143">
        <f t="shared" si="133"/>
        <v>397.1</v>
      </c>
      <c r="K492" s="53">
        <f t="shared" si="134"/>
        <v>2487.1</v>
      </c>
      <c r="L492" s="143">
        <f t="shared" si="135"/>
        <v>99.483999999999995</v>
      </c>
      <c r="M492" s="51">
        <f t="shared" si="136"/>
        <v>2586.5839999999998</v>
      </c>
      <c r="N492" s="54">
        <v>5</v>
      </c>
      <c r="O492" s="95">
        <v>0</v>
      </c>
      <c r="P492" s="54">
        <f>O492+B500</f>
        <v>0</v>
      </c>
      <c r="Q492" s="55">
        <f t="shared" si="137"/>
        <v>5</v>
      </c>
      <c r="R492" s="55" t="s">
        <v>2198</v>
      </c>
      <c r="S492" s="61">
        <f t="shared" si="138"/>
        <v>12932.919999999998</v>
      </c>
      <c r="T492" s="56">
        <f t="shared" si="132"/>
        <v>0</v>
      </c>
      <c r="U492" s="141">
        <f t="shared" si="126"/>
        <v>0</v>
      </c>
      <c r="V492" s="32">
        <v>2013</v>
      </c>
    </row>
    <row r="493" spans="1:22" thickTop="1" thickBot="1">
      <c r="A493" s="32">
        <v>377</v>
      </c>
      <c r="C493" s="57">
        <f t="shared" si="129"/>
        <v>4754.05</v>
      </c>
      <c r="D493" s="58">
        <v>5100</v>
      </c>
      <c r="E493" s="59">
        <f t="shared" si="131"/>
        <v>0</v>
      </c>
      <c r="F493" s="52" t="s">
        <v>1188</v>
      </c>
      <c r="G493" s="138" t="s">
        <v>1981</v>
      </c>
      <c r="H493" s="142" t="s">
        <v>21</v>
      </c>
      <c r="I493" s="143">
        <v>2350</v>
      </c>
      <c r="J493" s="143">
        <f t="shared" si="133"/>
        <v>446.5</v>
      </c>
      <c r="K493" s="53">
        <f t="shared" si="134"/>
        <v>2796.5</v>
      </c>
      <c r="L493" s="143">
        <f t="shared" si="135"/>
        <v>111.86</v>
      </c>
      <c r="M493" s="51">
        <f t="shared" si="136"/>
        <v>2908.36</v>
      </c>
      <c r="N493" s="54">
        <v>5</v>
      </c>
      <c r="O493" s="95">
        <v>0</v>
      </c>
      <c r="P493" s="54">
        <f>O493+B501</f>
        <v>0</v>
      </c>
      <c r="Q493" s="55">
        <f t="shared" si="137"/>
        <v>5</v>
      </c>
      <c r="R493" s="55" t="s">
        <v>2198</v>
      </c>
      <c r="S493" s="61">
        <f t="shared" si="138"/>
        <v>14541.800000000001</v>
      </c>
      <c r="T493" s="56">
        <f t="shared" si="132"/>
        <v>0</v>
      </c>
      <c r="U493" s="141">
        <f t="shared" si="126"/>
        <v>0</v>
      </c>
      <c r="V493" s="32">
        <v>2013</v>
      </c>
    </row>
    <row r="494" spans="1:22" thickTop="1" thickBot="1">
      <c r="A494" s="32">
        <v>378</v>
      </c>
      <c r="C494" s="57">
        <f t="shared" si="129"/>
        <v>10115</v>
      </c>
      <c r="D494" s="58">
        <v>10710</v>
      </c>
      <c r="E494" s="59">
        <f t="shared" si="131"/>
        <v>0</v>
      </c>
      <c r="F494" s="52" t="s">
        <v>1983</v>
      </c>
      <c r="G494" s="138" t="s">
        <v>1984</v>
      </c>
      <c r="H494" s="142" t="s">
        <v>225</v>
      </c>
      <c r="I494" s="143">
        <v>5000</v>
      </c>
      <c r="J494" s="143">
        <f t="shared" si="133"/>
        <v>950</v>
      </c>
      <c r="K494" s="125">
        <f t="shared" si="134"/>
        <v>5950</v>
      </c>
      <c r="L494" s="143">
        <f t="shared" si="135"/>
        <v>238</v>
      </c>
      <c r="M494" s="51">
        <f t="shared" si="136"/>
        <v>6188</v>
      </c>
      <c r="N494" s="54">
        <v>1</v>
      </c>
      <c r="O494" s="95">
        <v>0</v>
      </c>
      <c r="P494" s="54">
        <v>0</v>
      </c>
      <c r="Q494" s="55">
        <f t="shared" si="137"/>
        <v>1</v>
      </c>
      <c r="R494" s="55" t="s">
        <v>2198</v>
      </c>
      <c r="S494" s="61">
        <f t="shared" si="138"/>
        <v>6188</v>
      </c>
      <c r="T494" s="56">
        <f t="shared" si="132"/>
        <v>0</v>
      </c>
      <c r="U494" s="141">
        <f t="shared" ref="U494:U557" si="139">T494-P494*M494</f>
        <v>0</v>
      </c>
      <c r="V494" s="32">
        <v>2013</v>
      </c>
    </row>
    <row r="495" spans="1:22" thickTop="1" thickBot="1">
      <c r="A495" s="32">
        <v>379</v>
      </c>
      <c r="C495" s="57">
        <f t="shared" si="129"/>
        <v>4313.0360000000001</v>
      </c>
      <c r="D495" s="58">
        <v>4850</v>
      </c>
      <c r="E495" s="59">
        <f t="shared" si="131"/>
        <v>0</v>
      </c>
      <c r="F495" s="52" t="s">
        <v>1987</v>
      </c>
      <c r="G495" s="144" t="s">
        <v>1988</v>
      </c>
      <c r="H495" s="142" t="s">
        <v>21</v>
      </c>
      <c r="I495" s="143">
        <v>2132</v>
      </c>
      <c r="J495" s="143">
        <f t="shared" si="133"/>
        <v>405.08</v>
      </c>
      <c r="K495" s="125">
        <f t="shared" si="134"/>
        <v>2537.08</v>
      </c>
      <c r="L495" s="143">
        <f t="shared" si="135"/>
        <v>101.4832</v>
      </c>
      <c r="M495" s="51">
        <f t="shared" si="136"/>
        <v>2638.5632000000001</v>
      </c>
      <c r="N495" s="54">
        <v>2</v>
      </c>
      <c r="O495" s="95">
        <v>0</v>
      </c>
      <c r="P495" s="54">
        <v>0</v>
      </c>
      <c r="Q495" s="55">
        <f t="shared" si="137"/>
        <v>2</v>
      </c>
      <c r="R495" s="55" t="s">
        <v>2198</v>
      </c>
      <c r="S495" s="61">
        <f t="shared" si="138"/>
        <v>5277.1264000000001</v>
      </c>
      <c r="T495" s="56">
        <f t="shared" si="132"/>
        <v>0</v>
      </c>
      <c r="U495" s="141">
        <f t="shared" si="139"/>
        <v>0</v>
      </c>
      <c r="V495" s="32">
        <v>2012</v>
      </c>
    </row>
    <row r="496" spans="1:22" thickTop="1" thickBot="1">
      <c r="A496" s="32">
        <v>380</v>
      </c>
      <c r="C496" s="57">
        <f t="shared" si="129"/>
        <v>3473.491</v>
      </c>
      <c r="D496" s="58">
        <v>4250</v>
      </c>
      <c r="E496" s="59">
        <f t="shared" ref="E496:E527" si="140">B504*D496</f>
        <v>0</v>
      </c>
      <c r="F496" s="52" t="s">
        <v>1985</v>
      </c>
      <c r="G496" s="144" t="s">
        <v>1986</v>
      </c>
      <c r="H496" s="142" t="s">
        <v>21</v>
      </c>
      <c r="I496" s="143">
        <v>1717</v>
      </c>
      <c r="J496" s="143">
        <f t="shared" si="133"/>
        <v>326.23</v>
      </c>
      <c r="K496" s="125">
        <f t="shared" si="134"/>
        <v>2043.23</v>
      </c>
      <c r="L496" s="143">
        <f t="shared" si="135"/>
        <v>81.729200000000006</v>
      </c>
      <c r="M496" s="51">
        <f t="shared" si="136"/>
        <v>2124.9592000000002</v>
      </c>
      <c r="N496" s="54">
        <v>2</v>
      </c>
      <c r="O496" s="95">
        <v>0</v>
      </c>
      <c r="P496" s="54">
        <v>0</v>
      </c>
      <c r="Q496" s="55">
        <f t="shared" si="137"/>
        <v>2</v>
      </c>
      <c r="R496" s="55" t="s">
        <v>2198</v>
      </c>
      <c r="S496" s="61">
        <f t="shared" si="138"/>
        <v>4249.9184000000005</v>
      </c>
      <c r="T496" s="56">
        <f t="shared" si="132"/>
        <v>0</v>
      </c>
      <c r="U496" s="141">
        <f t="shared" si="139"/>
        <v>0</v>
      </c>
      <c r="V496" s="32">
        <v>2013</v>
      </c>
    </row>
    <row r="497" spans="1:22" thickTop="1" thickBot="1">
      <c r="A497" s="32">
        <v>381</v>
      </c>
      <c r="C497" s="57">
        <f t="shared" si="129"/>
        <v>2326.4499999999998</v>
      </c>
      <c r="D497" s="58">
        <v>3850</v>
      </c>
      <c r="E497" s="59">
        <f t="shared" si="140"/>
        <v>0</v>
      </c>
      <c r="F497" s="52" t="s">
        <v>1668</v>
      </c>
      <c r="G497" s="138" t="s">
        <v>1663</v>
      </c>
      <c r="H497" s="142" t="s">
        <v>290</v>
      </c>
      <c r="I497" s="143">
        <v>1150</v>
      </c>
      <c r="J497" s="143">
        <f t="shared" si="133"/>
        <v>218.5</v>
      </c>
      <c r="K497" s="53">
        <f t="shared" si="134"/>
        <v>1368.5</v>
      </c>
      <c r="L497" s="143">
        <f t="shared" si="135"/>
        <v>54.74</v>
      </c>
      <c r="M497" s="51">
        <f t="shared" si="136"/>
        <v>1423.24</v>
      </c>
      <c r="N497" s="54">
        <v>3</v>
      </c>
      <c r="O497" s="95">
        <v>0</v>
      </c>
      <c r="P497" s="54">
        <v>0</v>
      </c>
      <c r="Q497" s="55">
        <f t="shared" si="137"/>
        <v>3</v>
      </c>
      <c r="R497" s="55" t="s">
        <v>2201</v>
      </c>
      <c r="S497" s="61">
        <f t="shared" si="138"/>
        <v>4269.72</v>
      </c>
      <c r="T497" s="56">
        <f t="shared" si="132"/>
        <v>0</v>
      </c>
      <c r="U497" s="141">
        <f t="shared" si="139"/>
        <v>0</v>
      </c>
      <c r="V497" s="32">
        <v>2008</v>
      </c>
    </row>
    <row r="498" spans="1:22" thickTop="1" thickBot="1">
      <c r="A498" s="32">
        <v>382</v>
      </c>
      <c r="C498" s="57">
        <f t="shared" si="129"/>
        <v>2528.75</v>
      </c>
      <c r="D498" s="58">
        <v>3850</v>
      </c>
      <c r="E498" s="59">
        <f t="shared" si="140"/>
        <v>0</v>
      </c>
      <c r="F498" s="52" t="s">
        <v>1668</v>
      </c>
      <c r="G498" s="138" t="s">
        <v>1664</v>
      </c>
      <c r="H498" s="142" t="s">
        <v>290</v>
      </c>
      <c r="I498" s="143">
        <v>1250</v>
      </c>
      <c r="J498" s="143">
        <f t="shared" si="133"/>
        <v>237.5</v>
      </c>
      <c r="K498" s="53">
        <f t="shared" si="134"/>
        <v>1487.5</v>
      </c>
      <c r="L498" s="143">
        <f t="shared" si="135"/>
        <v>59.5</v>
      </c>
      <c r="M498" s="51">
        <f t="shared" si="136"/>
        <v>1547</v>
      </c>
      <c r="N498" s="54">
        <v>1</v>
      </c>
      <c r="O498" s="95">
        <v>0</v>
      </c>
      <c r="P498" s="54">
        <v>0</v>
      </c>
      <c r="Q498" s="55">
        <f t="shared" si="137"/>
        <v>1</v>
      </c>
      <c r="R498" s="55" t="s">
        <v>2201</v>
      </c>
      <c r="S498" s="61">
        <f t="shared" si="138"/>
        <v>1547</v>
      </c>
      <c r="T498" s="56">
        <f t="shared" si="132"/>
        <v>0</v>
      </c>
      <c r="U498" s="141">
        <f t="shared" si="139"/>
        <v>0</v>
      </c>
      <c r="V498" s="32">
        <v>2008</v>
      </c>
    </row>
    <row r="499" spans="1:22" thickTop="1" thickBot="1">
      <c r="A499" s="32">
        <v>383</v>
      </c>
      <c r="C499" s="57">
        <f t="shared" si="129"/>
        <v>3115.4199999999996</v>
      </c>
      <c r="D499" s="58">
        <v>3850</v>
      </c>
      <c r="E499" s="59">
        <f t="shared" si="140"/>
        <v>0</v>
      </c>
      <c r="F499" s="52" t="s">
        <v>1668</v>
      </c>
      <c r="G499" s="138" t="s">
        <v>1665</v>
      </c>
      <c r="H499" s="142" t="s">
        <v>290</v>
      </c>
      <c r="I499" s="143">
        <v>1540</v>
      </c>
      <c r="J499" s="143">
        <f t="shared" si="133"/>
        <v>292.60000000000002</v>
      </c>
      <c r="K499" s="53">
        <f t="shared" si="134"/>
        <v>1832.6</v>
      </c>
      <c r="L499" s="143">
        <f t="shared" si="135"/>
        <v>73.304000000000002</v>
      </c>
      <c r="M499" s="51">
        <f t="shared" si="136"/>
        <v>1905.904</v>
      </c>
      <c r="N499" s="54">
        <v>1</v>
      </c>
      <c r="O499" s="95">
        <v>0</v>
      </c>
      <c r="P499" s="54">
        <v>0</v>
      </c>
      <c r="Q499" s="55">
        <f t="shared" si="137"/>
        <v>1</v>
      </c>
      <c r="R499" s="55" t="s">
        <v>2201</v>
      </c>
      <c r="S499" s="61">
        <f t="shared" si="138"/>
        <v>1905.904</v>
      </c>
      <c r="T499" s="56">
        <f t="shared" si="132"/>
        <v>0</v>
      </c>
      <c r="U499" s="141">
        <f t="shared" si="139"/>
        <v>0</v>
      </c>
      <c r="V499" s="32">
        <v>2008</v>
      </c>
    </row>
    <row r="500" spans="1:22" thickTop="1" thickBot="1">
      <c r="A500" s="32">
        <v>384</v>
      </c>
      <c r="C500" s="57">
        <f t="shared" si="129"/>
        <v>3540.25</v>
      </c>
      <c r="D500" s="58">
        <v>3850</v>
      </c>
      <c r="E500" s="59">
        <f t="shared" si="140"/>
        <v>0</v>
      </c>
      <c r="F500" s="52" t="s">
        <v>1668</v>
      </c>
      <c r="G500" s="138" t="s">
        <v>1666</v>
      </c>
      <c r="H500" s="142" t="s">
        <v>290</v>
      </c>
      <c r="I500" s="143">
        <v>1750</v>
      </c>
      <c r="J500" s="143">
        <f t="shared" si="133"/>
        <v>332.5</v>
      </c>
      <c r="K500" s="53">
        <f t="shared" si="134"/>
        <v>2082.5</v>
      </c>
      <c r="L500" s="143">
        <f t="shared" si="135"/>
        <v>83.3</v>
      </c>
      <c r="M500" s="51">
        <f t="shared" si="136"/>
        <v>2165.8000000000002</v>
      </c>
      <c r="N500" s="54">
        <v>1</v>
      </c>
      <c r="O500" s="95">
        <v>0</v>
      </c>
      <c r="P500" s="54">
        <v>0</v>
      </c>
      <c r="Q500" s="55">
        <f t="shared" si="137"/>
        <v>1</v>
      </c>
      <c r="R500" s="55" t="s">
        <v>2201</v>
      </c>
      <c r="S500" s="61">
        <f t="shared" si="138"/>
        <v>2165.8000000000002</v>
      </c>
      <c r="T500" s="56">
        <f t="shared" si="132"/>
        <v>0</v>
      </c>
      <c r="U500" s="141">
        <f t="shared" si="139"/>
        <v>0</v>
      </c>
      <c r="V500" s="32">
        <v>2008</v>
      </c>
    </row>
    <row r="501" spans="1:22" thickTop="1" thickBot="1">
      <c r="A501" s="32">
        <v>385</v>
      </c>
      <c r="C501" s="57">
        <f t="shared" si="129"/>
        <v>3540.25</v>
      </c>
      <c r="D501" s="58">
        <v>3850</v>
      </c>
      <c r="E501" s="59">
        <f t="shared" si="140"/>
        <v>0</v>
      </c>
      <c r="F501" s="52" t="s">
        <v>1668</v>
      </c>
      <c r="G501" s="138" t="s">
        <v>1667</v>
      </c>
      <c r="H501" s="142" t="s">
        <v>290</v>
      </c>
      <c r="I501" s="143">
        <v>1750</v>
      </c>
      <c r="J501" s="143">
        <f t="shared" si="133"/>
        <v>332.5</v>
      </c>
      <c r="K501" s="53">
        <f t="shared" si="134"/>
        <v>2082.5</v>
      </c>
      <c r="L501" s="143">
        <f t="shared" si="135"/>
        <v>83.3</v>
      </c>
      <c r="M501" s="51">
        <f t="shared" si="136"/>
        <v>2165.8000000000002</v>
      </c>
      <c r="N501" s="54">
        <v>1</v>
      </c>
      <c r="O501" s="95">
        <v>0</v>
      </c>
      <c r="P501" s="54">
        <v>0</v>
      </c>
      <c r="Q501" s="55">
        <f t="shared" si="137"/>
        <v>1</v>
      </c>
      <c r="R501" s="55" t="s">
        <v>2201</v>
      </c>
      <c r="S501" s="61">
        <f t="shared" si="138"/>
        <v>2165.8000000000002</v>
      </c>
      <c r="T501" s="56">
        <f t="shared" si="132"/>
        <v>0</v>
      </c>
      <c r="U501" s="141">
        <f t="shared" si="139"/>
        <v>0</v>
      </c>
      <c r="V501" s="32">
        <v>2008</v>
      </c>
    </row>
    <row r="502" spans="1:22" thickTop="1" thickBot="1">
      <c r="A502" s="32">
        <v>386</v>
      </c>
      <c r="C502" s="57">
        <f t="shared" si="129"/>
        <v>293.33500000000004</v>
      </c>
      <c r="D502" s="58">
        <v>500</v>
      </c>
      <c r="E502" s="59">
        <f t="shared" si="140"/>
        <v>0</v>
      </c>
      <c r="F502" s="52" t="s">
        <v>293</v>
      </c>
      <c r="G502" s="138" t="s">
        <v>294</v>
      </c>
      <c r="H502" s="142" t="s">
        <v>279</v>
      </c>
      <c r="I502" s="143">
        <v>145</v>
      </c>
      <c r="J502" s="143">
        <f t="shared" si="133"/>
        <v>27.55</v>
      </c>
      <c r="K502" s="53">
        <f t="shared" si="134"/>
        <v>172.55</v>
      </c>
      <c r="L502" s="143">
        <f t="shared" si="135"/>
        <v>6.902000000000001</v>
      </c>
      <c r="M502" s="51">
        <f t="shared" si="136"/>
        <v>179.452</v>
      </c>
      <c r="N502" s="54">
        <v>24</v>
      </c>
      <c r="O502" s="95">
        <v>7</v>
      </c>
      <c r="P502" s="54">
        <f>O502+B510</f>
        <v>7</v>
      </c>
      <c r="Q502" s="55">
        <f t="shared" si="137"/>
        <v>17</v>
      </c>
      <c r="S502" s="61">
        <f t="shared" si="138"/>
        <v>3050.6840000000002</v>
      </c>
      <c r="T502" s="56">
        <f t="shared" si="132"/>
        <v>3500</v>
      </c>
      <c r="U502" s="141">
        <f t="shared" si="139"/>
        <v>2243.8360000000002</v>
      </c>
    </row>
    <row r="503" spans="1:22" thickTop="1" thickBot="1">
      <c r="A503" s="32">
        <v>597</v>
      </c>
      <c r="C503" s="57">
        <f t="shared" si="129"/>
        <v>8753.5210000000006</v>
      </c>
      <c r="D503" s="58">
        <v>9500</v>
      </c>
      <c r="E503" s="59">
        <f t="shared" si="140"/>
        <v>19000</v>
      </c>
      <c r="F503" s="52" t="s">
        <v>1836</v>
      </c>
      <c r="G503" s="138" t="s">
        <v>1837</v>
      </c>
      <c r="H503" s="142" t="s">
        <v>11</v>
      </c>
      <c r="I503" s="143">
        <v>4327</v>
      </c>
      <c r="J503" s="143">
        <f t="shared" si="133"/>
        <v>822.13</v>
      </c>
      <c r="K503" s="127">
        <f t="shared" si="134"/>
        <v>5149.13</v>
      </c>
      <c r="L503" s="143">
        <f t="shared" si="135"/>
        <v>205.96520000000001</v>
      </c>
      <c r="M503" s="51">
        <f t="shared" si="136"/>
        <v>5355.0951999999997</v>
      </c>
      <c r="N503" s="54">
        <v>2</v>
      </c>
      <c r="O503" s="95">
        <v>0</v>
      </c>
      <c r="P503" s="54">
        <v>1</v>
      </c>
      <c r="Q503" s="55">
        <f t="shared" si="137"/>
        <v>1</v>
      </c>
      <c r="R503" s="55" t="s">
        <v>2081</v>
      </c>
      <c r="S503" s="61">
        <f t="shared" si="138"/>
        <v>5355.0951999999997</v>
      </c>
      <c r="T503" s="56">
        <f t="shared" si="132"/>
        <v>9500</v>
      </c>
      <c r="U503" s="141">
        <f t="shared" si="139"/>
        <v>4144.9048000000003</v>
      </c>
      <c r="V503" s="32">
        <v>2013</v>
      </c>
    </row>
    <row r="504" spans="1:22" thickTop="1" thickBot="1">
      <c r="A504" s="32">
        <v>636</v>
      </c>
      <c r="C504" s="57">
        <f t="shared" si="129"/>
        <v>6346.1509999999998</v>
      </c>
      <c r="D504" s="58">
        <v>7200</v>
      </c>
      <c r="E504" s="59">
        <f t="shared" si="140"/>
        <v>0</v>
      </c>
      <c r="F504" s="52" t="s">
        <v>1836</v>
      </c>
      <c r="G504" s="144" t="s">
        <v>2079</v>
      </c>
      <c r="H504" s="142" t="s">
        <v>2080</v>
      </c>
      <c r="I504" s="143">
        <v>3137</v>
      </c>
      <c r="J504" s="143">
        <f t="shared" si="133"/>
        <v>596.03</v>
      </c>
      <c r="K504" s="127">
        <f t="shared" si="134"/>
        <v>3733.0299999999997</v>
      </c>
      <c r="L504" s="143">
        <f t="shared" si="135"/>
        <v>149.3212</v>
      </c>
      <c r="M504" s="51">
        <f t="shared" si="136"/>
        <v>3882.3511999999996</v>
      </c>
      <c r="N504" s="54">
        <v>2</v>
      </c>
      <c r="O504" s="95">
        <v>0</v>
      </c>
      <c r="P504" s="54">
        <v>0</v>
      </c>
      <c r="Q504" s="55">
        <f t="shared" si="137"/>
        <v>2</v>
      </c>
      <c r="R504" s="55" t="s">
        <v>2081</v>
      </c>
      <c r="S504" s="61">
        <f t="shared" si="138"/>
        <v>7764.7023999999992</v>
      </c>
      <c r="T504" s="56">
        <f t="shared" si="132"/>
        <v>0</v>
      </c>
      <c r="U504" s="141">
        <f t="shared" si="139"/>
        <v>0</v>
      </c>
      <c r="V504" s="32" t="s">
        <v>1844</v>
      </c>
    </row>
    <row r="505" spans="1:22" thickTop="1" thickBot="1">
      <c r="C505" s="57">
        <f t="shared" si="129"/>
        <v>37235.337999999996</v>
      </c>
      <c r="D505" s="58">
        <v>29500</v>
      </c>
      <c r="E505" s="59">
        <f t="shared" si="140"/>
        <v>0</v>
      </c>
      <c r="F505" s="52" t="s">
        <v>2414</v>
      </c>
      <c r="G505" s="138" t="s">
        <v>2415</v>
      </c>
      <c r="H505" s="142" t="s">
        <v>21</v>
      </c>
      <c r="I505" s="185">
        <v>18406</v>
      </c>
      <c r="J505" s="143">
        <f t="shared" si="133"/>
        <v>3497.14</v>
      </c>
      <c r="K505" s="125">
        <f t="shared" si="134"/>
        <v>21903.14</v>
      </c>
      <c r="L505" s="143">
        <f t="shared" si="135"/>
        <v>876.12559999999996</v>
      </c>
      <c r="M505" s="51">
        <f t="shared" si="136"/>
        <v>22779.265599999999</v>
      </c>
      <c r="N505" s="54">
        <v>1</v>
      </c>
      <c r="O505" s="95">
        <v>0</v>
      </c>
      <c r="P505" s="54">
        <v>1</v>
      </c>
      <c r="Q505" s="55">
        <f t="shared" si="137"/>
        <v>0</v>
      </c>
      <c r="S505" s="61">
        <f t="shared" si="138"/>
        <v>0</v>
      </c>
      <c r="T505" s="56">
        <f t="shared" si="132"/>
        <v>29500</v>
      </c>
      <c r="U505" s="141">
        <f t="shared" si="139"/>
        <v>6720.7344000000012</v>
      </c>
      <c r="V505" s="32">
        <v>2014</v>
      </c>
    </row>
    <row r="506" spans="1:22" thickTop="1" thickBot="1">
      <c r="A506" s="32">
        <v>641</v>
      </c>
      <c r="C506" s="57">
        <f t="shared" si="129"/>
        <v>4855.2</v>
      </c>
      <c r="D506" s="58">
        <v>3500</v>
      </c>
      <c r="E506" s="59">
        <f t="shared" si="140"/>
        <v>0</v>
      </c>
      <c r="F506" s="52" t="s">
        <v>401</v>
      </c>
      <c r="G506" s="138" t="s">
        <v>480</v>
      </c>
      <c r="H506" s="142" t="s">
        <v>11</v>
      </c>
      <c r="I506" s="143">
        <v>2400</v>
      </c>
      <c r="J506" s="143">
        <f t="shared" si="133"/>
        <v>456</v>
      </c>
      <c r="K506" s="53">
        <f t="shared" si="134"/>
        <v>2856</v>
      </c>
      <c r="L506" s="143">
        <f t="shared" si="135"/>
        <v>114.24000000000001</v>
      </c>
      <c r="M506" s="51">
        <f t="shared" si="136"/>
        <v>2970.24</v>
      </c>
      <c r="N506" s="54">
        <v>11</v>
      </c>
      <c r="O506" s="95">
        <v>0</v>
      </c>
      <c r="P506" s="54">
        <f t="shared" ref="P506:P513" si="141">O506+B514</f>
        <v>0</v>
      </c>
      <c r="Q506" s="55">
        <f t="shared" si="137"/>
        <v>11</v>
      </c>
      <c r="S506" s="61">
        <f t="shared" si="138"/>
        <v>32672.639999999999</v>
      </c>
      <c r="T506" s="56">
        <f t="shared" si="132"/>
        <v>0</v>
      </c>
      <c r="U506" s="141">
        <f t="shared" si="139"/>
        <v>0</v>
      </c>
    </row>
    <row r="507" spans="1:22" thickTop="1" thickBot="1">
      <c r="A507" s="32">
        <v>658</v>
      </c>
      <c r="C507" s="57">
        <f t="shared" ref="C507:C570" si="142">K507*1.7</f>
        <v>4855.2</v>
      </c>
      <c r="D507" s="58">
        <v>4500</v>
      </c>
      <c r="E507" s="59">
        <f t="shared" si="140"/>
        <v>0</v>
      </c>
      <c r="F507" s="52" t="s">
        <v>401</v>
      </c>
      <c r="G507" s="138" t="s">
        <v>481</v>
      </c>
      <c r="H507" s="142" t="s">
        <v>11</v>
      </c>
      <c r="I507" s="143">
        <v>2400</v>
      </c>
      <c r="J507" s="143">
        <f t="shared" si="133"/>
        <v>456</v>
      </c>
      <c r="K507" s="53">
        <f t="shared" si="134"/>
        <v>2856</v>
      </c>
      <c r="L507" s="143">
        <f t="shared" si="135"/>
        <v>114.24000000000001</v>
      </c>
      <c r="M507" s="51">
        <f t="shared" si="136"/>
        <v>2970.24</v>
      </c>
      <c r="N507" s="54">
        <v>11</v>
      </c>
      <c r="O507" s="95">
        <v>1</v>
      </c>
      <c r="P507" s="54">
        <f t="shared" si="141"/>
        <v>1</v>
      </c>
      <c r="Q507" s="55">
        <f t="shared" si="137"/>
        <v>10</v>
      </c>
      <c r="S507" s="61">
        <f t="shared" si="138"/>
        <v>29702.399999999998</v>
      </c>
      <c r="T507" s="56">
        <f t="shared" si="132"/>
        <v>4500</v>
      </c>
      <c r="U507" s="141">
        <f t="shared" si="139"/>
        <v>1529.7600000000002</v>
      </c>
    </row>
    <row r="508" spans="1:22" thickTop="1" thickBot="1">
      <c r="A508" s="32">
        <v>659</v>
      </c>
      <c r="C508" s="57">
        <f t="shared" si="142"/>
        <v>4296.8519999999999</v>
      </c>
      <c r="D508" s="58">
        <v>4500</v>
      </c>
      <c r="E508" s="59">
        <f t="shared" si="140"/>
        <v>0</v>
      </c>
      <c r="F508" s="52" t="s">
        <v>401</v>
      </c>
      <c r="G508" s="138" t="s">
        <v>643</v>
      </c>
      <c r="H508" s="142" t="s">
        <v>290</v>
      </c>
      <c r="I508" s="143">
        <v>2124</v>
      </c>
      <c r="J508" s="143">
        <f t="shared" si="133"/>
        <v>403.56</v>
      </c>
      <c r="K508" s="53">
        <f t="shared" si="134"/>
        <v>2527.56</v>
      </c>
      <c r="L508" s="143">
        <f t="shared" si="135"/>
        <v>101.1024</v>
      </c>
      <c r="M508" s="51">
        <f t="shared" si="136"/>
        <v>2628.6624000000002</v>
      </c>
      <c r="N508" s="54">
        <v>2</v>
      </c>
      <c r="O508" s="95">
        <v>1</v>
      </c>
      <c r="P508" s="54">
        <f t="shared" si="141"/>
        <v>1</v>
      </c>
      <c r="Q508" s="55">
        <f t="shared" si="137"/>
        <v>1</v>
      </c>
      <c r="S508" s="61">
        <f t="shared" si="138"/>
        <v>2628.6624000000002</v>
      </c>
      <c r="T508" s="56">
        <f t="shared" si="132"/>
        <v>4500</v>
      </c>
      <c r="U508" s="141">
        <f t="shared" si="139"/>
        <v>1871.3375999999998</v>
      </c>
    </row>
    <row r="509" spans="1:22" thickTop="1" thickBot="1">
      <c r="A509" s="32">
        <v>660</v>
      </c>
      <c r="C509" s="57">
        <f t="shared" si="142"/>
        <v>2269.806</v>
      </c>
      <c r="D509" s="58">
        <v>2300</v>
      </c>
      <c r="E509" s="59">
        <f t="shared" si="140"/>
        <v>0</v>
      </c>
      <c r="F509" s="52" t="s">
        <v>401</v>
      </c>
      <c r="G509" s="138" t="s">
        <v>675</v>
      </c>
      <c r="H509" s="142" t="s">
        <v>624</v>
      </c>
      <c r="I509" s="143">
        <v>1122</v>
      </c>
      <c r="J509" s="143">
        <f t="shared" si="133"/>
        <v>213.18</v>
      </c>
      <c r="K509" s="53">
        <f t="shared" si="134"/>
        <v>1335.18</v>
      </c>
      <c r="L509" s="143">
        <f t="shared" si="135"/>
        <v>53.407200000000003</v>
      </c>
      <c r="M509" s="51">
        <f t="shared" si="136"/>
        <v>1388.5872000000002</v>
      </c>
      <c r="N509" s="54">
        <v>8</v>
      </c>
      <c r="O509" s="95">
        <v>0</v>
      </c>
      <c r="P509" s="54">
        <f t="shared" si="141"/>
        <v>0</v>
      </c>
      <c r="Q509" s="55">
        <f t="shared" si="137"/>
        <v>8</v>
      </c>
      <c r="S509" s="61">
        <f t="shared" si="138"/>
        <v>11108.697600000001</v>
      </c>
      <c r="T509" s="56">
        <f t="shared" si="132"/>
        <v>0</v>
      </c>
      <c r="U509" s="141">
        <f t="shared" si="139"/>
        <v>0</v>
      </c>
    </row>
    <row r="510" spans="1:22" thickTop="1" thickBot="1">
      <c r="A510" s="32">
        <v>661</v>
      </c>
      <c r="C510" s="57">
        <f t="shared" si="142"/>
        <v>13857.55</v>
      </c>
      <c r="D510" s="58">
        <v>12500</v>
      </c>
      <c r="E510" s="59">
        <f t="shared" si="140"/>
        <v>25000</v>
      </c>
      <c r="F510" s="52" t="s">
        <v>1141</v>
      </c>
      <c r="G510" s="138" t="s">
        <v>315</v>
      </c>
      <c r="H510" s="142" t="s">
        <v>21</v>
      </c>
      <c r="I510" s="143">
        <v>6850</v>
      </c>
      <c r="J510" s="143">
        <f t="shared" si="133"/>
        <v>1301.5</v>
      </c>
      <c r="K510" s="53">
        <f t="shared" si="134"/>
        <v>8151.5</v>
      </c>
      <c r="L510" s="143">
        <f t="shared" si="135"/>
        <v>326.06</v>
      </c>
      <c r="M510" s="51">
        <f t="shared" si="136"/>
        <v>8477.56</v>
      </c>
      <c r="N510" s="54">
        <v>7</v>
      </c>
      <c r="O510" s="95">
        <v>0</v>
      </c>
      <c r="P510" s="54">
        <f t="shared" si="141"/>
        <v>2</v>
      </c>
      <c r="Q510" s="55">
        <f t="shared" si="137"/>
        <v>5</v>
      </c>
      <c r="S510" s="61">
        <f t="shared" si="138"/>
        <v>42387.799999999996</v>
      </c>
      <c r="T510" s="56">
        <f t="shared" ref="T510:T541" si="143">P510*D510</f>
        <v>25000</v>
      </c>
      <c r="U510" s="141">
        <f t="shared" si="139"/>
        <v>8044.880000000001</v>
      </c>
    </row>
    <row r="511" spans="1:22" thickTop="1" thickBot="1">
      <c r="A511" s="32">
        <v>664</v>
      </c>
      <c r="B511" s="60">
        <v>2</v>
      </c>
      <c r="C511" s="57">
        <f t="shared" si="142"/>
        <v>7679.3079999999991</v>
      </c>
      <c r="D511" s="58">
        <v>8500</v>
      </c>
      <c r="E511" s="59">
        <f t="shared" si="140"/>
        <v>0</v>
      </c>
      <c r="F511" s="52" t="s">
        <v>1142</v>
      </c>
      <c r="G511" s="138" t="s">
        <v>435</v>
      </c>
      <c r="H511" s="142" t="s">
        <v>21</v>
      </c>
      <c r="I511" s="143">
        <v>3796</v>
      </c>
      <c r="J511" s="143">
        <f t="shared" si="133"/>
        <v>721.24</v>
      </c>
      <c r="K511" s="53">
        <f t="shared" si="134"/>
        <v>4517.24</v>
      </c>
      <c r="L511" s="143">
        <f t="shared" si="135"/>
        <v>180.68959999999998</v>
      </c>
      <c r="M511" s="51">
        <f t="shared" si="136"/>
        <v>4697.9295999999995</v>
      </c>
      <c r="N511" s="54">
        <v>4</v>
      </c>
      <c r="O511" s="95">
        <v>0</v>
      </c>
      <c r="P511" s="54">
        <f t="shared" si="141"/>
        <v>0</v>
      </c>
      <c r="Q511" s="55">
        <f t="shared" si="137"/>
        <v>4</v>
      </c>
      <c r="S511" s="61">
        <f t="shared" si="138"/>
        <v>18791.718399999998</v>
      </c>
      <c r="T511" s="56">
        <f t="shared" si="143"/>
        <v>0</v>
      </c>
      <c r="U511" s="141">
        <f t="shared" si="139"/>
        <v>0</v>
      </c>
    </row>
    <row r="512" spans="1:22" thickTop="1" thickBot="1">
      <c r="A512" s="32">
        <v>390</v>
      </c>
      <c r="C512" s="57">
        <f t="shared" si="142"/>
        <v>1861.1599999999999</v>
      </c>
      <c r="D512" s="58">
        <v>2500</v>
      </c>
      <c r="E512" s="59">
        <f t="shared" si="140"/>
        <v>0</v>
      </c>
      <c r="F512" s="52" t="s">
        <v>1601</v>
      </c>
      <c r="G512" s="138" t="s">
        <v>1602</v>
      </c>
      <c r="H512" s="142" t="s">
        <v>21</v>
      </c>
      <c r="I512" s="143">
        <v>920</v>
      </c>
      <c r="J512" s="143">
        <f t="shared" si="133"/>
        <v>174.8</v>
      </c>
      <c r="K512" s="53">
        <f t="shared" si="134"/>
        <v>1094.8</v>
      </c>
      <c r="L512" s="143">
        <f t="shared" si="135"/>
        <v>43.792000000000002</v>
      </c>
      <c r="M512" s="51">
        <f t="shared" si="136"/>
        <v>1138.5919999999999</v>
      </c>
      <c r="N512" s="54">
        <v>2</v>
      </c>
      <c r="O512" s="95">
        <v>0</v>
      </c>
      <c r="P512" s="54">
        <f t="shared" si="141"/>
        <v>0</v>
      </c>
      <c r="Q512" s="55">
        <f t="shared" si="137"/>
        <v>2</v>
      </c>
      <c r="S512" s="61">
        <f t="shared" si="138"/>
        <v>2277.1839999999997</v>
      </c>
      <c r="T512" s="56">
        <f t="shared" si="143"/>
        <v>0</v>
      </c>
      <c r="U512" s="141">
        <f t="shared" si="139"/>
        <v>0</v>
      </c>
      <c r="V512" s="32" t="s">
        <v>1603</v>
      </c>
    </row>
    <row r="513" spans="1:21" thickTop="1" thickBot="1">
      <c r="C513" s="57">
        <f t="shared" si="142"/>
        <v>4733.82</v>
      </c>
      <c r="D513" s="58">
        <v>5450</v>
      </c>
      <c r="E513" s="59">
        <f t="shared" si="140"/>
        <v>0</v>
      </c>
      <c r="F513" s="52" t="s">
        <v>247</v>
      </c>
      <c r="G513" s="138" t="s">
        <v>248</v>
      </c>
      <c r="H513" s="142" t="s">
        <v>21</v>
      </c>
      <c r="I513" s="143">
        <v>2340</v>
      </c>
      <c r="J513" s="143">
        <f t="shared" si="133"/>
        <v>444.6</v>
      </c>
      <c r="K513" s="53">
        <f t="shared" si="134"/>
        <v>2784.6</v>
      </c>
      <c r="L513" s="143">
        <f t="shared" si="135"/>
        <v>111.384</v>
      </c>
      <c r="M513" s="51">
        <f t="shared" si="136"/>
        <v>2895.9839999999999</v>
      </c>
      <c r="N513" s="54">
        <v>2</v>
      </c>
      <c r="O513" s="95">
        <v>0</v>
      </c>
      <c r="P513" s="54">
        <f t="shared" si="141"/>
        <v>0</v>
      </c>
      <c r="Q513" s="55">
        <f t="shared" si="137"/>
        <v>2</v>
      </c>
      <c r="S513" s="61">
        <f t="shared" si="138"/>
        <v>5791.9679999999998</v>
      </c>
      <c r="T513" s="56">
        <f t="shared" si="143"/>
        <v>0</v>
      </c>
      <c r="U513" s="141">
        <f t="shared" si="139"/>
        <v>0</v>
      </c>
    </row>
    <row r="514" spans="1:21" thickTop="1" thickBot="1">
      <c r="C514" s="57">
        <f t="shared" si="142"/>
        <v>6866.0619999999999</v>
      </c>
      <c r="D514" s="58">
        <v>5850</v>
      </c>
      <c r="E514" s="59">
        <f t="shared" si="140"/>
        <v>0</v>
      </c>
      <c r="F514" s="52" t="s">
        <v>591</v>
      </c>
      <c r="G514" s="138" t="s">
        <v>592</v>
      </c>
      <c r="H514" s="142" t="s">
        <v>21</v>
      </c>
      <c r="I514" s="143">
        <v>3394</v>
      </c>
      <c r="J514" s="143">
        <f t="shared" si="133"/>
        <v>644.86</v>
      </c>
      <c r="K514" s="53">
        <f t="shared" si="134"/>
        <v>4038.86</v>
      </c>
      <c r="L514" s="143">
        <f t="shared" si="135"/>
        <v>161.55440000000002</v>
      </c>
      <c r="M514" s="51">
        <f t="shared" si="136"/>
        <v>4200.4144000000006</v>
      </c>
      <c r="N514" s="54">
        <v>1</v>
      </c>
      <c r="O514" s="95">
        <v>0</v>
      </c>
      <c r="P514" s="54">
        <v>0</v>
      </c>
      <c r="Q514" s="55">
        <f t="shared" si="137"/>
        <v>1</v>
      </c>
      <c r="S514" s="61">
        <f t="shared" si="138"/>
        <v>4200.4144000000006</v>
      </c>
      <c r="T514" s="56">
        <f t="shared" si="143"/>
        <v>0</v>
      </c>
      <c r="U514" s="141">
        <f t="shared" si="139"/>
        <v>0</v>
      </c>
    </row>
    <row r="515" spans="1:21" thickTop="1" thickBot="1">
      <c r="A515" s="32">
        <v>391</v>
      </c>
      <c r="C515" s="57">
        <f t="shared" si="142"/>
        <v>3950.9190000000003</v>
      </c>
      <c r="D515" s="58">
        <v>3850</v>
      </c>
      <c r="E515" s="59">
        <f t="shared" si="140"/>
        <v>0</v>
      </c>
      <c r="F515" s="52" t="s">
        <v>595</v>
      </c>
      <c r="G515" s="138" t="s">
        <v>594</v>
      </c>
      <c r="H515" s="142" t="s">
        <v>21</v>
      </c>
      <c r="I515" s="143">
        <v>1953</v>
      </c>
      <c r="J515" s="143">
        <f t="shared" si="133"/>
        <v>371.07</v>
      </c>
      <c r="K515" s="53">
        <f t="shared" si="134"/>
        <v>2324.0700000000002</v>
      </c>
      <c r="L515" s="143">
        <f t="shared" si="135"/>
        <v>92.962800000000001</v>
      </c>
      <c r="M515" s="51">
        <f t="shared" si="136"/>
        <v>2417.0328</v>
      </c>
      <c r="N515" s="54">
        <v>3</v>
      </c>
      <c r="O515" s="95">
        <v>0</v>
      </c>
      <c r="P515" s="54">
        <v>0</v>
      </c>
      <c r="Q515" s="55">
        <f t="shared" si="137"/>
        <v>3</v>
      </c>
      <c r="S515" s="61">
        <f t="shared" si="138"/>
        <v>7251.0983999999999</v>
      </c>
      <c r="T515" s="56">
        <f t="shared" si="143"/>
        <v>0</v>
      </c>
      <c r="U515" s="141">
        <f t="shared" si="139"/>
        <v>0</v>
      </c>
    </row>
    <row r="516" spans="1:21" thickTop="1" thickBot="1">
      <c r="A516" s="32">
        <v>393</v>
      </c>
      <c r="C516" s="57">
        <f t="shared" si="142"/>
        <v>1539.5029999999999</v>
      </c>
      <c r="D516" s="58">
        <v>3200</v>
      </c>
      <c r="E516" s="59">
        <f t="shared" si="140"/>
        <v>0</v>
      </c>
      <c r="F516" s="52" t="s">
        <v>593</v>
      </c>
      <c r="G516" s="138" t="s">
        <v>594</v>
      </c>
      <c r="H516" s="142" t="s">
        <v>21</v>
      </c>
      <c r="I516" s="143">
        <v>761</v>
      </c>
      <c r="J516" s="143">
        <f t="shared" si="133"/>
        <v>144.59</v>
      </c>
      <c r="K516" s="53">
        <f t="shared" si="134"/>
        <v>905.59</v>
      </c>
      <c r="L516" s="143">
        <f t="shared" si="135"/>
        <v>36.223600000000005</v>
      </c>
      <c r="M516" s="51">
        <f t="shared" si="136"/>
        <v>941.81360000000006</v>
      </c>
      <c r="N516" s="54">
        <v>3</v>
      </c>
      <c r="O516" s="95">
        <v>0</v>
      </c>
      <c r="P516" s="54">
        <v>0</v>
      </c>
      <c r="Q516" s="55">
        <f t="shared" si="137"/>
        <v>3</v>
      </c>
      <c r="S516" s="61">
        <f t="shared" si="138"/>
        <v>2825.4408000000003</v>
      </c>
      <c r="T516" s="56">
        <f t="shared" si="143"/>
        <v>0</v>
      </c>
      <c r="U516" s="141">
        <f t="shared" si="139"/>
        <v>0</v>
      </c>
    </row>
    <row r="517" spans="1:21" thickTop="1" thickBot="1">
      <c r="A517" s="32">
        <v>683</v>
      </c>
      <c r="C517" s="57">
        <f t="shared" si="142"/>
        <v>2629.9</v>
      </c>
      <c r="D517" s="58">
        <v>4150</v>
      </c>
      <c r="E517" s="59">
        <f t="shared" si="140"/>
        <v>0</v>
      </c>
      <c r="F517" s="52" t="s">
        <v>105</v>
      </c>
      <c r="G517" s="138" t="s">
        <v>144</v>
      </c>
      <c r="H517" s="142" t="s">
        <v>11</v>
      </c>
      <c r="I517" s="143">
        <v>1300</v>
      </c>
      <c r="J517" s="143">
        <f t="shared" si="133"/>
        <v>247</v>
      </c>
      <c r="K517" s="53">
        <f t="shared" si="134"/>
        <v>1547</v>
      </c>
      <c r="L517" s="143">
        <f t="shared" si="135"/>
        <v>61.88</v>
      </c>
      <c r="M517" s="51">
        <f t="shared" si="136"/>
        <v>1608.88</v>
      </c>
      <c r="N517" s="54">
        <v>3</v>
      </c>
      <c r="O517" s="95">
        <v>0</v>
      </c>
      <c r="P517" s="54">
        <v>2</v>
      </c>
      <c r="Q517" s="55">
        <f t="shared" si="137"/>
        <v>1</v>
      </c>
      <c r="S517" s="61">
        <f t="shared" si="138"/>
        <v>1608.88</v>
      </c>
      <c r="T517" s="56">
        <f t="shared" si="143"/>
        <v>8300</v>
      </c>
      <c r="U517" s="141">
        <f t="shared" si="139"/>
        <v>5082.24</v>
      </c>
    </row>
    <row r="518" spans="1:21" thickTop="1" thickBot="1">
      <c r="A518" s="32">
        <v>394</v>
      </c>
      <c r="B518" s="60">
        <v>2</v>
      </c>
      <c r="C518" s="57">
        <f t="shared" si="142"/>
        <v>1147.0409999999999</v>
      </c>
      <c r="D518" s="58">
        <v>1500</v>
      </c>
      <c r="E518" s="59">
        <f t="shared" si="140"/>
        <v>0</v>
      </c>
      <c r="F518" s="52" t="s">
        <v>490</v>
      </c>
      <c r="G518" s="138">
        <v>881</v>
      </c>
      <c r="H518" s="142" t="s">
        <v>11</v>
      </c>
      <c r="I518" s="143">
        <v>567</v>
      </c>
      <c r="J518" s="143">
        <f t="shared" si="133"/>
        <v>107.73</v>
      </c>
      <c r="K518" s="53">
        <f t="shared" si="134"/>
        <v>674.73</v>
      </c>
      <c r="L518" s="143">
        <f t="shared" si="135"/>
        <v>26.9892</v>
      </c>
      <c r="M518" s="51">
        <f t="shared" si="136"/>
        <v>701.7192</v>
      </c>
      <c r="N518" s="54">
        <v>10</v>
      </c>
      <c r="O518" s="95">
        <v>3</v>
      </c>
      <c r="P518" s="54">
        <f t="shared" ref="P518:P533" si="144">O518+B526</f>
        <v>3</v>
      </c>
      <c r="Q518" s="55">
        <f t="shared" si="137"/>
        <v>7</v>
      </c>
      <c r="S518" s="61">
        <f t="shared" si="138"/>
        <v>4912.0344000000005</v>
      </c>
      <c r="T518" s="56">
        <f t="shared" si="143"/>
        <v>4500</v>
      </c>
      <c r="U518" s="141">
        <f t="shared" si="139"/>
        <v>2394.8424</v>
      </c>
    </row>
    <row r="519" spans="1:21" thickTop="1" thickBot="1">
      <c r="A519" s="32">
        <v>395</v>
      </c>
      <c r="C519" s="57">
        <f t="shared" si="142"/>
        <v>786.94699999999989</v>
      </c>
      <c r="D519" s="58">
        <v>1600</v>
      </c>
      <c r="E519" s="59">
        <f t="shared" si="140"/>
        <v>0</v>
      </c>
      <c r="F519" s="52" t="s">
        <v>490</v>
      </c>
      <c r="G519" s="138" t="s">
        <v>491</v>
      </c>
      <c r="H519" s="142" t="s">
        <v>286</v>
      </c>
      <c r="I519" s="143">
        <v>389</v>
      </c>
      <c r="J519" s="143">
        <f t="shared" si="133"/>
        <v>73.91</v>
      </c>
      <c r="K519" s="53">
        <f t="shared" si="134"/>
        <v>462.90999999999997</v>
      </c>
      <c r="L519" s="143">
        <f t="shared" si="135"/>
        <v>18.516400000000001</v>
      </c>
      <c r="M519" s="51">
        <f t="shared" si="136"/>
        <v>481.42639999999994</v>
      </c>
      <c r="N519" s="54">
        <v>10</v>
      </c>
      <c r="O519" s="95">
        <v>1</v>
      </c>
      <c r="P519" s="54">
        <f t="shared" si="144"/>
        <v>1</v>
      </c>
      <c r="Q519" s="55">
        <f t="shared" si="137"/>
        <v>9</v>
      </c>
      <c r="S519" s="61">
        <f t="shared" si="138"/>
        <v>4332.8375999999998</v>
      </c>
      <c r="T519" s="56">
        <f t="shared" si="143"/>
        <v>1600</v>
      </c>
      <c r="U519" s="141">
        <f t="shared" si="139"/>
        <v>1118.5736000000002</v>
      </c>
    </row>
    <row r="520" spans="1:21" thickTop="1" thickBot="1">
      <c r="A520" s="32">
        <v>396</v>
      </c>
      <c r="C520" s="57">
        <f t="shared" si="142"/>
        <v>825.3839999999999</v>
      </c>
      <c r="D520" s="58">
        <v>1500</v>
      </c>
      <c r="E520" s="59">
        <f t="shared" si="140"/>
        <v>0</v>
      </c>
      <c r="F520" s="52" t="s">
        <v>490</v>
      </c>
      <c r="G520" s="138" t="s">
        <v>492</v>
      </c>
      <c r="H520" s="142" t="s">
        <v>35</v>
      </c>
      <c r="I520" s="143">
        <v>408</v>
      </c>
      <c r="J520" s="143">
        <f t="shared" si="133"/>
        <v>77.52</v>
      </c>
      <c r="K520" s="53">
        <f t="shared" si="134"/>
        <v>485.52</v>
      </c>
      <c r="L520" s="143">
        <f t="shared" si="135"/>
        <v>19.4208</v>
      </c>
      <c r="M520" s="51">
        <f t="shared" si="136"/>
        <v>504.94079999999997</v>
      </c>
      <c r="N520" s="54">
        <v>14</v>
      </c>
      <c r="O520" s="95">
        <v>6</v>
      </c>
      <c r="P520" s="54">
        <f t="shared" si="144"/>
        <v>6</v>
      </c>
      <c r="Q520" s="55">
        <f t="shared" si="137"/>
        <v>8</v>
      </c>
      <c r="S520" s="61">
        <f t="shared" si="138"/>
        <v>4039.5263999999997</v>
      </c>
      <c r="T520" s="56">
        <f t="shared" si="143"/>
        <v>9000</v>
      </c>
      <c r="U520" s="141">
        <f t="shared" si="139"/>
        <v>5970.3552</v>
      </c>
    </row>
    <row r="521" spans="1:21" thickTop="1" thickBot="1">
      <c r="A521" s="32">
        <v>397</v>
      </c>
      <c r="C521" s="57">
        <f t="shared" si="142"/>
        <v>1304.8349999999998</v>
      </c>
      <c r="D521" s="58">
        <v>1500</v>
      </c>
      <c r="E521" s="59">
        <f t="shared" si="140"/>
        <v>0</v>
      </c>
      <c r="F521" s="52" t="s">
        <v>490</v>
      </c>
      <c r="G521" s="138" t="s">
        <v>493</v>
      </c>
      <c r="H521" s="142" t="s">
        <v>11</v>
      </c>
      <c r="I521" s="143">
        <v>645</v>
      </c>
      <c r="J521" s="143">
        <f t="shared" si="133"/>
        <v>122.55</v>
      </c>
      <c r="K521" s="53">
        <f t="shared" si="134"/>
        <v>767.55</v>
      </c>
      <c r="L521" s="143">
        <f t="shared" si="135"/>
        <v>30.701999999999998</v>
      </c>
      <c r="M521" s="51">
        <f t="shared" si="136"/>
        <v>798.25199999999995</v>
      </c>
      <c r="N521" s="54">
        <v>10</v>
      </c>
      <c r="O521" s="95">
        <v>5</v>
      </c>
      <c r="P521" s="54">
        <f t="shared" si="144"/>
        <v>5</v>
      </c>
      <c r="Q521" s="55">
        <f t="shared" si="137"/>
        <v>5</v>
      </c>
      <c r="S521" s="61">
        <f t="shared" si="138"/>
        <v>3991.2599999999998</v>
      </c>
      <c r="T521" s="56">
        <f t="shared" si="143"/>
        <v>7500</v>
      </c>
      <c r="U521" s="141">
        <f t="shared" si="139"/>
        <v>3508.7400000000002</v>
      </c>
    </row>
    <row r="522" spans="1:21" thickTop="1" thickBot="1">
      <c r="A522" s="32">
        <v>398</v>
      </c>
      <c r="C522" s="57">
        <f t="shared" si="142"/>
        <v>825.3839999999999</v>
      </c>
      <c r="D522" s="58">
        <v>1000</v>
      </c>
      <c r="E522" s="59">
        <f t="shared" si="140"/>
        <v>0</v>
      </c>
      <c r="F522" s="52" t="s">
        <v>490</v>
      </c>
      <c r="G522" s="138" t="s">
        <v>496</v>
      </c>
      <c r="H522" s="142" t="s">
        <v>11</v>
      </c>
      <c r="I522" s="143">
        <v>408</v>
      </c>
      <c r="J522" s="143">
        <f t="shared" si="133"/>
        <v>77.52</v>
      </c>
      <c r="K522" s="53">
        <f t="shared" si="134"/>
        <v>485.52</v>
      </c>
      <c r="L522" s="143">
        <f t="shared" si="135"/>
        <v>19.4208</v>
      </c>
      <c r="M522" s="51">
        <f t="shared" si="136"/>
        <v>504.94079999999997</v>
      </c>
      <c r="N522" s="54">
        <v>33</v>
      </c>
      <c r="O522" s="95">
        <v>8</v>
      </c>
      <c r="P522" s="54">
        <f t="shared" si="144"/>
        <v>8</v>
      </c>
      <c r="Q522" s="55">
        <f t="shared" si="137"/>
        <v>25</v>
      </c>
      <c r="S522" s="61">
        <f t="shared" si="138"/>
        <v>12623.519999999999</v>
      </c>
      <c r="T522" s="56">
        <f t="shared" si="143"/>
        <v>8000</v>
      </c>
      <c r="U522" s="141">
        <f t="shared" si="139"/>
        <v>3960.4736000000003</v>
      </c>
    </row>
    <row r="523" spans="1:21" thickTop="1" thickBot="1">
      <c r="A523" s="32">
        <v>399</v>
      </c>
      <c r="C523" s="57">
        <f t="shared" si="142"/>
        <v>1323.0419999999999</v>
      </c>
      <c r="D523" s="58">
        <v>1350</v>
      </c>
      <c r="E523" s="59">
        <f t="shared" si="140"/>
        <v>0</v>
      </c>
      <c r="F523" s="52" t="s">
        <v>490</v>
      </c>
      <c r="G523" s="138" t="s">
        <v>497</v>
      </c>
      <c r="H523" s="142" t="s">
        <v>11</v>
      </c>
      <c r="I523" s="143">
        <v>654</v>
      </c>
      <c r="J523" s="143">
        <f t="shared" si="133"/>
        <v>124.26</v>
      </c>
      <c r="K523" s="53">
        <f t="shared" si="134"/>
        <v>778.26</v>
      </c>
      <c r="L523" s="143">
        <f t="shared" si="135"/>
        <v>31.130400000000002</v>
      </c>
      <c r="M523" s="51">
        <f t="shared" si="136"/>
        <v>809.3904</v>
      </c>
      <c r="N523" s="54">
        <v>4</v>
      </c>
      <c r="O523" s="95">
        <v>2</v>
      </c>
      <c r="P523" s="54">
        <f t="shared" si="144"/>
        <v>2</v>
      </c>
      <c r="Q523" s="55">
        <f t="shared" si="137"/>
        <v>2</v>
      </c>
      <c r="S523" s="61">
        <f t="shared" si="138"/>
        <v>1618.7808</v>
      </c>
      <c r="T523" s="56">
        <f t="shared" si="143"/>
        <v>2700</v>
      </c>
      <c r="U523" s="141">
        <f t="shared" si="139"/>
        <v>1081.2192</v>
      </c>
    </row>
    <row r="524" spans="1:21" thickTop="1" thickBot="1">
      <c r="A524" s="32">
        <v>400</v>
      </c>
      <c r="C524" s="57">
        <f t="shared" si="142"/>
        <v>784.92399999999998</v>
      </c>
      <c r="D524" s="58">
        <v>1000</v>
      </c>
      <c r="E524" s="59">
        <f t="shared" si="140"/>
        <v>0</v>
      </c>
      <c r="F524" s="52" t="s">
        <v>490</v>
      </c>
      <c r="G524" s="138" t="s">
        <v>498</v>
      </c>
      <c r="H524" s="142" t="s">
        <v>35</v>
      </c>
      <c r="I524" s="143">
        <v>388</v>
      </c>
      <c r="J524" s="143">
        <f t="shared" si="133"/>
        <v>73.72</v>
      </c>
      <c r="K524" s="53">
        <f t="shared" si="134"/>
        <v>461.72</v>
      </c>
      <c r="L524" s="143">
        <f t="shared" si="135"/>
        <v>18.468800000000002</v>
      </c>
      <c r="M524" s="51">
        <f t="shared" si="136"/>
        <v>480.18880000000001</v>
      </c>
      <c r="N524" s="54">
        <v>10</v>
      </c>
      <c r="O524" s="95">
        <v>5</v>
      </c>
      <c r="P524" s="54">
        <f t="shared" si="144"/>
        <v>5</v>
      </c>
      <c r="Q524" s="55">
        <f t="shared" si="137"/>
        <v>5</v>
      </c>
      <c r="S524" s="61">
        <f t="shared" si="138"/>
        <v>2400.944</v>
      </c>
      <c r="T524" s="56">
        <f t="shared" si="143"/>
        <v>5000</v>
      </c>
      <c r="U524" s="141">
        <f t="shared" si="139"/>
        <v>2599.056</v>
      </c>
    </row>
    <row r="525" spans="1:21" thickTop="1" thickBot="1">
      <c r="A525" s="32">
        <v>401</v>
      </c>
      <c r="C525" s="57">
        <f t="shared" si="142"/>
        <v>853.70600000000002</v>
      </c>
      <c r="D525" s="58">
        <v>1500</v>
      </c>
      <c r="E525" s="59">
        <f t="shared" si="140"/>
        <v>0</v>
      </c>
      <c r="F525" s="52" t="s">
        <v>490</v>
      </c>
      <c r="G525" s="138" t="s">
        <v>499</v>
      </c>
      <c r="H525" s="142" t="s">
        <v>11</v>
      </c>
      <c r="I525" s="143">
        <v>422</v>
      </c>
      <c r="J525" s="143">
        <f t="shared" si="133"/>
        <v>80.180000000000007</v>
      </c>
      <c r="K525" s="53">
        <f t="shared" si="134"/>
        <v>502.18</v>
      </c>
      <c r="L525" s="143">
        <f t="shared" si="135"/>
        <v>20.087199999999999</v>
      </c>
      <c r="M525" s="51">
        <f t="shared" si="136"/>
        <v>522.2672</v>
      </c>
      <c r="N525" s="54">
        <v>8</v>
      </c>
      <c r="O525" s="95">
        <v>4</v>
      </c>
      <c r="P525" s="54">
        <f t="shared" si="144"/>
        <v>4</v>
      </c>
      <c r="Q525" s="55">
        <f t="shared" si="137"/>
        <v>4</v>
      </c>
      <c r="S525" s="61">
        <f t="shared" si="138"/>
        <v>2089.0688</v>
      </c>
      <c r="T525" s="56">
        <f t="shared" si="143"/>
        <v>6000</v>
      </c>
      <c r="U525" s="141">
        <f t="shared" si="139"/>
        <v>3910.9312</v>
      </c>
    </row>
    <row r="526" spans="1:21" thickTop="1" thickBot="1">
      <c r="A526" s="32">
        <v>403</v>
      </c>
      <c r="C526" s="57">
        <f t="shared" si="142"/>
        <v>910.35</v>
      </c>
      <c r="D526" s="58">
        <v>1200</v>
      </c>
      <c r="E526" s="59">
        <f t="shared" si="140"/>
        <v>0</v>
      </c>
      <c r="F526" s="52" t="s">
        <v>490</v>
      </c>
      <c r="G526" s="138" t="s">
        <v>500</v>
      </c>
      <c r="H526" s="142" t="s">
        <v>63</v>
      </c>
      <c r="I526" s="143">
        <v>450</v>
      </c>
      <c r="J526" s="143">
        <f t="shared" si="133"/>
        <v>85.5</v>
      </c>
      <c r="K526" s="53">
        <f t="shared" si="134"/>
        <v>535.5</v>
      </c>
      <c r="L526" s="143">
        <f t="shared" si="135"/>
        <v>21.42</v>
      </c>
      <c r="M526" s="51">
        <f t="shared" si="136"/>
        <v>556.91999999999996</v>
      </c>
      <c r="N526" s="54">
        <v>10</v>
      </c>
      <c r="O526" s="95">
        <v>6</v>
      </c>
      <c r="P526" s="54">
        <f t="shared" si="144"/>
        <v>6</v>
      </c>
      <c r="Q526" s="55">
        <f t="shared" si="137"/>
        <v>4</v>
      </c>
      <c r="S526" s="61">
        <f t="shared" si="138"/>
        <v>2227.6799999999998</v>
      </c>
      <c r="T526" s="56">
        <f t="shared" si="143"/>
        <v>7200</v>
      </c>
      <c r="U526" s="141">
        <f t="shared" si="139"/>
        <v>3858.4800000000005</v>
      </c>
    </row>
    <row r="527" spans="1:21" thickTop="1" thickBot="1">
      <c r="A527" s="32">
        <v>404</v>
      </c>
      <c r="C527" s="57">
        <f t="shared" si="142"/>
        <v>861.798</v>
      </c>
      <c r="D527" s="58">
        <v>1800</v>
      </c>
      <c r="E527" s="59">
        <f t="shared" si="140"/>
        <v>0</v>
      </c>
      <c r="F527" s="52" t="s">
        <v>490</v>
      </c>
      <c r="G527" s="138" t="s">
        <v>511</v>
      </c>
      <c r="H527" s="142" t="s">
        <v>35</v>
      </c>
      <c r="I527" s="143">
        <v>426</v>
      </c>
      <c r="J527" s="143">
        <f t="shared" si="133"/>
        <v>80.94</v>
      </c>
      <c r="K527" s="53">
        <f t="shared" si="134"/>
        <v>506.94</v>
      </c>
      <c r="L527" s="143">
        <f t="shared" si="135"/>
        <v>20.2776</v>
      </c>
      <c r="M527" s="51">
        <f t="shared" si="136"/>
        <v>527.21759999999995</v>
      </c>
      <c r="N527" s="54">
        <v>6</v>
      </c>
      <c r="O527" s="95">
        <v>0</v>
      </c>
      <c r="P527" s="54">
        <f t="shared" si="144"/>
        <v>0</v>
      </c>
      <c r="Q527" s="55">
        <f t="shared" si="137"/>
        <v>6</v>
      </c>
      <c r="S527" s="61">
        <f t="shared" si="138"/>
        <v>3163.3055999999997</v>
      </c>
      <c r="T527" s="56">
        <f t="shared" si="143"/>
        <v>0</v>
      </c>
      <c r="U527" s="141">
        <f t="shared" si="139"/>
        <v>0</v>
      </c>
    </row>
    <row r="528" spans="1:21" thickTop="1" thickBot="1">
      <c r="A528" s="32">
        <v>405</v>
      </c>
      <c r="C528" s="57">
        <f t="shared" si="142"/>
        <v>861.798</v>
      </c>
      <c r="D528" s="58">
        <v>1800</v>
      </c>
      <c r="E528" s="59">
        <f t="shared" ref="E528:E545" si="145">B536*D528</f>
        <v>0</v>
      </c>
      <c r="F528" s="52" t="s">
        <v>490</v>
      </c>
      <c r="G528" s="138" t="s">
        <v>512</v>
      </c>
      <c r="H528" s="142" t="s">
        <v>35</v>
      </c>
      <c r="I528" s="143">
        <v>426</v>
      </c>
      <c r="J528" s="143">
        <f t="shared" si="133"/>
        <v>80.94</v>
      </c>
      <c r="K528" s="53">
        <f t="shared" si="134"/>
        <v>506.94</v>
      </c>
      <c r="L528" s="143">
        <f t="shared" si="135"/>
        <v>20.2776</v>
      </c>
      <c r="M528" s="51">
        <f t="shared" si="136"/>
        <v>527.21759999999995</v>
      </c>
      <c r="N528" s="54">
        <v>6</v>
      </c>
      <c r="O528" s="95">
        <v>0</v>
      </c>
      <c r="P528" s="54">
        <f t="shared" si="144"/>
        <v>0</v>
      </c>
      <c r="Q528" s="55">
        <f t="shared" si="137"/>
        <v>6</v>
      </c>
      <c r="S528" s="61">
        <f t="shared" si="138"/>
        <v>3163.3055999999997</v>
      </c>
      <c r="T528" s="56">
        <f t="shared" si="143"/>
        <v>0</v>
      </c>
      <c r="U528" s="141">
        <f t="shared" si="139"/>
        <v>0</v>
      </c>
    </row>
    <row r="529" spans="1:22" thickTop="1" thickBot="1">
      <c r="A529" s="32">
        <v>406</v>
      </c>
      <c r="C529" s="57">
        <f t="shared" si="142"/>
        <v>406.62299999999999</v>
      </c>
      <c r="D529" s="58">
        <v>1200</v>
      </c>
      <c r="E529" s="59">
        <f t="shared" si="145"/>
        <v>0</v>
      </c>
      <c r="F529" s="52" t="s">
        <v>490</v>
      </c>
      <c r="G529" s="138" t="s">
        <v>513</v>
      </c>
      <c r="H529" s="142" t="s">
        <v>35</v>
      </c>
      <c r="I529" s="143">
        <v>201</v>
      </c>
      <c r="J529" s="143">
        <f t="shared" si="133"/>
        <v>38.19</v>
      </c>
      <c r="K529" s="53">
        <f t="shared" si="134"/>
        <v>239.19</v>
      </c>
      <c r="L529" s="143">
        <f t="shared" si="135"/>
        <v>9.5676000000000005</v>
      </c>
      <c r="M529" s="51">
        <f t="shared" si="136"/>
        <v>248.7576</v>
      </c>
      <c r="N529" s="54">
        <v>10</v>
      </c>
      <c r="O529" s="95">
        <v>0</v>
      </c>
      <c r="P529" s="54">
        <f t="shared" si="144"/>
        <v>0</v>
      </c>
      <c r="Q529" s="55">
        <f t="shared" si="137"/>
        <v>10</v>
      </c>
      <c r="S529" s="61">
        <f t="shared" si="138"/>
        <v>2487.576</v>
      </c>
      <c r="T529" s="56">
        <f t="shared" si="143"/>
        <v>0</v>
      </c>
      <c r="U529" s="141">
        <f t="shared" si="139"/>
        <v>0</v>
      </c>
    </row>
    <row r="530" spans="1:22" thickTop="1" thickBot="1">
      <c r="A530" s="32">
        <v>407</v>
      </c>
      <c r="C530" s="57">
        <f t="shared" si="142"/>
        <v>934.62599999999998</v>
      </c>
      <c r="D530" s="58">
        <v>1500</v>
      </c>
      <c r="E530" s="59">
        <f t="shared" si="145"/>
        <v>0</v>
      </c>
      <c r="F530" s="52" t="s">
        <v>490</v>
      </c>
      <c r="G530" s="138" t="s">
        <v>514</v>
      </c>
      <c r="H530" s="142" t="s">
        <v>35</v>
      </c>
      <c r="I530" s="143">
        <v>462</v>
      </c>
      <c r="J530" s="143">
        <f t="shared" si="133"/>
        <v>87.78</v>
      </c>
      <c r="K530" s="53">
        <f t="shared" si="134"/>
        <v>549.78</v>
      </c>
      <c r="L530" s="143">
        <f t="shared" si="135"/>
        <v>21.991199999999999</v>
      </c>
      <c r="M530" s="51">
        <f t="shared" si="136"/>
        <v>571.77120000000002</v>
      </c>
      <c r="N530" s="54">
        <v>4</v>
      </c>
      <c r="O530" s="95">
        <v>0</v>
      </c>
      <c r="P530" s="54">
        <f t="shared" si="144"/>
        <v>0</v>
      </c>
      <c r="Q530" s="55">
        <f t="shared" si="137"/>
        <v>4</v>
      </c>
      <c r="S530" s="61">
        <f t="shared" si="138"/>
        <v>2287.0848000000001</v>
      </c>
      <c r="T530" s="56">
        <f t="shared" si="143"/>
        <v>0</v>
      </c>
      <c r="U530" s="141">
        <f t="shared" si="139"/>
        <v>0</v>
      </c>
    </row>
    <row r="531" spans="1:22" thickTop="1" thickBot="1">
      <c r="A531" s="32">
        <v>408</v>
      </c>
      <c r="C531" s="57">
        <f t="shared" si="142"/>
        <v>845.61400000000003</v>
      </c>
      <c r="D531" s="58">
        <v>1800</v>
      </c>
      <c r="E531" s="59">
        <f t="shared" si="145"/>
        <v>0</v>
      </c>
      <c r="F531" s="52" t="s">
        <v>490</v>
      </c>
      <c r="G531" s="138" t="s">
        <v>515</v>
      </c>
      <c r="H531" s="142" t="s">
        <v>63</v>
      </c>
      <c r="I531" s="143">
        <v>418</v>
      </c>
      <c r="J531" s="143">
        <f t="shared" si="133"/>
        <v>79.42</v>
      </c>
      <c r="K531" s="53">
        <f t="shared" si="134"/>
        <v>497.42</v>
      </c>
      <c r="L531" s="143">
        <f t="shared" si="135"/>
        <v>19.896800000000002</v>
      </c>
      <c r="M531" s="51">
        <f t="shared" si="136"/>
        <v>517.31680000000006</v>
      </c>
      <c r="N531" s="54">
        <v>10</v>
      </c>
      <c r="O531" s="95">
        <v>0</v>
      </c>
      <c r="P531" s="54">
        <f t="shared" si="144"/>
        <v>0</v>
      </c>
      <c r="Q531" s="55">
        <f t="shared" si="137"/>
        <v>10</v>
      </c>
      <c r="S531" s="61">
        <f t="shared" si="138"/>
        <v>5173.1680000000006</v>
      </c>
      <c r="T531" s="56">
        <f t="shared" si="143"/>
        <v>0</v>
      </c>
      <c r="U531" s="141">
        <f t="shared" si="139"/>
        <v>0</v>
      </c>
    </row>
    <row r="532" spans="1:22" thickTop="1" thickBot="1">
      <c r="A532" s="32">
        <v>409</v>
      </c>
      <c r="C532" s="57">
        <f t="shared" si="142"/>
        <v>845.61400000000003</v>
      </c>
      <c r="D532" s="58">
        <v>1800</v>
      </c>
      <c r="E532" s="59">
        <f t="shared" si="145"/>
        <v>0</v>
      </c>
      <c r="F532" s="52" t="s">
        <v>490</v>
      </c>
      <c r="G532" s="138" t="s">
        <v>516</v>
      </c>
      <c r="H532" s="142" t="s">
        <v>63</v>
      </c>
      <c r="I532" s="143">
        <v>418</v>
      </c>
      <c r="J532" s="143">
        <f t="shared" si="133"/>
        <v>79.42</v>
      </c>
      <c r="K532" s="53">
        <f t="shared" si="134"/>
        <v>497.42</v>
      </c>
      <c r="L532" s="143">
        <f t="shared" si="135"/>
        <v>19.896800000000002</v>
      </c>
      <c r="M532" s="51">
        <f t="shared" si="136"/>
        <v>517.31680000000006</v>
      </c>
      <c r="N532" s="54">
        <v>10</v>
      </c>
      <c r="O532" s="95">
        <v>5</v>
      </c>
      <c r="P532" s="54">
        <f t="shared" si="144"/>
        <v>5</v>
      </c>
      <c r="Q532" s="55">
        <f t="shared" si="137"/>
        <v>5</v>
      </c>
      <c r="S532" s="61">
        <f t="shared" si="138"/>
        <v>2586.5840000000003</v>
      </c>
      <c r="T532" s="56">
        <f t="shared" si="143"/>
        <v>9000</v>
      </c>
      <c r="U532" s="141">
        <f t="shared" si="139"/>
        <v>6413.4159999999993</v>
      </c>
    </row>
    <row r="533" spans="1:22" thickTop="1" thickBot="1">
      <c r="A533" s="32">
        <v>410</v>
      </c>
      <c r="C533" s="57">
        <f t="shared" si="142"/>
        <v>910.35</v>
      </c>
      <c r="D533" s="58">
        <v>800</v>
      </c>
      <c r="E533" s="59">
        <f t="shared" si="145"/>
        <v>0</v>
      </c>
      <c r="F533" s="52" t="s">
        <v>508</v>
      </c>
      <c r="G533" s="138" t="s">
        <v>509</v>
      </c>
      <c r="H533" s="142" t="s">
        <v>11</v>
      </c>
      <c r="I533" s="143">
        <v>450</v>
      </c>
      <c r="J533" s="143">
        <f t="shared" si="133"/>
        <v>85.5</v>
      </c>
      <c r="K533" s="53">
        <f t="shared" si="134"/>
        <v>535.5</v>
      </c>
      <c r="L533" s="143">
        <f t="shared" si="135"/>
        <v>21.42</v>
      </c>
      <c r="M533" s="51">
        <f t="shared" si="136"/>
        <v>556.91999999999996</v>
      </c>
      <c r="N533" s="54">
        <v>10</v>
      </c>
      <c r="O533" s="95">
        <v>5</v>
      </c>
      <c r="P533" s="54">
        <f t="shared" si="144"/>
        <v>5</v>
      </c>
      <c r="Q533" s="55">
        <f t="shared" si="137"/>
        <v>5</v>
      </c>
      <c r="S533" s="61">
        <f t="shared" si="138"/>
        <v>2784.6</v>
      </c>
      <c r="T533" s="56">
        <f t="shared" si="143"/>
        <v>4000</v>
      </c>
      <c r="U533" s="141">
        <f t="shared" si="139"/>
        <v>1215.4000000000001</v>
      </c>
    </row>
    <row r="534" spans="1:22" thickTop="1" thickBot="1">
      <c r="A534" s="32">
        <v>411</v>
      </c>
      <c r="C534" s="57">
        <f t="shared" si="142"/>
        <v>950.81</v>
      </c>
      <c r="D534" s="58">
        <v>1500</v>
      </c>
      <c r="E534" s="59">
        <f t="shared" si="145"/>
        <v>0</v>
      </c>
      <c r="F534" s="52" t="s">
        <v>501</v>
      </c>
      <c r="G534" s="138" t="s">
        <v>502</v>
      </c>
      <c r="H534" s="142" t="s">
        <v>11</v>
      </c>
      <c r="I534" s="143">
        <v>470</v>
      </c>
      <c r="J534" s="143">
        <f t="shared" si="133"/>
        <v>89.3</v>
      </c>
      <c r="K534" s="53">
        <f t="shared" si="134"/>
        <v>559.29999999999995</v>
      </c>
      <c r="L534" s="143">
        <f t="shared" si="135"/>
        <v>22.372</v>
      </c>
      <c r="M534" s="51">
        <f t="shared" si="136"/>
        <v>581.67199999999991</v>
      </c>
      <c r="N534" s="54">
        <v>10</v>
      </c>
      <c r="O534" s="95">
        <v>4</v>
      </c>
      <c r="P534" s="54">
        <v>5</v>
      </c>
      <c r="Q534" s="55">
        <f t="shared" si="137"/>
        <v>5</v>
      </c>
      <c r="S534" s="61">
        <f t="shared" si="138"/>
        <v>2908.3599999999997</v>
      </c>
      <c r="T534" s="56">
        <f t="shared" si="143"/>
        <v>7500</v>
      </c>
      <c r="U534" s="141">
        <f t="shared" si="139"/>
        <v>4591.6400000000003</v>
      </c>
    </row>
    <row r="535" spans="1:22" thickTop="1" thickBot="1">
      <c r="A535" s="32">
        <v>412</v>
      </c>
      <c r="C535" s="57">
        <f t="shared" si="142"/>
        <v>505.75</v>
      </c>
      <c r="D535" s="58">
        <v>600</v>
      </c>
      <c r="E535" s="59">
        <f t="shared" si="145"/>
        <v>0</v>
      </c>
      <c r="F535" s="52" t="s">
        <v>506</v>
      </c>
      <c r="G535" s="138" t="s">
        <v>507</v>
      </c>
      <c r="H535" s="142" t="s">
        <v>11</v>
      </c>
      <c r="I535" s="143">
        <v>250</v>
      </c>
      <c r="J535" s="143">
        <f t="shared" si="133"/>
        <v>47.5</v>
      </c>
      <c r="K535" s="53">
        <f t="shared" si="134"/>
        <v>297.5</v>
      </c>
      <c r="L535" s="143">
        <f t="shared" si="135"/>
        <v>11.9</v>
      </c>
      <c r="M535" s="51">
        <f t="shared" si="136"/>
        <v>309.39999999999998</v>
      </c>
      <c r="N535" s="54">
        <v>10</v>
      </c>
      <c r="O535" s="95">
        <v>4</v>
      </c>
      <c r="P535" s="54">
        <f t="shared" ref="P535:P540" si="146">O535+B543</f>
        <v>4</v>
      </c>
      <c r="Q535" s="55">
        <f t="shared" si="137"/>
        <v>6</v>
      </c>
      <c r="S535" s="61">
        <f t="shared" si="138"/>
        <v>1856.3999999999999</v>
      </c>
      <c r="T535" s="56">
        <f t="shared" si="143"/>
        <v>2400</v>
      </c>
      <c r="U535" s="141">
        <f t="shared" si="139"/>
        <v>1162.4000000000001</v>
      </c>
    </row>
    <row r="536" spans="1:22" thickTop="1" thickBot="1">
      <c r="A536" s="32">
        <v>413</v>
      </c>
      <c r="C536" s="57">
        <f t="shared" si="142"/>
        <v>1092.42</v>
      </c>
      <c r="D536" s="58">
        <v>1000</v>
      </c>
      <c r="E536" s="59">
        <f t="shared" si="145"/>
        <v>0</v>
      </c>
      <c r="F536" s="52" t="s">
        <v>503</v>
      </c>
      <c r="G536" s="138" t="s">
        <v>504</v>
      </c>
      <c r="H536" s="142" t="s">
        <v>11</v>
      </c>
      <c r="I536" s="143">
        <v>540</v>
      </c>
      <c r="J536" s="143">
        <f t="shared" si="133"/>
        <v>102.6</v>
      </c>
      <c r="K536" s="53">
        <f t="shared" si="134"/>
        <v>642.6</v>
      </c>
      <c r="L536" s="143">
        <f t="shared" si="135"/>
        <v>25.704000000000001</v>
      </c>
      <c r="M536" s="51">
        <f t="shared" si="136"/>
        <v>668.30399999999997</v>
      </c>
      <c r="N536" s="54">
        <v>10</v>
      </c>
      <c r="O536" s="95">
        <v>5</v>
      </c>
      <c r="P536" s="54">
        <f t="shared" si="146"/>
        <v>5</v>
      </c>
      <c r="Q536" s="55">
        <f t="shared" si="137"/>
        <v>5</v>
      </c>
      <c r="S536" s="61">
        <f t="shared" si="138"/>
        <v>3341.52</v>
      </c>
      <c r="T536" s="56">
        <f t="shared" si="143"/>
        <v>5000</v>
      </c>
      <c r="U536" s="141">
        <f t="shared" si="139"/>
        <v>1658.48</v>
      </c>
    </row>
    <row r="537" spans="1:22" thickTop="1" thickBot="1">
      <c r="A537" s="32">
        <v>414</v>
      </c>
      <c r="C537" s="57">
        <f t="shared" si="142"/>
        <v>1699.32</v>
      </c>
      <c r="D537" s="58">
        <v>1500</v>
      </c>
      <c r="E537" s="59">
        <f t="shared" si="145"/>
        <v>0</v>
      </c>
      <c r="F537" s="52" t="s">
        <v>503</v>
      </c>
      <c r="G537" s="138" t="s">
        <v>505</v>
      </c>
      <c r="H537" s="142" t="s">
        <v>11</v>
      </c>
      <c r="I537" s="143">
        <v>840</v>
      </c>
      <c r="J537" s="143">
        <f t="shared" si="133"/>
        <v>159.6</v>
      </c>
      <c r="K537" s="53">
        <f t="shared" si="134"/>
        <v>999.6</v>
      </c>
      <c r="L537" s="143">
        <f t="shared" si="135"/>
        <v>39.984000000000002</v>
      </c>
      <c r="M537" s="51">
        <f t="shared" si="136"/>
        <v>1039.5840000000001</v>
      </c>
      <c r="N537" s="54">
        <v>10</v>
      </c>
      <c r="O537" s="95">
        <v>8</v>
      </c>
      <c r="P537" s="54">
        <f t="shared" si="146"/>
        <v>8</v>
      </c>
      <c r="Q537" s="55">
        <f t="shared" si="137"/>
        <v>2</v>
      </c>
      <c r="S537" s="61">
        <f t="shared" si="138"/>
        <v>2079.1680000000001</v>
      </c>
      <c r="T537" s="56">
        <f t="shared" si="143"/>
        <v>12000</v>
      </c>
      <c r="U537" s="141">
        <f t="shared" si="139"/>
        <v>3683.3279999999995</v>
      </c>
    </row>
    <row r="538" spans="1:22" thickTop="1" thickBot="1">
      <c r="A538" s="32">
        <v>415</v>
      </c>
      <c r="C538" s="57">
        <f t="shared" si="142"/>
        <v>825.3839999999999</v>
      </c>
      <c r="D538" s="58">
        <v>1000</v>
      </c>
      <c r="E538" s="59">
        <f t="shared" si="145"/>
        <v>0</v>
      </c>
      <c r="F538" s="52" t="s">
        <v>494</v>
      </c>
      <c r="G538" s="138" t="s">
        <v>495</v>
      </c>
      <c r="H538" s="142" t="s">
        <v>11</v>
      </c>
      <c r="I538" s="143">
        <v>408</v>
      </c>
      <c r="J538" s="143">
        <f t="shared" si="133"/>
        <v>77.52</v>
      </c>
      <c r="K538" s="53">
        <f t="shared" si="134"/>
        <v>485.52</v>
      </c>
      <c r="L538" s="143">
        <f t="shared" si="135"/>
        <v>19.4208</v>
      </c>
      <c r="M538" s="51">
        <f t="shared" si="136"/>
        <v>504.94079999999997</v>
      </c>
      <c r="N538" s="54">
        <v>10</v>
      </c>
      <c r="O538" s="95">
        <v>8</v>
      </c>
      <c r="P538" s="54">
        <f t="shared" si="146"/>
        <v>8</v>
      </c>
      <c r="Q538" s="55">
        <f t="shared" si="137"/>
        <v>2</v>
      </c>
      <c r="S538" s="61">
        <f t="shared" si="138"/>
        <v>1009.8815999999999</v>
      </c>
      <c r="T538" s="56">
        <f t="shared" si="143"/>
        <v>8000</v>
      </c>
      <c r="U538" s="141">
        <f t="shared" si="139"/>
        <v>3960.4736000000003</v>
      </c>
    </row>
    <row r="539" spans="1:22" thickTop="1" thickBot="1">
      <c r="A539" s="32">
        <v>416</v>
      </c>
      <c r="C539" s="57">
        <f t="shared" si="142"/>
        <v>4760.1190000000006</v>
      </c>
      <c r="D539" s="58">
        <v>4500</v>
      </c>
      <c r="E539" s="59">
        <f t="shared" si="145"/>
        <v>0</v>
      </c>
      <c r="F539" s="52" t="s">
        <v>69</v>
      </c>
      <c r="G539" s="138" t="s">
        <v>70</v>
      </c>
      <c r="H539" s="142" t="s">
        <v>11</v>
      </c>
      <c r="I539" s="143">
        <v>2353</v>
      </c>
      <c r="J539" s="143">
        <f t="shared" si="133"/>
        <v>447.07</v>
      </c>
      <c r="K539" s="53">
        <f t="shared" si="134"/>
        <v>2800.07</v>
      </c>
      <c r="L539" s="143">
        <f t="shared" si="135"/>
        <v>112.00280000000001</v>
      </c>
      <c r="M539" s="51">
        <f t="shared" si="136"/>
        <v>2912.0728000000004</v>
      </c>
      <c r="N539" s="54">
        <v>2</v>
      </c>
      <c r="O539" s="95">
        <v>0</v>
      </c>
      <c r="P539" s="54">
        <f t="shared" si="146"/>
        <v>0</v>
      </c>
      <c r="Q539" s="55">
        <f t="shared" si="137"/>
        <v>2</v>
      </c>
      <c r="S539" s="61">
        <f t="shared" si="138"/>
        <v>5824.1456000000007</v>
      </c>
      <c r="T539" s="56">
        <f t="shared" si="143"/>
        <v>0</v>
      </c>
      <c r="U539" s="141">
        <f t="shared" si="139"/>
        <v>0</v>
      </c>
    </row>
    <row r="540" spans="1:22" thickTop="1" thickBot="1">
      <c r="A540" s="32">
        <v>417</v>
      </c>
      <c r="C540" s="57">
        <f t="shared" si="142"/>
        <v>12445.495999999999</v>
      </c>
      <c r="D540" s="58">
        <v>12450</v>
      </c>
      <c r="E540" s="59">
        <f t="shared" si="145"/>
        <v>0</v>
      </c>
      <c r="F540" s="52" t="s">
        <v>1229</v>
      </c>
      <c r="G540" s="138" t="s">
        <v>1230</v>
      </c>
      <c r="H540" s="142" t="s">
        <v>35</v>
      </c>
      <c r="I540" s="143">
        <v>6152</v>
      </c>
      <c r="J540" s="143">
        <f t="shared" si="133"/>
        <v>1168.8800000000001</v>
      </c>
      <c r="K540" s="53">
        <f t="shared" si="134"/>
        <v>7320.88</v>
      </c>
      <c r="L540" s="143">
        <f t="shared" si="135"/>
        <v>292.83519999999999</v>
      </c>
      <c r="M540" s="51">
        <f t="shared" si="136"/>
        <v>7613.7152000000006</v>
      </c>
      <c r="N540" s="54">
        <v>1</v>
      </c>
      <c r="O540" s="95">
        <v>0</v>
      </c>
      <c r="P540" s="54">
        <f t="shared" si="146"/>
        <v>0</v>
      </c>
      <c r="Q540" s="55">
        <f t="shared" si="137"/>
        <v>1</v>
      </c>
      <c r="S540" s="61">
        <f t="shared" si="138"/>
        <v>7613.7152000000006</v>
      </c>
      <c r="T540" s="56">
        <f t="shared" si="143"/>
        <v>0</v>
      </c>
      <c r="U540" s="141">
        <f t="shared" si="139"/>
        <v>0</v>
      </c>
    </row>
    <row r="541" spans="1:22" thickTop="1" thickBot="1">
      <c r="A541" s="32">
        <v>418</v>
      </c>
      <c r="C541" s="57">
        <f t="shared" si="142"/>
        <v>7013.7409999999991</v>
      </c>
      <c r="D541" s="58">
        <v>8700</v>
      </c>
      <c r="E541" s="59">
        <f t="shared" si="145"/>
        <v>0</v>
      </c>
      <c r="F541" s="52" t="s">
        <v>1229</v>
      </c>
      <c r="G541" s="138" t="s">
        <v>1232</v>
      </c>
      <c r="H541" s="142" t="s">
        <v>11</v>
      </c>
      <c r="I541" s="143">
        <v>3467</v>
      </c>
      <c r="J541" s="143">
        <f t="shared" si="133"/>
        <v>658.73</v>
      </c>
      <c r="K541" s="53">
        <f t="shared" si="134"/>
        <v>4125.7299999999996</v>
      </c>
      <c r="L541" s="143">
        <f t="shared" si="135"/>
        <v>165.02919999999997</v>
      </c>
      <c r="M541" s="51">
        <f t="shared" si="136"/>
        <v>4290.7591999999995</v>
      </c>
      <c r="N541" s="54">
        <v>4</v>
      </c>
      <c r="O541" s="95">
        <v>0</v>
      </c>
      <c r="P541" s="54">
        <v>1</v>
      </c>
      <c r="Q541" s="55">
        <f t="shared" si="137"/>
        <v>3</v>
      </c>
      <c r="S541" s="61">
        <f t="shared" si="138"/>
        <v>12872.277599999998</v>
      </c>
      <c r="T541" s="56">
        <f t="shared" si="143"/>
        <v>8700</v>
      </c>
      <c r="U541" s="141">
        <f t="shared" si="139"/>
        <v>4409.2408000000005</v>
      </c>
      <c r="V541" s="32">
        <v>2014</v>
      </c>
    </row>
    <row r="542" spans="1:22" thickTop="1" thickBot="1">
      <c r="A542" s="32">
        <v>419</v>
      </c>
      <c r="C542" s="57">
        <f t="shared" si="142"/>
        <v>0</v>
      </c>
      <c r="E542" s="59">
        <f t="shared" si="145"/>
        <v>0</v>
      </c>
      <c r="F542" s="52" t="s">
        <v>1229</v>
      </c>
      <c r="G542" s="138" t="s">
        <v>1684</v>
      </c>
      <c r="H542" s="142" t="s">
        <v>1383</v>
      </c>
      <c r="J542" s="143">
        <f t="shared" si="133"/>
        <v>0</v>
      </c>
      <c r="K542" s="53">
        <f t="shared" si="134"/>
        <v>0</v>
      </c>
      <c r="L542" s="143">
        <f t="shared" si="135"/>
        <v>0</v>
      </c>
      <c r="M542" s="51">
        <f t="shared" si="136"/>
        <v>0</v>
      </c>
      <c r="O542" s="95">
        <v>0</v>
      </c>
      <c r="P542" s="54">
        <f>O542+B550</f>
        <v>0</v>
      </c>
      <c r="Q542" s="55">
        <f t="shared" si="137"/>
        <v>0</v>
      </c>
      <c r="S542" s="61">
        <f t="shared" si="138"/>
        <v>0</v>
      </c>
      <c r="T542" s="56">
        <f t="shared" ref="T542:T574" si="147">P542*D542</f>
        <v>0</v>
      </c>
      <c r="U542" s="141">
        <f t="shared" si="139"/>
        <v>0</v>
      </c>
    </row>
    <row r="543" spans="1:22" thickTop="1" thickBot="1">
      <c r="A543" s="32">
        <v>420</v>
      </c>
      <c r="C543" s="57">
        <f t="shared" si="142"/>
        <v>0</v>
      </c>
      <c r="E543" s="59">
        <f t="shared" si="145"/>
        <v>0</v>
      </c>
      <c r="F543" s="52" t="s">
        <v>1229</v>
      </c>
      <c r="G543" s="138" t="s">
        <v>1685</v>
      </c>
      <c r="J543" s="143">
        <f t="shared" si="133"/>
        <v>0</v>
      </c>
      <c r="K543" s="53">
        <f t="shared" si="134"/>
        <v>0</v>
      </c>
      <c r="L543" s="143">
        <f t="shared" si="135"/>
        <v>0</v>
      </c>
      <c r="M543" s="51">
        <f t="shared" si="136"/>
        <v>0</v>
      </c>
      <c r="O543" s="95">
        <v>0</v>
      </c>
      <c r="P543" s="54">
        <f>O543+B551</f>
        <v>0</v>
      </c>
      <c r="Q543" s="55">
        <f t="shared" si="137"/>
        <v>0</v>
      </c>
      <c r="S543" s="61">
        <f t="shared" si="138"/>
        <v>0</v>
      </c>
      <c r="T543" s="56">
        <f t="shared" si="147"/>
        <v>0</v>
      </c>
      <c r="U543" s="141">
        <f t="shared" si="139"/>
        <v>0</v>
      </c>
    </row>
    <row r="544" spans="1:22" thickTop="1" thickBot="1">
      <c r="A544" s="32">
        <v>421</v>
      </c>
      <c r="C544" s="57">
        <f t="shared" si="142"/>
        <v>10610.635</v>
      </c>
      <c r="E544" s="59">
        <f t="shared" si="145"/>
        <v>0</v>
      </c>
      <c r="F544" s="52" t="s">
        <v>1229</v>
      </c>
      <c r="G544" s="138" t="s">
        <v>1686</v>
      </c>
      <c r="H544" s="142" t="s">
        <v>21</v>
      </c>
      <c r="I544" s="143">
        <v>5245</v>
      </c>
      <c r="J544" s="143">
        <f t="shared" si="133"/>
        <v>996.55000000000007</v>
      </c>
      <c r="K544" s="53">
        <f t="shared" si="134"/>
        <v>6241.55</v>
      </c>
      <c r="L544" s="143">
        <f t="shared" si="135"/>
        <v>249.66200000000001</v>
      </c>
      <c r="M544" s="51">
        <f t="shared" si="136"/>
        <v>6491.2120000000004</v>
      </c>
      <c r="N544" s="54">
        <v>2</v>
      </c>
      <c r="O544" s="95">
        <v>0</v>
      </c>
      <c r="P544" s="54">
        <f>O544+B552</f>
        <v>0</v>
      </c>
      <c r="Q544" s="55">
        <f t="shared" si="137"/>
        <v>2</v>
      </c>
      <c r="S544" s="61">
        <f t="shared" si="138"/>
        <v>12982.424000000001</v>
      </c>
      <c r="T544" s="56">
        <f t="shared" si="147"/>
        <v>0</v>
      </c>
      <c r="U544" s="141">
        <f t="shared" si="139"/>
        <v>0</v>
      </c>
      <c r="V544" s="32">
        <v>2012</v>
      </c>
    </row>
    <row r="545" spans="1:22" thickTop="1" thickBot="1">
      <c r="A545" s="32">
        <v>422</v>
      </c>
      <c r="C545" s="57">
        <f t="shared" si="142"/>
        <v>7094.6610000000001</v>
      </c>
      <c r="E545" s="59">
        <f t="shared" si="145"/>
        <v>0</v>
      </c>
      <c r="F545" s="52" t="s">
        <v>1229</v>
      </c>
      <c r="G545" s="138" t="s">
        <v>1687</v>
      </c>
      <c r="H545" s="142" t="s">
        <v>21</v>
      </c>
      <c r="I545" s="143">
        <v>3507</v>
      </c>
      <c r="J545" s="143">
        <f t="shared" si="133"/>
        <v>666.33</v>
      </c>
      <c r="K545" s="53">
        <f t="shared" si="134"/>
        <v>4173.33</v>
      </c>
      <c r="L545" s="143">
        <f t="shared" si="135"/>
        <v>166.9332</v>
      </c>
      <c r="M545" s="51">
        <f t="shared" si="136"/>
        <v>4340.2632000000003</v>
      </c>
      <c r="N545" s="54">
        <v>2</v>
      </c>
      <c r="O545" s="95">
        <v>0</v>
      </c>
      <c r="P545" s="54">
        <f>O545+B553</f>
        <v>0</v>
      </c>
      <c r="Q545" s="55">
        <f t="shared" si="137"/>
        <v>2</v>
      </c>
      <c r="S545" s="61">
        <f t="shared" si="138"/>
        <v>8680.5264000000006</v>
      </c>
      <c r="T545" s="56">
        <f t="shared" si="147"/>
        <v>0</v>
      </c>
      <c r="U545" s="141">
        <f t="shared" si="139"/>
        <v>0</v>
      </c>
      <c r="V545" s="32">
        <v>2012</v>
      </c>
    </row>
    <row r="546" spans="1:22" thickTop="1" thickBot="1">
      <c r="A546" s="32">
        <v>423</v>
      </c>
      <c r="C546" s="57">
        <f t="shared" si="142"/>
        <v>7236.2709999999997</v>
      </c>
      <c r="F546" s="52" t="s">
        <v>1229</v>
      </c>
      <c r="G546" s="138" t="s">
        <v>1688</v>
      </c>
      <c r="H546" s="142" t="s">
        <v>21</v>
      </c>
      <c r="I546" s="143">
        <v>3577</v>
      </c>
      <c r="J546" s="143">
        <f t="shared" si="133"/>
        <v>679.63</v>
      </c>
      <c r="K546" s="53">
        <f t="shared" si="134"/>
        <v>4256.63</v>
      </c>
      <c r="L546" s="143">
        <f t="shared" si="135"/>
        <v>170.26520000000002</v>
      </c>
      <c r="M546" s="51">
        <f t="shared" si="136"/>
        <v>4426.8951999999999</v>
      </c>
      <c r="N546" s="54">
        <v>2</v>
      </c>
      <c r="O546" s="95">
        <v>0</v>
      </c>
      <c r="P546" s="54">
        <f>O546+B554</f>
        <v>0</v>
      </c>
      <c r="Q546" s="55">
        <f t="shared" si="137"/>
        <v>2</v>
      </c>
      <c r="S546" s="61">
        <f t="shared" si="138"/>
        <v>8853.7903999999999</v>
      </c>
      <c r="T546" s="56">
        <f t="shared" si="147"/>
        <v>0</v>
      </c>
      <c r="U546" s="141">
        <f t="shared" si="139"/>
        <v>0</v>
      </c>
      <c r="V546" s="32">
        <v>2012</v>
      </c>
    </row>
    <row r="547" spans="1:22" thickTop="1" thickBot="1">
      <c r="A547" s="32">
        <v>424</v>
      </c>
      <c r="C547" s="57">
        <f t="shared" si="142"/>
        <v>3950.9190000000003</v>
      </c>
      <c r="D547" s="58">
        <v>4500</v>
      </c>
      <c r="E547" s="59">
        <f t="shared" ref="E547:E579" si="148">B555*D547</f>
        <v>0</v>
      </c>
      <c r="F547" s="52" t="s">
        <v>1229</v>
      </c>
      <c r="G547" s="138" t="s">
        <v>1231</v>
      </c>
      <c r="H547" s="142" t="s">
        <v>21</v>
      </c>
      <c r="I547" s="143">
        <v>1953</v>
      </c>
      <c r="J547" s="143">
        <f t="shared" si="133"/>
        <v>371.07</v>
      </c>
      <c r="K547" s="53">
        <f t="shared" si="134"/>
        <v>2324.0700000000002</v>
      </c>
      <c r="L547" s="143">
        <f t="shared" si="135"/>
        <v>92.962800000000001</v>
      </c>
      <c r="M547" s="51">
        <f t="shared" si="136"/>
        <v>2417.0328</v>
      </c>
      <c r="N547" s="54">
        <v>3</v>
      </c>
      <c r="O547" s="95">
        <v>0</v>
      </c>
      <c r="P547" s="54">
        <v>0</v>
      </c>
      <c r="Q547" s="55">
        <f t="shared" si="137"/>
        <v>3</v>
      </c>
      <c r="S547" s="61">
        <f t="shared" si="138"/>
        <v>7251.0983999999999</v>
      </c>
      <c r="T547" s="56">
        <f t="shared" si="147"/>
        <v>0</v>
      </c>
      <c r="U547" s="141">
        <f t="shared" si="139"/>
        <v>0</v>
      </c>
    </row>
    <row r="548" spans="1:22" thickTop="1" thickBot="1">
      <c r="A548" s="32">
        <v>425</v>
      </c>
      <c r="C548" s="57">
        <f t="shared" si="142"/>
        <v>1940.057</v>
      </c>
      <c r="D548" s="58">
        <v>2000</v>
      </c>
      <c r="E548" s="59">
        <f t="shared" si="148"/>
        <v>0</v>
      </c>
      <c r="F548" s="52" t="s">
        <v>1374</v>
      </c>
      <c r="G548" s="138" t="s">
        <v>1375</v>
      </c>
      <c r="H548" s="142" t="s">
        <v>35</v>
      </c>
      <c r="I548" s="143">
        <v>959</v>
      </c>
      <c r="J548" s="143">
        <f t="shared" si="133"/>
        <v>182.21</v>
      </c>
      <c r="K548" s="53">
        <f t="shared" si="134"/>
        <v>1141.21</v>
      </c>
      <c r="L548" s="143">
        <f t="shared" si="135"/>
        <v>45.648400000000002</v>
      </c>
      <c r="M548" s="51">
        <f t="shared" si="136"/>
        <v>1186.8584000000001</v>
      </c>
      <c r="N548" s="54">
        <v>4</v>
      </c>
      <c r="O548" s="95">
        <v>0</v>
      </c>
      <c r="P548" s="54">
        <f>O548+B556</f>
        <v>0</v>
      </c>
      <c r="Q548" s="55">
        <f t="shared" si="137"/>
        <v>4</v>
      </c>
      <c r="S548" s="61">
        <f t="shared" si="138"/>
        <v>4747.4336000000003</v>
      </c>
      <c r="T548" s="56">
        <f t="shared" si="147"/>
        <v>0</v>
      </c>
      <c r="U548" s="141">
        <f t="shared" si="139"/>
        <v>0</v>
      </c>
      <c r="V548" s="32" t="s">
        <v>1369</v>
      </c>
    </row>
    <row r="549" spans="1:22" thickTop="1" thickBot="1">
      <c r="A549" s="32">
        <v>426</v>
      </c>
      <c r="C549" s="57">
        <f t="shared" si="142"/>
        <v>8243.7250000000004</v>
      </c>
      <c r="D549" s="58">
        <v>7500</v>
      </c>
      <c r="E549" s="59">
        <f t="shared" si="148"/>
        <v>0</v>
      </c>
      <c r="F549" s="52" t="s">
        <v>1455</v>
      </c>
      <c r="G549" s="138" t="s">
        <v>1456</v>
      </c>
      <c r="H549" s="142" t="s">
        <v>21</v>
      </c>
      <c r="I549" s="143">
        <v>4075</v>
      </c>
      <c r="J549" s="143">
        <f t="shared" si="133"/>
        <v>774.25</v>
      </c>
      <c r="K549" s="53">
        <f t="shared" si="134"/>
        <v>4849.25</v>
      </c>
      <c r="L549" s="143">
        <f t="shared" si="135"/>
        <v>193.97</v>
      </c>
      <c r="M549" s="51">
        <f t="shared" si="136"/>
        <v>5043.22</v>
      </c>
      <c r="N549" s="54">
        <v>7</v>
      </c>
      <c r="O549" s="95">
        <v>0</v>
      </c>
      <c r="P549" s="54">
        <v>2</v>
      </c>
      <c r="Q549" s="55">
        <f t="shared" si="137"/>
        <v>5</v>
      </c>
      <c r="S549" s="61">
        <f t="shared" si="138"/>
        <v>25216.100000000002</v>
      </c>
      <c r="T549" s="56">
        <f t="shared" si="147"/>
        <v>15000</v>
      </c>
      <c r="U549" s="141">
        <f t="shared" si="139"/>
        <v>4913.5599999999995</v>
      </c>
      <c r="V549" s="32" t="s">
        <v>1493</v>
      </c>
    </row>
    <row r="550" spans="1:22" thickTop="1" thickBot="1">
      <c r="A550" s="32">
        <v>427</v>
      </c>
      <c r="C550" s="57">
        <f t="shared" si="142"/>
        <v>8243.7250000000004</v>
      </c>
      <c r="D550" s="58">
        <v>7500</v>
      </c>
      <c r="E550" s="59">
        <f t="shared" si="148"/>
        <v>15000</v>
      </c>
      <c r="F550" s="52" t="s">
        <v>1455</v>
      </c>
      <c r="G550" s="138" t="s">
        <v>1457</v>
      </c>
      <c r="H550" s="142" t="s">
        <v>21</v>
      </c>
      <c r="I550" s="143">
        <v>4075</v>
      </c>
      <c r="J550" s="143">
        <f t="shared" si="133"/>
        <v>774.25</v>
      </c>
      <c r="K550" s="53">
        <f t="shared" si="134"/>
        <v>4849.25</v>
      </c>
      <c r="L550" s="143">
        <f t="shared" si="135"/>
        <v>193.97</v>
      </c>
      <c r="M550" s="51">
        <f t="shared" si="136"/>
        <v>5043.22</v>
      </c>
      <c r="N550" s="54">
        <v>9</v>
      </c>
      <c r="O550" s="95">
        <v>0</v>
      </c>
      <c r="P550" s="54">
        <v>4</v>
      </c>
      <c r="Q550" s="55">
        <f t="shared" si="137"/>
        <v>5</v>
      </c>
      <c r="S550" s="61">
        <f t="shared" si="138"/>
        <v>25216.100000000002</v>
      </c>
      <c r="T550" s="56">
        <f t="shared" si="147"/>
        <v>30000</v>
      </c>
      <c r="U550" s="141">
        <f t="shared" si="139"/>
        <v>9827.119999999999</v>
      </c>
      <c r="V550" s="32" t="s">
        <v>1493</v>
      </c>
    </row>
    <row r="551" spans="1:22" thickTop="1" thickBot="1">
      <c r="A551" s="32">
        <v>428</v>
      </c>
      <c r="C551" s="57">
        <f t="shared" si="142"/>
        <v>1474.7670000000001</v>
      </c>
      <c r="D551" s="58">
        <v>2000</v>
      </c>
      <c r="E551" s="59">
        <f t="shared" si="148"/>
        <v>0</v>
      </c>
      <c r="F551" s="52" t="s">
        <v>1376</v>
      </c>
      <c r="G551" s="138" t="s">
        <v>1377</v>
      </c>
      <c r="H551" s="142" t="s">
        <v>35</v>
      </c>
      <c r="I551" s="143">
        <v>729</v>
      </c>
      <c r="J551" s="143">
        <f t="shared" si="133"/>
        <v>138.51</v>
      </c>
      <c r="K551" s="53">
        <f t="shared" si="134"/>
        <v>867.51</v>
      </c>
      <c r="L551" s="143">
        <f t="shared" si="135"/>
        <v>34.700400000000002</v>
      </c>
      <c r="M551" s="51">
        <f t="shared" si="136"/>
        <v>902.21039999999994</v>
      </c>
      <c r="N551" s="54">
        <v>2</v>
      </c>
      <c r="O551" s="95">
        <v>0</v>
      </c>
      <c r="P551" s="54">
        <v>0</v>
      </c>
      <c r="Q551" s="55">
        <f t="shared" si="137"/>
        <v>2</v>
      </c>
      <c r="S551" s="61">
        <f t="shared" si="138"/>
        <v>1804.4207999999999</v>
      </c>
      <c r="T551" s="56">
        <f t="shared" si="147"/>
        <v>0</v>
      </c>
      <c r="U551" s="141">
        <f t="shared" si="139"/>
        <v>0</v>
      </c>
      <c r="V551" s="32" t="s">
        <v>1369</v>
      </c>
    </row>
    <row r="552" spans="1:22" thickTop="1" thickBot="1">
      <c r="A552" s="32">
        <v>429</v>
      </c>
      <c r="C552" s="57">
        <f t="shared" si="142"/>
        <v>2595.509</v>
      </c>
      <c r="D552" s="58">
        <v>3850</v>
      </c>
      <c r="E552" s="59">
        <f t="shared" si="148"/>
        <v>0</v>
      </c>
      <c r="F552" s="52" t="s">
        <v>1328</v>
      </c>
      <c r="G552" s="138" t="s">
        <v>1326</v>
      </c>
      <c r="H552" s="142" t="s">
        <v>1383</v>
      </c>
      <c r="I552" s="143">
        <v>1283</v>
      </c>
      <c r="J552" s="143">
        <f t="shared" ref="J552:J615" si="149">0.19*I552</f>
        <v>243.77</v>
      </c>
      <c r="K552" s="53">
        <f t="shared" ref="K552:K615" si="150">I552+J552</f>
        <v>1526.77</v>
      </c>
      <c r="L552" s="143">
        <f t="shared" ref="L552:L615" si="151">0.04*K552</f>
        <v>61.070799999999998</v>
      </c>
      <c r="M552" s="51">
        <f t="shared" ref="M552:M615" si="152">K552+L552</f>
        <v>1587.8407999999999</v>
      </c>
      <c r="N552" s="54">
        <v>1</v>
      </c>
      <c r="O552" s="95">
        <v>0</v>
      </c>
      <c r="P552" s="54">
        <f>O552+B560</f>
        <v>0</v>
      </c>
      <c r="Q552" s="55">
        <f t="shared" ref="Q552:Q615" si="153">N552-P552</f>
        <v>1</v>
      </c>
      <c r="S552" s="61">
        <f t="shared" ref="S552:S615" si="154">Q552*M552</f>
        <v>1587.8407999999999</v>
      </c>
      <c r="T552" s="56">
        <f t="shared" si="147"/>
        <v>0</v>
      </c>
      <c r="U552" s="141">
        <f t="shared" si="139"/>
        <v>0</v>
      </c>
      <c r="V552" s="32" t="s">
        <v>1324</v>
      </c>
    </row>
    <row r="553" spans="1:22" thickTop="1" thickBot="1">
      <c r="A553" s="32">
        <v>430</v>
      </c>
      <c r="C553" s="57">
        <f t="shared" si="142"/>
        <v>2370.9560000000001</v>
      </c>
      <c r="D553" s="58">
        <v>3500</v>
      </c>
      <c r="E553" s="59">
        <f t="shared" si="148"/>
        <v>0</v>
      </c>
      <c r="F553" s="52" t="s">
        <v>1325</v>
      </c>
      <c r="G553" s="138" t="s">
        <v>1326</v>
      </c>
      <c r="H553" s="142" t="s">
        <v>1383</v>
      </c>
      <c r="I553" s="143">
        <v>1172</v>
      </c>
      <c r="J553" s="143">
        <f t="shared" si="149"/>
        <v>222.68</v>
      </c>
      <c r="K553" s="53">
        <f t="shared" si="150"/>
        <v>1394.68</v>
      </c>
      <c r="L553" s="143">
        <f t="shared" si="151"/>
        <v>55.787200000000006</v>
      </c>
      <c r="M553" s="51">
        <f t="shared" si="152"/>
        <v>1450.4672</v>
      </c>
      <c r="N553" s="54">
        <v>2</v>
      </c>
      <c r="O553" s="95">
        <v>0</v>
      </c>
      <c r="P553" s="54">
        <f>O553+B561</f>
        <v>0</v>
      </c>
      <c r="Q553" s="55">
        <f t="shared" si="153"/>
        <v>2</v>
      </c>
      <c r="S553" s="61">
        <f t="shared" si="154"/>
        <v>2900.9344000000001</v>
      </c>
      <c r="T553" s="56">
        <f t="shared" si="147"/>
        <v>0</v>
      </c>
      <c r="U553" s="141">
        <f t="shared" si="139"/>
        <v>0</v>
      </c>
      <c r="V553" s="32" t="s">
        <v>1324</v>
      </c>
    </row>
    <row r="554" spans="1:22" thickTop="1" thickBot="1">
      <c r="A554" s="32">
        <v>431</v>
      </c>
      <c r="C554" s="57">
        <f t="shared" si="142"/>
        <v>1940.057</v>
      </c>
      <c r="D554" s="58">
        <v>1650</v>
      </c>
      <c r="E554" s="59">
        <f t="shared" si="148"/>
        <v>0</v>
      </c>
      <c r="F554" s="52" t="s">
        <v>297</v>
      </c>
      <c r="G554" s="138" t="s">
        <v>332</v>
      </c>
      <c r="H554" s="142" t="s">
        <v>35</v>
      </c>
      <c r="I554" s="143">
        <v>959</v>
      </c>
      <c r="J554" s="143">
        <f t="shared" si="149"/>
        <v>182.21</v>
      </c>
      <c r="K554" s="53">
        <f t="shared" si="150"/>
        <v>1141.21</v>
      </c>
      <c r="L554" s="143">
        <f t="shared" si="151"/>
        <v>45.648400000000002</v>
      </c>
      <c r="M554" s="51">
        <f t="shared" si="152"/>
        <v>1186.8584000000001</v>
      </c>
      <c r="N554" s="54">
        <v>8</v>
      </c>
      <c r="O554" s="95">
        <v>0</v>
      </c>
      <c r="P554" s="54">
        <f>O554+B562</f>
        <v>0</v>
      </c>
      <c r="Q554" s="55">
        <f t="shared" si="153"/>
        <v>8</v>
      </c>
      <c r="S554" s="61">
        <f t="shared" si="154"/>
        <v>9494.8672000000006</v>
      </c>
      <c r="T554" s="56">
        <f t="shared" si="147"/>
        <v>0</v>
      </c>
      <c r="U554" s="141">
        <f t="shared" si="139"/>
        <v>0</v>
      </c>
    </row>
    <row r="555" spans="1:22" thickTop="1" thickBot="1">
      <c r="C555" s="57">
        <f t="shared" si="142"/>
        <v>859.77499999999998</v>
      </c>
      <c r="D555" s="58">
        <v>500</v>
      </c>
      <c r="E555" s="59">
        <f t="shared" si="148"/>
        <v>0</v>
      </c>
      <c r="F555" s="52" t="s">
        <v>297</v>
      </c>
      <c r="G555" s="138" t="s">
        <v>298</v>
      </c>
      <c r="H555" s="142" t="s">
        <v>286</v>
      </c>
      <c r="I555" s="143">
        <v>425</v>
      </c>
      <c r="J555" s="143">
        <f t="shared" si="149"/>
        <v>80.75</v>
      </c>
      <c r="K555" s="53">
        <f t="shared" si="150"/>
        <v>505.75</v>
      </c>
      <c r="L555" s="143">
        <f t="shared" si="151"/>
        <v>20.23</v>
      </c>
      <c r="M555" s="51">
        <f t="shared" si="152"/>
        <v>525.98</v>
      </c>
      <c r="N555" s="54">
        <v>5</v>
      </c>
      <c r="O555" s="95">
        <v>0</v>
      </c>
      <c r="P555" s="54">
        <f>O555+B563</f>
        <v>0</v>
      </c>
      <c r="Q555" s="55">
        <f t="shared" si="153"/>
        <v>5</v>
      </c>
      <c r="S555" s="61">
        <f t="shared" si="154"/>
        <v>2629.9</v>
      </c>
      <c r="T555" s="56">
        <f t="shared" si="147"/>
        <v>0</v>
      </c>
      <c r="U555" s="141">
        <f t="shared" si="139"/>
        <v>0</v>
      </c>
    </row>
    <row r="556" spans="1:22" thickTop="1" thickBot="1">
      <c r="A556" s="32">
        <v>432</v>
      </c>
      <c r="C556" s="57">
        <f t="shared" si="142"/>
        <v>2251.5990000000002</v>
      </c>
      <c r="D556" s="58">
        <v>2400</v>
      </c>
      <c r="E556" s="59">
        <f t="shared" si="148"/>
        <v>4800</v>
      </c>
      <c r="F556" s="52" t="s">
        <v>1327</v>
      </c>
      <c r="G556" s="138" t="s">
        <v>1326</v>
      </c>
      <c r="H556" s="142" t="s">
        <v>1383</v>
      </c>
      <c r="I556" s="143">
        <v>1113</v>
      </c>
      <c r="J556" s="143">
        <f t="shared" si="149"/>
        <v>211.47</v>
      </c>
      <c r="K556" s="53">
        <f t="shared" si="150"/>
        <v>1324.47</v>
      </c>
      <c r="L556" s="143">
        <f t="shared" si="151"/>
        <v>52.9788</v>
      </c>
      <c r="M556" s="51">
        <f t="shared" si="152"/>
        <v>1377.4488000000001</v>
      </c>
      <c r="N556" s="54">
        <v>2</v>
      </c>
      <c r="O556" s="95">
        <v>0</v>
      </c>
      <c r="P556" s="54">
        <f>O556+B564</f>
        <v>2</v>
      </c>
      <c r="Q556" s="55">
        <f t="shared" si="153"/>
        <v>0</v>
      </c>
      <c r="S556" s="61">
        <f t="shared" si="154"/>
        <v>0</v>
      </c>
      <c r="T556" s="56">
        <f t="shared" si="147"/>
        <v>4800</v>
      </c>
      <c r="U556" s="141">
        <f t="shared" si="139"/>
        <v>2045.1023999999998</v>
      </c>
      <c r="V556" s="32" t="s">
        <v>1324</v>
      </c>
    </row>
    <row r="557" spans="1:22" thickTop="1" thickBot="1">
      <c r="A557" s="32">
        <v>433</v>
      </c>
      <c r="C557" s="57">
        <f t="shared" si="142"/>
        <v>4903.7519999999995</v>
      </c>
      <c r="D557" s="58">
        <v>7450</v>
      </c>
      <c r="E557" s="59">
        <f t="shared" si="148"/>
        <v>0</v>
      </c>
      <c r="F557" s="52" t="s">
        <v>2205</v>
      </c>
      <c r="G557" s="138" t="s">
        <v>2206</v>
      </c>
      <c r="H557" s="142" t="s">
        <v>21</v>
      </c>
      <c r="I557" s="143">
        <v>2424</v>
      </c>
      <c r="J557" s="143">
        <f t="shared" si="149"/>
        <v>460.56</v>
      </c>
      <c r="K557" s="53">
        <f t="shared" si="150"/>
        <v>2884.56</v>
      </c>
      <c r="L557" s="143">
        <f t="shared" si="151"/>
        <v>115.3824</v>
      </c>
      <c r="M557" s="51">
        <f t="shared" si="152"/>
        <v>2999.9423999999999</v>
      </c>
      <c r="O557" s="95">
        <v>0</v>
      </c>
      <c r="P557" s="54">
        <v>0</v>
      </c>
      <c r="Q557" s="55">
        <f t="shared" si="153"/>
        <v>0</v>
      </c>
      <c r="R557" s="55" t="s">
        <v>2208</v>
      </c>
      <c r="S557" s="61">
        <f t="shared" si="154"/>
        <v>0</v>
      </c>
      <c r="T557" s="56">
        <f t="shared" si="147"/>
        <v>0</v>
      </c>
      <c r="U557" s="141">
        <f t="shared" si="139"/>
        <v>0</v>
      </c>
      <c r="V557" s="32">
        <v>2014</v>
      </c>
    </row>
    <row r="558" spans="1:22" thickTop="1" thickBot="1">
      <c r="B558" s="60">
        <v>2</v>
      </c>
      <c r="C558" s="57">
        <f t="shared" si="142"/>
        <v>4903.7519999999995</v>
      </c>
      <c r="D558" s="58">
        <v>7450</v>
      </c>
      <c r="E558" s="59">
        <f t="shared" si="148"/>
        <v>0</v>
      </c>
      <c r="F558" s="52" t="s">
        <v>2207</v>
      </c>
      <c r="G558" s="138" t="s">
        <v>2206</v>
      </c>
      <c r="H558" s="142" t="s">
        <v>21</v>
      </c>
      <c r="I558" s="143">
        <v>2424</v>
      </c>
      <c r="J558" s="143">
        <f t="shared" si="149"/>
        <v>460.56</v>
      </c>
      <c r="K558" s="53">
        <f t="shared" si="150"/>
        <v>2884.56</v>
      </c>
      <c r="L558" s="143">
        <f t="shared" si="151"/>
        <v>115.3824</v>
      </c>
      <c r="M558" s="51">
        <f t="shared" si="152"/>
        <v>2999.9423999999999</v>
      </c>
      <c r="N558" s="54">
        <v>2</v>
      </c>
      <c r="O558" s="95">
        <v>0</v>
      </c>
      <c r="P558" s="54">
        <v>0</v>
      </c>
      <c r="Q558" s="55">
        <f t="shared" si="153"/>
        <v>2</v>
      </c>
      <c r="R558" s="55" t="s">
        <v>2208</v>
      </c>
      <c r="S558" s="61">
        <f t="shared" si="154"/>
        <v>5999.8847999999998</v>
      </c>
      <c r="T558" s="56">
        <f t="shared" si="147"/>
        <v>0</v>
      </c>
      <c r="U558" s="141">
        <f t="shared" ref="U558:U621" si="155">T558-P558*M558</f>
        <v>0</v>
      </c>
      <c r="V558" s="32">
        <v>2014</v>
      </c>
    </row>
    <row r="559" spans="1:22" thickTop="1" thickBot="1">
      <c r="A559" s="32">
        <v>434</v>
      </c>
      <c r="C559" s="57">
        <f t="shared" si="142"/>
        <v>2184.84</v>
      </c>
      <c r="D559" s="58">
        <v>2500</v>
      </c>
      <c r="E559" s="59">
        <f t="shared" si="148"/>
        <v>0</v>
      </c>
      <c r="F559" s="52" t="s">
        <v>245</v>
      </c>
      <c r="G559" s="138" t="s">
        <v>246</v>
      </c>
      <c r="H559" s="142" t="s">
        <v>21</v>
      </c>
      <c r="I559" s="143">
        <v>1080</v>
      </c>
      <c r="J559" s="143">
        <f t="shared" si="149"/>
        <v>205.2</v>
      </c>
      <c r="K559" s="53">
        <f t="shared" si="150"/>
        <v>1285.2</v>
      </c>
      <c r="L559" s="143">
        <f t="shared" si="151"/>
        <v>51.408000000000001</v>
      </c>
      <c r="M559" s="51">
        <f t="shared" si="152"/>
        <v>1336.6079999999999</v>
      </c>
      <c r="N559" s="54">
        <v>8</v>
      </c>
      <c r="O559" s="95">
        <v>2</v>
      </c>
      <c r="P559" s="54">
        <v>2</v>
      </c>
      <c r="Q559" s="55">
        <f t="shared" si="153"/>
        <v>6</v>
      </c>
      <c r="S559" s="61">
        <f t="shared" si="154"/>
        <v>8019.6479999999992</v>
      </c>
      <c r="T559" s="56">
        <f t="shared" si="147"/>
        <v>5000</v>
      </c>
      <c r="U559" s="141">
        <f t="shared" si="155"/>
        <v>2326.7840000000001</v>
      </c>
    </row>
    <row r="560" spans="1:22" thickTop="1" thickBot="1">
      <c r="A560" s="32">
        <v>435</v>
      </c>
      <c r="C560" s="57">
        <f t="shared" si="142"/>
        <v>3313.674</v>
      </c>
      <c r="D560" s="58">
        <v>4500</v>
      </c>
      <c r="E560" s="59">
        <f t="shared" si="148"/>
        <v>0</v>
      </c>
      <c r="F560" s="52" t="s">
        <v>1350</v>
      </c>
      <c r="G560" s="138" t="s">
        <v>1351</v>
      </c>
      <c r="H560" s="142" t="s">
        <v>624</v>
      </c>
      <c r="I560" s="143">
        <v>1638</v>
      </c>
      <c r="J560" s="143">
        <f t="shared" si="149"/>
        <v>311.22000000000003</v>
      </c>
      <c r="K560" s="53">
        <f t="shared" si="150"/>
        <v>1949.22</v>
      </c>
      <c r="L560" s="143">
        <f t="shared" si="151"/>
        <v>77.968800000000002</v>
      </c>
      <c r="M560" s="51">
        <f t="shared" si="152"/>
        <v>2027.1888000000001</v>
      </c>
      <c r="N560" s="54">
        <v>3</v>
      </c>
      <c r="O560" s="95">
        <v>0</v>
      </c>
      <c r="P560" s="54">
        <v>0</v>
      </c>
      <c r="Q560" s="55">
        <f t="shared" si="153"/>
        <v>3</v>
      </c>
      <c r="S560" s="61">
        <f t="shared" si="154"/>
        <v>6081.5664000000006</v>
      </c>
      <c r="T560" s="56">
        <f t="shared" si="147"/>
        <v>0</v>
      </c>
      <c r="U560" s="141">
        <f t="shared" si="155"/>
        <v>0</v>
      </c>
      <c r="V560" s="32" t="s">
        <v>1349</v>
      </c>
    </row>
    <row r="561" spans="1:22" thickTop="1" thickBot="1">
      <c r="A561" s="32">
        <v>436</v>
      </c>
      <c r="C561" s="57">
        <f t="shared" si="142"/>
        <v>3313.674</v>
      </c>
      <c r="D561" s="58">
        <v>4500</v>
      </c>
      <c r="E561" s="59">
        <f t="shared" si="148"/>
        <v>0</v>
      </c>
      <c r="F561" s="52" t="s">
        <v>1350</v>
      </c>
      <c r="G561" s="138" t="s">
        <v>1351</v>
      </c>
      <c r="H561" s="142" t="s">
        <v>624</v>
      </c>
      <c r="I561" s="143">
        <v>1638</v>
      </c>
      <c r="J561" s="143">
        <f t="shared" si="149"/>
        <v>311.22000000000003</v>
      </c>
      <c r="K561" s="53">
        <f t="shared" si="150"/>
        <v>1949.22</v>
      </c>
      <c r="L561" s="143">
        <f t="shared" si="151"/>
        <v>77.968800000000002</v>
      </c>
      <c r="M561" s="51">
        <f t="shared" si="152"/>
        <v>2027.1888000000001</v>
      </c>
      <c r="N561" s="54">
        <v>3</v>
      </c>
      <c r="O561" s="95">
        <v>0</v>
      </c>
      <c r="P561" s="54">
        <f t="shared" ref="P561:P566" si="156">O561+B569</f>
        <v>0</v>
      </c>
      <c r="Q561" s="55">
        <f t="shared" si="153"/>
        <v>3</v>
      </c>
      <c r="S561" s="61">
        <f t="shared" si="154"/>
        <v>6081.5664000000006</v>
      </c>
      <c r="T561" s="56">
        <f t="shared" si="147"/>
        <v>0</v>
      </c>
      <c r="U561" s="141">
        <f t="shared" si="155"/>
        <v>0</v>
      </c>
      <c r="V561" s="32" t="s">
        <v>1349</v>
      </c>
    </row>
    <row r="562" spans="1:22" thickTop="1" thickBot="1">
      <c r="A562" s="32">
        <v>437</v>
      </c>
      <c r="C562" s="57">
        <f t="shared" si="142"/>
        <v>4567.9340000000002</v>
      </c>
      <c r="D562" s="58">
        <v>4800</v>
      </c>
      <c r="E562" s="59">
        <f t="shared" si="148"/>
        <v>0</v>
      </c>
      <c r="F562" s="52" t="s">
        <v>1354</v>
      </c>
      <c r="G562" s="138" t="s">
        <v>1355</v>
      </c>
      <c r="H562" s="142" t="s">
        <v>624</v>
      </c>
      <c r="I562" s="143">
        <v>2258</v>
      </c>
      <c r="J562" s="143">
        <f t="shared" si="149"/>
        <v>429.02</v>
      </c>
      <c r="K562" s="53">
        <f t="shared" si="150"/>
        <v>2687.02</v>
      </c>
      <c r="L562" s="143">
        <f t="shared" si="151"/>
        <v>107.4808</v>
      </c>
      <c r="M562" s="51">
        <f t="shared" si="152"/>
        <v>2794.5007999999998</v>
      </c>
      <c r="N562" s="54">
        <v>2</v>
      </c>
      <c r="O562" s="95">
        <v>0</v>
      </c>
      <c r="P562" s="54">
        <f t="shared" si="156"/>
        <v>0</v>
      </c>
      <c r="Q562" s="55">
        <f t="shared" si="153"/>
        <v>2</v>
      </c>
      <c r="S562" s="61">
        <f t="shared" si="154"/>
        <v>5589.0015999999996</v>
      </c>
      <c r="T562" s="56">
        <f t="shared" si="147"/>
        <v>0</v>
      </c>
      <c r="U562" s="141">
        <f t="shared" si="155"/>
        <v>0</v>
      </c>
      <c r="V562" s="32" t="s">
        <v>1349</v>
      </c>
    </row>
    <row r="563" spans="1:22" thickTop="1" thickBot="1">
      <c r="A563" s="32">
        <v>438</v>
      </c>
      <c r="C563" s="57">
        <f t="shared" si="142"/>
        <v>3780.9870000000001</v>
      </c>
      <c r="D563" s="58">
        <v>3800</v>
      </c>
      <c r="E563" s="59">
        <f t="shared" si="148"/>
        <v>0</v>
      </c>
      <c r="F563" s="52" t="s">
        <v>1378</v>
      </c>
      <c r="G563" s="138" t="s">
        <v>789</v>
      </c>
      <c r="H563" s="142" t="s">
        <v>35</v>
      </c>
      <c r="I563" s="143">
        <v>1869</v>
      </c>
      <c r="J563" s="143">
        <f t="shared" si="149"/>
        <v>355.11</v>
      </c>
      <c r="K563" s="53">
        <f t="shared" si="150"/>
        <v>2224.11</v>
      </c>
      <c r="L563" s="143">
        <f t="shared" si="151"/>
        <v>88.964400000000012</v>
      </c>
      <c r="M563" s="51">
        <f t="shared" si="152"/>
        <v>2313.0744</v>
      </c>
      <c r="N563" s="54">
        <v>2</v>
      </c>
      <c r="O563" s="95">
        <v>0</v>
      </c>
      <c r="P563" s="54">
        <f t="shared" si="156"/>
        <v>0</v>
      </c>
      <c r="Q563" s="55">
        <f t="shared" si="153"/>
        <v>2</v>
      </c>
      <c r="S563" s="61">
        <f t="shared" si="154"/>
        <v>4626.1487999999999</v>
      </c>
      <c r="T563" s="56">
        <f t="shared" si="147"/>
        <v>0</v>
      </c>
      <c r="U563" s="141">
        <f t="shared" si="155"/>
        <v>0</v>
      </c>
      <c r="V563" s="32" t="s">
        <v>1369</v>
      </c>
    </row>
    <row r="564" spans="1:22" thickTop="1" thickBot="1">
      <c r="A564" s="32">
        <v>439</v>
      </c>
      <c r="B564" s="60">
        <v>2</v>
      </c>
      <c r="C564" s="57">
        <f t="shared" si="142"/>
        <v>2668.337</v>
      </c>
      <c r="D564" s="58">
        <v>3800</v>
      </c>
      <c r="E564" s="59">
        <f t="shared" si="148"/>
        <v>0</v>
      </c>
      <c r="F564" s="52" t="s">
        <v>1378</v>
      </c>
      <c r="G564" s="138" t="s">
        <v>1379</v>
      </c>
      <c r="H564" s="142" t="s">
        <v>35</v>
      </c>
      <c r="I564" s="143">
        <v>1319</v>
      </c>
      <c r="J564" s="143">
        <f t="shared" si="149"/>
        <v>250.61</v>
      </c>
      <c r="K564" s="53">
        <f t="shared" si="150"/>
        <v>1569.6100000000001</v>
      </c>
      <c r="L564" s="143">
        <f t="shared" si="151"/>
        <v>62.784400000000005</v>
      </c>
      <c r="M564" s="51">
        <f t="shared" si="152"/>
        <v>1632.3944000000001</v>
      </c>
      <c r="N564" s="54">
        <v>2</v>
      </c>
      <c r="O564" s="95">
        <v>0</v>
      </c>
      <c r="P564" s="54">
        <f t="shared" si="156"/>
        <v>0</v>
      </c>
      <c r="Q564" s="55">
        <f t="shared" si="153"/>
        <v>2</v>
      </c>
      <c r="S564" s="61">
        <f t="shared" si="154"/>
        <v>3264.7888000000003</v>
      </c>
      <c r="T564" s="56">
        <f t="shared" si="147"/>
        <v>0</v>
      </c>
      <c r="U564" s="141">
        <f t="shared" si="155"/>
        <v>0</v>
      </c>
      <c r="V564" s="32" t="s">
        <v>1369</v>
      </c>
    </row>
    <row r="565" spans="1:22" thickTop="1" thickBot="1">
      <c r="A565" s="32">
        <v>440</v>
      </c>
      <c r="C565" s="57">
        <f t="shared" si="142"/>
        <v>2468.06</v>
      </c>
      <c r="D565" s="58">
        <v>4500</v>
      </c>
      <c r="E565" s="59">
        <f t="shared" si="148"/>
        <v>0</v>
      </c>
      <c r="F565" s="52" t="s">
        <v>1358</v>
      </c>
      <c r="G565" s="138" t="s">
        <v>177</v>
      </c>
      <c r="H565" s="142" t="s">
        <v>21</v>
      </c>
      <c r="I565" s="143">
        <v>1220</v>
      </c>
      <c r="J565" s="143">
        <f t="shared" si="149"/>
        <v>231.8</v>
      </c>
      <c r="K565" s="53">
        <f t="shared" si="150"/>
        <v>1451.8</v>
      </c>
      <c r="L565" s="143">
        <f t="shared" si="151"/>
        <v>58.072000000000003</v>
      </c>
      <c r="M565" s="51">
        <f t="shared" si="152"/>
        <v>1509.8719999999998</v>
      </c>
      <c r="N565" s="54">
        <v>4</v>
      </c>
      <c r="O565" s="95">
        <v>0</v>
      </c>
      <c r="P565" s="54">
        <f t="shared" si="156"/>
        <v>0</v>
      </c>
      <c r="Q565" s="55">
        <f t="shared" si="153"/>
        <v>4</v>
      </c>
      <c r="S565" s="61">
        <f t="shared" si="154"/>
        <v>6039.4879999999994</v>
      </c>
      <c r="T565" s="56">
        <f t="shared" si="147"/>
        <v>0</v>
      </c>
      <c r="U565" s="141">
        <f t="shared" si="155"/>
        <v>0</v>
      </c>
      <c r="V565" s="32" t="s">
        <v>1349</v>
      </c>
    </row>
    <row r="566" spans="1:22" thickTop="1" thickBot="1">
      <c r="A566" s="32">
        <v>441</v>
      </c>
      <c r="C566" s="57">
        <f t="shared" si="142"/>
        <v>2468.06</v>
      </c>
      <c r="D566" s="58">
        <v>4500</v>
      </c>
      <c r="E566" s="59">
        <f t="shared" si="148"/>
        <v>0</v>
      </c>
      <c r="F566" s="52" t="s">
        <v>1359</v>
      </c>
      <c r="G566" s="138" t="s">
        <v>177</v>
      </c>
      <c r="H566" s="142" t="s">
        <v>21</v>
      </c>
      <c r="I566" s="143">
        <v>1220</v>
      </c>
      <c r="J566" s="143">
        <f t="shared" si="149"/>
        <v>231.8</v>
      </c>
      <c r="K566" s="53">
        <f t="shared" si="150"/>
        <v>1451.8</v>
      </c>
      <c r="L566" s="143">
        <f t="shared" si="151"/>
        <v>58.072000000000003</v>
      </c>
      <c r="M566" s="51">
        <f t="shared" si="152"/>
        <v>1509.8719999999998</v>
      </c>
      <c r="N566" s="54">
        <v>6</v>
      </c>
      <c r="O566" s="95">
        <v>0</v>
      </c>
      <c r="P566" s="54">
        <f t="shared" si="156"/>
        <v>0</v>
      </c>
      <c r="Q566" s="55">
        <f t="shared" si="153"/>
        <v>6</v>
      </c>
      <c r="S566" s="61">
        <f t="shared" si="154"/>
        <v>9059.232</v>
      </c>
      <c r="T566" s="56">
        <f t="shared" si="147"/>
        <v>0</v>
      </c>
      <c r="U566" s="141">
        <f t="shared" si="155"/>
        <v>0</v>
      </c>
      <c r="V566" s="32" t="s">
        <v>1349</v>
      </c>
    </row>
    <row r="567" spans="1:22" thickTop="1" thickBot="1">
      <c r="A567" s="32">
        <v>442</v>
      </c>
      <c r="C567" s="57">
        <f t="shared" si="142"/>
        <v>7606.48</v>
      </c>
      <c r="D567" s="58">
        <v>4500</v>
      </c>
      <c r="E567" s="59">
        <f t="shared" si="148"/>
        <v>4500</v>
      </c>
      <c r="F567" s="52" t="s">
        <v>1368</v>
      </c>
      <c r="G567" s="138" t="s">
        <v>1367</v>
      </c>
      <c r="H567" s="142" t="s">
        <v>21</v>
      </c>
      <c r="I567" s="143">
        <v>3760</v>
      </c>
      <c r="J567" s="143">
        <f t="shared" si="149"/>
        <v>714.4</v>
      </c>
      <c r="K567" s="53">
        <f t="shared" si="150"/>
        <v>4474.3999999999996</v>
      </c>
      <c r="L567" s="143">
        <f t="shared" si="151"/>
        <v>178.976</v>
      </c>
      <c r="M567" s="51">
        <f t="shared" si="152"/>
        <v>4653.3759999999993</v>
      </c>
      <c r="N567" s="54">
        <v>4</v>
      </c>
      <c r="O567" s="95">
        <v>3</v>
      </c>
      <c r="P567" s="54">
        <v>0</v>
      </c>
      <c r="Q567" s="55">
        <f t="shared" si="153"/>
        <v>4</v>
      </c>
      <c r="S567" s="61">
        <f t="shared" si="154"/>
        <v>18613.503999999997</v>
      </c>
      <c r="T567" s="56">
        <f t="shared" si="147"/>
        <v>0</v>
      </c>
      <c r="U567" s="141">
        <f t="shared" si="155"/>
        <v>0</v>
      </c>
      <c r="V567" s="32">
        <v>2012</v>
      </c>
    </row>
    <row r="568" spans="1:22" thickTop="1" thickBot="1">
      <c r="A568" s="32">
        <v>443</v>
      </c>
      <c r="C568" s="57">
        <f t="shared" si="142"/>
        <v>4834.9699999999993</v>
      </c>
      <c r="D568" s="58">
        <v>4150</v>
      </c>
      <c r="E568" s="59">
        <f t="shared" si="148"/>
        <v>0</v>
      </c>
      <c r="F568" s="52" t="s">
        <v>597</v>
      </c>
      <c r="G568" s="138" t="s">
        <v>596</v>
      </c>
      <c r="H568" s="142" t="s">
        <v>21</v>
      </c>
      <c r="I568" s="143">
        <v>2390</v>
      </c>
      <c r="J568" s="143">
        <f t="shared" si="149"/>
        <v>454.1</v>
      </c>
      <c r="K568" s="53">
        <f t="shared" si="150"/>
        <v>2844.1</v>
      </c>
      <c r="L568" s="143">
        <f t="shared" si="151"/>
        <v>113.764</v>
      </c>
      <c r="M568" s="51">
        <f t="shared" si="152"/>
        <v>2957.864</v>
      </c>
      <c r="N568" s="54">
        <v>2</v>
      </c>
      <c r="O568" s="95">
        <v>0</v>
      </c>
      <c r="P568" s="54">
        <v>0</v>
      </c>
      <c r="Q568" s="55">
        <f t="shared" si="153"/>
        <v>2</v>
      </c>
      <c r="S568" s="61">
        <f t="shared" si="154"/>
        <v>5915.7280000000001</v>
      </c>
      <c r="T568" s="56">
        <f t="shared" si="147"/>
        <v>0</v>
      </c>
      <c r="U568" s="141">
        <f t="shared" si="155"/>
        <v>0</v>
      </c>
    </row>
    <row r="569" spans="1:22" thickTop="1" thickBot="1">
      <c r="A569" s="32">
        <v>444</v>
      </c>
      <c r="C569" s="57">
        <f t="shared" si="142"/>
        <v>7665.1469999999999</v>
      </c>
      <c r="D569" s="58">
        <v>13850</v>
      </c>
      <c r="E569" s="59">
        <f t="shared" si="148"/>
        <v>0</v>
      </c>
      <c r="F569" s="52" t="s">
        <v>676</v>
      </c>
      <c r="G569" s="138" t="s">
        <v>1644</v>
      </c>
      <c r="H569" s="142" t="s">
        <v>21</v>
      </c>
      <c r="I569" s="143">
        <v>3789</v>
      </c>
      <c r="J569" s="143">
        <f t="shared" si="149"/>
        <v>719.91</v>
      </c>
      <c r="K569" s="53">
        <f t="shared" si="150"/>
        <v>4508.91</v>
      </c>
      <c r="L569" s="143">
        <f t="shared" si="151"/>
        <v>180.35640000000001</v>
      </c>
      <c r="M569" s="51">
        <f t="shared" si="152"/>
        <v>4689.2663999999995</v>
      </c>
      <c r="N569" s="54">
        <v>2</v>
      </c>
      <c r="O569" s="95">
        <v>0</v>
      </c>
      <c r="P569" s="54">
        <v>0</v>
      </c>
      <c r="Q569" s="55">
        <f t="shared" si="153"/>
        <v>2</v>
      </c>
      <c r="S569" s="61">
        <f t="shared" si="154"/>
        <v>9378.532799999999</v>
      </c>
      <c r="T569" s="56">
        <f t="shared" si="147"/>
        <v>0</v>
      </c>
      <c r="U569" s="141">
        <f t="shared" si="155"/>
        <v>0</v>
      </c>
      <c r="V569" s="32">
        <v>2013</v>
      </c>
    </row>
    <row r="570" spans="1:22" thickTop="1" thickBot="1">
      <c r="A570" s="32">
        <v>445</v>
      </c>
      <c r="C570" s="57">
        <f t="shared" si="142"/>
        <v>12255.334000000001</v>
      </c>
      <c r="D570" s="58">
        <v>12500</v>
      </c>
      <c r="E570" s="59">
        <f t="shared" si="148"/>
        <v>0</v>
      </c>
      <c r="F570" s="52" t="s">
        <v>676</v>
      </c>
      <c r="G570" s="138" t="s">
        <v>1645</v>
      </c>
      <c r="H570" s="142" t="s">
        <v>21</v>
      </c>
      <c r="I570" s="143">
        <v>6058</v>
      </c>
      <c r="J570" s="143">
        <f t="shared" si="149"/>
        <v>1151.02</v>
      </c>
      <c r="K570" s="53">
        <f t="shared" si="150"/>
        <v>7209.02</v>
      </c>
      <c r="L570" s="143">
        <f t="shared" si="151"/>
        <v>288.36080000000004</v>
      </c>
      <c r="M570" s="51">
        <f t="shared" si="152"/>
        <v>7497.3808000000008</v>
      </c>
      <c r="N570" s="54">
        <v>1</v>
      </c>
      <c r="O570" s="95">
        <v>0</v>
      </c>
      <c r="P570" s="54">
        <v>0</v>
      </c>
      <c r="Q570" s="55">
        <f t="shared" si="153"/>
        <v>1</v>
      </c>
      <c r="S570" s="61">
        <f t="shared" si="154"/>
        <v>7497.3808000000008</v>
      </c>
      <c r="T570" s="56">
        <f t="shared" si="147"/>
        <v>0</v>
      </c>
      <c r="U570" s="141">
        <f t="shared" si="155"/>
        <v>0</v>
      </c>
      <c r="V570" s="32">
        <v>2011</v>
      </c>
    </row>
    <row r="571" spans="1:22" thickTop="1" thickBot="1">
      <c r="A571" s="32">
        <v>446</v>
      </c>
      <c r="C571" s="57">
        <f t="shared" ref="C571:C634" si="157">K571*1.7</f>
        <v>14221.69</v>
      </c>
      <c r="D571" s="58">
        <v>15200</v>
      </c>
      <c r="E571" s="59">
        <f t="shared" si="148"/>
        <v>0</v>
      </c>
      <c r="F571" s="52" t="s">
        <v>676</v>
      </c>
      <c r="G571" s="138" t="s">
        <v>1646</v>
      </c>
      <c r="H571" s="142" t="s">
        <v>21</v>
      </c>
      <c r="I571" s="143">
        <v>7030</v>
      </c>
      <c r="J571" s="143">
        <f t="shared" si="149"/>
        <v>1335.7</v>
      </c>
      <c r="K571" s="53">
        <f t="shared" si="150"/>
        <v>8365.7000000000007</v>
      </c>
      <c r="L571" s="143">
        <f t="shared" si="151"/>
        <v>334.62800000000004</v>
      </c>
      <c r="M571" s="51">
        <f t="shared" si="152"/>
        <v>8700.3280000000013</v>
      </c>
      <c r="N571" s="54">
        <v>1</v>
      </c>
      <c r="O571" s="95">
        <v>0</v>
      </c>
      <c r="P571" s="54">
        <v>0</v>
      </c>
      <c r="Q571" s="55">
        <f t="shared" si="153"/>
        <v>1</v>
      </c>
      <c r="S571" s="61">
        <f t="shared" si="154"/>
        <v>8700.3280000000013</v>
      </c>
      <c r="T571" s="56">
        <f t="shared" si="147"/>
        <v>0</v>
      </c>
      <c r="U571" s="141">
        <f t="shared" si="155"/>
        <v>0</v>
      </c>
      <c r="V571" s="32">
        <v>2011</v>
      </c>
    </row>
    <row r="572" spans="1:22" thickTop="1" thickBot="1">
      <c r="A572" s="32">
        <v>447</v>
      </c>
      <c r="C572" s="57">
        <f t="shared" si="157"/>
        <v>13264.811</v>
      </c>
      <c r="D572" s="58">
        <v>13850</v>
      </c>
      <c r="E572" s="59">
        <f t="shared" si="148"/>
        <v>0</v>
      </c>
      <c r="F572" s="52" t="s">
        <v>676</v>
      </c>
      <c r="G572" s="138" t="s">
        <v>1647</v>
      </c>
      <c r="H572" s="142" t="s">
        <v>21</v>
      </c>
      <c r="I572" s="143">
        <v>6557</v>
      </c>
      <c r="J572" s="143">
        <f t="shared" si="149"/>
        <v>1245.83</v>
      </c>
      <c r="K572" s="53">
        <f t="shared" si="150"/>
        <v>7802.83</v>
      </c>
      <c r="L572" s="143">
        <f t="shared" si="151"/>
        <v>312.11320000000001</v>
      </c>
      <c r="M572" s="51">
        <f t="shared" si="152"/>
        <v>8114.9431999999997</v>
      </c>
      <c r="N572" s="54">
        <v>2</v>
      </c>
      <c r="O572" s="95">
        <v>0</v>
      </c>
      <c r="P572" s="54">
        <v>0</v>
      </c>
      <c r="Q572" s="55">
        <f t="shared" si="153"/>
        <v>2</v>
      </c>
      <c r="S572" s="61">
        <f t="shared" si="154"/>
        <v>16229.886399999999</v>
      </c>
      <c r="T572" s="56">
        <f t="shared" si="147"/>
        <v>0</v>
      </c>
      <c r="U572" s="141">
        <f t="shared" si="155"/>
        <v>0</v>
      </c>
      <c r="V572" s="32">
        <v>2014</v>
      </c>
    </row>
    <row r="573" spans="1:22" thickTop="1" thickBot="1">
      <c r="A573" s="32">
        <v>448</v>
      </c>
      <c r="C573" s="57">
        <f t="shared" si="157"/>
        <v>13264.811</v>
      </c>
      <c r="D573" s="58">
        <v>13850</v>
      </c>
      <c r="E573" s="59">
        <f t="shared" si="148"/>
        <v>0</v>
      </c>
      <c r="F573" s="52" t="s">
        <v>676</v>
      </c>
      <c r="G573" s="138" t="s">
        <v>1644</v>
      </c>
      <c r="H573" s="142" t="s">
        <v>21</v>
      </c>
      <c r="I573" s="143">
        <v>6557</v>
      </c>
      <c r="J573" s="143">
        <f t="shared" si="149"/>
        <v>1245.83</v>
      </c>
      <c r="K573" s="53">
        <f t="shared" si="150"/>
        <v>7802.83</v>
      </c>
      <c r="L573" s="143">
        <f t="shared" si="151"/>
        <v>312.11320000000001</v>
      </c>
      <c r="M573" s="51">
        <f t="shared" si="152"/>
        <v>8114.9431999999997</v>
      </c>
      <c r="N573" s="54">
        <v>2</v>
      </c>
      <c r="O573" s="95">
        <v>0</v>
      </c>
      <c r="P573" s="54">
        <v>0</v>
      </c>
      <c r="Q573" s="55">
        <f t="shared" si="153"/>
        <v>2</v>
      </c>
      <c r="S573" s="61">
        <f t="shared" si="154"/>
        <v>16229.886399999999</v>
      </c>
      <c r="T573" s="56">
        <f t="shared" si="147"/>
        <v>0</v>
      </c>
      <c r="U573" s="141">
        <f t="shared" si="155"/>
        <v>0</v>
      </c>
      <c r="V573" s="32">
        <v>2014</v>
      </c>
    </row>
    <row r="574" spans="1:22" thickTop="1" thickBot="1">
      <c r="A574" s="32">
        <v>449</v>
      </c>
      <c r="C574" s="57">
        <f t="shared" si="157"/>
        <v>6914.6139999999996</v>
      </c>
      <c r="D574" s="58">
        <v>6950</v>
      </c>
      <c r="E574" s="59">
        <f t="shared" si="148"/>
        <v>0</v>
      </c>
      <c r="F574" s="52" t="s">
        <v>1574</v>
      </c>
      <c r="G574" s="138" t="s">
        <v>1575</v>
      </c>
      <c r="H574" s="142" t="s">
        <v>1383</v>
      </c>
      <c r="I574" s="143">
        <v>3418</v>
      </c>
      <c r="J574" s="143">
        <f t="shared" si="149"/>
        <v>649.41999999999996</v>
      </c>
      <c r="K574" s="53">
        <f t="shared" si="150"/>
        <v>4067.42</v>
      </c>
      <c r="L574" s="143">
        <f t="shared" si="151"/>
        <v>162.6968</v>
      </c>
      <c r="M574" s="51">
        <f t="shared" si="152"/>
        <v>4230.1167999999998</v>
      </c>
      <c r="N574" s="54">
        <v>2</v>
      </c>
      <c r="O574" s="95">
        <v>0</v>
      </c>
      <c r="P574" s="54">
        <v>0</v>
      </c>
      <c r="Q574" s="55">
        <f t="shared" si="153"/>
        <v>2</v>
      </c>
      <c r="S574" s="61">
        <f t="shared" si="154"/>
        <v>8460.2335999999996</v>
      </c>
      <c r="T574" s="56">
        <f t="shared" si="147"/>
        <v>0</v>
      </c>
      <c r="U574" s="141">
        <f t="shared" si="155"/>
        <v>0</v>
      </c>
      <c r="V574" s="32" t="s">
        <v>1576</v>
      </c>
    </row>
    <row r="575" spans="1:22" thickTop="1" thickBot="1">
      <c r="A575" s="32">
        <v>450</v>
      </c>
      <c r="B575" s="60">
        <v>1</v>
      </c>
      <c r="C575" s="57">
        <f t="shared" si="157"/>
        <v>3783.01</v>
      </c>
      <c r="E575" s="59">
        <f t="shared" si="148"/>
        <v>0</v>
      </c>
      <c r="F575" s="52" t="s">
        <v>1574</v>
      </c>
      <c r="G575" s="138" t="s">
        <v>655</v>
      </c>
      <c r="H575" s="142" t="s">
        <v>290</v>
      </c>
      <c r="I575" s="143">
        <v>1870</v>
      </c>
      <c r="J575" s="143">
        <f t="shared" si="149"/>
        <v>355.3</v>
      </c>
      <c r="K575" s="53">
        <f t="shared" si="150"/>
        <v>2225.3000000000002</v>
      </c>
      <c r="L575" s="143">
        <f t="shared" si="151"/>
        <v>89.012000000000015</v>
      </c>
      <c r="M575" s="51">
        <f t="shared" si="152"/>
        <v>2314.3120000000004</v>
      </c>
      <c r="N575" s="54">
        <v>2</v>
      </c>
      <c r="O575" s="95">
        <v>0</v>
      </c>
      <c r="P575" s="54">
        <f>O575+B583</f>
        <v>0</v>
      </c>
      <c r="Q575" s="55">
        <f t="shared" si="153"/>
        <v>2</v>
      </c>
      <c r="S575" s="61">
        <f t="shared" si="154"/>
        <v>4628.6240000000007</v>
      </c>
      <c r="U575" s="141">
        <f t="shared" si="155"/>
        <v>0</v>
      </c>
    </row>
    <row r="576" spans="1:22" thickTop="1" thickBot="1">
      <c r="A576" s="32">
        <v>451</v>
      </c>
      <c r="C576" s="57">
        <f t="shared" si="157"/>
        <v>3335.9269999999997</v>
      </c>
      <c r="D576" s="58">
        <v>6250</v>
      </c>
      <c r="E576" s="59">
        <f t="shared" si="148"/>
        <v>0</v>
      </c>
      <c r="F576" s="52" t="s">
        <v>646</v>
      </c>
      <c r="G576" s="138" t="s">
        <v>647</v>
      </c>
      <c r="H576" s="142" t="s">
        <v>290</v>
      </c>
      <c r="I576" s="143">
        <v>1649</v>
      </c>
      <c r="J576" s="143">
        <f t="shared" si="149"/>
        <v>313.31</v>
      </c>
      <c r="K576" s="53">
        <f t="shared" si="150"/>
        <v>1962.31</v>
      </c>
      <c r="L576" s="143">
        <f t="shared" si="151"/>
        <v>78.492400000000004</v>
      </c>
      <c r="M576" s="51">
        <f t="shared" si="152"/>
        <v>2040.8024</v>
      </c>
      <c r="N576" s="54">
        <v>2</v>
      </c>
      <c r="O576" s="95">
        <v>0</v>
      </c>
      <c r="P576" s="54">
        <f>O576+B584</f>
        <v>0</v>
      </c>
      <c r="Q576" s="55">
        <f t="shared" si="153"/>
        <v>2</v>
      </c>
      <c r="S576" s="61">
        <f t="shared" si="154"/>
        <v>4081.6048000000001</v>
      </c>
      <c r="T576" s="56">
        <f t="shared" ref="T576:T607" si="158">P576*D576</f>
        <v>0</v>
      </c>
      <c r="U576" s="141">
        <f t="shared" si="155"/>
        <v>0</v>
      </c>
    </row>
    <row r="577" spans="1:22" thickTop="1" thickBot="1">
      <c r="A577" s="32">
        <v>452</v>
      </c>
      <c r="C577" s="57">
        <f t="shared" si="157"/>
        <v>7452.732</v>
      </c>
      <c r="D577" s="58">
        <v>6570</v>
      </c>
      <c r="E577" s="59">
        <f t="shared" si="148"/>
        <v>0</v>
      </c>
      <c r="F577" s="52" t="s">
        <v>1198</v>
      </c>
      <c r="G577" s="138" t="s">
        <v>1197</v>
      </c>
      <c r="H577" s="142" t="s">
        <v>14</v>
      </c>
      <c r="I577" s="143">
        <v>3684</v>
      </c>
      <c r="J577" s="143">
        <f t="shared" si="149"/>
        <v>699.96</v>
      </c>
      <c r="K577" s="125">
        <f t="shared" si="150"/>
        <v>4383.96</v>
      </c>
      <c r="L577" s="143">
        <f t="shared" si="151"/>
        <v>175.35840000000002</v>
      </c>
      <c r="M577" s="51">
        <f t="shared" si="152"/>
        <v>4559.3184000000001</v>
      </c>
      <c r="N577" s="54">
        <v>2</v>
      </c>
      <c r="O577" s="95">
        <v>0</v>
      </c>
      <c r="P577" s="54">
        <f>O577+B585</f>
        <v>0</v>
      </c>
      <c r="Q577" s="55">
        <f t="shared" si="153"/>
        <v>2</v>
      </c>
      <c r="S577" s="61">
        <f t="shared" si="154"/>
        <v>9118.6368000000002</v>
      </c>
      <c r="T577" s="56">
        <f t="shared" si="158"/>
        <v>0</v>
      </c>
      <c r="U577" s="141">
        <f t="shared" si="155"/>
        <v>0</v>
      </c>
    </row>
    <row r="578" spans="1:22" thickTop="1" thickBot="1">
      <c r="A578" s="32">
        <v>996</v>
      </c>
      <c r="C578" s="57">
        <f t="shared" si="157"/>
        <v>3898.3209999999999</v>
      </c>
      <c r="D578" s="58">
        <v>3750</v>
      </c>
      <c r="E578" s="59">
        <f t="shared" si="148"/>
        <v>0</v>
      </c>
      <c r="F578" s="52" t="s">
        <v>1198</v>
      </c>
      <c r="G578" s="138" t="s">
        <v>1199</v>
      </c>
      <c r="H578" s="142" t="s">
        <v>14</v>
      </c>
      <c r="I578" s="143">
        <v>1927</v>
      </c>
      <c r="J578" s="143">
        <f t="shared" si="149"/>
        <v>366.13</v>
      </c>
      <c r="K578" s="125">
        <f t="shared" si="150"/>
        <v>2293.13</v>
      </c>
      <c r="L578" s="143">
        <f t="shared" si="151"/>
        <v>91.725200000000001</v>
      </c>
      <c r="M578" s="51">
        <f t="shared" si="152"/>
        <v>2384.8552</v>
      </c>
      <c r="N578" s="54">
        <v>2</v>
      </c>
      <c r="O578" s="95">
        <v>0</v>
      </c>
      <c r="P578" s="54">
        <f>O578+B586</f>
        <v>0</v>
      </c>
      <c r="Q578" s="55">
        <f t="shared" si="153"/>
        <v>2</v>
      </c>
      <c r="S578" s="61">
        <f t="shared" si="154"/>
        <v>4769.7103999999999</v>
      </c>
      <c r="T578" s="56">
        <f t="shared" si="158"/>
        <v>0</v>
      </c>
      <c r="U578" s="141">
        <f t="shared" si="155"/>
        <v>0</v>
      </c>
    </row>
    <row r="579" spans="1:22" thickTop="1" thickBot="1">
      <c r="A579" s="32">
        <v>1000</v>
      </c>
      <c r="C579" s="57">
        <f t="shared" si="157"/>
        <v>1901.62</v>
      </c>
      <c r="D579" s="58">
        <v>2500</v>
      </c>
      <c r="E579" s="59">
        <f t="shared" si="148"/>
        <v>2500</v>
      </c>
      <c r="F579" s="52" t="s">
        <v>95</v>
      </c>
      <c r="G579" s="138" t="s">
        <v>1918</v>
      </c>
      <c r="H579" s="142" t="s">
        <v>286</v>
      </c>
      <c r="I579" s="143">
        <v>940</v>
      </c>
      <c r="J579" s="143">
        <f t="shared" si="149"/>
        <v>178.6</v>
      </c>
      <c r="K579" s="53">
        <f t="shared" si="150"/>
        <v>1118.5999999999999</v>
      </c>
      <c r="L579" s="143">
        <f t="shared" si="151"/>
        <v>44.744</v>
      </c>
      <c r="M579" s="51">
        <f t="shared" si="152"/>
        <v>1163.3439999999998</v>
      </c>
      <c r="N579" s="54">
        <v>6</v>
      </c>
      <c r="O579" s="95">
        <v>2</v>
      </c>
      <c r="P579" s="54">
        <v>4</v>
      </c>
      <c r="Q579" s="55">
        <f t="shared" si="153"/>
        <v>2</v>
      </c>
      <c r="S579" s="61">
        <f t="shared" si="154"/>
        <v>2326.6879999999996</v>
      </c>
      <c r="T579" s="56">
        <f t="shared" si="158"/>
        <v>10000</v>
      </c>
      <c r="U579" s="141">
        <f t="shared" si="155"/>
        <v>5346.6240000000007</v>
      </c>
    </row>
    <row r="580" spans="1:22" thickTop="1" thickBot="1">
      <c r="A580" s="32">
        <v>455</v>
      </c>
      <c r="C580" s="57">
        <f t="shared" si="157"/>
        <v>2071.5519999999997</v>
      </c>
      <c r="F580" s="52" t="s">
        <v>95</v>
      </c>
      <c r="G580" s="138" t="s">
        <v>1919</v>
      </c>
      <c r="H580" s="142" t="s">
        <v>35</v>
      </c>
      <c r="I580" s="143">
        <v>1024</v>
      </c>
      <c r="J580" s="143">
        <f t="shared" si="149"/>
        <v>194.56</v>
      </c>
      <c r="K580" s="53">
        <f t="shared" si="150"/>
        <v>1218.56</v>
      </c>
      <c r="L580" s="143">
        <f t="shared" si="151"/>
        <v>48.742399999999996</v>
      </c>
      <c r="M580" s="51">
        <f t="shared" si="152"/>
        <v>1267.3024</v>
      </c>
      <c r="N580" s="54">
        <v>6</v>
      </c>
      <c r="O580" s="95">
        <v>12</v>
      </c>
      <c r="P580" s="54">
        <v>2</v>
      </c>
      <c r="Q580" s="55">
        <f t="shared" si="153"/>
        <v>4</v>
      </c>
      <c r="S580" s="61">
        <f t="shared" si="154"/>
        <v>5069.2096000000001</v>
      </c>
      <c r="T580" s="56">
        <f t="shared" si="158"/>
        <v>0</v>
      </c>
      <c r="U580" s="141">
        <f t="shared" si="155"/>
        <v>-2534.6048000000001</v>
      </c>
      <c r="V580" s="32">
        <v>2015</v>
      </c>
    </row>
    <row r="581" spans="1:22" thickTop="1" thickBot="1">
      <c r="A581" s="32">
        <v>697</v>
      </c>
      <c r="C581" s="57">
        <f t="shared" si="157"/>
        <v>2737.1189999999997</v>
      </c>
      <c r="D581" s="58">
        <v>4500</v>
      </c>
      <c r="E581" s="59">
        <f>B589*D581</f>
        <v>0</v>
      </c>
      <c r="F581" s="52" t="s">
        <v>95</v>
      </c>
      <c r="G581" s="138" t="s">
        <v>1921</v>
      </c>
      <c r="H581" s="142" t="s">
        <v>624</v>
      </c>
      <c r="I581" s="143">
        <v>1353</v>
      </c>
      <c r="J581" s="143">
        <f t="shared" si="149"/>
        <v>257.07</v>
      </c>
      <c r="K581" s="53">
        <f t="shared" si="150"/>
        <v>1610.07</v>
      </c>
      <c r="L581" s="143">
        <f t="shared" si="151"/>
        <v>64.402799999999999</v>
      </c>
      <c r="M581" s="51">
        <f t="shared" si="152"/>
        <v>1674.4728</v>
      </c>
      <c r="N581" s="54">
        <v>3</v>
      </c>
      <c r="O581" s="95">
        <v>0</v>
      </c>
      <c r="P581" s="54">
        <f>O581+B589</f>
        <v>0</v>
      </c>
      <c r="Q581" s="55">
        <f t="shared" si="153"/>
        <v>3</v>
      </c>
      <c r="S581" s="61">
        <f t="shared" si="154"/>
        <v>5023.4184000000005</v>
      </c>
      <c r="T581" s="56">
        <f t="shared" si="158"/>
        <v>0</v>
      </c>
      <c r="U581" s="141">
        <f t="shared" si="155"/>
        <v>0</v>
      </c>
    </row>
    <row r="582" spans="1:22" thickTop="1" thickBot="1">
      <c r="A582" s="32">
        <v>704</v>
      </c>
      <c r="C582" s="57">
        <f t="shared" si="157"/>
        <v>3910.4589999999998</v>
      </c>
      <c r="D582" s="58">
        <v>4000</v>
      </c>
      <c r="E582" s="59" t="e">
        <f>#REF!*D582</f>
        <v>#REF!</v>
      </c>
      <c r="F582" s="52" t="s">
        <v>95</v>
      </c>
      <c r="G582" s="138" t="s">
        <v>1338</v>
      </c>
      <c r="H582" s="142" t="s">
        <v>1383</v>
      </c>
      <c r="I582" s="143">
        <v>1933</v>
      </c>
      <c r="J582" s="143">
        <f t="shared" si="149"/>
        <v>367.27</v>
      </c>
      <c r="K582" s="53">
        <f t="shared" si="150"/>
        <v>2300.27</v>
      </c>
      <c r="L582" s="143">
        <f t="shared" si="151"/>
        <v>92.010800000000003</v>
      </c>
      <c r="M582" s="51">
        <f t="shared" si="152"/>
        <v>2392.2808</v>
      </c>
      <c r="N582" s="54">
        <v>2</v>
      </c>
      <c r="O582" s="95">
        <v>0</v>
      </c>
      <c r="P582" s="54" t="e">
        <f>O582+#REF!</f>
        <v>#REF!</v>
      </c>
      <c r="Q582" s="55" t="e">
        <f t="shared" si="153"/>
        <v>#REF!</v>
      </c>
      <c r="S582" s="61" t="e">
        <f t="shared" si="154"/>
        <v>#REF!</v>
      </c>
      <c r="T582" s="56" t="e">
        <f t="shared" si="158"/>
        <v>#REF!</v>
      </c>
      <c r="U582" s="141" t="e">
        <f t="shared" si="155"/>
        <v>#REF!</v>
      </c>
      <c r="V582" s="32" t="s">
        <v>1324</v>
      </c>
    </row>
    <row r="583" spans="1:22" thickTop="1" thickBot="1">
      <c r="A583" s="32">
        <v>458</v>
      </c>
      <c r="C583" s="57">
        <f t="shared" si="157"/>
        <v>2391.1859999999997</v>
      </c>
      <c r="D583" s="58">
        <v>2500</v>
      </c>
      <c r="E583" s="59">
        <f t="shared" ref="E583:E589" si="159">B590*D583</f>
        <v>0</v>
      </c>
      <c r="F583" s="52" t="s">
        <v>95</v>
      </c>
      <c r="G583" s="138" t="s">
        <v>693</v>
      </c>
      <c r="H583" s="142" t="s">
        <v>1383</v>
      </c>
      <c r="I583" s="143">
        <v>1182</v>
      </c>
      <c r="J583" s="143">
        <f t="shared" si="149"/>
        <v>224.58</v>
      </c>
      <c r="K583" s="53">
        <f t="shared" si="150"/>
        <v>1406.58</v>
      </c>
      <c r="L583" s="143">
        <f t="shared" si="151"/>
        <v>56.263199999999998</v>
      </c>
      <c r="M583" s="51">
        <f t="shared" si="152"/>
        <v>1462.8432</v>
      </c>
      <c r="N583" s="54">
        <v>4</v>
      </c>
      <c r="O583" s="95">
        <v>0</v>
      </c>
      <c r="P583" s="54">
        <f>O583+B590</f>
        <v>0</v>
      </c>
      <c r="Q583" s="55">
        <f t="shared" si="153"/>
        <v>4</v>
      </c>
      <c r="S583" s="61">
        <f t="shared" si="154"/>
        <v>5851.3728000000001</v>
      </c>
      <c r="T583" s="56">
        <f t="shared" si="158"/>
        <v>0</v>
      </c>
      <c r="U583" s="141">
        <f t="shared" si="155"/>
        <v>0</v>
      </c>
      <c r="V583" s="32" t="s">
        <v>1324</v>
      </c>
    </row>
    <row r="584" spans="1:22" thickTop="1" thickBot="1">
      <c r="A584" s="32">
        <v>459</v>
      </c>
      <c r="C584" s="57">
        <f t="shared" si="157"/>
        <v>1804.5160000000001</v>
      </c>
      <c r="D584" s="58">
        <v>2500</v>
      </c>
      <c r="E584" s="59">
        <f t="shared" si="159"/>
        <v>0</v>
      </c>
      <c r="F584" s="52" t="s">
        <v>95</v>
      </c>
      <c r="G584" s="138" t="s">
        <v>693</v>
      </c>
      <c r="H584" s="142" t="s">
        <v>286</v>
      </c>
      <c r="I584" s="143">
        <v>892</v>
      </c>
      <c r="J584" s="143">
        <f t="shared" si="149"/>
        <v>169.48</v>
      </c>
      <c r="K584" s="53">
        <f t="shared" si="150"/>
        <v>1061.48</v>
      </c>
      <c r="L584" s="143">
        <f t="shared" si="151"/>
        <v>42.459200000000003</v>
      </c>
      <c r="M584" s="51">
        <f t="shared" si="152"/>
        <v>1103.9392</v>
      </c>
      <c r="N584" s="54">
        <v>10</v>
      </c>
      <c r="O584" s="95">
        <v>5</v>
      </c>
      <c r="P584" s="54">
        <f>O584+B591</f>
        <v>5</v>
      </c>
      <c r="Q584" s="55">
        <f t="shared" si="153"/>
        <v>5</v>
      </c>
      <c r="S584" s="61">
        <f t="shared" si="154"/>
        <v>5519.6959999999999</v>
      </c>
      <c r="T584" s="56">
        <f t="shared" si="158"/>
        <v>12500</v>
      </c>
      <c r="U584" s="141">
        <f t="shared" si="155"/>
        <v>6980.3040000000001</v>
      </c>
    </row>
    <row r="585" spans="1:22" thickTop="1" thickBot="1">
      <c r="A585" s="32">
        <v>460</v>
      </c>
      <c r="C585" s="57">
        <f t="shared" si="157"/>
        <v>1446.4449999999999</v>
      </c>
      <c r="D585" s="58">
        <v>2500</v>
      </c>
      <c r="E585" s="59">
        <f t="shared" si="159"/>
        <v>0</v>
      </c>
      <c r="F585" s="52" t="s">
        <v>95</v>
      </c>
      <c r="G585" s="138" t="s">
        <v>704</v>
      </c>
      <c r="H585" s="142" t="s">
        <v>624</v>
      </c>
      <c r="I585" s="143">
        <v>715</v>
      </c>
      <c r="J585" s="143">
        <f t="shared" si="149"/>
        <v>135.85</v>
      </c>
      <c r="K585" s="53">
        <f t="shared" si="150"/>
        <v>850.85</v>
      </c>
      <c r="L585" s="143">
        <f t="shared" si="151"/>
        <v>34.033999999999999</v>
      </c>
      <c r="M585" s="51">
        <f t="shared" si="152"/>
        <v>884.88400000000001</v>
      </c>
      <c r="N585" s="54">
        <v>6</v>
      </c>
      <c r="O585" s="95">
        <v>0</v>
      </c>
      <c r="P585" s="54">
        <f>O585+B592</f>
        <v>0</v>
      </c>
      <c r="Q585" s="55">
        <f t="shared" si="153"/>
        <v>6</v>
      </c>
      <c r="S585" s="61">
        <f t="shared" si="154"/>
        <v>5309.3040000000001</v>
      </c>
      <c r="T585" s="56">
        <f t="shared" si="158"/>
        <v>0</v>
      </c>
      <c r="U585" s="141">
        <f t="shared" si="155"/>
        <v>0</v>
      </c>
    </row>
    <row r="586" spans="1:22" thickTop="1" thickBot="1">
      <c r="A586" s="32">
        <v>461</v>
      </c>
      <c r="C586" s="57">
        <f t="shared" si="157"/>
        <v>2035.1380000000001</v>
      </c>
      <c r="D586" s="58">
        <v>2500</v>
      </c>
      <c r="E586" s="59">
        <f t="shared" si="159"/>
        <v>0</v>
      </c>
      <c r="F586" s="52" t="s">
        <v>95</v>
      </c>
      <c r="G586" s="138" t="s">
        <v>706</v>
      </c>
      <c r="H586" s="142" t="s">
        <v>1383</v>
      </c>
      <c r="I586" s="143">
        <v>1006</v>
      </c>
      <c r="J586" s="143">
        <f t="shared" si="149"/>
        <v>191.14000000000001</v>
      </c>
      <c r="K586" s="53">
        <f t="shared" si="150"/>
        <v>1197.1400000000001</v>
      </c>
      <c r="L586" s="143">
        <f t="shared" si="151"/>
        <v>47.885600000000004</v>
      </c>
      <c r="M586" s="51">
        <f t="shared" si="152"/>
        <v>1245.0256000000002</v>
      </c>
      <c r="N586" s="54">
        <v>4</v>
      </c>
      <c r="O586" s="95">
        <v>0</v>
      </c>
      <c r="P586" s="54">
        <v>2</v>
      </c>
      <c r="Q586" s="55">
        <f t="shared" si="153"/>
        <v>2</v>
      </c>
      <c r="S586" s="61">
        <f t="shared" si="154"/>
        <v>2490.0512000000003</v>
      </c>
      <c r="T586" s="56">
        <f t="shared" si="158"/>
        <v>5000</v>
      </c>
      <c r="U586" s="141">
        <f t="shared" si="155"/>
        <v>2509.9487999999997</v>
      </c>
      <c r="V586" s="32" t="s">
        <v>1324</v>
      </c>
    </row>
    <row r="587" spans="1:22" thickTop="1" thickBot="1">
      <c r="A587" s="32">
        <v>462</v>
      </c>
      <c r="B587" s="60">
        <v>1</v>
      </c>
      <c r="C587" s="57">
        <f t="shared" si="157"/>
        <v>2079.6439999999998</v>
      </c>
      <c r="D587" s="58">
        <v>2500</v>
      </c>
      <c r="E587" s="59">
        <f t="shared" si="159"/>
        <v>0</v>
      </c>
      <c r="F587" s="52" t="s">
        <v>95</v>
      </c>
      <c r="G587" s="138" t="s">
        <v>706</v>
      </c>
      <c r="H587" s="142" t="s">
        <v>35</v>
      </c>
      <c r="I587" s="143">
        <v>1028</v>
      </c>
      <c r="J587" s="143">
        <f t="shared" si="149"/>
        <v>195.32</v>
      </c>
      <c r="K587" s="53">
        <f t="shared" si="150"/>
        <v>1223.32</v>
      </c>
      <c r="L587" s="143">
        <f t="shared" si="151"/>
        <v>48.9328</v>
      </c>
      <c r="M587" s="51">
        <f t="shared" si="152"/>
        <v>1272.2528</v>
      </c>
      <c r="N587" s="54">
        <v>10</v>
      </c>
      <c r="O587" s="95">
        <v>0</v>
      </c>
      <c r="P587" s="54">
        <v>5</v>
      </c>
      <c r="Q587" s="55">
        <f t="shared" si="153"/>
        <v>5</v>
      </c>
      <c r="S587" s="61">
        <f t="shared" si="154"/>
        <v>6361.2640000000001</v>
      </c>
      <c r="T587" s="56">
        <f t="shared" si="158"/>
        <v>12500</v>
      </c>
      <c r="U587" s="141">
        <f t="shared" si="155"/>
        <v>6138.7359999999999</v>
      </c>
    </row>
    <row r="588" spans="1:22" thickTop="1" thickBot="1">
      <c r="A588" s="32">
        <v>471</v>
      </c>
      <c r="C588" s="57">
        <f t="shared" si="157"/>
        <v>1646.722</v>
      </c>
      <c r="E588" s="59">
        <f t="shared" si="159"/>
        <v>0</v>
      </c>
      <c r="F588" s="52" t="s">
        <v>95</v>
      </c>
      <c r="G588" s="138" t="s">
        <v>1923</v>
      </c>
      <c r="H588" s="142" t="s">
        <v>624</v>
      </c>
      <c r="I588" s="143">
        <v>814</v>
      </c>
      <c r="J588" s="143">
        <f t="shared" si="149"/>
        <v>154.66</v>
      </c>
      <c r="K588" s="53">
        <f t="shared" si="150"/>
        <v>968.66</v>
      </c>
      <c r="L588" s="143">
        <f t="shared" si="151"/>
        <v>38.746400000000001</v>
      </c>
      <c r="M588" s="51">
        <f t="shared" si="152"/>
        <v>1007.4064</v>
      </c>
      <c r="N588" s="54">
        <v>8</v>
      </c>
      <c r="O588" s="95">
        <v>0</v>
      </c>
      <c r="P588" s="54">
        <v>2</v>
      </c>
      <c r="Q588" s="55">
        <f t="shared" si="153"/>
        <v>6</v>
      </c>
      <c r="S588" s="61">
        <f t="shared" si="154"/>
        <v>6044.4384</v>
      </c>
      <c r="T588" s="56">
        <f t="shared" si="158"/>
        <v>0</v>
      </c>
      <c r="U588" s="141">
        <f t="shared" si="155"/>
        <v>-2014.8127999999999</v>
      </c>
      <c r="V588" s="32" t="s">
        <v>1689</v>
      </c>
    </row>
    <row r="589" spans="1:22" thickTop="1" thickBot="1">
      <c r="A589" s="32">
        <v>472</v>
      </c>
      <c r="C589" s="57">
        <f t="shared" si="157"/>
        <v>1519.2730000000001</v>
      </c>
      <c r="D589" s="58">
        <v>2500</v>
      </c>
      <c r="E589" s="59">
        <f t="shared" si="159"/>
        <v>0</v>
      </c>
      <c r="F589" s="52" t="s">
        <v>95</v>
      </c>
      <c r="G589" s="138" t="s">
        <v>696</v>
      </c>
      <c r="H589" s="142" t="s">
        <v>624</v>
      </c>
      <c r="I589" s="143">
        <v>751</v>
      </c>
      <c r="J589" s="143">
        <f t="shared" si="149"/>
        <v>142.69</v>
      </c>
      <c r="K589" s="53">
        <f t="shared" si="150"/>
        <v>893.69</v>
      </c>
      <c r="L589" s="143">
        <f t="shared" si="151"/>
        <v>35.747600000000006</v>
      </c>
      <c r="M589" s="51">
        <f t="shared" si="152"/>
        <v>929.43760000000009</v>
      </c>
      <c r="N589" s="54">
        <v>6</v>
      </c>
      <c r="O589" s="95">
        <v>0</v>
      </c>
      <c r="P589" s="54">
        <f>O589+B596</f>
        <v>0</v>
      </c>
      <c r="Q589" s="55">
        <f t="shared" si="153"/>
        <v>6</v>
      </c>
      <c r="S589" s="61">
        <f t="shared" si="154"/>
        <v>5576.6256000000003</v>
      </c>
      <c r="T589" s="56">
        <f t="shared" si="158"/>
        <v>0</v>
      </c>
      <c r="U589" s="141">
        <f t="shared" si="155"/>
        <v>0</v>
      </c>
    </row>
    <row r="590" spans="1:22" thickTop="1" thickBot="1">
      <c r="A590" s="32">
        <v>488</v>
      </c>
      <c r="C590" s="57">
        <f t="shared" si="157"/>
        <v>2907.0509999999999</v>
      </c>
      <c r="D590" s="58">
        <v>2900</v>
      </c>
      <c r="E590" s="59">
        <f t="shared" ref="E590:E630" si="160">B598*D590</f>
        <v>0</v>
      </c>
      <c r="F590" s="52" t="s">
        <v>95</v>
      </c>
      <c r="G590" s="138" t="s">
        <v>719</v>
      </c>
      <c r="H590" s="142" t="s">
        <v>1383</v>
      </c>
      <c r="I590" s="143">
        <v>1437</v>
      </c>
      <c r="J590" s="143">
        <f t="shared" si="149"/>
        <v>273.03000000000003</v>
      </c>
      <c r="K590" s="53">
        <f t="shared" si="150"/>
        <v>1710.03</v>
      </c>
      <c r="L590" s="143">
        <f t="shared" si="151"/>
        <v>68.401200000000003</v>
      </c>
      <c r="M590" s="51">
        <f t="shared" si="152"/>
        <v>1778.4312</v>
      </c>
      <c r="N590" s="54">
        <v>2</v>
      </c>
      <c r="O590" s="95">
        <v>0</v>
      </c>
      <c r="P590" s="54">
        <f>O590+B598</f>
        <v>0</v>
      </c>
      <c r="Q590" s="55">
        <f t="shared" si="153"/>
        <v>2</v>
      </c>
      <c r="S590" s="61">
        <f t="shared" si="154"/>
        <v>3556.8624</v>
      </c>
      <c r="T590" s="56">
        <f t="shared" si="158"/>
        <v>0</v>
      </c>
      <c r="U590" s="141">
        <f t="shared" si="155"/>
        <v>0</v>
      </c>
      <c r="V590" s="32" t="s">
        <v>1324</v>
      </c>
    </row>
    <row r="591" spans="1:22" thickTop="1" thickBot="1">
      <c r="A591" s="32">
        <v>490</v>
      </c>
      <c r="C591" s="57">
        <f t="shared" si="157"/>
        <v>2251.5990000000002</v>
      </c>
      <c r="E591" s="59">
        <f t="shared" si="160"/>
        <v>0</v>
      </c>
      <c r="F591" s="52" t="s">
        <v>95</v>
      </c>
      <c r="G591" s="138" t="s">
        <v>719</v>
      </c>
      <c r="H591" s="142" t="s">
        <v>1383</v>
      </c>
      <c r="I591" s="143">
        <v>1113</v>
      </c>
      <c r="J591" s="143">
        <f t="shared" si="149"/>
        <v>211.47</v>
      </c>
      <c r="K591" s="53">
        <f t="shared" si="150"/>
        <v>1324.47</v>
      </c>
      <c r="L591" s="143">
        <f t="shared" si="151"/>
        <v>52.9788</v>
      </c>
      <c r="M591" s="51">
        <f t="shared" si="152"/>
        <v>1377.4488000000001</v>
      </c>
      <c r="N591" s="54">
        <v>4</v>
      </c>
      <c r="O591" s="95">
        <v>0</v>
      </c>
      <c r="P591" s="54">
        <v>1</v>
      </c>
      <c r="Q591" s="55">
        <f t="shared" si="153"/>
        <v>3</v>
      </c>
      <c r="S591" s="61">
        <f t="shared" si="154"/>
        <v>4132.3464000000004</v>
      </c>
      <c r="T591" s="56">
        <f t="shared" si="158"/>
        <v>0</v>
      </c>
      <c r="U591" s="141">
        <f t="shared" si="155"/>
        <v>-1377.4488000000001</v>
      </c>
      <c r="V591" s="32" t="s">
        <v>1384</v>
      </c>
    </row>
    <row r="592" spans="1:22" thickTop="1" thickBot="1">
      <c r="A592" s="32">
        <v>481</v>
      </c>
      <c r="C592" s="57">
        <f t="shared" si="157"/>
        <v>2192.9319999999998</v>
      </c>
      <c r="D592" s="58">
        <v>2500</v>
      </c>
      <c r="E592" s="59">
        <f t="shared" si="160"/>
        <v>0</v>
      </c>
      <c r="F592" s="52" t="s">
        <v>95</v>
      </c>
      <c r="G592" s="138" t="s">
        <v>719</v>
      </c>
      <c r="H592" s="142" t="s">
        <v>624</v>
      </c>
      <c r="I592" s="143">
        <v>1084</v>
      </c>
      <c r="J592" s="143">
        <f t="shared" si="149"/>
        <v>205.96</v>
      </c>
      <c r="K592" s="53">
        <f t="shared" si="150"/>
        <v>1289.96</v>
      </c>
      <c r="L592" s="143">
        <f t="shared" si="151"/>
        <v>51.598400000000005</v>
      </c>
      <c r="M592" s="51">
        <f t="shared" si="152"/>
        <v>1341.5584000000001</v>
      </c>
      <c r="N592" s="54">
        <v>2</v>
      </c>
      <c r="O592" s="95">
        <v>0</v>
      </c>
      <c r="P592" s="54">
        <f>O592+B600</f>
        <v>0</v>
      </c>
      <c r="Q592" s="55">
        <f t="shared" si="153"/>
        <v>2</v>
      </c>
      <c r="S592" s="61">
        <f t="shared" si="154"/>
        <v>2683.1168000000002</v>
      </c>
      <c r="T592" s="56">
        <f t="shared" si="158"/>
        <v>0</v>
      </c>
      <c r="U592" s="141">
        <f t="shared" si="155"/>
        <v>0</v>
      </c>
      <c r="V592" s="32" t="s">
        <v>1349</v>
      </c>
    </row>
    <row r="593" spans="1:22" thickTop="1" thickBot="1">
      <c r="A593" s="32">
        <v>484</v>
      </c>
      <c r="C593" s="57">
        <f t="shared" si="157"/>
        <v>2419.5079999999998</v>
      </c>
      <c r="D593" s="58">
        <v>2800</v>
      </c>
      <c r="E593" s="59">
        <f t="shared" si="160"/>
        <v>0</v>
      </c>
      <c r="F593" s="52" t="s">
        <v>95</v>
      </c>
      <c r="G593" s="138" t="s">
        <v>1316</v>
      </c>
      <c r="H593" s="142" t="s">
        <v>35</v>
      </c>
      <c r="I593" s="143">
        <v>1196</v>
      </c>
      <c r="J593" s="143">
        <f t="shared" si="149"/>
        <v>227.24</v>
      </c>
      <c r="K593" s="53">
        <f t="shared" si="150"/>
        <v>1423.24</v>
      </c>
      <c r="L593" s="143">
        <f t="shared" si="151"/>
        <v>56.929600000000001</v>
      </c>
      <c r="M593" s="51">
        <f t="shared" si="152"/>
        <v>1480.1695999999999</v>
      </c>
      <c r="N593" s="54">
        <v>2</v>
      </c>
      <c r="O593" s="95">
        <v>0</v>
      </c>
      <c r="P593" s="54">
        <f>O593+B601</f>
        <v>0</v>
      </c>
      <c r="Q593" s="55">
        <f t="shared" si="153"/>
        <v>2</v>
      </c>
      <c r="S593" s="61">
        <f t="shared" si="154"/>
        <v>2960.3391999999999</v>
      </c>
      <c r="T593" s="56">
        <f t="shared" si="158"/>
        <v>0</v>
      </c>
      <c r="U593" s="141">
        <f t="shared" si="155"/>
        <v>0</v>
      </c>
    </row>
    <row r="594" spans="1:22" thickTop="1" thickBot="1">
      <c r="A594" s="32">
        <v>491</v>
      </c>
      <c r="C594" s="57">
        <f t="shared" si="157"/>
        <v>3054.73</v>
      </c>
      <c r="D594" s="58">
        <v>3100</v>
      </c>
      <c r="E594" s="59">
        <f t="shared" si="160"/>
        <v>0</v>
      </c>
      <c r="F594" s="52" t="s">
        <v>95</v>
      </c>
      <c r="G594" s="138" t="s">
        <v>1337</v>
      </c>
      <c r="H594" s="142" t="s">
        <v>1383</v>
      </c>
      <c r="I594" s="143">
        <v>1510</v>
      </c>
      <c r="J594" s="143">
        <f t="shared" si="149"/>
        <v>286.89999999999998</v>
      </c>
      <c r="K594" s="53">
        <f t="shared" si="150"/>
        <v>1796.9</v>
      </c>
      <c r="L594" s="143">
        <f t="shared" si="151"/>
        <v>71.876000000000005</v>
      </c>
      <c r="M594" s="51">
        <f t="shared" si="152"/>
        <v>1868.7760000000001</v>
      </c>
      <c r="N594" s="54">
        <v>2</v>
      </c>
      <c r="O594" s="95">
        <v>0</v>
      </c>
      <c r="P594" s="54">
        <f>O594+B602</f>
        <v>0</v>
      </c>
      <c r="Q594" s="55">
        <f t="shared" si="153"/>
        <v>2</v>
      </c>
      <c r="S594" s="61">
        <f t="shared" si="154"/>
        <v>3737.5520000000001</v>
      </c>
      <c r="T594" s="56">
        <f t="shared" si="158"/>
        <v>0</v>
      </c>
      <c r="U594" s="141">
        <f t="shared" si="155"/>
        <v>0</v>
      </c>
      <c r="V594" s="32" t="s">
        <v>1324</v>
      </c>
    </row>
    <row r="595" spans="1:22" thickTop="1" thickBot="1">
      <c r="A595" s="32">
        <v>473</v>
      </c>
      <c r="C595" s="57">
        <f t="shared" si="157"/>
        <v>2439.7380000000003</v>
      </c>
      <c r="D595" s="58">
        <v>3100</v>
      </c>
      <c r="E595" s="59">
        <f t="shared" si="160"/>
        <v>0</v>
      </c>
      <c r="F595" s="52" t="s">
        <v>95</v>
      </c>
      <c r="G595" s="138" t="s">
        <v>720</v>
      </c>
      <c r="H595" s="142" t="s">
        <v>1383</v>
      </c>
      <c r="I595" s="143">
        <v>1206</v>
      </c>
      <c r="J595" s="143">
        <f t="shared" si="149"/>
        <v>229.14000000000001</v>
      </c>
      <c r="K595" s="53">
        <f t="shared" si="150"/>
        <v>1435.14</v>
      </c>
      <c r="L595" s="143">
        <f t="shared" si="151"/>
        <v>57.405600000000007</v>
      </c>
      <c r="M595" s="51">
        <f t="shared" si="152"/>
        <v>1492.5456000000001</v>
      </c>
      <c r="N595" s="54">
        <v>2</v>
      </c>
      <c r="O595" s="95">
        <v>0</v>
      </c>
      <c r="P595" s="54">
        <v>1</v>
      </c>
      <c r="Q595" s="55">
        <f t="shared" si="153"/>
        <v>1</v>
      </c>
      <c r="S595" s="61">
        <f t="shared" si="154"/>
        <v>1492.5456000000001</v>
      </c>
      <c r="T595" s="56">
        <f t="shared" si="158"/>
        <v>3100</v>
      </c>
      <c r="U595" s="141">
        <f t="shared" si="155"/>
        <v>1607.4543999999999</v>
      </c>
      <c r="V595" s="32" t="s">
        <v>1324</v>
      </c>
    </row>
    <row r="596" spans="1:22" thickTop="1" thickBot="1">
      <c r="C596" s="57">
        <f t="shared" si="157"/>
        <v>1725.6189999999999</v>
      </c>
      <c r="D596" s="58">
        <v>2500</v>
      </c>
      <c r="E596" s="59">
        <f t="shared" si="160"/>
        <v>0</v>
      </c>
      <c r="F596" s="52" t="s">
        <v>95</v>
      </c>
      <c r="G596" s="138" t="s">
        <v>708</v>
      </c>
      <c r="H596" s="142" t="s">
        <v>624</v>
      </c>
      <c r="I596" s="143">
        <v>853</v>
      </c>
      <c r="J596" s="143">
        <f t="shared" si="149"/>
        <v>162.07</v>
      </c>
      <c r="K596" s="53">
        <f t="shared" si="150"/>
        <v>1015.0699999999999</v>
      </c>
      <c r="L596" s="143">
        <f t="shared" si="151"/>
        <v>40.602799999999995</v>
      </c>
      <c r="M596" s="51">
        <f t="shared" si="152"/>
        <v>1055.6727999999998</v>
      </c>
      <c r="N596" s="54">
        <v>3</v>
      </c>
      <c r="O596" s="95">
        <v>0</v>
      </c>
      <c r="P596" s="54">
        <v>1</v>
      </c>
      <c r="Q596" s="55">
        <f t="shared" si="153"/>
        <v>2</v>
      </c>
      <c r="S596" s="61">
        <f t="shared" si="154"/>
        <v>2111.3455999999996</v>
      </c>
      <c r="T596" s="56">
        <f t="shared" si="158"/>
        <v>2500</v>
      </c>
      <c r="U596" s="141">
        <f t="shared" si="155"/>
        <v>1444.3272000000002</v>
      </c>
      <c r="V596" s="32" t="s">
        <v>1349</v>
      </c>
    </row>
    <row r="597" spans="1:22" thickTop="1" thickBot="1">
      <c r="A597" s="32">
        <v>485</v>
      </c>
      <c r="C597" s="57">
        <f t="shared" si="157"/>
        <v>2508.52</v>
      </c>
      <c r="D597" s="58">
        <v>2800</v>
      </c>
      <c r="E597" s="59">
        <f t="shared" si="160"/>
        <v>0</v>
      </c>
      <c r="F597" s="52" t="s">
        <v>95</v>
      </c>
      <c r="G597" s="138" t="s">
        <v>714</v>
      </c>
      <c r="H597" s="142" t="s">
        <v>1383</v>
      </c>
      <c r="I597" s="143">
        <v>1240</v>
      </c>
      <c r="J597" s="143">
        <f t="shared" si="149"/>
        <v>235.6</v>
      </c>
      <c r="K597" s="53">
        <f t="shared" si="150"/>
        <v>1475.6</v>
      </c>
      <c r="L597" s="143">
        <f t="shared" si="151"/>
        <v>59.024000000000001</v>
      </c>
      <c r="M597" s="51">
        <f t="shared" si="152"/>
        <v>1534.6239999999998</v>
      </c>
      <c r="N597" s="54">
        <v>2</v>
      </c>
      <c r="O597" s="95">
        <v>0</v>
      </c>
      <c r="P597" s="54">
        <f>O597+B605</f>
        <v>0</v>
      </c>
      <c r="Q597" s="55">
        <f t="shared" si="153"/>
        <v>2</v>
      </c>
      <c r="S597" s="61">
        <f t="shared" si="154"/>
        <v>3069.2479999999996</v>
      </c>
      <c r="T597" s="56">
        <f t="shared" si="158"/>
        <v>0</v>
      </c>
      <c r="U597" s="141">
        <f t="shared" si="155"/>
        <v>0</v>
      </c>
      <c r="V597" s="32" t="s">
        <v>1324</v>
      </c>
    </row>
    <row r="598" spans="1:22" thickTop="1" thickBot="1">
      <c r="A598" s="32">
        <v>480</v>
      </c>
      <c r="C598" s="57">
        <f t="shared" si="157"/>
        <v>1925.8960000000002</v>
      </c>
      <c r="D598" s="58">
        <v>2800</v>
      </c>
      <c r="E598" s="59">
        <f t="shared" si="160"/>
        <v>0</v>
      </c>
      <c r="F598" s="52" t="s">
        <v>95</v>
      </c>
      <c r="G598" s="138" t="s">
        <v>714</v>
      </c>
      <c r="H598" s="142" t="s">
        <v>624</v>
      </c>
      <c r="I598" s="143">
        <v>952</v>
      </c>
      <c r="J598" s="143">
        <f t="shared" si="149"/>
        <v>180.88</v>
      </c>
      <c r="K598" s="53">
        <f t="shared" si="150"/>
        <v>1132.8800000000001</v>
      </c>
      <c r="L598" s="143">
        <f t="shared" si="151"/>
        <v>45.315200000000004</v>
      </c>
      <c r="M598" s="51">
        <f t="shared" si="152"/>
        <v>1178.1952000000001</v>
      </c>
      <c r="N598" s="54">
        <v>3</v>
      </c>
      <c r="O598" s="95">
        <v>0</v>
      </c>
      <c r="P598" s="54">
        <f>O598+B606</f>
        <v>0</v>
      </c>
      <c r="Q598" s="55">
        <f t="shared" si="153"/>
        <v>3</v>
      </c>
      <c r="S598" s="61">
        <f t="shared" si="154"/>
        <v>3534.5856000000003</v>
      </c>
      <c r="T598" s="56">
        <f t="shared" si="158"/>
        <v>0</v>
      </c>
      <c r="U598" s="141">
        <f t="shared" si="155"/>
        <v>0</v>
      </c>
      <c r="V598" s="32" t="s">
        <v>1349</v>
      </c>
    </row>
    <row r="599" spans="1:22" thickTop="1" thickBot="1">
      <c r="A599" s="32">
        <v>493</v>
      </c>
      <c r="C599" s="57">
        <f t="shared" si="157"/>
        <v>2065.4830000000002</v>
      </c>
      <c r="D599" s="58">
        <v>2500</v>
      </c>
      <c r="E599" s="59">
        <f t="shared" si="160"/>
        <v>0</v>
      </c>
      <c r="F599" s="52" t="s">
        <v>95</v>
      </c>
      <c r="G599" s="138" t="s">
        <v>702</v>
      </c>
      <c r="H599" s="142" t="s">
        <v>1383</v>
      </c>
      <c r="I599" s="143">
        <v>1021</v>
      </c>
      <c r="J599" s="143">
        <f t="shared" si="149"/>
        <v>193.99</v>
      </c>
      <c r="K599" s="53">
        <f t="shared" si="150"/>
        <v>1214.99</v>
      </c>
      <c r="L599" s="143">
        <f t="shared" si="151"/>
        <v>48.599600000000002</v>
      </c>
      <c r="M599" s="51">
        <f t="shared" si="152"/>
        <v>1263.5896</v>
      </c>
      <c r="N599" s="54">
        <v>2</v>
      </c>
      <c r="O599" s="95">
        <v>0</v>
      </c>
      <c r="P599" s="54">
        <v>1</v>
      </c>
      <c r="Q599" s="55">
        <f t="shared" si="153"/>
        <v>1</v>
      </c>
      <c r="S599" s="61">
        <f t="shared" si="154"/>
        <v>1263.5896</v>
      </c>
      <c r="T599" s="56">
        <f t="shared" si="158"/>
        <v>2500</v>
      </c>
      <c r="U599" s="141">
        <f t="shared" si="155"/>
        <v>1236.4104</v>
      </c>
      <c r="V599" s="32" t="s">
        <v>1324</v>
      </c>
    </row>
    <row r="600" spans="1:22" thickTop="1" thickBot="1">
      <c r="A600" s="32">
        <v>487</v>
      </c>
      <c r="C600" s="57">
        <f t="shared" si="157"/>
        <v>2468.06</v>
      </c>
      <c r="E600" s="59">
        <f t="shared" si="160"/>
        <v>0</v>
      </c>
      <c r="F600" s="52" t="s">
        <v>95</v>
      </c>
      <c r="G600" s="138" t="s">
        <v>1153</v>
      </c>
      <c r="H600" s="142" t="s">
        <v>290</v>
      </c>
      <c r="I600" s="143">
        <v>1220</v>
      </c>
      <c r="J600" s="143">
        <f t="shared" si="149"/>
        <v>231.8</v>
      </c>
      <c r="K600" s="53">
        <f t="shared" si="150"/>
        <v>1451.8</v>
      </c>
      <c r="L600" s="143">
        <f t="shared" si="151"/>
        <v>58.072000000000003</v>
      </c>
      <c r="M600" s="51">
        <f t="shared" si="152"/>
        <v>1509.8719999999998</v>
      </c>
      <c r="N600" s="54">
        <v>3</v>
      </c>
      <c r="O600" s="95">
        <v>0</v>
      </c>
      <c r="P600" s="54">
        <f>O600+B608</f>
        <v>0</v>
      </c>
      <c r="Q600" s="55">
        <f t="shared" si="153"/>
        <v>3</v>
      </c>
      <c r="S600" s="61">
        <f t="shared" si="154"/>
        <v>4529.616</v>
      </c>
      <c r="T600" s="56">
        <f t="shared" si="158"/>
        <v>0</v>
      </c>
      <c r="U600" s="141">
        <f t="shared" si="155"/>
        <v>0</v>
      </c>
    </row>
    <row r="601" spans="1:22" thickTop="1" thickBot="1">
      <c r="A601" s="32">
        <v>495</v>
      </c>
      <c r="C601" s="57">
        <f t="shared" si="157"/>
        <v>1790.355</v>
      </c>
      <c r="D601" s="58">
        <v>2500</v>
      </c>
      <c r="E601" s="59">
        <f t="shared" si="160"/>
        <v>2500</v>
      </c>
      <c r="F601" s="52" t="s">
        <v>95</v>
      </c>
      <c r="G601" s="138" t="s">
        <v>97</v>
      </c>
      <c r="H601" s="142" t="s">
        <v>35</v>
      </c>
      <c r="I601" s="143">
        <v>885</v>
      </c>
      <c r="J601" s="143">
        <f t="shared" si="149"/>
        <v>168.15</v>
      </c>
      <c r="K601" s="53">
        <f t="shared" si="150"/>
        <v>1053.1500000000001</v>
      </c>
      <c r="L601" s="143">
        <f t="shared" si="151"/>
        <v>42.126000000000005</v>
      </c>
      <c r="M601" s="51">
        <f t="shared" si="152"/>
        <v>1095.2760000000001</v>
      </c>
      <c r="N601" s="54">
        <v>20</v>
      </c>
      <c r="O601" s="95">
        <v>5</v>
      </c>
      <c r="P601" s="54">
        <f>O601+B609</f>
        <v>6</v>
      </c>
      <c r="Q601" s="55">
        <f t="shared" si="153"/>
        <v>14</v>
      </c>
      <c r="S601" s="61">
        <f t="shared" si="154"/>
        <v>15333.864000000001</v>
      </c>
      <c r="T601" s="56">
        <f t="shared" si="158"/>
        <v>15000</v>
      </c>
      <c r="U601" s="141">
        <f t="shared" si="155"/>
        <v>8428.3439999999991</v>
      </c>
    </row>
    <row r="602" spans="1:22" thickTop="1" thickBot="1">
      <c r="A602" s="32">
        <v>489</v>
      </c>
      <c r="C602" s="57">
        <f t="shared" si="157"/>
        <v>1962.31</v>
      </c>
      <c r="D602" s="58">
        <v>2500</v>
      </c>
      <c r="E602" s="59">
        <f t="shared" si="160"/>
        <v>0</v>
      </c>
      <c r="F602" s="52" t="s">
        <v>95</v>
      </c>
      <c r="G602" s="138" t="s">
        <v>1202</v>
      </c>
      <c r="H602" s="142" t="s">
        <v>286</v>
      </c>
      <c r="I602" s="143">
        <v>970</v>
      </c>
      <c r="J602" s="143">
        <f t="shared" si="149"/>
        <v>184.3</v>
      </c>
      <c r="K602" s="53">
        <f t="shared" si="150"/>
        <v>1154.3</v>
      </c>
      <c r="L602" s="143">
        <f t="shared" si="151"/>
        <v>46.171999999999997</v>
      </c>
      <c r="M602" s="51">
        <f t="shared" si="152"/>
        <v>1200.472</v>
      </c>
      <c r="N602" s="54">
        <v>10</v>
      </c>
      <c r="O602" s="95">
        <v>2</v>
      </c>
      <c r="P602" s="54">
        <f>O602+B610</f>
        <v>2</v>
      </c>
      <c r="Q602" s="55">
        <f t="shared" si="153"/>
        <v>8</v>
      </c>
      <c r="S602" s="61">
        <f t="shared" si="154"/>
        <v>9603.7759999999998</v>
      </c>
      <c r="T602" s="56">
        <f t="shared" si="158"/>
        <v>5000</v>
      </c>
      <c r="U602" s="141">
        <f t="shared" si="155"/>
        <v>2599.056</v>
      </c>
    </row>
    <row r="603" spans="1:22" thickTop="1" thickBot="1">
      <c r="A603" s="32">
        <v>492</v>
      </c>
      <c r="C603" s="57">
        <f t="shared" si="157"/>
        <v>2097.8510000000001</v>
      </c>
      <c r="D603" s="58">
        <v>2500</v>
      </c>
      <c r="E603" s="59">
        <f t="shared" si="160"/>
        <v>0</v>
      </c>
      <c r="F603" s="52" t="s">
        <v>95</v>
      </c>
      <c r="G603" s="138" t="s">
        <v>100</v>
      </c>
      <c r="H603" s="142" t="s">
        <v>290</v>
      </c>
      <c r="I603" s="143">
        <v>1037</v>
      </c>
      <c r="J603" s="143">
        <f t="shared" si="149"/>
        <v>197.03</v>
      </c>
      <c r="K603" s="53">
        <f t="shared" si="150"/>
        <v>1234.03</v>
      </c>
      <c r="L603" s="143">
        <f t="shared" si="151"/>
        <v>49.361199999999997</v>
      </c>
      <c r="M603" s="51">
        <f t="shared" si="152"/>
        <v>1283.3912</v>
      </c>
      <c r="N603" s="54">
        <v>3</v>
      </c>
      <c r="O603" s="95">
        <v>5</v>
      </c>
      <c r="P603" s="54">
        <v>3</v>
      </c>
      <c r="Q603" s="55">
        <f t="shared" si="153"/>
        <v>0</v>
      </c>
      <c r="S603" s="61">
        <f t="shared" si="154"/>
        <v>0</v>
      </c>
      <c r="T603" s="56">
        <f t="shared" si="158"/>
        <v>7500</v>
      </c>
      <c r="U603" s="141">
        <f t="shared" si="155"/>
        <v>3649.8263999999999</v>
      </c>
    </row>
    <row r="604" spans="1:22" thickTop="1" thickBot="1">
      <c r="A604" s="32">
        <v>499</v>
      </c>
      <c r="C604" s="57">
        <f t="shared" si="157"/>
        <v>2231.3689999999997</v>
      </c>
      <c r="D604" s="58">
        <v>2850</v>
      </c>
      <c r="E604" s="59">
        <f t="shared" si="160"/>
        <v>0</v>
      </c>
      <c r="F604" s="52" t="s">
        <v>95</v>
      </c>
      <c r="G604" s="138" t="s">
        <v>104</v>
      </c>
      <c r="H604" s="142" t="s">
        <v>286</v>
      </c>
      <c r="I604" s="143">
        <v>1103</v>
      </c>
      <c r="J604" s="143">
        <f t="shared" si="149"/>
        <v>209.57</v>
      </c>
      <c r="K604" s="53">
        <f t="shared" si="150"/>
        <v>1312.57</v>
      </c>
      <c r="L604" s="143">
        <f t="shared" si="151"/>
        <v>52.502800000000001</v>
      </c>
      <c r="M604" s="51">
        <f t="shared" si="152"/>
        <v>1365.0727999999999</v>
      </c>
      <c r="N604" s="54">
        <v>2</v>
      </c>
      <c r="O604" s="95">
        <v>1</v>
      </c>
      <c r="P604" s="54">
        <f>O604+B612</f>
        <v>1</v>
      </c>
      <c r="Q604" s="55">
        <f t="shared" si="153"/>
        <v>1</v>
      </c>
      <c r="S604" s="61">
        <f t="shared" si="154"/>
        <v>1365.0727999999999</v>
      </c>
      <c r="T604" s="56">
        <f t="shared" si="158"/>
        <v>2850</v>
      </c>
      <c r="U604" s="141">
        <f t="shared" si="155"/>
        <v>1484.9272000000001</v>
      </c>
    </row>
    <row r="605" spans="1:22" thickTop="1" thickBot="1">
      <c r="A605" s="32">
        <v>477</v>
      </c>
      <c r="C605" s="57">
        <f t="shared" si="157"/>
        <v>1992.6550000000002</v>
      </c>
      <c r="D605" s="58">
        <v>2850</v>
      </c>
      <c r="E605" s="59">
        <f t="shared" si="160"/>
        <v>0</v>
      </c>
      <c r="F605" s="52" t="s">
        <v>95</v>
      </c>
      <c r="G605" s="138" t="s">
        <v>1207</v>
      </c>
      <c r="H605" s="142" t="s">
        <v>624</v>
      </c>
      <c r="I605" s="143">
        <v>985</v>
      </c>
      <c r="J605" s="143">
        <f t="shared" si="149"/>
        <v>187.15</v>
      </c>
      <c r="K605" s="53">
        <f t="shared" si="150"/>
        <v>1172.1500000000001</v>
      </c>
      <c r="L605" s="143">
        <f t="shared" si="151"/>
        <v>46.886000000000003</v>
      </c>
      <c r="M605" s="51">
        <f t="shared" si="152"/>
        <v>1219.0360000000001</v>
      </c>
      <c r="N605" s="54">
        <v>5</v>
      </c>
      <c r="O605" s="95">
        <v>0</v>
      </c>
      <c r="P605" s="54">
        <f>O605+B613</f>
        <v>0</v>
      </c>
      <c r="Q605" s="55">
        <f t="shared" si="153"/>
        <v>5</v>
      </c>
      <c r="S605" s="61">
        <f t="shared" si="154"/>
        <v>6095.18</v>
      </c>
      <c r="T605" s="56">
        <f t="shared" si="158"/>
        <v>0</v>
      </c>
      <c r="U605" s="141">
        <f t="shared" si="155"/>
        <v>0</v>
      </c>
    </row>
    <row r="606" spans="1:22" thickTop="1" thickBot="1">
      <c r="A606" s="32">
        <v>476</v>
      </c>
      <c r="C606" s="57">
        <f t="shared" si="157"/>
        <v>1879.367</v>
      </c>
      <c r="D606" s="58">
        <v>2500</v>
      </c>
      <c r="E606" s="59">
        <f t="shared" si="160"/>
        <v>0</v>
      </c>
      <c r="F606" s="52" t="s">
        <v>95</v>
      </c>
      <c r="G606" s="138" t="s">
        <v>99</v>
      </c>
      <c r="H606" s="142" t="s">
        <v>286</v>
      </c>
      <c r="I606" s="143">
        <v>929</v>
      </c>
      <c r="J606" s="143">
        <f t="shared" si="149"/>
        <v>176.51</v>
      </c>
      <c r="K606" s="53">
        <f t="shared" si="150"/>
        <v>1105.51</v>
      </c>
      <c r="L606" s="143">
        <f t="shared" si="151"/>
        <v>44.220399999999998</v>
      </c>
      <c r="M606" s="51">
        <f t="shared" si="152"/>
        <v>1149.7303999999999</v>
      </c>
      <c r="N606" s="54">
        <v>10</v>
      </c>
      <c r="O606" s="95">
        <v>7</v>
      </c>
      <c r="P606" s="54">
        <f>O606+B614</f>
        <v>7</v>
      </c>
      <c r="Q606" s="55">
        <f t="shared" si="153"/>
        <v>3</v>
      </c>
      <c r="S606" s="61">
        <f t="shared" si="154"/>
        <v>3449.1911999999998</v>
      </c>
      <c r="T606" s="56">
        <f t="shared" si="158"/>
        <v>17500</v>
      </c>
      <c r="U606" s="141">
        <f t="shared" si="155"/>
        <v>9451.887200000001</v>
      </c>
    </row>
    <row r="607" spans="1:22" thickTop="1" thickBot="1">
      <c r="A607" s="32">
        <v>475</v>
      </c>
      <c r="C607" s="57">
        <f t="shared" si="157"/>
        <v>4705.4979999999996</v>
      </c>
      <c r="D607" s="58">
        <v>5500</v>
      </c>
      <c r="E607" s="59">
        <f t="shared" si="160"/>
        <v>0</v>
      </c>
      <c r="F607" s="52" t="s">
        <v>95</v>
      </c>
      <c r="G607" s="138" t="s">
        <v>103</v>
      </c>
      <c r="H607" s="142" t="s">
        <v>286</v>
      </c>
      <c r="I607" s="143">
        <v>2326</v>
      </c>
      <c r="J607" s="143">
        <f t="shared" si="149"/>
        <v>441.94</v>
      </c>
      <c r="K607" s="53">
        <f t="shared" si="150"/>
        <v>2767.94</v>
      </c>
      <c r="L607" s="143">
        <f t="shared" si="151"/>
        <v>110.7176</v>
      </c>
      <c r="M607" s="51">
        <f t="shared" si="152"/>
        <v>2878.6576</v>
      </c>
      <c r="N607" s="54">
        <v>0</v>
      </c>
      <c r="O607" s="95">
        <v>0</v>
      </c>
      <c r="P607" s="54">
        <f>O607+B615</f>
        <v>0</v>
      </c>
      <c r="Q607" s="55">
        <f t="shared" si="153"/>
        <v>0</v>
      </c>
      <c r="S607" s="61">
        <f t="shared" si="154"/>
        <v>0</v>
      </c>
      <c r="T607" s="56">
        <f t="shared" si="158"/>
        <v>0</v>
      </c>
      <c r="U607" s="141">
        <f t="shared" si="155"/>
        <v>0</v>
      </c>
    </row>
    <row r="608" spans="1:22" thickTop="1" thickBot="1">
      <c r="A608" s="32">
        <v>465</v>
      </c>
      <c r="C608" s="57">
        <f t="shared" si="157"/>
        <v>1859.1370000000002</v>
      </c>
      <c r="D608" s="58">
        <v>2500</v>
      </c>
      <c r="E608" s="59">
        <f t="shared" si="160"/>
        <v>0</v>
      </c>
      <c r="F608" s="52" t="s">
        <v>95</v>
      </c>
      <c r="G608" s="138" t="s">
        <v>96</v>
      </c>
      <c r="H608" s="142" t="s">
        <v>286</v>
      </c>
      <c r="I608" s="143">
        <v>919</v>
      </c>
      <c r="J608" s="143">
        <f t="shared" si="149"/>
        <v>174.61</v>
      </c>
      <c r="K608" s="53">
        <f t="shared" si="150"/>
        <v>1093.6100000000001</v>
      </c>
      <c r="L608" s="143">
        <f t="shared" si="151"/>
        <v>43.744400000000006</v>
      </c>
      <c r="M608" s="51">
        <f t="shared" si="152"/>
        <v>1137.3544000000002</v>
      </c>
      <c r="N608" s="54">
        <v>10</v>
      </c>
      <c r="O608" s="95">
        <v>5</v>
      </c>
      <c r="P608" s="54">
        <v>9</v>
      </c>
      <c r="Q608" s="55">
        <f t="shared" si="153"/>
        <v>1</v>
      </c>
      <c r="S608" s="61">
        <f t="shared" si="154"/>
        <v>1137.3544000000002</v>
      </c>
      <c r="T608" s="56">
        <f t="shared" ref="T608:T638" si="161">P608*D608</f>
        <v>22500</v>
      </c>
      <c r="U608" s="141">
        <f t="shared" si="155"/>
        <v>12263.810399999998</v>
      </c>
    </row>
    <row r="609" spans="1:22" thickTop="1" thickBot="1">
      <c r="A609" s="32">
        <v>498</v>
      </c>
      <c r="B609" s="60">
        <v>1</v>
      </c>
      <c r="C609" s="57">
        <f t="shared" si="157"/>
        <v>2265.7599999999998</v>
      </c>
      <c r="D609" s="58">
        <v>2500</v>
      </c>
      <c r="E609" s="59">
        <f t="shared" si="160"/>
        <v>0</v>
      </c>
      <c r="F609" s="52" t="s">
        <v>95</v>
      </c>
      <c r="G609" s="138" t="s">
        <v>1203</v>
      </c>
      <c r="H609" s="142" t="s">
        <v>35</v>
      </c>
      <c r="I609" s="143">
        <v>1120</v>
      </c>
      <c r="J609" s="143">
        <f t="shared" si="149"/>
        <v>212.8</v>
      </c>
      <c r="K609" s="53">
        <f t="shared" si="150"/>
        <v>1332.8</v>
      </c>
      <c r="L609" s="143">
        <f t="shared" si="151"/>
        <v>53.311999999999998</v>
      </c>
      <c r="M609" s="51">
        <f t="shared" si="152"/>
        <v>1386.1119999999999</v>
      </c>
      <c r="N609" s="54">
        <v>5</v>
      </c>
      <c r="O609" s="95">
        <v>1</v>
      </c>
      <c r="P609" s="54">
        <f>O609+B617</f>
        <v>1</v>
      </c>
      <c r="Q609" s="55">
        <f t="shared" si="153"/>
        <v>4</v>
      </c>
      <c r="S609" s="61">
        <f t="shared" si="154"/>
        <v>5544.4479999999994</v>
      </c>
      <c r="T609" s="56">
        <f t="shared" si="161"/>
        <v>2500</v>
      </c>
      <c r="U609" s="141">
        <f t="shared" si="155"/>
        <v>1113.8880000000001</v>
      </c>
    </row>
    <row r="610" spans="1:22" thickTop="1" thickBot="1">
      <c r="A610" s="32">
        <v>463</v>
      </c>
      <c r="C610" s="57">
        <f t="shared" si="157"/>
        <v>3884.1600000000003</v>
      </c>
      <c r="D610" s="58">
        <v>4000</v>
      </c>
      <c r="E610" s="59">
        <f t="shared" si="160"/>
        <v>0</v>
      </c>
      <c r="F610" s="52" t="s">
        <v>95</v>
      </c>
      <c r="G610" s="138" t="s">
        <v>1494</v>
      </c>
      <c r="H610" s="142" t="s">
        <v>21</v>
      </c>
      <c r="I610" s="143">
        <v>1920</v>
      </c>
      <c r="J610" s="143">
        <f t="shared" si="149"/>
        <v>364.8</v>
      </c>
      <c r="K610" s="127">
        <f t="shared" si="150"/>
        <v>2284.8000000000002</v>
      </c>
      <c r="L610" s="143">
        <f t="shared" si="151"/>
        <v>91.39200000000001</v>
      </c>
      <c r="M610" s="51">
        <f t="shared" si="152"/>
        <v>2376.192</v>
      </c>
      <c r="N610" s="54">
        <v>2</v>
      </c>
      <c r="O610" s="95">
        <v>0</v>
      </c>
      <c r="P610" s="54">
        <f>O610+B618</f>
        <v>0</v>
      </c>
      <c r="Q610" s="55">
        <f t="shared" si="153"/>
        <v>2</v>
      </c>
      <c r="S610" s="61">
        <f t="shared" si="154"/>
        <v>4752.384</v>
      </c>
      <c r="T610" s="56">
        <f t="shared" si="161"/>
        <v>0</v>
      </c>
      <c r="U610" s="141">
        <f t="shared" si="155"/>
        <v>0</v>
      </c>
      <c r="V610" s="32" t="s">
        <v>1493</v>
      </c>
    </row>
    <row r="611" spans="1:22" thickTop="1" thickBot="1">
      <c r="A611" s="32">
        <v>496</v>
      </c>
      <c r="C611" s="57">
        <f t="shared" si="157"/>
        <v>4820.8090000000002</v>
      </c>
      <c r="D611" s="58">
        <v>5650</v>
      </c>
      <c r="E611" s="59">
        <f t="shared" si="160"/>
        <v>0</v>
      </c>
      <c r="F611" s="52" t="s">
        <v>95</v>
      </c>
      <c r="G611" s="138" t="s">
        <v>1209</v>
      </c>
      <c r="H611" s="142" t="s">
        <v>21</v>
      </c>
      <c r="I611" s="143">
        <v>2383</v>
      </c>
      <c r="J611" s="143">
        <f t="shared" si="149"/>
        <v>452.77</v>
      </c>
      <c r="K611" s="53">
        <f t="shared" si="150"/>
        <v>2835.77</v>
      </c>
      <c r="L611" s="143">
        <f t="shared" si="151"/>
        <v>113.4308</v>
      </c>
      <c r="M611" s="51">
        <f t="shared" si="152"/>
        <v>2949.2008000000001</v>
      </c>
      <c r="N611" s="54">
        <v>4</v>
      </c>
      <c r="O611" s="95">
        <v>0</v>
      </c>
      <c r="P611" s="54">
        <f>O611+B619</f>
        <v>0</v>
      </c>
      <c r="Q611" s="55">
        <f t="shared" si="153"/>
        <v>4</v>
      </c>
      <c r="S611" s="61">
        <f t="shared" si="154"/>
        <v>11796.8032</v>
      </c>
      <c r="T611" s="56">
        <f t="shared" si="161"/>
        <v>0</v>
      </c>
      <c r="U611" s="141">
        <f t="shared" si="155"/>
        <v>0</v>
      </c>
    </row>
    <row r="612" spans="1:22" thickTop="1" thickBot="1">
      <c r="A612" s="32">
        <v>494</v>
      </c>
      <c r="C612" s="57">
        <f t="shared" si="157"/>
        <v>4646.8309999999992</v>
      </c>
      <c r="D612" s="58">
        <v>6590</v>
      </c>
      <c r="E612" s="59">
        <f t="shared" si="160"/>
        <v>0</v>
      </c>
      <c r="F612" s="52" t="s">
        <v>95</v>
      </c>
      <c r="G612" s="138" t="s">
        <v>98</v>
      </c>
      <c r="H612" s="142" t="s">
        <v>21</v>
      </c>
      <c r="I612" s="143">
        <v>2297</v>
      </c>
      <c r="J612" s="143">
        <f t="shared" si="149"/>
        <v>436.43</v>
      </c>
      <c r="K612" s="53">
        <f t="shared" si="150"/>
        <v>2733.43</v>
      </c>
      <c r="L612" s="143">
        <f t="shared" si="151"/>
        <v>109.3372</v>
      </c>
      <c r="M612" s="51">
        <f t="shared" si="152"/>
        <v>2842.7671999999998</v>
      </c>
      <c r="N612" s="54">
        <v>3</v>
      </c>
      <c r="O612" s="95">
        <v>1</v>
      </c>
      <c r="P612" s="54">
        <f>O612+B620</f>
        <v>1</v>
      </c>
      <c r="Q612" s="55">
        <f t="shared" si="153"/>
        <v>2</v>
      </c>
      <c r="S612" s="61">
        <f t="shared" si="154"/>
        <v>5685.5343999999996</v>
      </c>
      <c r="T612" s="56">
        <f t="shared" si="161"/>
        <v>6590</v>
      </c>
      <c r="U612" s="141">
        <f t="shared" si="155"/>
        <v>3747.2328000000002</v>
      </c>
    </row>
    <row r="613" spans="1:22" thickTop="1" thickBot="1">
      <c r="A613" s="32">
        <v>497</v>
      </c>
      <c r="C613" s="57">
        <f t="shared" si="157"/>
        <v>2263.7370000000001</v>
      </c>
      <c r="D613" s="58">
        <v>3500</v>
      </c>
      <c r="E613" s="59">
        <f t="shared" si="160"/>
        <v>0</v>
      </c>
      <c r="F613" s="52" t="s">
        <v>95</v>
      </c>
      <c r="G613" s="138" t="s">
        <v>1206</v>
      </c>
      <c r="H613" s="142" t="s">
        <v>24</v>
      </c>
      <c r="I613" s="143">
        <v>1119</v>
      </c>
      <c r="J613" s="143">
        <f t="shared" si="149"/>
        <v>212.61</v>
      </c>
      <c r="K613" s="125">
        <f t="shared" si="150"/>
        <v>1331.6100000000001</v>
      </c>
      <c r="L613" s="143">
        <f t="shared" si="151"/>
        <v>53.264400000000009</v>
      </c>
      <c r="M613" s="51">
        <f t="shared" si="152"/>
        <v>1384.8744000000002</v>
      </c>
      <c r="N613" s="54">
        <v>12</v>
      </c>
      <c r="O613" s="95">
        <v>0</v>
      </c>
      <c r="P613" s="54">
        <v>1</v>
      </c>
      <c r="Q613" s="55">
        <f t="shared" si="153"/>
        <v>11</v>
      </c>
      <c r="S613" s="61">
        <f t="shared" si="154"/>
        <v>15233.618400000001</v>
      </c>
      <c r="T613" s="56">
        <f t="shared" si="161"/>
        <v>3500</v>
      </c>
      <c r="U613" s="141">
        <f t="shared" si="155"/>
        <v>2115.1255999999998</v>
      </c>
    </row>
    <row r="614" spans="1:22" thickTop="1" thickBot="1">
      <c r="A614" s="32">
        <v>474</v>
      </c>
      <c r="C614" s="57">
        <f t="shared" si="157"/>
        <v>2263.7370000000001</v>
      </c>
      <c r="D614" s="58">
        <v>3500</v>
      </c>
      <c r="E614" s="59">
        <f t="shared" si="160"/>
        <v>0</v>
      </c>
      <c r="F614" s="52" t="s">
        <v>95</v>
      </c>
      <c r="G614" s="138" t="s">
        <v>1205</v>
      </c>
      <c r="H614" s="142" t="s">
        <v>24</v>
      </c>
      <c r="I614" s="143">
        <v>1119</v>
      </c>
      <c r="J614" s="143">
        <f t="shared" si="149"/>
        <v>212.61</v>
      </c>
      <c r="K614" s="125">
        <f t="shared" si="150"/>
        <v>1331.6100000000001</v>
      </c>
      <c r="L614" s="143">
        <f t="shared" si="151"/>
        <v>53.264400000000009</v>
      </c>
      <c r="M614" s="51">
        <f t="shared" si="152"/>
        <v>1384.8744000000002</v>
      </c>
      <c r="N614" s="54">
        <v>12</v>
      </c>
      <c r="O614" s="95">
        <v>0</v>
      </c>
      <c r="P614" s="54">
        <v>0</v>
      </c>
      <c r="Q614" s="55">
        <f t="shared" si="153"/>
        <v>12</v>
      </c>
      <c r="S614" s="61">
        <f t="shared" si="154"/>
        <v>16618.4928</v>
      </c>
      <c r="T614" s="56">
        <f t="shared" si="161"/>
        <v>0</v>
      </c>
      <c r="U614" s="141">
        <f t="shared" si="155"/>
        <v>0</v>
      </c>
    </row>
    <row r="615" spans="1:22" thickTop="1" thickBot="1">
      <c r="A615" s="32">
        <v>486</v>
      </c>
      <c r="C615" s="57">
        <f t="shared" si="157"/>
        <v>2459.9679999999998</v>
      </c>
      <c r="D615" s="58">
        <v>3000</v>
      </c>
      <c r="E615" s="59">
        <f t="shared" si="160"/>
        <v>0</v>
      </c>
      <c r="F615" s="52" t="s">
        <v>95</v>
      </c>
      <c r="G615" s="138" t="s">
        <v>1204</v>
      </c>
      <c r="H615" s="142" t="s">
        <v>24</v>
      </c>
      <c r="I615" s="143">
        <v>1216</v>
      </c>
      <c r="J615" s="143">
        <f t="shared" si="149"/>
        <v>231.04</v>
      </c>
      <c r="K615" s="125">
        <f t="shared" si="150"/>
        <v>1447.04</v>
      </c>
      <c r="L615" s="143">
        <f t="shared" si="151"/>
        <v>57.881599999999999</v>
      </c>
      <c r="M615" s="51">
        <f t="shared" si="152"/>
        <v>1504.9215999999999</v>
      </c>
      <c r="N615" s="54">
        <v>5</v>
      </c>
      <c r="O615" s="95">
        <v>0</v>
      </c>
      <c r="P615" s="54">
        <v>1</v>
      </c>
      <c r="Q615" s="55">
        <f t="shared" si="153"/>
        <v>4</v>
      </c>
      <c r="S615" s="61">
        <f t="shared" si="154"/>
        <v>6019.6863999999996</v>
      </c>
      <c r="T615" s="56">
        <f t="shared" si="161"/>
        <v>3000</v>
      </c>
      <c r="U615" s="141">
        <f t="shared" si="155"/>
        <v>1495.0784000000001</v>
      </c>
    </row>
    <row r="616" spans="1:22" thickTop="1" thickBot="1">
      <c r="A616" s="32">
        <v>997</v>
      </c>
      <c r="C616" s="57">
        <f t="shared" si="157"/>
        <v>3938.7809999999995</v>
      </c>
      <c r="D616" s="58">
        <v>3680</v>
      </c>
      <c r="E616" s="59">
        <f t="shared" si="160"/>
        <v>3680</v>
      </c>
      <c r="F616" s="52" t="s">
        <v>101</v>
      </c>
      <c r="G616" s="138" t="s">
        <v>1200</v>
      </c>
      <c r="H616" s="142" t="s">
        <v>14</v>
      </c>
      <c r="I616" s="143">
        <v>1947</v>
      </c>
      <c r="J616" s="143">
        <f t="shared" ref="J616:J679" si="162">0.19*I616</f>
        <v>369.93</v>
      </c>
      <c r="K616" s="125">
        <f t="shared" ref="K616:K679" si="163">I616+J616</f>
        <v>2316.9299999999998</v>
      </c>
      <c r="L616" s="143">
        <f t="shared" ref="L616:L679" si="164">0.04*K616</f>
        <v>92.677199999999999</v>
      </c>
      <c r="M616" s="51">
        <f t="shared" ref="M616:M679" si="165">K616+L616</f>
        <v>2409.6071999999999</v>
      </c>
      <c r="N616" s="54">
        <v>2</v>
      </c>
      <c r="O616" s="95">
        <v>0</v>
      </c>
      <c r="P616" s="54">
        <f>O616+B624</f>
        <v>1</v>
      </c>
      <c r="Q616" s="55">
        <f t="shared" ref="Q616:Q679" si="166">N616-P616</f>
        <v>1</v>
      </c>
      <c r="S616" s="61">
        <f t="shared" ref="S616:S638" si="167">Q616*M616</f>
        <v>2409.6071999999999</v>
      </c>
      <c r="T616" s="56">
        <f t="shared" si="161"/>
        <v>3680</v>
      </c>
      <c r="U616" s="141">
        <f t="shared" si="155"/>
        <v>1270.3928000000001</v>
      </c>
    </row>
    <row r="617" spans="1:22" thickTop="1" thickBot="1">
      <c r="A617" s="32">
        <v>998</v>
      </c>
      <c r="C617" s="57">
        <f t="shared" si="157"/>
        <v>5923.3440000000001</v>
      </c>
      <c r="D617" s="58">
        <v>5050</v>
      </c>
      <c r="E617" s="59">
        <f t="shared" si="160"/>
        <v>5050</v>
      </c>
      <c r="F617" s="52" t="s">
        <v>101</v>
      </c>
      <c r="G617" s="138" t="s">
        <v>1201</v>
      </c>
      <c r="H617" s="142" t="s">
        <v>14</v>
      </c>
      <c r="I617" s="143">
        <v>2928</v>
      </c>
      <c r="J617" s="143">
        <f t="shared" si="162"/>
        <v>556.32000000000005</v>
      </c>
      <c r="K617" s="125">
        <f t="shared" si="163"/>
        <v>3484.32</v>
      </c>
      <c r="L617" s="143">
        <f t="shared" si="164"/>
        <v>139.37280000000001</v>
      </c>
      <c r="M617" s="51">
        <f t="shared" si="165"/>
        <v>3623.6928000000003</v>
      </c>
      <c r="N617" s="54">
        <v>2</v>
      </c>
      <c r="O617" s="95">
        <v>0</v>
      </c>
      <c r="P617" s="54">
        <f>O617+B625</f>
        <v>1</v>
      </c>
      <c r="Q617" s="55">
        <f t="shared" si="166"/>
        <v>1</v>
      </c>
      <c r="S617" s="61">
        <f t="shared" si="167"/>
        <v>3623.6928000000003</v>
      </c>
      <c r="T617" s="56">
        <f t="shared" si="161"/>
        <v>5050</v>
      </c>
      <c r="U617" s="141">
        <f t="shared" si="155"/>
        <v>1426.3071999999997</v>
      </c>
    </row>
    <row r="618" spans="1:22" thickTop="1" thickBot="1">
      <c r="A618" s="32">
        <v>710</v>
      </c>
      <c r="C618" s="57">
        <f t="shared" si="157"/>
        <v>2079.6439999999998</v>
      </c>
      <c r="D618" s="58">
        <v>2500</v>
      </c>
      <c r="E618" s="59">
        <f t="shared" si="160"/>
        <v>0</v>
      </c>
      <c r="F618" s="52" t="s">
        <v>101</v>
      </c>
      <c r="G618" s="138" t="s">
        <v>1208</v>
      </c>
      <c r="H618" s="142" t="s">
        <v>35</v>
      </c>
      <c r="I618" s="143">
        <v>1028</v>
      </c>
      <c r="J618" s="143">
        <f t="shared" si="162"/>
        <v>195.32</v>
      </c>
      <c r="K618" s="53">
        <f t="shared" si="163"/>
        <v>1223.32</v>
      </c>
      <c r="L618" s="143">
        <f t="shared" si="164"/>
        <v>48.9328</v>
      </c>
      <c r="M618" s="51">
        <f t="shared" si="165"/>
        <v>1272.2528</v>
      </c>
      <c r="N618" s="54">
        <v>10</v>
      </c>
      <c r="O618" s="95">
        <v>0</v>
      </c>
      <c r="P618" s="54">
        <f>O618+B626</f>
        <v>0</v>
      </c>
      <c r="Q618" s="55">
        <f t="shared" si="166"/>
        <v>10</v>
      </c>
      <c r="S618" s="61">
        <f t="shared" si="167"/>
        <v>12722.528</v>
      </c>
      <c r="T618" s="56">
        <f t="shared" si="161"/>
        <v>0</v>
      </c>
      <c r="U618" s="141">
        <f t="shared" si="155"/>
        <v>0</v>
      </c>
    </row>
    <row r="619" spans="1:22" thickTop="1" thickBot="1">
      <c r="A619" s="32">
        <v>478</v>
      </c>
      <c r="C619" s="57">
        <f t="shared" si="157"/>
        <v>1879.367</v>
      </c>
      <c r="D619" s="58">
        <v>2500</v>
      </c>
      <c r="E619" s="59">
        <f t="shared" si="160"/>
        <v>0</v>
      </c>
      <c r="F619" s="52" t="s">
        <v>101</v>
      </c>
      <c r="G619" s="138" t="s">
        <v>102</v>
      </c>
      <c r="H619" s="142" t="s">
        <v>286</v>
      </c>
      <c r="I619" s="143">
        <v>929</v>
      </c>
      <c r="J619" s="143">
        <f t="shared" si="162"/>
        <v>176.51</v>
      </c>
      <c r="K619" s="53">
        <f t="shared" si="163"/>
        <v>1105.51</v>
      </c>
      <c r="L619" s="143">
        <f t="shared" si="164"/>
        <v>44.220399999999998</v>
      </c>
      <c r="M619" s="51">
        <f t="shared" si="165"/>
        <v>1149.7303999999999</v>
      </c>
      <c r="N619" s="54">
        <v>10</v>
      </c>
      <c r="O619" s="95">
        <v>0</v>
      </c>
      <c r="P619" s="54">
        <v>6</v>
      </c>
      <c r="Q619" s="55">
        <f t="shared" si="166"/>
        <v>4</v>
      </c>
      <c r="S619" s="61">
        <f t="shared" si="167"/>
        <v>4598.9215999999997</v>
      </c>
      <c r="T619" s="56">
        <f t="shared" si="161"/>
        <v>15000</v>
      </c>
      <c r="U619" s="141">
        <f t="shared" si="155"/>
        <v>8101.6176000000005</v>
      </c>
    </row>
    <row r="620" spans="1:22" thickTop="1" thickBot="1">
      <c r="A620" s="32">
        <v>468</v>
      </c>
      <c r="C620" s="57">
        <f t="shared" si="157"/>
        <v>1416.1</v>
      </c>
      <c r="D620" s="58">
        <v>3000</v>
      </c>
      <c r="E620" s="59">
        <f t="shared" si="160"/>
        <v>0</v>
      </c>
      <c r="F620" s="52" t="s">
        <v>101</v>
      </c>
      <c r="G620" s="138" t="s">
        <v>1495</v>
      </c>
      <c r="H620" s="142" t="s">
        <v>21</v>
      </c>
      <c r="I620" s="143">
        <v>700</v>
      </c>
      <c r="J620" s="143">
        <f t="shared" si="162"/>
        <v>133</v>
      </c>
      <c r="K620" s="53">
        <f t="shared" si="163"/>
        <v>833</v>
      </c>
      <c r="L620" s="143">
        <f t="shared" si="164"/>
        <v>33.32</v>
      </c>
      <c r="M620" s="51">
        <f t="shared" si="165"/>
        <v>866.32</v>
      </c>
      <c r="N620" s="54">
        <v>20</v>
      </c>
      <c r="O620" s="95">
        <v>0</v>
      </c>
      <c r="P620" s="54">
        <v>2</v>
      </c>
      <c r="Q620" s="55">
        <f t="shared" si="166"/>
        <v>18</v>
      </c>
      <c r="S620" s="61">
        <f t="shared" si="167"/>
        <v>15593.76</v>
      </c>
      <c r="T620" s="56">
        <f t="shared" si="161"/>
        <v>6000</v>
      </c>
      <c r="U620" s="141">
        <f t="shared" si="155"/>
        <v>4267.3599999999997</v>
      </c>
      <c r="V620" s="32" t="s">
        <v>1603</v>
      </c>
    </row>
    <row r="621" spans="1:22" thickTop="1" thickBot="1">
      <c r="A621" s="32">
        <v>705</v>
      </c>
      <c r="C621" s="57">
        <f t="shared" si="157"/>
        <v>2540.8879999999999</v>
      </c>
      <c r="D621" s="58">
        <v>3000</v>
      </c>
      <c r="E621" s="59">
        <f t="shared" si="160"/>
        <v>3000</v>
      </c>
      <c r="F621" s="52" t="s">
        <v>101</v>
      </c>
      <c r="G621" s="138" t="s">
        <v>1495</v>
      </c>
      <c r="H621" s="142" t="s">
        <v>21</v>
      </c>
      <c r="I621" s="143">
        <v>1256</v>
      </c>
      <c r="J621" s="143">
        <f t="shared" si="162"/>
        <v>238.64000000000001</v>
      </c>
      <c r="K621" s="127">
        <f t="shared" si="163"/>
        <v>1494.64</v>
      </c>
      <c r="L621" s="143">
        <f t="shared" si="164"/>
        <v>59.785600000000002</v>
      </c>
      <c r="M621" s="51">
        <f t="shared" si="165"/>
        <v>1554.4256</v>
      </c>
      <c r="N621" s="54">
        <v>3</v>
      </c>
      <c r="O621" s="95">
        <v>0</v>
      </c>
      <c r="P621" s="54">
        <f t="shared" ref="P621:P631" si="168">O621+B629</f>
        <v>1</v>
      </c>
      <c r="Q621" s="55">
        <f t="shared" si="166"/>
        <v>2</v>
      </c>
      <c r="S621" s="61">
        <f t="shared" si="167"/>
        <v>3108.8512000000001</v>
      </c>
      <c r="T621" s="56">
        <f t="shared" si="161"/>
        <v>3000</v>
      </c>
      <c r="U621" s="141">
        <f t="shared" si="155"/>
        <v>1445.5744</v>
      </c>
      <c r="V621" s="32" t="s">
        <v>1493</v>
      </c>
    </row>
    <row r="622" spans="1:22" thickTop="1" thickBot="1">
      <c r="A622" s="32">
        <v>467</v>
      </c>
      <c r="C622" s="57">
        <f t="shared" si="157"/>
        <v>1416.1</v>
      </c>
      <c r="D622" s="58">
        <v>3000</v>
      </c>
      <c r="E622" s="59">
        <f t="shared" si="160"/>
        <v>0</v>
      </c>
      <c r="F622" s="52" t="s">
        <v>1604</v>
      </c>
      <c r="G622" s="138" t="s">
        <v>1924</v>
      </c>
      <c r="H622" s="142" t="s">
        <v>21</v>
      </c>
      <c r="I622" s="143">
        <v>700</v>
      </c>
      <c r="J622" s="143">
        <f t="shared" si="162"/>
        <v>133</v>
      </c>
      <c r="K622" s="53">
        <f t="shared" si="163"/>
        <v>833</v>
      </c>
      <c r="L622" s="143">
        <f t="shared" si="164"/>
        <v>33.32</v>
      </c>
      <c r="M622" s="51">
        <f t="shared" si="165"/>
        <v>866.32</v>
      </c>
      <c r="N622" s="54">
        <v>5</v>
      </c>
      <c r="O622" s="95">
        <v>0</v>
      </c>
      <c r="P622" s="54">
        <f t="shared" si="168"/>
        <v>0</v>
      </c>
      <c r="Q622" s="55">
        <f t="shared" si="166"/>
        <v>5</v>
      </c>
      <c r="S622" s="61">
        <f t="shared" si="167"/>
        <v>4331.6000000000004</v>
      </c>
      <c r="T622" s="56">
        <f t="shared" si="161"/>
        <v>0</v>
      </c>
      <c r="U622" s="141">
        <f t="shared" ref="U622:U685" si="169">T622-P622*M622</f>
        <v>0</v>
      </c>
      <c r="V622" s="32" t="s">
        <v>1603</v>
      </c>
    </row>
    <row r="623" spans="1:22" thickTop="1" thickBot="1">
      <c r="A623" s="32">
        <v>482</v>
      </c>
      <c r="C623" s="57">
        <f t="shared" si="157"/>
        <v>1011.5</v>
      </c>
      <c r="D623" s="58">
        <v>3200</v>
      </c>
      <c r="E623" s="59">
        <f t="shared" si="160"/>
        <v>0</v>
      </c>
      <c r="F623" s="52" t="s">
        <v>1604</v>
      </c>
      <c r="G623" s="138" t="s">
        <v>1606</v>
      </c>
      <c r="H623" s="142" t="s">
        <v>21</v>
      </c>
      <c r="I623" s="143">
        <v>500</v>
      </c>
      <c r="J623" s="143">
        <f t="shared" si="162"/>
        <v>95</v>
      </c>
      <c r="K623" s="53">
        <f t="shared" si="163"/>
        <v>595</v>
      </c>
      <c r="L623" s="143">
        <f t="shared" si="164"/>
        <v>23.8</v>
      </c>
      <c r="M623" s="51">
        <f t="shared" si="165"/>
        <v>618.79999999999995</v>
      </c>
      <c r="N623" s="54">
        <v>2</v>
      </c>
      <c r="O623" s="95">
        <v>0</v>
      </c>
      <c r="P623" s="54">
        <f t="shared" si="168"/>
        <v>0</v>
      </c>
      <c r="Q623" s="55">
        <f t="shared" si="166"/>
        <v>2</v>
      </c>
      <c r="S623" s="61">
        <f t="shared" si="167"/>
        <v>1237.5999999999999</v>
      </c>
      <c r="T623" s="56">
        <f t="shared" si="161"/>
        <v>0</v>
      </c>
      <c r="U623" s="141">
        <f t="shared" si="169"/>
        <v>0</v>
      </c>
      <c r="V623" s="32" t="s">
        <v>1603</v>
      </c>
    </row>
    <row r="624" spans="1:22" thickTop="1" thickBot="1">
      <c r="A624" s="32">
        <v>469</v>
      </c>
      <c r="B624" s="60">
        <v>1</v>
      </c>
      <c r="C624" s="57">
        <f t="shared" si="157"/>
        <v>1416.1</v>
      </c>
      <c r="D624" s="58">
        <v>3000</v>
      </c>
      <c r="E624" s="59">
        <f t="shared" si="160"/>
        <v>0</v>
      </c>
      <c r="F624" s="52" t="s">
        <v>1604</v>
      </c>
      <c r="G624" s="138" t="s">
        <v>1615</v>
      </c>
      <c r="H624" s="142" t="s">
        <v>21</v>
      </c>
      <c r="I624" s="143">
        <v>700</v>
      </c>
      <c r="J624" s="143">
        <f t="shared" si="162"/>
        <v>133</v>
      </c>
      <c r="K624" s="53">
        <f t="shared" si="163"/>
        <v>833</v>
      </c>
      <c r="L624" s="143">
        <f t="shared" si="164"/>
        <v>33.32</v>
      </c>
      <c r="M624" s="51">
        <f t="shared" si="165"/>
        <v>866.32</v>
      </c>
      <c r="N624" s="54">
        <v>10</v>
      </c>
      <c r="O624" s="95">
        <v>0</v>
      </c>
      <c r="P624" s="54">
        <f t="shared" si="168"/>
        <v>0</v>
      </c>
      <c r="Q624" s="55">
        <f t="shared" si="166"/>
        <v>10</v>
      </c>
      <c r="S624" s="61">
        <f t="shared" si="167"/>
        <v>8663.2000000000007</v>
      </c>
      <c r="T624" s="56">
        <f t="shared" si="161"/>
        <v>0</v>
      </c>
      <c r="U624" s="141">
        <f t="shared" si="169"/>
        <v>0</v>
      </c>
      <c r="V624" s="32" t="s">
        <v>1603</v>
      </c>
    </row>
    <row r="625" spans="1:22" thickTop="1" thickBot="1">
      <c r="A625" s="32">
        <v>470</v>
      </c>
      <c r="B625" s="60">
        <v>1</v>
      </c>
      <c r="C625" s="57">
        <f t="shared" si="157"/>
        <v>1416.1</v>
      </c>
      <c r="D625" s="58">
        <v>2500</v>
      </c>
      <c r="E625" s="59">
        <f t="shared" si="160"/>
        <v>0</v>
      </c>
      <c r="F625" s="52" t="s">
        <v>1604</v>
      </c>
      <c r="G625" s="138" t="s">
        <v>1626</v>
      </c>
      <c r="H625" s="142" t="s">
        <v>21</v>
      </c>
      <c r="I625" s="143">
        <v>700</v>
      </c>
      <c r="J625" s="143">
        <f t="shared" si="162"/>
        <v>133</v>
      </c>
      <c r="K625" s="53">
        <f t="shared" si="163"/>
        <v>833</v>
      </c>
      <c r="L625" s="143">
        <f t="shared" si="164"/>
        <v>33.32</v>
      </c>
      <c r="M625" s="51">
        <f t="shared" si="165"/>
        <v>866.32</v>
      </c>
      <c r="N625" s="54">
        <v>4</v>
      </c>
      <c r="O625" s="95">
        <v>0</v>
      </c>
      <c r="P625" s="54">
        <f t="shared" si="168"/>
        <v>0</v>
      </c>
      <c r="Q625" s="55">
        <f t="shared" si="166"/>
        <v>4</v>
      </c>
      <c r="S625" s="61">
        <f t="shared" si="167"/>
        <v>3465.28</v>
      </c>
      <c r="T625" s="56">
        <f t="shared" si="161"/>
        <v>0</v>
      </c>
      <c r="U625" s="141">
        <f t="shared" si="169"/>
        <v>0</v>
      </c>
      <c r="V625" s="32" t="s">
        <v>1603</v>
      </c>
    </row>
    <row r="626" spans="1:22" thickTop="1" thickBot="1">
      <c r="A626" s="32">
        <v>464</v>
      </c>
      <c r="C626" s="57">
        <f t="shared" si="157"/>
        <v>1921.85</v>
      </c>
      <c r="D626" s="58">
        <v>4200</v>
      </c>
      <c r="E626" s="59">
        <f t="shared" si="160"/>
        <v>0</v>
      </c>
      <c r="F626" s="52" t="s">
        <v>1618</v>
      </c>
      <c r="G626" s="138" t="s">
        <v>1614</v>
      </c>
      <c r="H626" s="142" t="s">
        <v>21</v>
      </c>
      <c r="I626" s="143">
        <v>950</v>
      </c>
      <c r="J626" s="143">
        <f t="shared" si="162"/>
        <v>180.5</v>
      </c>
      <c r="K626" s="53">
        <f t="shared" si="163"/>
        <v>1130.5</v>
      </c>
      <c r="L626" s="143">
        <f t="shared" si="164"/>
        <v>45.22</v>
      </c>
      <c r="M626" s="51">
        <f t="shared" si="165"/>
        <v>1175.72</v>
      </c>
      <c r="N626" s="54">
        <v>2</v>
      </c>
      <c r="O626" s="95">
        <v>0</v>
      </c>
      <c r="P626" s="54">
        <f t="shared" si="168"/>
        <v>0</v>
      </c>
      <c r="Q626" s="55">
        <f t="shared" si="166"/>
        <v>2</v>
      </c>
      <c r="S626" s="61">
        <f t="shared" si="167"/>
        <v>2351.44</v>
      </c>
      <c r="T626" s="56">
        <f t="shared" si="161"/>
        <v>0</v>
      </c>
      <c r="U626" s="141">
        <f t="shared" si="169"/>
        <v>0</v>
      </c>
      <c r="V626" s="32" t="s">
        <v>1603</v>
      </c>
    </row>
    <row r="627" spans="1:22" thickTop="1" thickBot="1">
      <c r="A627" s="32">
        <v>515</v>
      </c>
      <c r="C627" s="57">
        <f t="shared" si="157"/>
        <v>1800.4699999999998</v>
      </c>
      <c r="D627" s="58">
        <v>3950</v>
      </c>
      <c r="E627" s="59">
        <f t="shared" si="160"/>
        <v>0</v>
      </c>
      <c r="F627" s="52" t="s">
        <v>1618</v>
      </c>
      <c r="G627" s="138" t="s">
        <v>1613</v>
      </c>
      <c r="H627" s="142" t="s">
        <v>21</v>
      </c>
      <c r="I627" s="143">
        <v>890</v>
      </c>
      <c r="J627" s="143">
        <f t="shared" si="162"/>
        <v>169.1</v>
      </c>
      <c r="K627" s="53">
        <f t="shared" si="163"/>
        <v>1059.0999999999999</v>
      </c>
      <c r="L627" s="143">
        <f t="shared" si="164"/>
        <v>42.363999999999997</v>
      </c>
      <c r="M627" s="51">
        <f t="shared" si="165"/>
        <v>1101.4639999999999</v>
      </c>
      <c r="N627" s="54">
        <v>2</v>
      </c>
      <c r="O627" s="95">
        <v>0</v>
      </c>
      <c r="P627" s="54">
        <f t="shared" si="168"/>
        <v>0</v>
      </c>
      <c r="Q627" s="55">
        <f t="shared" si="166"/>
        <v>2</v>
      </c>
      <c r="S627" s="61">
        <f t="shared" si="167"/>
        <v>2202.9279999999999</v>
      </c>
      <c r="T627" s="56">
        <f t="shared" si="161"/>
        <v>0</v>
      </c>
      <c r="U627" s="141">
        <f t="shared" si="169"/>
        <v>0</v>
      </c>
      <c r="V627" s="32" t="s">
        <v>1603</v>
      </c>
    </row>
    <row r="628" spans="1:22" thickTop="1" thickBot="1">
      <c r="A628" s="32">
        <v>514</v>
      </c>
      <c r="C628" s="57">
        <f t="shared" si="157"/>
        <v>1314.95</v>
      </c>
      <c r="D628" s="58">
        <v>3500</v>
      </c>
      <c r="E628" s="59">
        <f t="shared" si="160"/>
        <v>0</v>
      </c>
      <c r="F628" s="52" t="s">
        <v>1618</v>
      </c>
      <c r="G628" s="138" t="s">
        <v>1605</v>
      </c>
      <c r="H628" s="142" t="s">
        <v>21</v>
      </c>
      <c r="I628" s="143">
        <v>650</v>
      </c>
      <c r="J628" s="143">
        <f t="shared" si="162"/>
        <v>123.5</v>
      </c>
      <c r="K628" s="53">
        <f t="shared" si="163"/>
        <v>773.5</v>
      </c>
      <c r="L628" s="143">
        <f t="shared" si="164"/>
        <v>30.94</v>
      </c>
      <c r="M628" s="51">
        <f t="shared" si="165"/>
        <v>804.44</v>
      </c>
      <c r="N628" s="54">
        <v>2</v>
      </c>
      <c r="O628" s="95">
        <v>0</v>
      </c>
      <c r="P628" s="54">
        <f t="shared" si="168"/>
        <v>0</v>
      </c>
      <c r="Q628" s="55">
        <f t="shared" si="166"/>
        <v>2</v>
      </c>
      <c r="S628" s="61">
        <f t="shared" si="167"/>
        <v>1608.88</v>
      </c>
      <c r="T628" s="56">
        <f t="shared" si="161"/>
        <v>0</v>
      </c>
      <c r="U628" s="141">
        <f t="shared" si="169"/>
        <v>0</v>
      </c>
      <c r="V628" s="32" t="s">
        <v>1603</v>
      </c>
    </row>
    <row r="629" spans="1:22" thickTop="1" thickBot="1">
      <c r="A629" s="32">
        <v>501</v>
      </c>
      <c r="B629" s="60">
        <v>1</v>
      </c>
      <c r="C629" s="57">
        <f t="shared" si="157"/>
        <v>2225.2999999999997</v>
      </c>
      <c r="D629" s="58">
        <v>4500</v>
      </c>
      <c r="E629" s="59">
        <f t="shared" si="160"/>
        <v>0</v>
      </c>
      <c r="F629" s="52" t="s">
        <v>1617</v>
      </c>
      <c r="G629" s="138" t="s">
        <v>1616</v>
      </c>
      <c r="H629" s="142" t="s">
        <v>21</v>
      </c>
      <c r="I629" s="143">
        <v>1100</v>
      </c>
      <c r="J629" s="143">
        <f t="shared" si="162"/>
        <v>209</v>
      </c>
      <c r="K629" s="53">
        <f t="shared" si="163"/>
        <v>1309</v>
      </c>
      <c r="L629" s="143">
        <f t="shared" si="164"/>
        <v>52.36</v>
      </c>
      <c r="M629" s="51">
        <f t="shared" si="165"/>
        <v>1361.36</v>
      </c>
      <c r="N629" s="54">
        <v>2</v>
      </c>
      <c r="O629" s="95">
        <v>0</v>
      </c>
      <c r="P629" s="54">
        <f t="shared" si="168"/>
        <v>0</v>
      </c>
      <c r="Q629" s="55">
        <f t="shared" si="166"/>
        <v>2</v>
      </c>
      <c r="S629" s="61">
        <f t="shared" si="167"/>
        <v>2722.72</v>
      </c>
      <c r="T629" s="56">
        <f t="shared" si="161"/>
        <v>0</v>
      </c>
      <c r="U629" s="141">
        <f t="shared" si="169"/>
        <v>0</v>
      </c>
      <c r="V629" s="32" t="s">
        <v>1603</v>
      </c>
    </row>
    <row r="630" spans="1:22" thickTop="1" thickBot="1">
      <c r="A630" s="32">
        <v>500</v>
      </c>
      <c r="C630" s="57">
        <f t="shared" si="157"/>
        <v>2530.7730000000001</v>
      </c>
      <c r="D630" s="58">
        <v>4500</v>
      </c>
      <c r="E630" s="59">
        <f t="shared" si="160"/>
        <v>0</v>
      </c>
      <c r="F630" s="52" t="s">
        <v>1623</v>
      </c>
      <c r="G630" s="138" t="s">
        <v>1624</v>
      </c>
      <c r="H630" s="142" t="s">
        <v>21</v>
      </c>
      <c r="I630" s="143">
        <v>1251</v>
      </c>
      <c r="J630" s="143">
        <f t="shared" si="162"/>
        <v>237.69</v>
      </c>
      <c r="K630" s="53">
        <f t="shared" si="163"/>
        <v>1488.69</v>
      </c>
      <c r="L630" s="143">
        <f t="shared" si="164"/>
        <v>59.547600000000003</v>
      </c>
      <c r="M630" s="51">
        <f t="shared" si="165"/>
        <v>1548.2376000000002</v>
      </c>
      <c r="N630" s="54">
        <v>4</v>
      </c>
      <c r="O630" s="95">
        <v>0</v>
      </c>
      <c r="P630" s="54">
        <f t="shared" si="168"/>
        <v>0</v>
      </c>
      <c r="Q630" s="55">
        <f t="shared" si="166"/>
        <v>4</v>
      </c>
      <c r="S630" s="61">
        <f t="shared" si="167"/>
        <v>6192.9504000000006</v>
      </c>
      <c r="T630" s="56">
        <f t="shared" si="161"/>
        <v>0</v>
      </c>
      <c r="U630" s="141">
        <f t="shared" si="169"/>
        <v>0</v>
      </c>
      <c r="V630" s="32" t="s">
        <v>1603</v>
      </c>
    </row>
    <row r="631" spans="1:22" thickTop="1" thickBot="1">
      <c r="A631" s="32">
        <v>505</v>
      </c>
      <c r="C631" s="57">
        <f t="shared" si="157"/>
        <v>3337.95</v>
      </c>
      <c r="D631" s="58">
        <v>4850</v>
      </c>
      <c r="E631" s="59">
        <f>B640*D631</f>
        <v>9700</v>
      </c>
      <c r="F631" s="52" t="s">
        <v>1619</v>
      </c>
      <c r="G631" s="138" t="s">
        <v>1926</v>
      </c>
      <c r="H631" s="142" t="s">
        <v>21</v>
      </c>
      <c r="I631" s="143">
        <v>1650</v>
      </c>
      <c r="J631" s="143">
        <f t="shared" si="162"/>
        <v>313.5</v>
      </c>
      <c r="K631" s="53">
        <f t="shared" si="163"/>
        <v>1963.5</v>
      </c>
      <c r="L631" s="143">
        <f t="shared" si="164"/>
        <v>78.540000000000006</v>
      </c>
      <c r="M631" s="51">
        <f t="shared" si="165"/>
        <v>2042.04</v>
      </c>
      <c r="N631" s="54">
        <v>2</v>
      </c>
      <c r="O631" s="95">
        <v>0</v>
      </c>
      <c r="P631" s="54">
        <f t="shared" si="168"/>
        <v>0</v>
      </c>
      <c r="Q631" s="55">
        <f t="shared" si="166"/>
        <v>2</v>
      </c>
      <c r="S631" s="61">
        <f t="shared" si="167"/>
        <v>4084.08</v>
      </c>
      <c r="T631" s="56">
        <f t="shared" si="161"/>
        <v>0</v>
      </c>
      <c r="U631" s="141">
        <f t="shared" si="169"/>
        <v>0</v>
      </c>
      <c r="V631" s="32" t="s">
        <v>1603</v>
      </c>
    </row>
    <row r="632" spans="1:22" thickTop="1" thickBot="1">
      <c r="A632" s="32">
        <v>502</v>
      </c>
      <c r="C632" s="57">
        <f t="shared" si="157"/>
        <v>1416.1</v>
      </c>
      <c r="D632" s="58">
        <v>3000</v>
      </c>
      <c r="E632" s="59">
        <f>B641*D632</f>
        <v>0</v>
      </c>
      <c r="F632" s="52" t="s">
        <v>1620</v>
      </c>
      <c r="G632" s="138" t="s">
        <v>1922</v>
      </c>
      <c r="H632" s="142" t="s">
        <v>21</v>
      </c>
      <c r="I632" s="143">
        <v>700</v>
      </c>
      <c r="J632" s="143">
        <f t="shared" si="162"/>
        <v>133</v>
      </c>
      <c r="K632" s="53">
        <f t="shared" si="163"/>
        <v>833</v>
      </c>
      <c r="L632" s="143">
        <f t="shared" si="164"/>
        <v>33.32</v>
      </c>
      <c r="M632" s="51">
        <f t="shared" si="165"/>
        <v>866.32</v>
      </c>
      <c r="N632" s="54">
        <v>20</v>
      </c>
      <c r="O632" s="95">
        <v>0</v>
      </c>
      <c r="P632" s="54">
        <f>O632+B641</f>
        <v>0</v>
      </c>
      <c r="Q632" s="55">
        <f t="shared" si="166"/>
        <v>20</v>
      </c>
      <c r="S632" s="61">
        <f t="shared" si="167"/>
        <v>17326.400000000001</v>
      </c>
      <c r="T632" s="56">
        <f t="shared" si="161"/>
        <v>0</v>
      </c>
      <c r="U632" s="141">
        <f t="shared" si="169"/>
        <v>0</v>
      </c>
      <c r="V632" s="32" t="s">
        <v>1603</v>
      </c>
    </row>
    <row r="633" spans="1:22" thickTop="1" thickBot="1">
      <c r="A633" s="32">
        <v>503</v>
      </c>
      <c r="C633" s="57">
        <f t="shared" si="157"/>
        <v>1416.1</v>
      </c>
      <c r="D633" s="58">
        <v>3000</v>
      </c>
      <c r="E633" s="59">
        <f>B642*D633</f>
        <v>0</v>
      </c>
      <c r="F633" s="52" t="s">
        <v>1621</v>
      </c>
      <c r="G633" s="138" t="s">
        <v>1627</v>
      </c>
      <c r="H633" s="142" t="s">
        <v>21</v>
      </c>
      <c r="I633" s="143">
        <v>700</v>
      </c>
      <c r="J633" s="143">
        <f t="shared" si="162"/>
        <v>133</v>
      </c>
      <c r="K633" s="53">
        <f t="shared" si="163"/>
        <v>833</v>
      </c>
      <c r="L633" s="143">
        <f t="shared" si="164"/>
        <v>33.32</v>
      </c>
      <c r="M633" s="51">
        <f t="shared" si="165"/>
        <v>866.32</v>
      </c>
      <c r="N633" s="54">
        <v>2</v>
      </c>
      <c r="O633" s="95">
        <v>0</v>
      </c>
      <c r="P633" s="54">
        <f>O633+B642</f>
        <v>0</v>
      </c>
      <c r="Q633" s="55">
        <f t="shared" si="166"/>
        <v>2</v>
      </c>
      <c r="S633" s="61">
        <f t="shared" si="167"/>
        <v>1732.64</v>
      </c>
      <c r="T633" s="56">
        <f t="shared" si="161"/>
        <v>0</v>
      </c>
      <c r="U633" s="141">
        <f t="shared" si="169"/>
        <v>0</v>
      </c>
      <c r="V633" s="32" t="s">
        <v>1603</v>
      </c>
    </row>
    <row r="634" spans="1:22" thickTop="1" thickBot="1">
      <c r="A634" s="32">
        <v>504</v>
      </c>
      <c r="C634" s="57">
        <f t="shared" si="157"/>
        <v>1618.3999999999999</v>
      </c>
      <c r="D634" s="58">
        <v>3000</v>
      </c>
      <c r="E634" s="59" t="e">
        <f>#REF!*D634</f>
        <v>#REF!</v>
      </c>
      <c r="F634" s="52" t="s">
        <v>1622</v>
      </c>
      <c r="G634" s="138" t="s">
        <v>1920</v>
      </c>
      <c r="H634" s="142" t="s">
        <v>21</v>
      </c>
      <c r="I634" s="143">
        <v>800</v>
      </c>
      <c r="J634" s="143">
        <f t="shared" si="162"/>
        <v>152</v>
      </c>
      <c r="K634" s="53">
        <f t="shared" si="163"/>
        <v>952</v>
      </c>
      <c r="L634" s="143">
        <f t="shared" si="164"/>
        <v>38.08</v>
      </c>
      <c r="M634" s="51">
        <f t="shared" si="165"/>
        <v>990.08</v>
      </c>
      <c r="N634" s="54">
        <v>3</v>
      </c>
      <c r="O634" s="95">
        <v>0</v>
      </c>
      <c r="P634" s="54">
        <f>O634+B642</f>
        <v>0</v>
      </c>
      <c r="Q634" s="55">
        <f t="shared" si="166"/>
        <v>3</v>
      </c>
      <c r="S634" s="61">
        <f t="shared" si="167"/>
        <v>2970.2400000000002</v>
      </c>
      <c r="T634" s="56">
        <f t="shared" si="161"/>
        <v>0</v>
      </c>
      <c r="U634" s="141">
        <f t="shared" si="169"/>
        <v>0</v>
      </c>
      <c r="V634" s="32" t="s">
        <v>1603</v>
      </c>
    </row>
    <row r="635" spans="1:22" thickTop="1" thickBot="1">
      <c r="A635" s="32">
        <v>507</v>
      </c>
      <c r="C635" s="57">
        <f t="shared" ref="C635:C698" si="170">K635*1.7</f>
        <v>1416.1</v>
      </c>
      <c r="D635" s="58">
        <v>3000</v>
      </c>
      <c r="E635" s="59" t="e">
        <f>#REF!*D635</f>
        <v>#REF!</v>
      </c>
      <c r="F635" s="52" t="s">
        <v>1625</v>
      </c>
      <c r="G635" s="138" t="s">
        <v>1925</v>
      </c>
      <c r="H635" s="142" t="s">
        <v>21</v>
      </c>
      <c r="I635" s="143">
        <v>700</v>
      </c>
      <c r="J635" s="143">
        <f t="shared" si="162"/>
        <v>133</v>
      </c>
      <c r="K635" s="53">
        <f t="shared" si="163"/>
        <v>833</v>
      </c>
      <c r="L635" s="143">
        <f t="shared" si="164"/>
        <v>33.32</v>
      </c>
      <c r="M635" s="51">
        <f t="shared" si="165"/>
        <v>866.32</v>
      </c>
      <c r="N635" s="54">
        <v>2</v>
      </c>
      <c r="O635" s="95">
        <v>0</v>
      </c>
      <c r="P635" s="54">
        <f>O635+B643</f>
        <v>0</v>
      </c>
      <c r="Q635" s="55">
        <f t="shared" si="166"/>
        <v>2</v>
      </c>
      <c r="S635" s="61">
        <f t="shared" si="167"/>
        <v>1732.64</v>
      </c>
      <c r="T635" s="56">
        <f t="shared" si="161"/>
        <v>0</v>
      </c>
      <c r="U635" s="141">
        <f t="shared" si="169"/>
        <v>0</v>
      </c>
      <c r="V635" s="32" t="s">
        <v>1603</v>
      </c>
    </row>
    <row r="636" spans="1:22" thickTop="1" thickBot="1">
      <c r="A636" s="32">
        <v>508</v>
      </c>
      <c r="C636" s="57">
        <f t="shared" si="170"/>
        <v>2488.29</v>
      </c>
      <c r="E636" s="59">
        <f>B643*D636</f>
        <v>0</v>
      </c>
      <c r="F636" s="52" t="s">
        <v>1968</v>
      </c>
      <c r="G636" s="144" t="s">
        <v>2304</v>
      </c>
      <c r="H636" s="142" t="s">
        <v>21</v>
      </c>
      <c r="I636" s="143">
        <v>1230</v>
      </c>
      <c r="J636" s="143">
        <f t="shared" si="162"/>
        <v>233.7</v>
      </c>
      <c r="K636" s="53">
        <f t="shared" si="163"/>
        <v>1463.7</v>
      </c>
      <c r="L636" s="143">
        <f t="shared" si="164"/>
        <v>58.548000000000002</v>
      </c>
      <c r="M636" s="51">
        <f t="shared" si="165"/>
        <v>1522.248</v>
      </c>
      <c r="N636" s="54">
        <v>4</v>
      </c>
      <c r="O636" s="95">
        <v>0</v>
      </c>
      <c r="P636" s="54">
        <v>0</v>
      </c>
      <c r="Q636" s="55">
        <f t="shared" si="166"/>
        <v>4</v>
      </c>
      <c r="S636" s="61">
        <f t="shared" si="167"/>
        <v>6088.9920000000002</v>
      </c>
      <c r="T636" s="56">
        <f t="shared" si="161"/>
        <v>0</v>
      </c>
      <c r="U636" s="141">
        <f t="shared" si="169"/>
        <v>0</v>
      </c>
    </row>
    <row r="637" spans="1:22" thickTop="1" thickBot="1">
      <c r="A637" s="32">
        <v>511</v>
      </c>
      <c r="C637" s="57">
        <f t="shared" si="170"/>
        <v>10361.806</v>
      </c>
      <c r="D637" s="58">
        <v>9550</v>
      </c>
      <c r="E637" s="59">
        <f>B643*D637</f>
        <v>0</v>
      </c>
      <c r="F637" s="52" t="s">
        <v>1968</v>
      </c>
      <c r="G637" s="144" t="s">
        <v>1966</v>
      </c>
      <c r="H637" s="142" t="s">
        <v>21</v>
      </c>
      <c r="I637" s="143">
        <v>5122</v>
      </c>
      <c r="J637" s="143">
        <f t="shared" si="162"/>
        <v>973.18000000000006</v>
      </c>
      <c r="K637" s="53">
        <f t="shared" si="163"/>
        <v>6095.18</v>
      </c>
      <c r="L637" s="143">
        <f t="shared" si="164"/>
        <v>243.80720000000002</v>
      </c>
      <c r="M637" s="51">
        <f t="shared" si="165"/>
        <v>6338.9872000000005</v>
      </c>
      <c r="N637" s="54">
        <v>1</v>
      </c>
      <c r="O637" s="95">
        <v>0</v>
      </c>
      <c r="P637" s="54">
        <f>O637+B645</f>
        <v>0</v>
      </c>
      <c r="Q637" s="55">
        <f t="shared" si="166"/>
        <v>1</v>
      </c>
      <c r="S637" s="61">
        <f t="shared" si="167"/>
        <v>6338.9872000000005</v>
      </c>
      <c r="T637" s="56">
        <f t="shared" si="161"/>
        <v>0</v>
      </c>
      <c r="U637" s="141">
        <f t="shared" si="169"/>
        <v>0</v>
      </c>
    </row>
    <row r="638" spans="1:22" thickTop="1" thickBot="1">
      <c r="A638" s="32">
        <v>513</v>
      </c>
      <c r="C638" s="57">
        <f t="shared" si="170"/>
        <v>2488.29</v>
      </c>
      <c r="D638" s="58">
        <v>3800</v>
      </c>
      <c r="E638" s="59">
        <f t="shared" ref="E638:E650" si="171">B646*D638</f>
        <v>0</v>
      </c>
      <c r="F638" s="52" t="s">
        <v>1964</v>
      </c>
      <c r="G638" s="144" t="s">
        <v>2307</v>
      </c>
      <c r="H638" s="142" t="s">
        <v>21</v>
      </c>
      <c r="I638" s="143">
        <v>1230</v>
      </c>
      <c r="J638" s="143">
        <f t="shared" si="162"/>
        <v>233.7</v>
      </c>
      <c r="K638" s="53">
        <f t="shared" si="163"/>
        <v>1463.7</v>
      </c>
      <c r="L638" s="143">
        <f t="shared" si="164"/>
        <v>58.548000000000002</v>
      </c>
      <c r="M638" s="51">
        <f t="shared" si="165"/>
        <v>1522.248</v>
      </c>
      <c r="N638" s="54">
        <v>4</v>
      </c>
      <c r="O638" s="95">
        <v>0</v>
      </c>
      <c r="P638" s="54">
        <f>O638+B646</f>
        <v>0</v>
      </c>
      <c r="Q638" s="55">
        <f t="shared" si="166"/>
        <v>4</v>
      </c>
      <c r="S638" s="61">
        <f t="shared" si="167"/>
        <v>6088.9920000000002</v>
      </c>
      <c r="T638" s="56">
        <f t="shared" si="161"/>
        <v>0</v>
      </c>
      <c r="U638" s="141">
        <f t="shared" si="169"/>
        <v>0</v>
      </c>
      <c r="V638" s="32">
        <v>2015</v>
      </c>
    </row>
    <row r="639" spans="1:22" thickTop="1" thickBot="1">
      <c r="A639" s="32">
        <v>547</v>
      </c>
      <c r="C639" s="57">
        <f t="shared" si="170"/>
        <v>4450.5999999999995</v>
      </c>
      <c r="D639" s="58">
        <v>6750</v>
      </c>
      <c r="E639" s="59">
        <f t="shared" si="171"/>
        <v>0</v>
      </c>
      <c r="F639" s="52" t="s">
        <v>1938</v>
      </c>
      <c r="G639" s="144" t="s">
        <v>1950</v>
      </c>
      <c r="H639" s="142" t="s">
        <v>21</v>
      </c>
      <c r="I639" s="143">
        <v>2200</v>
      </c>
      <c r="J639" s="143">
        <f t="shared" si="162"/>
        <v>418</v>
      </c>
      <c r="K639" s="53">
        <f t="shared" si="163"/>
        <v>2618</v>
      </c>
      <c r="L639" s="143">
        <f t="shared" si="164"/>
        <v>104.72</v>
      </c>
      <c r="M639" s="51">
        <f t="shared" si="165"/>
        <v>2722.72</v>
      </c>
      <c r="N639" s="54">
        <v>2</v>
      </c>
      <c r="O639" s="95">
        <v>0</v>
      </c>
      <c r="P639" s="54">
        <v>0</v>
      </c>
      <c r="Q639" s="55">
        <f t="shared" si="166"/>
        <v>2</v>
      </c>
      <c r="S639" s="61"/>
      <c r="U639" s="141">
        <f t="shared" si="169"/>
        <v>0</v>
      </c>
      <c r="V639" s="32" t="s">
        <v>983</v>
      </c>
    </row>
    <row r="640" spans="1:22" thickTop="1" thickBot="1">
      <c r="A640" s="32">
        <v>539</v>
      </c>
      <c r="B640" s="60">
        <v>2</v>
      </c>
      <c r="C640" s="57">
        <f t="shared" si="170"/>
        <v>3886.1829999999995</v>
      </c>
      <c r="D640" s="58">
        <v>4680</v>
      </c>
      <c r="E640" s="59">
        <f t="shared" si="171"/>
        <v>0</v>
      </c>
      <c r="F640" s="52" t="s">
        <v>1952</v>
      </c>
      <c r="G640" s="144" t="s">
        <v>1957</v>
      </c>
      <c r="H640" s="142" t="s">
        <v>21</v>
      </c>
      <c r="I640" s="143">
        <v>1921</v>
      </c>
      <c r="J640" s="143">
        <f t="shared" si="162"/>
        <v>364.99</v>
      </c>
      <c r="K640" s="53">
        <f t="shared" si="163"/>
        <v>2285.9899999999998</v>
      </c>
      <c r="L640" s="143">
        <f t="shared" si="164"/>
        <v>91.439599999999999</v>
      </c>
      <c r="M640" s="51">
        <f t="shared" si="165"/>
        <v>2377.4295999999999</v>
      </c>
      <c r="N640" s="54">
        <v>6</v>
      </c>
      <c r="O640" s="95">
        <v>0</v>
      </c>
      <c r="P640" s="54">
        <f>O640+B648</f>
        <v>0</v>
      </c>
      <c r="Q640" s="55">
        <f t="shared" si="166"/>
        <v>6</v>
      </c>
      <c r="S640" s="61">
        <f t="shared" ref="S640:S671" si="172">Q640*M640</f>
        <v>14264.577600000001</v>
      </c>
      <c r="T640" s="56">
        <f>P640*D640</f>
        <v>0</v>
      </c>
      <c r="U640" s="141">
        <f t="shared" si="169"/>
        <v>0</v>
      </c>
    </row>
    <row r="641" spans="1:23" thickTop="1" thickBot="1">
      <c r="A641" s="32">
        <v>541</v>
      </c>
      <c r="C641" s="57">
        <f t="shared" si="170"/>
        <v>3315.6970000000001</v>
      </c>
      <c r="E641" s="59">
        <f t="shared" si="171"/>
        <v>0</v>
      </c>
      <c r="F641" s="52" t="s">
        <v>2305</v>
      </c>
      <c r="G641" s="144" t="s">
        <v>2306</v>
      </c>
      <c r="H641" s="142" t="s">
        <v>624</v>
      </c>
      <c r="I641" s="143">
        <v>1639</v>
      </c>
      <c r="J641" s="143">
        <f t="shared" si="162"/>
        <v>311.41000000000003</v>
      </c>
      <c r="K641" s="53">
        <f t="shared" si="163"/>
        <v>1950.41</v>
      </c>
      <c r="L641" s="143">
        <f t="shared" si="164"/>
        <v>78.016400000000004</v>
      </c>
      <c r="M641" s="51">
        <f t="shared" si="165"/>
        <v>2028.4264000000001</v>
      </c>
      <c r="N641" s="54">
        <v>2</v>
      </c>
      <c r="O641" s="95">
        <v>0</v>
      </c>
      <c r="P641" s="54">
        <f>O641+B649</f>
        <v>0</v>
      </c>
      <c r="Q641" s="55">
        <f t="shared" si="166"/>
        <v>2</v>
      </c>
      <c r="S641" s="61">
        <f t="shared" si="172"/>
        <v>4056.8528000000001</v>
      </c>
      <c r="T641" s="56">
        <f>P641*D641</f>
        <v>0</v>
      </c>
      <c r="U641" s="141">
        <f t="shared" si="169"/>
        <v>0</v>
      </c>
      <c r="V641" s="32">
        <v>2014</v>
      </c>
    </row>
    <row r="642" spans="1:23" thickTop="1" thickBot="1">
      <c r="C642" s="57">
        <f t="shared" si="170"/>
        <v>4632.67</v>
      </c>
      <c r="D642" s="58">
        <v>4650</v>
      </c>
      <c r="E642" s="59">
        <f t="shared" si="171"/>
        <v>0</v>
      </c>
      <c r="F642" s="52" t="s">
        <v>1941</v>
      </c>
      <c r="G642" s="144" t="s">
        <v>1011</v>
      </c>
      <c r="H642" s="142" t="s">
        <v>21</v>
      </c>
      <c r="I642" s="143">
        <v>2290</v>
      </c>
      <c r="J642" s="143">
        <f t="shared" si="162"/>
        <v>435.1</v>
      </c>
      <c r="K642" s="53">
        <f t="shared" si="163"/>
        <v>2725.1</v>
      </c>
      <c r="L642" s="143">
        <f t="shared" si="164"/>
        <v>109.004</v>
      </c>
      <c r="M642" s="51">
        <f t="shared" si="165"/>
        <v>2834.1039999999998</v>
      </c>
      <c r="N642" s="54">
        <v>2</v>
      </c>
      <c r="O642" s="95">
        <v>0</v>
      </c>
      <c r="P642" s="54">
        <v>0</v>
      </c>
      <c r="Q642" s="55">
        <f t="shared" si="166"/>
        <v>2</v>
      </c>
      <c r="S642" s="61">
        <f t="shared" si="172"/>
        <v>5668.2079999999996</v>
      </c>
      <c r="U642" s="141">
        <f t="shared" si="169"/>
        <v>0</v>
      </c>
      <c r="V642" s="32" t="s">
        <v>983</v>
      </c>
    </row>
    <row r="643" spans="1:23" thickTop="1" thickBot="1">
      <c r="A643" s="32">
        <v>548</v>
      </c>
      <c r="C643" s="57">
        <f t="shared" si="170"/>
        <v>6623.3019999999997</v>
      </c>
      <c r="D643" s="58">
        <v>6600</v>
      </c>
      <c r="E643" s="59">
        <f t="shared" si="171"/>
        <v>0</v>
      </c>
      <c r="F643" s="52" t="s">
        <v>1937</v>
      </c>
      <c r="G643" s="144" t="s">
        <v>1958</v>
      </c>
      <c r="H643" s="142" t="s">
        <v>1383</v>
      </c>
      <c r="I643" s="143">
        <v>3274</v>
      </c>
      <c r="J643" s="143">
        <f t="shared" si="162"/>
        <v>622.06000000000006</v>
      </c>
      <c r="K643" s="53">
        <f t="shared" si="163"/>
        <v>3896.06</v>
      </c>
      <c r="L643" s="143">
        <f t="shared" si="164"/>
        <v>155.8424</v>
      </c>
      <c r="M643" s="51">
        <f t="shared" si="165"/>
        <v>4051.9023999999999</v>
      </c>
      <c r="N643" s="54">
        <v>3</v>
      </c>
      <c r="O643" s="95">
        <v>0</v>
      </c>
      <c r="P643" s="54">
        <f>O643+B651</f>
        <v>0</v>
      </c>
      <c r="Q643" s="55">
        <f t="shared" si="166"/>
        <v>3</v>
      </c>
      <c r="S643" s="61">
        <f t="shared" si="172"/>
        <v>12155.707200000001</v>
      </c>
      <c r="T643" s="56">
        <f>P643*D643</f>
        <v>0</v>
      </c>
      <c r="U643" s="141">
        <f t="shared" si="169"/>
        <v>0</v>
      </c>
      <c r="V643" s="32" t="s">
        <v>1324</v>
      </c>
    </row>
    <row r="644" spans="1:23" thickTop="1" thickBot="1">
      <c r="A644" s="32">
        <v>549</v>
      </c>
      <c r="B644" s="60">
        <v>1</v>
      </c>
      <c r="C644" s="57">
        <f t="shared" si="170"/>
        <v>5239.57</v>
      </c>
      <c r="D644" s="58">
        <v>6400</v>
      </c>
      <c r="E644" s="59">
        <f t="shared" si="171"/>
        <v>0</v>
      </c>
      <c r="F644" s="52" t="s">
        <v>1942</v>
      </c>
      <c r="G644" s="144" t="s">
        <v>1010</v>
      </c>
      <c r="H644" s="142" t="s">
        <v>21</v>
      </c>
      <c r="I644" s="143">
        <v>2590</v>
      </c>
      <c r="J644" s="143">
        <f t="shared" si="162"/>
        <v>492.1</v>
      </c>
      <c r="K644" s="53">
        <f t="shared" si="163"/>
        <v>3082.1</v>
      </c>
      <c r="L644" s="143">
        <f t="shared" si="164"/>
        <v>123.28400000000001</v>
      </c>
      <c r="M644" s="51">
        <f t="shared" si="165"/>
        <v>3205.384</v>
      </c>
      <c r="N644" s="54">
        <v>2</v>
      </c>
      <c r="O644" s="95">
        <v>0</v>
      </c>
      <c r="P644" s="54">
        <v>0</v>
      </c>
      <c r="Q644" s="55">
        <f t="shared" si="166"/>
        <v>2</v>
      </c>
      <c r="S644" s="61">
        <f t="shared" si="172"/>
        <v>6410.768</v>
      </c>
      <c r="U644" s="141">
        <f t="shared" si="169"/>
        <v>0</v>
      </c>
      <c r="V644" s="32" t="s">
        <v>983</v>
      </c>
    </row>
    <row r="645" spans="1:23" thickTop="1" thickBot="1">
      <c r="A645" s="32">
        <v>550</v>
      </c>
      <c r="C645" s="57">
        <f t="shared" si="170"/>
        <v>3981.2640000000001</v>
      </c>
      <c r="D645" s="58">
        <v>4300</v>
      </c>
      <c r="E645" s="59">
        <f t="shared" si="171"/>
        <v>0</v>
      </c>
      <c r="F645" s="52" t="s">
        <v>1936</v>
      </c>
      <c r="G645" s="144" t="s">
        <v>1959</v>
      </c>
      <c r="H645" s="142" t="s">
        <v>1383</v>
      </c>
      <c r="I645" s="143">
        <v>1968</v>
      </c>
      <c r="J645" s="143">
        <f t="shared" si="162"/>
        <v>373.92</v>
      </c>
      <c r="K645" s="53">
        <f t="shared" si="163"/>
        <v>2341.92</v>
      </c>
      <c r="L645" s="143">
        <f t="shared" si="164"/>
        <v>93.6768</v>
      </c>
      <c r="M645" s="51">
        <f t="shared" si="165"/>
        <v>2435.5968000000003</v>
      </c>
      <c r="N645" s="54">
        <v>1</v>
      </c>
      <c r="O645" s="95">
        <v>0</v>
      </c>
      <c r="P645" s="54">
        <f>O645+B653</f>
        <v>0</v>
      </c>
      <c r="Q645" s="55">
        <f t="shared" si="166"/>
        <v>1</v>
      </c>
      <c r="S645" s="61">
        <f t="shared" si="172"/>
        <v>2435.5968000000003</v>
      </c>
      <c r="T645" s="56">
        <f t="shared" ref="T645:T659" si="173">P645*D645</f>
        <v>0</v>
      </c>
      <c r="U645" s="141">
        <f t="shared" si="169"/>
        <v>0</v>
      </c>
      <c r="V645" s="32" t="s">
        <v>1576</v>
      </c>
    </row>
    <row r="646" spans="1:23" thickTop="1" thickBot="1">
      <c r="A646" s="32">
        <v>534</v>
      </c>
      <c r="C646" s="57">
        <f t="shared" si="170"/>
        <v>3983.2870000000003</v>
      </c>
      <c r="D646" s="58">
        <v>3950</v>
      </c>
      <c r="E646" s="59">
        <f t="shared" si="171"/>
        <v>0</v>
      </c>
      <c r="F646" s="52" t="s">
        <v>1933</v>
      </c>
      <c r="G646" s="144" t="s">
        <v>1960</v>
      </c>
      <c r="H646" s="142" t="s">
        <v>1383</v>
      </c>
      <c r="I646" s="143">
        <v>1969</v>
      </c>
      <c r="J646" s="143">
        <f t="shared" si="162"/>
        <v>374.11</v>
      </c>
      <c r="K646" s="53">
        <f t="shared" si="163"/>
        <v>2343.11</v>
      </c>
      <c r="L646" s="143">
        <f t="shared" si="164"/>
        <v>93.724400000000003</v>
      </c>
      <c r="M646" s="51">
        <f t="shared" si="165"/>
        <v>2436.8344000000002</v>
      </c>
      <c r="N646" s="54">
        <v>4</v>
      </c>
      <c r="O646" s="95">
        <v>0</v>
      </c>
      <c r="P646" s="54">
        <f>O646+B654</f>
        <v>0</v>
      </c>
      <c r="Q646" s="55">
        <f t="shared" si="166"/>
        <v>4</v>
      </c>
      <c r="S646" s="61">
        <f t="shared" si="172"/>
        <v>9747.3376000000007</v>
      </c>
      <c r="T646" s="56">
        <f t="shared" si="173"/>
        <v>0</v>
      </c>
      <c r="U646" s="141">
        <f t="shared" si="169"/>
        <v>0</v>
      </c>
      <c r="V646" s="32" t="s">
        <v>1324</v>
      </c>
    </row>
    <row r="647" spans="1:23" thickTop="1" thickBot="1">
      <c r="A647" s="32">
        <v>544</v>
      </c>
      <c r="C647" s="57">
        <f t="shared" si="170"/>
        <v>6216.6790000000001</v>
      </c>
      <c r="D647" s="58">
        <v>6200</v>
      </c>
      <c r="E647" s="59">
        <f t="shared" si="171"/>
        <v>0</v>
      </c>
      <c r="F647" s="52" t="s">
        <v>1944</v>
      </c>
      <c r="G647" s="144" t="s">
        <v>1948</v>
      </c>
      <c r="H647" s="142" t="s">
        <v>21</v>
      </c>
      <c r="I647" s="143">
        <v>3073</v>
      </c>
      <c r="J647" s="143">
        <f t="shared" si="162"/>
        <v>583.87</v>
      </c>
      <c r="K647" s="53">
        <f t="shared" si="163"/>
        <v>3656.87</v>
      </c>
      <c r="L647" s="143">
        <f t="shared" si="164"/>
        <v>146.2748</v>
      </c>
      <c r="M647" s="51">
        <f t="shared" si="165"/>
        <v>3803.1448</v>
      </c>
      <c r="N647" s="54">
        <v>1</v>
      </c>
      <c r="O647" s="95">
        <v>0</v>
      </c>
      <c r="P647" s="54">
        <f>O647+B655</f>
        <v>0</v>
      </c>
      <c r="Q647" s="55">
        <f t="shared" si="166"/>
        <v>1</v>
      </c>
      <c r="S647" s="61">
        <f t="shared" si="172"/>
        <v>3803.1448</v>
      </c>
      <c r="T647" s="56">
        <f t="shared" si="173"/>
        <v>0</v>
      </c>
      <c r="U647" s="141">
        <f t="shared" si="169"/>
        <v>0</v>
      </c>
      <c r="V647" s="32" t="s">
        <v>1603</v>
      </c>
    </row>
    <row r="648" spans="1:23" thickTop="1" thickBot="1">
      <c r="A648" s="32">
        <v>528</v>
      </c>
      <c r="C648" s="57">
        <f t="shared" si="170"/>
        <v>3081.0289999999995</v>
      </c>
      <c r="D648" s="58">
        <v>3800</v>
      </c>
      <c r="E648" s="59">
        <f t="shared" si="171"/>
        <v>0</v>
      </c>
      <c r="F648" s="52" t="s">
        <v>1932</v>
      </c>
      <c r="G648" s="144" t="s">
        <v>1323</v>
      </c>
      <c r="H648" s="142" t="s">
        <v>624</v>
      </c>
      <c r="I648" s="143">
        <v>1523</v>
      </c>
      <c r="J648" s="143">
        <f t="shared" si="162"/>
        <v>289.37</v>
      </c>
      <c r="K648" s="53">
        <f t="shared" si="163"/>
        <v>1812.37</v>
      </c>
      <c r="L648" s="143">
        <f t="shared" si="164"/>
        <v>72.494799999999998</v>
      </c>
      <c r="M648" s="51">
        <f t="shared" si="165"/>
        <v>1884.8647999999998</v>
      </c>
      <c r="N648" s="54">
        <v>4</v>
      </c>
      <c r="O648" s="95">
        <v>0</v>
      </c>
      <c r="P648" s="54">
        <v>1</v>
      </c>
      <c r="Q648" s="55">
        <f t="shared" si="166"/>
        <v>3</v>
      </c>
      <c r="S648" s="61">
        <f t="shared" si="172"/>
        <v>5654.5944</v>
      </c>
      <c r="T648" s="56">
        <f t="shared" si="173"/>
        <v>3800</v>
      </c>
      <c r="U648" s="141">
        <f t="shared" si="169"/>
        <v>1915.1352000000002</v>
      </c>
      <c r="V648" s="32" t="s">
        <v>1349</v>
      </c>
    </row>
    <row r="649" spans="1:23" thickTop="1" thickBot="1">
      <c r="A649" s="32">
        <v>545</v>
      </c>
      <c r="C649" s="57">
        <f t="shared" si="170"/>
        <v>4086.46</v>
      </c>
      <c r="D649" s="58">
        <v>3800</v>
      </c>
      <c r="E649" s="59">
        <f t="shared" si="171"/>
        <v>0</v>
      </c>
      <c r="F649" s="52" t="s">
        <v>1934</v>
      </c>
      <c r="G649" s="144" t="s">
        <v>1323</v>
      </c>
      <c r="H649" s="142" t="s">
        <v>1383</v>
      </c>
      <c r="I649" s="143">
        <v>2020</v>
      </c>
      <c r="J649" s="143">
        <f t="shared" si="162"/>
        <v>383.8</v>
      </c>
      <c r="K649" s="53">
        <f t="shared" si="163"/>
        <v>2403.8000000000002</v>
      </c>
      <c r="L649" s="143">
        <f t="shared" si="164"/>
        <v>96.152000000000015</v>
      </c>
      <c r="M649" s="51">
        <f t="shared" si="165"/>
        <v>2499.9520000000002</v>
      </c>
      <c r="N649" s="54">
        <v>3</v>
      </c>
      <c r="O649" s="95">
        <v>0</v>
      </c>
      <c r="P649" s="54">
        <f>O649+B657</f>
        <v>0</v>
      </c>
      <c r="Q649" s="55">
        <f t="shared" si="166"/>
        <v>3</v>
      </c>
      <c r="S649" s="61">
        <f t="shared" si="172"/>
        <v>7499.8560000000007</v>
      </c>
      <c r="T649" s="56">
        <f t="shared" si="173"/>
        <v>0</v>
      </c>
      <c r="U649" s="141">
        <f t="shared" si="169"/>
        <v>0</v>
      </c>
      <c r="V649" s="32" t="s">
        <v>1324</v>
      </c>
    </row>
    <row r="650" spans="1:23" thickTop="1" thickBot="1">
      <c r="A650" s="32">
        <v>540</v>
      </c>
      <c r="C650" s="57">
        <f t="shared" si="170"/>
        <v>3226.6849999999999</v>
      </c>
      <c r="D650" s="58">
        <v>3500</v>
      </c>
      <c r="E650" s="59">
        <f t="shared" si="171"/>
        <v>0</v>
      </c>
      <c r="F650" s="52" t="s">
        <v>1928</v>
      </c>
      <c r="H650" s="142" t="s">
        <v>624</v>
      </c>
      <c r="I650" s="143">
        <v>1595</v>
      </c>
      <c r="J650" s="143">
        <f t="shared" si="162"/>
        <v>303.05</v>
      </c>
      <c r="K650" s="53">
        <f t="shared" si="163"/>
        <v>1898.05</v>
      </c>
      <c r="L650" s="143">
        <f t="shared" si="164"/>
        <v>75.921999999999997</v>
      </c>
      <c r="M650" s="51">
        <f t="shared" si="165"/>
        <v>1973.972</v>
      </c>
      <c r="N650" s="54">
        <v>2</v>
      </c>
      <c r="O650" s="95">
        <v>0</v>
      </c>
      <c r="P650" s="54">
        <v>0</v>
      </c>
      <c r="Q650" s="55">
        <f t="shared" si="166"/>
        <v>2</v>
      </c>
      <c r="S650" s="61">
        <f t="shared" si="172"/>
        <v>3947.944</v>
      </c>
      <c r="T650" s="56">
        <f t="shared" si="173"/>
        <v>0</v>
      </c>
      <c r="U650" s="141">
        <f t="shared" si="169"/>
        <v>0</v>
      </c>
      <c r="V650" s="32" t="s">
        <v>1689</v>
      </c>
    </row>
    <row r="651" spans="1:23" thickTop="1" thickBot="1">
      <c r="A651" s="32">
        <v>531</v>
      </c>
      <c r="C651" s="57">
        <f t="shared" si="170"/>
        <v>1962.31</v>
      </c>
      <c r="D651" s="58">
        <v>3000</v>
      </c>
      <c r="E651" s="59">
        <f>B657*D651</f>
        <v>0</v>
      </c>
      <c r="F651" s="52" t="s">
        <v>2309</v>
      </c>
      <c r="G651" s="144" t="s">
        <v>1363</v>
      </c>
      <c r="H651" s="142" t="s">
        <v>21</v>
      </c>
      <c r="I651" s="143">
        <v>970</v>
      </c>
      <c r="J651" s="143">
        <f t="shared" si="162"/>
        <v>184.3</v>
      </c>
      <c r="K651" s="53">
        <f t="shared" si="163"/>
        <v>1154.3</v>
      </c>
      <c r="L651" s="143">
        <f t="shared" si="164"/>
        <v>46.171999999999997</v>
      </c>
      <c r="M651" s="51">
        <f t="shared" si="165"/>
        <v>1200.472</v>
      </c>
      <c r="N651" s="54">
        <v>10</v>
      </c>
      <c r="O651" s="95">
        <v>2</v>
      </c>
      <c r="P651" s="54">
        <v>6</v>
      </c>
      <c r="Q651" s="55">
        <f t="shared" si="166"/>
        <v>4</v>
      </c>
      <c r="S651" s="61">
        <f t="shared" si="172"/>
        <v>4801.8879999999999</v>
      </c>
      <c r="T651" s="56">
        <f t="shared" si="173"/>
        <v>18000</v>
      </c>
      <c r="U651" s="141">
        <f t="shared" si="169"/>
        <v>10797.168</v>
      </c>
    </row>
    <row r="652" spans="1:23" thickTop="1" thickBot="1">
      <c r="A652" s="32">
        <v>512</v>
      </c>
      <c r="C652" s="57">
        <f t="shared" si="170"/>
        <v>3153.857</v>
      </c>
      <c r="D652" s="58">
        <v>4500</v>
      </c>
      <c r="E652" s="59">
        <f>B660*D652</f>
        <v>0</v>
      </c>
      <c r="F652" s="52" t="s">
        <v>2310</v>
      </c>
      <c r="G652" s="144" t="s">
        <v>2308</v>
      </c>
      <c r="H652" s="142" t="s">
        <v>24</v>
      </c>
      <c r="I652" s="143">
        <v>1559</v>
      </c>
      <c r="J652" s="143">
        <f t="shared" si="162"/>
        <v>296.20999999999998</v>
      </c>
      <c r="K652" s="125">
        <f t="shared" si="163"/>
        <v>1855.21</v>
      </c>
      <c r="L652" s="143">
        <f t="shared" si="164"/>
        <v>74.208399999999997</v>
      </c>
      <c r="M652" s="51">
        <f t="shared" si="165"/>
        <v>1929.4184</v>
      </c>
      <c r="N652" s="54">
        <v>4</v>
      </c>
      <c r="O652" s="95">
        <v>0</v>
      </c>
      <c r="P652" s="54">
        <v>0</v>
      </c>
      <c r="Q652" s="55">
        <f t="shared" si="166"/>
        <v>4</v>
      </c>
      <c r="S652" s="61">
        <f t="shared" si="172"/>
        <v>7717.6736000000001</v>
      </c>
      <c r="T652" s="56">
        <f t="shared" si="173"/>
        <v>0</v>
      </c>
      <c r="U652" s="141">
        <f t="shared" si="169"/>
        <v>0</v>
      </c>
    </row>
    <row r="653" spans="1:23" thickTop="1" thickBot="1">
      <c r="A653" s="32">
        <v>538</v>
      </c>
      <c r="C653" s="57">
        <f t="shared" si="170"/>
        <v>4539.6120000000001</v>
      </c>
      <c r="D653" s="58">
        <v>4850</v>
      </c>
      <c r="E653" s="59">
        <f>B661*D653</f>
        <v>0</v>
      </c>
      <c r="F653" s="52" t="s">
        <v>1939</v>
      </c>
      <c r="G653" s="144" t="s">
        <v>1949</v>
      </c>
      <c r="H653" s="142" t="s">
        <v>624</v>
      </c>
      <c r="I653" s="143">
        <v>2244</v>
      </c>
      <c r="J653" s="143">
        <f t="shared" si="162"/>
        <v>426.36</v>
      </c>
      <c r="K653" s="53">
        <f t="shared" si="163"/>
        <v>2670.36</v>
      </c>
      <c r="L653" s="143">
        <f t="shared" si="164"/>
        <v>106.81440000000001</v>
      </c>
      <c r="M653" s="51">
        <f t="shared" si="165"/>
        <v>2777.1744000000003</v>
      </c>
      <c r="N653" s="54">
        <v>2</v>
      </c>
      <c r="O653" s="95">
        <v>0</v>
      </c>
      <c r="P653" s="54">
        <f>O653+B661</f>
        <v>0</v>
      </c>
      <c r="Q653" s="55">
        <f t="shared" si="166"/>
        <v>2</v>
      </c>
      <c r="S653" s="61">
        <f t="shared" si="172"/>
        <v>5554.3488000000007</v>
      </c>
      <c r="T653" s="56">
        <f t="shared" si="173"/>
        <v>0</v>
      </c>
      <c r="U653" s="141">
        <f t="shared" si="169"/>
        <v>0</v>
      </c>
    </row>
    <row r="654" spans="1:23" thickTop="1" thickBot="1">
      <c r="A654" s="32">
        <v>526</v>
      </c>
      <c r="C654" s="57">
        <f t="shared" si="170"/>
        <v>5435.8010000000004</v>
      </c>
      <c r="D654" s="58">
        <v>5100</v>
      </c>
      <c r="E654" s="59">
        <f>B662*D654</f>
        <v>0</v>
      </c>
      <c r="F654" s="52" t="s">
        <v>1940</v>
      </c>
      <c r="G654" s="144" t="s">
        <v>1949</v>
      </c>
      <c r="H654" s="142" t="s">
        <v>21</v>
      </c>
      <c r="I654" s="143">
        <v>2687</v>
      </c>
      <c r="J654" s="143">
        <f t="shared" si="162"/>
        <v>510.53000000000003</v>
      </c>
      <c r="K654" s="53">
        <f t="shared" si="163"/>
        <v>3197.53</v>
      </c>
      <c r="L654" s="143">
        <f t="shared" si="164"/>
        <v>127.90120000000002</v>
      </c>
      <c r="M654" s="51">
        <f t="shared" si="165"/>
        <v>3325.4312</v>
      </c>
      <c r="N654" s="54">
        <v>3</v>
      </c>
      <c r="O654" s="95">
        <v>0</v>
      </c>
      <c r="P654" s="54">
        <v>0</v>
      </c>
      <c r="Q654" s="55">
        <f t="shared" si="166"/>
        <v>3</v>
      </c>
      <c r="S654" s="61">
        <f t="shared" si="172"/>
        <v>9976.2936000000009</v>
      </c>
      <c r="T654" s="56">
        <f t="shared" si="173"/>
        <v>0</v>
      </c>
      <c r="U654" s="141">
        <f t="shared" si="169"/>
        <v>0</v>
      </c>
    </row>
    <row r="655" spans="1:23" thickTop="1" thickBot="1">
      <c r="A655" s="32">
        <v>532</v>
      </c>
      <c r="C655" s="57">
        <f t="shared" si="170"/>
        <v>3849.7690000000002</v>
      </c>
      <c r="D655" s="58">
        <v>4200</v>
      </c>
      <c r="E655" s="59">
        <f>B663*D655</f>
        <v>0</v>
      </c>
      <c r="F655" s="52" t="s">
        <v>2210</v>
      </c>
      <c r="G655" s="144" t="s">
        <v>1364</v>
      </c>
      <c r="H655" s="142" t="s">
        <v>21</v>
      </c>
      <c r="I655" s="143">
        <v>1903</v>
      </c>
      <c r="J655" s="143">
        <f t="shared" si="162"/>
        <v>361.57</v>
      </c>
      <c r="K655" s="127">
        <f t="shared" si="163"/>
        <v>2264.5700000000002</v>
      </c>
      <c r="L655" s="143">
        <f t="shared" si="164"/>
        <v>90.582800000000006</v>
      </c>
      <c r="M655" s="51">
        <f t="shared" si="165"/>
        <v>2355.1528000000003</v>
      </c>
      <c r="N655" s="54">
        <v>8</v>
      </c>
      <c r="O655" s="95">
        <v>0</v>
      </c>
      <c r="P655" s="54">
        <v>2</v>
      </c>
      <c r="Q655" s="55">
        <f t="shared" si="166"/>
        <v>6</v>
      </c>
      <c r="S655" s="61">
        <f t="shared" si="172"/>
        <v>14130.916800000003</v>
      </c>
      <c r="T655" s="56">
        <f t="shared" si="173"/>
        <v>8400</v>
      </c>
      <c r="U655" s="141">
        <f t="shared" si="169"/>
        <v>3689.6943999999994</v>
      </c>
      <c r="V655" s="32" t="s">
        <v>1493</v>
      </c>
      <c r="W655" s="32" t="s">
        <v>2426</v>
      </c>
    </row>
    <row r="656" spans="1:23" thickTop="1" thickBot="1">
      <c r="A656" s="32">
        <v>529</v>
      </c>
      <c r="C656" s="57">
        <f t="shared" si="170"/>
        <v>2771.5099999999998</v>
      </c>
      <c r="D656" s="58">
        <v>3890</v>
      </c>
      <c r="E656" s="59">
        <f>B664*D656</f>
        <v>0</v>
      </c>
      <c r="F656" s="52" t="s">
        <v>1953</v>
      </c>
      <c r="G656" s="144" t="s">
        <v>1954</v>
      </c>
      <c r="H656" s="142" t="s">
        <v>21</v>
      </c>
      <c r="I656" s="143">
        <v>1370</v>
      </c>
      <c r="J656" s="143">
        <f t="shared" si="162"/>
        <v>260.3</v>
      </c>
      <c r="K656" s="53">
        <f t="shared" si="163"/>
        <v>1630.3</v>
      </c>
      <c r="L656" s="143">
        <f t="shared" si="164"/>
        <v>65.212000000000003</v>
      </c>
      <c r="M656" s="51">
        <f t="shared" si="165"/>
        <v>1695.5119999999999</v>
      </c>
      <c r="N656" s="54">
        <v>2</v>
      </c>
      <c r="O656" s="95">
        <v>3</v>
      </c>
      <c r="P656" s="54">
        <f>O656+B664</f>
        <v>3</v>
      </c>
      <c r="Q656" s="55">
        <f t="shared" si="166"/>
        <v>-1</v>
      </c>
      <c r="S656" s="61">
        <f t="shared" si="172"/>
        <v>-1695.5119999999999</v>
      </c>
      <c r="T656" s="56">
        <f t="shared" si="173"/>
        <v>11670</v>
      </c>
      <c r="U656" s="141">
        <f t="shared" si="169"/>
        <v>6583.4639999999999</v>
      </c>
    </row>
    <row r="657" spans="1:23" thickTop="1" thickBot="1">
      <c r="A657" s="32">
        <v>524</v>
      </c>
      <c r="C657" s="57">
        <f t="shared" si="170"/>
        <v>2670.3599999999997</v>
      </c>
      <c r="D657" s="58">
        <v>4500</v>
      </c>
      <c r="F657" s="52" t="s">
        <v>1951</v>
      </c>
      <c r="G657" s="144" t="s">
        <v>1955</v>
      </c>
      <c r="H657" s="142" t="s">
        <v>21</v>
      </c>
      <c r="I657" s="143">
        <v>1320</v>
      </c>
      <c r="J657" s="143">
        <f t="shared" si="162"/>
        <v>250.8</v>
      </c>
      <c r="K657" s="53">
        <f t="shared" si="163"/>
        <v>1570.8</v>
      </c>
      <c r="L657" s="143">
        <f t="shared" si="164"/>
        <v>62.832000000000001</v>
      </c>
      <c r="M657" s="51">
        <f t="shared" si="165"/>
        <v>1633.6320000000001</v>
      </c>
      <c r="N657" s="54">
        <v>2</v>
      </c>
      <c r="O657" s="95">
        <v>0</v>
      </c>
      <c r="P657" s="54">
        <v>0</v>
      </c>
      <c r="Q657" s="55">
        <f t="shared" si="166"/>
        <v>2</v>
      </c>
      <c r="S657" s="61">
        <f t="shared" si="172"/>
        <v>3267.2640000000001</v>
      </c>
      <c r="T657" s="56">
        <f t="shared" si="173"/>
        <v>0</v>
      </c>
      <c r="U657" s="141">
        <f t="shared" si="169"/>
        <v>0</v>
      </c>
      <c r="V657" s="32" t="s">
        <v>983</v>
      </c>
    </row>
    <row r="658" spans="1:23" thickTop="1" thickBot="1">
      <c r="A658" s="32">
        <v>999</v>
      </c>
      <c r="C658" s="57">
        <f t="shared" si="170"/>
        <v>5324.5360000000001</v>
      </c>
      <c r="D658" s="58">
        <v>5500</v>
      </c>
      <c r="E658" s="59">
        <f t="shared" ref="E658:E663" si="174">B666*D658</f>
        <v>0</v>
      </c>
      <c r="F658" s="52" t="s">
        <v>2410</v>
      </c>
      <c r="G658" s="138" t="s">
        <v>1835</v>
      </c>
      <c r="H658" s="142" t="s">
        <v>1383</v>
      </c>
      <c r="I658" s="143">
        <v>2632</v>
      </c>
      <c r="J658" s="143">
        <f t="shared" si="162"/>
        <v>500.08</v>
      </c>
      <c r="K658" s="53">
        <f t="shared" si="163"/>
        <v>3132.08</v>
      </c>
      <c r="L658" s="143">
        <f t="shared" si="164"/>
        <v>125.28319999999999</v>
      </c>
      <c r="M658" s="51">
        <f t="shared" si="165"/>
        <v>3257.3631999999998</v>
      </c>
      <c r="N658" s="54">
        <v>1</v>
      </c>
      <c r="O658" s="95">
        <v>0</v>
      </c>
      <c r="P658" s="54">
        <f>O658+B666</f>
        <v>0</v>
      </c>
      <c r="Q658" s="55">
        <f t="shared" si="166"/>
        <v>1</v>
      </c>
      <c r="S658" s="61">
        <f t="shared" si="172"/>
        <v>3257.3631999999998</v>
      </c>
      <c r="T658" s="56">
        <f t="shared" si="173"/>
        <v>0</v>
      </c>
      <c r="U658" s="141">
        <f t="shared" si="169"/>
        <v>0</v>
      </c>
      <c r="V658" s="32" t="s">
        <v>1576</v>
      </c>
    </row>
    <row r="659" spans="1:23" thickTop="1" thickBot="1">
      <c r="A659" s="32">
        <v>522</v>
      </c>
      <c r="C659" s="57">
        <f t="shared" si="170"/>
        <v>3228.7080000000001</v>
      </c>
      <c r="D659" s="58">
        <v>3500</v>
      </c>
      <c r="E659" s="59">
        <f t="shared" si="174"/>
        <v>0</v>
      </c>
      <c r="F659" s="52" t="s">
        <v>2290</v>
      </c>
      <c r="G659" s="144" t="s">
        <v>2291</v>
      </c>
      <c r="H659" s="142" t="s">
        <v>21</v>
      </c>
      <c r="I659" s="143">
        <v>1596</v>
      </c>
      <c r="J659" s="143">
        <f t="shared" si="162"/>
        <v>303.24</v>
      </c>
      <c r="K659" s="53">
        <f t="shared" si="163"/>
        <v>1899.24</v>
      </c>
      <c r="L659" s="143">
        <f t="shared" si="164"/>
        <v>75.9696</v>
      </c>
      <c r="M659" s="51">
        <f t="shared" si="165"/>
        <v>1975.2095999999999</v>
      </c>
      <c r="N659" s="54">
        <v>6</v>
      </c>
      <c r="O659" s="95">
        <v>0</v>
      </c>
      <c r="P659" s="54">
        <f>O659+B667</f>
        <v>0</v>
      </c>
      <c r="Q659" s="55">
        <f t="shared" si="166"/>
        <v>6</v>
      </c>
      <c r="R659" s="55" t="s">
        <v>2292</v>
      </c>
      <c r="S659" s="61">
        <f t="shared" si="172"/>
        <v>11851.257599999999</v>
      </c>
      <c r="T659" s="56">
        <f t="shared" si="173"/>
        <v>0</v>
      </c>
      <c r="U659" s="141">
        <f t="shared" si="169"/>
        <v>0</v>
      </c>
      <c r="V659" s="32" t="s">
        <v>2278</v>
      </c>
      <c r="W659" s="32" t="s">
        <v>2293</v>
      </c>
    </row>
    <row r="660" spans="1:23" thickTop="1" thickBot="1">
      <c r="C660" s="57">
        <f t="shared" si="170"/>
        <v>3661.63</v>
      </c>
      <c r="D660" s="58">
        <v>4700</v>
      </c>
      <c r="E660" s="59">
        <f t="shared" si="174"/>
        <v>0</v>
      </c>
      <c r="F660" s="52" t="s">
        <v>1943</v>
      </c>
      <c r="G660" s="144" t="s">
        <v>1007</v>
      </c>
      <c r="H660" s="142" t="s">
        <v>21</v>
      </c>
      <c r="I660" s="143">
        <v>1810</v>
      </c>
      <c r="J660" s="143">
        <f t="shared" si="162"/>
        <v>343.9</v>
      </c>
      <c r="K660" s="53">
        <f t="shared" si="163"/>
        <v>2153.9</v>
      </c>
      <c r="L660" s="143">
        <f t="shared" si="164"/>
        <v>86.156000000000006</v>
      </c>
      <c r="M660" s="51">
        <f t="shared" si="165"/>
        <v>2240.056</v>
      </c>
      <c r="N660" s="54">
        <v>4</v>
      </c>
      <c r="O660" s="95">
        <v>0</v>
      </c>
      <c r="Q660" s="55">
        <f t="shared" si="166"/>
        <v>4</v>
      </c>
      <c r="S660" s="61">
        <f t="shared" si="172"/>
        <v>8960.2240000000002</v>
      </c>
      <c r="U660" s="141">
        <f t="shared" si="169"/>
        <v>0</v>
      </c>
      <c r="V660" s="32" t="s">
        <v>983</v>
      </c>
    </row>
    <row r="661" spans="1:23" thickTop="1" thickBot="1">
      <c r="A661" s="32">
        <v>535</v>
      </c>
      <c r="C661" s="57">
        <f t="shared" si="170"/>
        <v>3374.364</v>
      </c>
      <c r="D661" s="58">
        <v>4000</v>
      </c>
      <c r="E661" s="59">
        <f t="shared" si="174"/>
        <v>0</v>
      </c>
      <c r="F661" s="52" t="s">
        <v>2209</v>
      </c>
      <c r="G661" s="144" t="s">
        <v>1967</v>
      </c>
      <c r="H661" s="142" t="s">
        <v>624</v>
      </c>
      <c r="I661" s="143">
        <v>1668</v>
      </c>
      <c r="J661" s="143">
        <f t="shared" si="162"/>
        <v>316.92</v>
      </c>
      <c r="K661" s="53">
        <f t="shared" si="163"/>
        <v>1984.92</v>
      </c>
      <c r="L661" s="143">
        <f t="shared" si="164"/>
        <v>79.396799999999999</v>
      </c>
      <c r="M661" s="51">
        <f t="shared" si="165"/>
        <v>2064.3168000000001</v>
      </c>
      <c r="N661" s="54">
        <v>10</v>
      </c>
      <c r="O661" s="95">
        <v>0</v>
      </c>
      <c r="P661" s="54">
        <v>1</v>
      </c>
      <c r="Q661" s="55">
        <f t="shared" si="166"/>
        <v>9</v>
      </c>
      <c r="S661" s="61">
        <f t="shared" si="172"/>
        <v>18578.851200000001</v>
      </c>
      <c r="T661" s="56">
        <f t="shared" ref="T661:T696" si="175">P661*D661</f>
        <v>4000</v>
      </c>
      <c r="U661" s="141">
        <f t="shared" si="169"/>
        <v>1935.6831999999999</v>
      </c>
      <c r="V661" s="32" t="s">
        <v>1844</v>
      </c>
    </row>
    <row r="662" spans="1:23" thickTop="1" thickBot="1">
      <c r="A662" s="32">
        <v>525</v>
      </c>
      <c r="C662" s="57">
        <f t="shared" si="170"/>
        <v>2777.5789999999997</v>
      </c>
      <c r="D662" s="58">
        <v>4250</v>
      </c>
      <c r="E662" s="59">
        <f t="shared" si="174"/>
        <v>0</v>
      </c>
      <c r="F662" s="52" t="s">
        <v>1929</v>
      </c>
      <c r="G662" s="144" t="s">
        <v>1930</v>
      </c>
      <c r="H662" s="142" t="s">
        <v>624</v>
      </c>
      <c r="I662" s="143">
        <v>1373</v>
      </c>
      <c r="J662" s="143">
        <f t="shared" si="162"/>
        <v>260.87</v>
      </c>
      <c r="K662" s="53">
        <f t="shared" si="163"/>
        <v>1633.87</v>
      </c>
      <c r="L662" s="143">
        <f t="shared" si="164"/>
        <v>65.354799999999997</v>
      </c>
      <c r="M662" s="51">
        <f t="shared" si="165"/>
        <v>1699.2248</v>
      </c>
      <c r="N662" s="54">
        <v>2</v>
      </c>
      <c r="O662" s="95">
        <v>0</v>
      </c>
      <c r="P662" s="54">
        <f>O662+B670</f>
        <v>0</v>
      </c>
      <c r="Q662" s="55">
        <f t="shared" si="166"/>
        <v>2</v>
      </c>
      <c r="S662" s="61">
        <f t="shared" si="172"/>
        <v>3398.4495999999999</v>
      </c>
      <c r="T662" s="56">
        <f t="shared" si="175"/>
        <v>0</v>
      </c>
      <c r="U662" s="141">
        <f t="shared" si="169"/>
        <v>0</v>
      </c>
      <c r="V662" s="32" t="s">
        <v>1170</v>
      </c>
    </row>
    <row r="663" spans="1:23" thickTop="1" thickBot="1">
      <c r="A663" s="32">
        <v>520</v>
      </c>
      <c r="C663" s="57">
        <f t="shared" si="170"/>
        <v>3884.1600000000003</v>
      </c>
      <c r="D663" s="58">
        <v>4200</v>
      </c>
      <c r="E663" s="59">
        <f t="shared" si="174"/>
        <v>0</v>
      </c>
      <c r="F663" s="52" t="s">
        <v>1945</v>
      </c>
      <c r="G663" s="144" t="s">
        <v>1016</v>
      </c>
      <c r="H663" s="142" t="s">
        <v>21</v>
      </c>
      <c r="I663" s="143">
        <v>1920</v>
      </c>
      <c r="J663" s="143">
        <f t="shared" si="162"/>
        <v>364.8</v>
      </c>
      <c r="K663" s="53">
        <f t="shared" si="163"/>
        <v>2284.8000000000002</v>
      </c>
      <c r="L663" s="143">
        <f t="shared" si="164"/>
        <v>91.39200000000001</v>
      </c>
      <c r="M663" s="51">
        <f t="shared" si="165"/>
        <v>2376.192</v>
      </c>
      <c r="N663" s="54">
        <v>2</v>
      </c>
      <c r="O663" s="95">
        <v>0</v>
      </c>
      <c r="P663" s="54">
        <v>1</v>
      </c>
      <c r="Q663" s="55">
        <f t="shared" si="166"/>
        <v>1</v>
      </c>
      <c r="S663" s="61">
        <f t="shared" si="172"/>
        <v>2376.192</v>
      </c>
      <c r="T663" s="56">
        <f t="shared" si="175"/>
        <v>4200</v>
      </c>
      <c r="U663" s="141">
        <f t="shared" si="169"/>
        <v>1823.808</v>
      </c>
      <c r="V663" s="32" t="s">
        <v>1015</v>
      </c>
    </row>
    <row r="664" spans="1:23" thickTop="1" thickBot="1">
      <c r="A664" s="32">
        <v>523</v>
      </c>
      <c r="C664" s="57">
        <f t="shared" si="170"/>
        <v>3546.319</v>
      </c>
      <c r="D664" s="58">
        <v>4000</v>
      </c>
      <c r="E664" s="59">
        <f>B671*D664</f>
        <v>0</v>
      </c>
      <c r="F664" s="52" t="s">
        <v>2301</v>
      </c>
      <c r="G664" s="144" t="s">
        <v>2302</v>
      </c>
      <c r="H664" s="142" t="s">
        <v>21</v>
      </c>
      <c r="I664" s="143">
        <v>1753</v>
      </c>
      <c r="J664" s="143">
        <f t="shared" si="162"/>
        <v>333.07</v>
      </c>
      <c r="K664" s="53">
        <f t="shared" si="163"/>
        <v>2086.0700000000002</v>
      </c>
      <c r="L664" s="143">
        <f t="shared" si="164"/>
        <v>83.442800000000005</v>
      </c>
      <c r="M664" s="51">
        <f t="shared" si="165"/>
        <v>2169.5128</v>
      </c>
      <c r="N664" s="54">
        <v>2</v>
      </c>
      <c r="O664" s="95">
        <v>0</v>
      </c>
      <c r="P664" s="54">
        <v>0</v>
      </c>
      <c r="Q664" s="55">
        <f t="shared" si="166"/>
        <v>2</v>
      </c>
      <c r="S664" s="61">
        <f t="shared" si="172"/>
        <v>4339.0255999999999</v>
      </c>
      <c r="T664" s="56">
        <f t="shared" si="175"/>
        <v>0</v>
      </c>
      <c r="U664" s="141">
        <f t="shared" si="169"/>
        <v>0</v>
      </c>
      <c r="V664" s="32" t="s">
        <v>1170</v>
      </c>
      <c r="W664" s="32">
        <v>9778</v>
      </c>
    </row>
    <row r="665" spans="1:23" thickTop="1" thickBot="1">
      <c r="A665" s="32">
        <v>510</v>
      </c>
      <c r="C665" s="57">
        <f t="shared" si="170"/>
        <v>9063.0399999999991</v>
      </c>
      <c r="E665" s="59">
        <f>B672*D665</f>
        <v>0</v>
      </c>
      <c r="F665" s="52" t="s">
        <v>2301</v>
      </c>
      <c r="G665" s="144" t="s">
        <v>2303</v>
      </c>
      <c r="H665" s="142" t="s">
        <v>347</v>
      </c>
      <c r="I665" s="143">
        <v>4480</v>
      </c>
      <c r="J665" s="143">
        <f t="shared" si="162"/>
        <v>851.2</v>
      </c>
      <c r="K665" s="125">
        <f t="shared" si="163"/>
        <v>5331.2</v>
      </c>
      <c r="L665" s="143">
        <f t="shared" si="164"/>
        <v>213.24799999999999</v>
      </c>
      <c r="M665" s="51">
        <f t="shared" si="165"/>
        <v>5544.4479999999994</v>
      </c>
      <c r="N665" s="54">
        <v>1</v>
      </c>
      <c r="O665" s="95">
        <v>0</v>
      </c>
      <c r="P665" s="54">
        <v>0</v>
      </c>
      <c r="Q665" s="55">
        <f t="shared" si="166"/>
        <v>1</v>
      </c>
      <c r="S665" s="61">
        <f t="shared" si="172"/>
        <v>5544.4479999999994</v>
      </c>
      <c r="T665" s="56">
        <f t="shared" si="175"/>
        <v>0</v>
      </c>
      <c r="U665" s="141">
        <f t="shared" si="169"/>
        <v>0</v>
      </c>
      <c r="V665" s="32">
        <v>2010</v>
      </c>
    </row>
    <row r="666" spans="1:23" thickTop="1" thickBot="1">
      <c r="C666" s="57">
        <f t="shared" si="170"/>
        <v>2494.3589999999999</v>
      </c>
      <c r="D666" s="58">
        <v>3800</v>
      </c>
      <c r="E666" s="59">
        <f>B673*D666</f>
        <v>0</v>
      </c>
      <c r="F666" s="52" t="s">
        <v>2298</v>
      </c>
      <c r="G666" s="144" t="s">
        <v>1965</v>
      </c>
      <c r="H666" s="142" t="s">
        <v>21</v>
      </c>
      <c r="I666" s="143">
        <v>1233</v>
      </c>
      <c r="J666" s="143">
        <f t="shared" si="162"/>
        <v>234.27</v>
      </c>
      <c r="K666" s="53">
        <f t="shared" si="163"/>
        <v>1467.27</v>
      </c>
      <c r="L666" s="143">
        <f t="shared" si="164"/>
        <v>58.690800000000003</v>
      </c>
      <c r="M666" s="51">
        <f t="shared" si="165"/>
        <v>1525.9608000000001</v>
      </c>
      <c r="N666" s="54">
        <v>2</v>
      </c>
      <c r="O666" s="95">
        <v>1</v>
      </c>
      <c r="P666" s="54">
        <f>O666+B673</f>
        <v>1</v>
      </c>
      <c r="Q666" s="55">
        <f t="shared" si="166"/>
        <v>1</v>
      </c>
      <c r="S666" s="61">
        <f t="shared" si="172"/>
        <v>1525.9608000000001</v>
      </c>
      <c r="T666" s="56">
        <f t="shared" si="175"/>
        <v>3800</v>
      </c>
      <c r="U666" s="141">
        <f t="shared" si="169"/>
        <v>2274.0392000000002</v>
      </c>
    </row>
    <row r="667" spans="1:23" thickTop="1" thickBot="1">
      <c r="A667" s="32">
        <v>509</v>
      </c>
      <c r="C667" s="57">
        <f t="shared" si="170"/>
        <v>4094.5519999999997</v>
      </c>
      <c r="D667" s="58">
        <v>4200</v>
      </c>
      <c r="E667" s="59">
        <f>B675*D667</f>
        <v>0</v>
      </c>
      <c r="F667" s="52" t="s">
        <v>1931</v>
      </c>
      <c r="G667" s="144" t="s">
        <v>1961</v>
      </c>
      <c r="H667" s="142" t="s">
        <v>624</v>
      </c>
      <c r="I667" s="143">
        <v>2024</v>
      </c>
      <c r="J667" s="143">
        <f t="shared" si="162"/>
        <v>384.56</v>
      </c>
      <c r="K667" s="53">
        <f t="shared" si="163"/>
        <v>2408.56</v>
      </c>
      <c r="L667" s="143">
        <f t="shared" si="164"/>
        <v>96.342399999999998</v>
      </c>
      <c r="M667" s="51">
        <f t="shared" si="165"/>
        <v>2504.9023999999999</v>
      </c>
      <c r="N667" s="54">
        <v>4</v>
      </c>
      <c r="O667" s="95">
        <v>0</v>
      </c>
      <c r="P667" s="54">
        <f>O667+B675</f>
        <v>0</v>
      </c>
      <c r="Q667" s="55">
        <f t="shared" si="166"/>
        <v>4</v>
      </c>
      <c r="S667" s="61">
        <f t="shared" si="172"/>
        <v>10019.6096</v>
      </c>
      <c r="T667" s="56">
        <f t="shared" si="175"/>
        <v>0</v>
      </c>
      <c r="U667" s="141">
        <f t="shared" si="169"/>
        <v>0</v>
      </c>
      <c r="V667" s="32" t="s">
        <v>1349</v>
      </c>
    </row>
    <row r="668" spans="1:23" thickTop="1" thickBot="1">
      <c r="A668" s="32">
        <v>1039</v>
      </c>
      <c r="C668" s="57">
        <f t="shared" si="170"/>
        <v>4094.5519999999997</v>
      </c>
      <c r="D668" s="58">
        <v>4500</v>
      </c>
      <c r="E668" s="59">
        <f>B676*D668</f>
        <v>0</v>
      </c>
      <c r="F668" s="52" t="s">
        <v>1931</v>
      </c>
      <c r="G668" s="144" t="s">
        <v>1962</v>
      </c>
      <c r="H668" s="142" t="s">
        <v>624</v>
      </c>
      <c r="I668" s="143">
        <v>2024</v>
      </c>
      <c r="J668" s="143">
        <f t="shared" si="162"/>
        <v>384.56</v>
      </c>
      <c r="K668" s="53">
        <f t="shared" si="163"/>
        <v>2408.56</v>
      </c>
      <c r="L668" s="143">
        <f t="shared" si="164"/>
        <v>96.342399999999998</v>
      </c>
      <c r="M668" s="51">
        <f t="shared" si="165"/>
        <v>2504.9023999999999</v>
      </c>
      <c r="N668" s="54">
        <v>5</v>
      </c>
      <c r="O668" s="95">
        <v>0</v>
      </c>
      <c r="P668" s="54">
        <v>1</v>
      </c>
      <c r="Q668" s="55">
        <f t="shared" si="166"/>
        <v>4</v>
      </c>
      <c r="S668" s="61">
        <f t="shared" si="172"/>
        <v>10019.6096</v>
      </c>
      <c r="T668" s="56">
        <f t="shared" si="175"/>
        <v>4500</v>
      </c>
      <c r="U668" s="141">
        <f t="shared" si="169"/>
        <v>1995.0976000000001</v>
      </c>
      <c r="V668" s="32" t="s">
        <v>1341</v>
      </c>
    </row>
    <row r="669" spans="1:23" thickTop="1" thickBot="1">
      <c r="A669" s="32">
        <v>527</v>
      </c>
      <c r="C669" s="57">
        <f t="shared" si="170"/>
        <v>2488.29</v>
      </c>
      <c r="D669" s="58">
        <v>4500</v>
      </c>
      <c r="E669" s="59">
        <f>B676*D669</f>
        <v>0</v>
      </c>
      <c r="F669" s="52" t="s">
        <v>1927</v>
      </c>
      <c r="G669" s="144" t="s">
        <v>2299</v>
      </c>
      <c r="H669" s="142" t="s">
        <v>21</v>
      </c>
      <c r="I669" s="143">
        <v>1230</v>
      </c>
      <c r="J669" s="143">
        <f t="shared" si="162"/>
        <v>233.7</v>
      </c>
      <c r="K669" s="53">
        <f t="shared" si="163"/>
        <v>1463.7</v>
      </c>
      <c r="L669" s="143">
        <f t="shared" si="164"/>
        <v>58.548000000000002</v>
      </c>
      <c r="M669" s="51">
        <f t="shared" si="165"/>
        <v>1522.248</v>
      </c>
      <c r="N669" s="54">
        <v>3</v>
      </c>
      <c r="O669" s="95">
        <v>0</v>
      </c>
      <c r="P669" s="54">
        <v>0</v>
      </c>
      <c r="Q669" s="55">
        <f t="shared" si="166"/>
        <v>3</v>
      </c>
      <c r="S669" s="61">
        <f t="shared" si="172"/>
        <v>4566.7440000000006</v>
      </c>
      <c r="T669" s="56">
        <f t="shared" si="175"/>
        <v>0</v>
      </c>
      <c r="U669" s="141">
        <f t="shared" si="169"/>
        <v>0</v>
      </c>
      <c r="V669" s="32" t="s">
        <v>983</v>
      </c>
    </row>
    <row r="670" spans="1:23" thickTop="1" thickBot="1">
      <c r="A670" s="32">
        <v>506</v>
      </c>
      <c r="C670" s="57">
        <f t="shared" si="170"/>
        <v>3305.5819999999999</v>
      </c>
      <c r="D670" s="58">
        <v>3500</v>
      </c>
      <c r="E670" s="59">
        <f t="shared" ref="E670:E677" si="176">B678*D670</f>
        <v>0</v>
      </c>
      <c r="F670" s="52" t="s">
        <v>1927</v>
      </c>
      <c r="G670" s="144" t="s">
        <v>2300</v>
      </c>
      <c r="H670" s="142" t="s">
        <v>624</v>
      </c>
      <c r="I670" s="143">
        <v>1634</v>
      </c>
      <c r="J670" s="143">
        <f t="shared" si="162"/>
        <v>310.45999999999998</v>
      </c>
      <c r="K670" s="53">
        <f t="shared" si="163"/>
        <v>1944.46</v>
      </c>
      <c r="L670" s="143">
        <f t="shared" si="164"/>
        <v>77.778400000000005</v>
      </c>
      <c r="M670" s="51">
        <f t="shared" si="165"/>
        <v>2022.2384</v>
      </c>
      <c r="N670" s="54">
        <v>2</v>
      </c>
      <c r="O670" s="95">
        <v>0</v>
      </c>
      <c r="P670" s="54">
        <v>0</v>
      </c>
      <c r="Q670" s="55">
        <f t="shared" si="166"/>
        <v>2</v>
      </c>
      <c r="S670" s="61">
        <f t="shared" si="172"/>
        <v>4044.4767999999999</v>
      </c>
      <c r="T670" s="56">
        <f t="shared" si="175"/>
        <v>0</v>
      </c>
      <c r="U670" s="141">
        <f t="shared" si="169"/>
        <v>0</v>
      </c>
      <c r="V670" s="32" t="s">
        <v>1689</v>
      </c>
    </row>
    <row r="671" spans="1:23" thickTop="1" thickBot="1">
      <c r="A671" s="32">
        <v>530</v>
      </c>
      <c r="C671" s="57">
        <f t="shared" si="170"/>
        <v>6473.5999999999995</v>
      </c>
      <c r="D671" s="58">
        <v>4850</v>
      </c>
      <c r="E671" s="59">
        <f t="shared" si="176"/>
        <v>0</v>
      </c>
      <c r="F671" s="52" t="s">
        <v>1935</v>
      </c>
      <c r="G671" s="144" t="s">
        <v>1963</v>
      </c>
      <c r="H671" s="142" t="s">
        <v>1383</v>
      </c>
      <c r="I671" s="143">
        <v>3200</v>
      </c>
      <c r="J671" s="143">
        <f t="shared" si="162"/>
        <v>608</v>
      </c>
      <c r="K671" s="127">
        <f t="shared" si="163"/>
        <v>3808</v>
      </c>
      <c r="L671" s="143">
        <f t="shared" si="164"/>
        <v>152.32</v>
      </c>
      <c r="M671" s="51">
        <f t="shared" si="165"/>
        <v>3960.32</v>
      </c>
      <c r="N671" s="54">
        <v>1</v>
      </c>
      <c r="O671" s="95">
        <v>0</v>
      </c>
      <c r="P671" s="54">
        <v>0</v>
      </c>
      <c r="Q671" s="55">
        <f t="shared" si="166"/>
        <v>1</v>
      </c>
      <c r="S671" s="61">
        <f t="shared" si="172"/>
        <v>3960.32</v>
      </c>
      <c r="T671" s="56">
        <f t="shared" si="175"/>
        <v>0</v>
      </c>
      <c r="U671" s="141">
        <f t="shared" si="169"/>
        <v>0</v>
      </c>
      <c r="V671" s="32" t="s">
        <v>1427</v>
      </c>
    </row>
    <row r="672" spans="1:23" thickTop="1" thickBot="1">
      <c r="A672" s="32">
        <v>546</v>
      </c>
      <c r="C672" s="57">
        <f t="shared" si="170"/>
        <v>2848.384</v>
      </c>
      <c r="D672" s="58">
        <v>3500</v>
      </c>
      <c r="E672" s="59">
        <f t="shared" si="176"/>
        <v>0</v>
      </c>
      <c r="F672" s="52" t="s">
        <v>1946</v>
      </c>
      <c r="G672" s="144" t="s">
        <v>1947</v>
      </c>
      <c r="H672" s="142" t="s">
        <v>624</v>
      </c>
      <c r="I672" s="143">
        <v>1408</v>
      </c>
      <c r="J672" s="143">
        <f t="shared" si="162"/>
        <v>267.52</v>
      </c>
      <c r="K672" s="53">
        <f t="shared" si="163"/>
        <v>1675.52</v>
      </c>
      <c r="L672" s="143">
        <f t="shared" si="164"/>
        <v>67.020799999999994</v>
      </c>
      <c r="M672" s="51">
        <f t="shared" si="165"/>
        <v>1742.5408</v>
      </c>
      <c r="N672" s="54">
        <v>4</v>
      </c>
      <c r="O672" s="95">
        <v>0</v>
      </c>
      <c r="P672" s="54">
        <v>1</v>
      </c>
      <c r="Q672" s="55">
        <f t="shared" si="166"/>
        <v>3</v>
      </c>
      <c r="S672" s="61">
        <f t="shared" ref="S672:S696" si="177">Q672*M672</f>
        <v>5227.6224000000002</v>
      </c>
      <c r="T672" s="56">
        <f t="shared" si="175"/>
        <v>3500</v>
      </c>
      <c r="U672" s="141">
        <f t="shared" si="169"/>
        <v>1757.4592</v>
      </c>
      <c r="V672" s="32" t="s">
        <v>1349</v>
      </c>
    </row>
    <row r="673" spans="1:22" thickTop="1" thickBot="1">
      <c r="A673" s="32">
        <v>542</v>
      </c>
      <c r="C673" s="57">
        <f t="shared" si="170"/>
        <v>3481.5830000000001</v>
      </c>
      <c r="D673" s="58">
        <v>3500</v>
      </c>
      <c r="E673" s="59">
        <f t="shared" si="176"/>
        <v>0</v>
      </c>
      <c r="F673" s="52" t="s">
        <v>1946</v>
      </c>
      <c r="G673" s="144" t="s">
        <v>1956</v>
      </c>
      <c r="H673" s="142" t="s">
        <v>1383</v>
      </c>
      <c r="I673" s="143">
        <v>1721</v>
      </c>
      <c r="J673" s="143">
        <f t="shared" si="162"/>
        <v>326.99</v>
      </c>
      <c r="K673" s="53">
        <f t="shared" si="163"/>
        <v>2047.99</v>
      </c>
      <c r="L673" s="143">
        <f t="shared" si="164"/>
        <v>81.919600000000003</v>
      </c>
      <c r="M673" s="51">
        <f t="shared" si="165"/>
        <v>2129.9096</v>
      </c>
      <c r="N673" s="54">
        <v>5</v>
      </c>
      <c r="O673" s="95">
        <v>5</v>
      </c>
      <c r="P673" s="54">
        <f t="shared" ref="P673:P693" si="178">O673+B681</f>
        <v>5</v>
      </c>
      <c r="Q673" s="55">
        <f t="shared" si="166"/>
        <v>0</v>
      </c>
      <c r="S673" s="61">
        <f t="shared" si="177"/>
        <v>0</v>
      </c>
      <c r="T673" s="56">
        <f t="shared" si="175"/>
        <v>17500</v>
      </c>
      <c r="U673" s="141">
        <f t="shared" si="169"/>
        <v>6850.4520000000011</v>
      </c>
      <c r="V673" s="32" t="s">
        <v>1170</v>
      </c>
    </row>
    <row r="674" spans="1:22" thickTop="1" thickBot="1">
      <c r="A674" s="32">
        <v>533</v>
      </c>
      <c r="C674" s="57">
        <f t="shared" si="170"/>
        <v>930.57999999999993</v>
      </c>
      <c r="D674" s="58">
        <v>1500</v>
      </c>
      <c r="E674" s="59">
        <f t="shared" si="176"/>
        <v>0</v>
      </c>
      <c r="F674" s="52" t="s">
        <v>236</v>
      </c>
      <c r="G674" s="138" t="s">
        <v>1171</v>
      </c>
      <c r="H674" s="142" t="s">
        <v>290</v>
      </c>
      <c r="I674" s="143">
        <v>460</v>
      </c>
      <c r="J674" s="143">
        <f t="shared" si="162"/>
        <v>87.4</v>
      </c>
      <c r="K674" s="53">
        <f t="shared" si="163"/>
        <v>547.4</v>
      </c>
      <c r="L674" s="143">
        <f t="shared" si="164"/>
        <v>21.896000000000001</v>
      </c>
      <c r="M674" s="51">
        <f t="shared" si="165"/>
        <v>569.29599999999994</v>
      </c>
      <c r="N674" s="54">
        <v>10</v>
      </c>
      <c r="O674" s="95">
        <v>0</v>
      </c>
      <c r="P674" s="54">
        <f t="shared" si="178"/>
        <v>0</v>
      </c>
      <c r="Q674" s="55">
        <f t="shared" si="166"/>
        <v>10</v>
      </c>
      <c r="S674" s="61">
        <f t="shared" si="177"/>
        <v>5692.9599999999991</v>
      </c>
      <c r="T674" s="56">
        <f t="shared" si="175"/>
        <v>0</v>
      </c>
      <c r="U674" s="141">
        <f t="shared" si="169"/>
        <v>0</v>
      </c>
      <c r="V674" s="32" t="s">
        <v>1170</v>
      </c>
    </row>
    <row r="675" spans="1:22" thickTop="1" thickBot="1">
      <c r="A675" s="32">
        <v>1038</v>
      </c>
      <c r="C675" s="57">
        <f t="shared" si="170"/>
        <v>2383.0940000000001</v>
      </c>
      <c r="D675" s="58">
        <v>2800</v>
      </c>
      <c r="E675" s="59">
        <f t="shared" si="176"/>
        <v>5600</v>
      </c>
      <c r="F675" s="52" t="s">
        <v>236</v>
      </c>
      <c r="G675" s="138" t="s">
        <v>242</v>
      </c>
      <c r="H675" s="142" t="s">
        <v>21</v>
      </c>
      <c r="I675" s="143">
        <v>1178</v>
      </c>
      <c r="J675" s="143">
        <f t="shared" si="162"/>
        <v>223.82</v>
      </c>
      <c r="K675" s="53">
        <f t="shared" si="163"/>
        <v>1401.82</v>
      </c>
      <c r="L675" s="143">
        <f t="shared" si="164"/>
        <v>56.072800000000001</v>
      </c>
      <c r="M675" s="51">
        <f t="shared" si="165"/>
        <v>1457.8927999999999</v>
      </c>
      <c r="N675" s="54">
        <v>2</v>
      </c>
      <c r="O675" s="95">
        <v>0</v>
      </c>
      <c r="P675" s="54">
        <f t="shared" si="178"/>
        <v>2</v>
      </c>
      <c r="Q675" s="55">
        <f t="shared" si="166"/>
        <v>0</v>
      </c>
      <c r="S675" s="61">
        <f t="shared" si="177"/>
        <v>0</v>
      </c>
      <c r="T675" s="56">
        <f t="shared" si="175"/>
        <v>5600</v>
      </c>
      <c r="U675" s="141">
        <f t="shared" si="169"/>
        <v>2684.2144000000003</v>
      </c>
    </row>
    <row r="676" spans="1:22" thickTop="1" thickBot="1">
      <c r="A676" s="32">
        <v>518</v>
      </c>
      <c r="C676" s="57">
        <f t="shared" si="170"/>
        <v>1314.95</v>
      </c>
      <c r="D676" s="58">
        <v>2200</v>
      </c>
      <c r="E676" s="59">
        <f t="shared" si="176"/>
        <v>2200</v>
      </c>
      <c r="F676" s="52" t="s">
        <v>236</v>
      </c>
      <c r="G676" s="138" t="s">
        <v>264</v>
      </c>
      <c r="H676" s="142" t="s">
        <v>21</v>
      </c>
      <c r="I676" s="143">
        <v>650</v>
      </c>
      <c r="J676" s="143">
        <f t="shared" si="162"/>
        <v>123.5</v>
      </c>
      <c r="K676" s="53">
        <f t="shared" si="163"/>
        <v>773.5</v>
      </c>
      <c r="L676" s="143">
        <f t="shared" si="164"/>
        <v>30.94</v>
      </c>
      <c r="M676" s="51">
        <f t="shared" si="165"/>
        <v>804.44</v>
      </c>
      <c r="N676" s="54">
        <v>25</v>
      </c>
      <c r="O676" s="95">
        <v>5</v>
      </c>
      <c r="P676" s="54">
        <f t="shared" si="178"/>
        <v>6</v>
      </c>
      <c r="Q676" s="55">
        <f t="shared" si="166"/>
        <v>19</v>
      </c>
      <c r="S676" s="61">
        <f t="shared" si="177"/>
        <v>15284.36</v>
      </c>
      <c r="T676" s="56">
        <f t="shared" si="175"/>
        <v>13200</v>
      </c>
      <c r="U676" s="141">
        <f t="shared" si="169"/>
        <v>8373.36</v>
      </c>
    </row>
    <row r="677" spans="1:22" thickTop="1" thickBot="1">
      <c r="A677" s="32">
        <v>536</v>
      </c>
      <c r="C677" s="57">
        <f t="shared" si="170"/>
        <v>1314.95</v>
      </c>
      <c r="D677" s="58">
        <v>2500</v>
      </c>
      <c r="E677" s="59">
        <f t="shared" si="176"/>
        <v>0</v>
      </c>
      <c r="F677" s="52" t="s">
        <v>236</v>
      </c>
      <c r="G677" s="138" t="s">
        <v>438</v>
      </c>
      <c r="H677" s="142" t="s">
        <v>21</v>
      </c>
      <c r="I677" s="143">
        <v>650</v>
      </c>
      <c r="J677" s="143">
        <f t="shared" si="162"/>
        <v>123.5</v>
      </c>
      <c r="K677" s="53">
        <f t="shared" si="163"/>
        <v>773.5</v>
      </c>
      <c r="L677" s="143">
        <f t="shared" si="164"/>
        <v>30.94</v>
      </c>
      <c r="M677" s="51">
        <f t="shared" si="165"/>
        <v>804.44</v>
      </c>
      <c r="N677" s="54">
        <v>10</v>
      </c>
      <c r="O677" s="95">
        <v>6</v>
      </c>
      <c r="P677" s="54">
        <f t="shared" si="178"/>
        <v>6</v>
      </c>
      <c r="Q677" s="55">
        <f t="shared" si="166"/>
        <v>4</v>
      </c>
      <c r="S677" s="61">
        <f t="shared" si="177"/>
        <v>3217.76</v>
      </c>
      <c r="T677" s="56">
        <f t="shared" si="175"/>
        <v>15000</v>
      </c>
      <c r="U677" s="141">
        <f t="shared" si="169"/>
        <v>10173.36</v>
      </c>
    </row>
    <row r="678" spans="1:22" thickTop="1" thickBot="1">
      <c r="A678" s="32">
        <v>519</v>
      </c>
      <c r="C678" s="57">
        <f t="shared" si="170"/>
        <v>1844.9759999999999</v>
      </c>
      <c r="D678" s="58">
        <v>2500</v>
      </c>
      <c r="F678" s="52" t="s">
        <v>236</v>
      </c>
      <c r="G678" s="138" t="s">
        <v>1012</v>
      </c>
      <c r="H678" s="142" t="s">
        <v>21</v>
      </c>
      <c r="I678" s="143">
        <v>912</v>
      </c>
      <c r="J678" s="143">
        <f t="shared" si="162"/>
        <v>173.28</v>
      </c>
      <c r="K678" s="53">
        <f t="shared" si="163"/>
        <v>1085.28</v>
      </c>
      <c r="L678" s="143">
        <f t="shared" si="164"/>
        <v>43.411200000000001</v>
      </c>
      <c r="M678" s="51">
        <f t="shared" si="165"/>
        <v>1128.6912</v>
      </c>
      <c r="N678" s="54">
        <v>8</v>
      </c>
      <c r="O678" s="95">
        <v>7</v>
      </c>
      <c r="P678" s="54">
        <f t="shared" si="178"/>
        <v>7</v>
      </c>
      <c r="Q678" s="55">
        <f t="shared" si="166"/>
        <v>1</v>
      </c>
      <c r="S678" s="61">
        <f t="shared" si="177"/>
        <v>1128.6912</v>
      </c>
      <c r="T678" s="56">
        <f t="shared" si="175"/>
        <v>17500</v>
      </c>
      <c r="U678" s="141">
        <f t="shared" si="169"/>
        <v>9599.1615999999995</v>
      </c>
      <c r="V678" s="32" t="s">
        <v>983</v>
      </c>
    </row>
    <row r="679" spans="1:22" thickTop="1" thickBot="1">
      <c r="A679" s="32">
        <v>521</v>
      </c>
      <c r="C679" s="57">
        <f t="shared" si="170"/>
        <v>3629.2620000000002</v>
      </c>
      <c r="E679" s="59">
        <f t="shared" ref="E679:E686" si="179">B687*D679</f>
        <v>0</v>
      </c>
      <c r="F679" s="52" t="s">
        <v>1969</v>
      </c>
      <c r="G679" s="138" t="s">
        <v>356</v>
      </c>
      <c r="H679" s="142" t="s">
        <v>21</v>
      </c>
      <c r="I679" s="143">
        <v>1794</v>
      </c>
      <c r="J679" s="143">
        <f t="shared" si="162"/>
        <v>340.86</v>
      </c>
      <c r="K679" s="53">
        <f t="shared" si="163"/>
        <v>2134.86</v>
      </c>
      <c r="L679" s="143">
        <f t="shared" si="164"/>
        <v>85.394400000000005</v>
      </c>
      <c r="M679" s="51">
        <f t="shared" si="165"/>
        <v>2220.2544000000003</v>
      </c>
      <c r="N679" s="54">
        <v>2</v>
      </c>
      <c r="O679" s="95">
        <v>0</v>
      </c>
      <c r="P679" s="54">
        <f t="shared" si="178"/>
        <v>0</v>
      </c>
      <c r="Q679" s="55">
        <f t="shared" si="166"/>
        <v>2</v>
      </c>
      <c r="S679" s="61">
        <f t="shared" si="177"/>
        <v>4440.5088000000005</v>
      </c>
      <c r="T679" s="56">
        <f t="shared" si="175"/>
        <v>0</v>
      </c>
      <c r="U679" s="141">
        <f t="shared" si="169"/>
        <v>0</v>
      </c>
    </row>
    <row r="680" spans="1:22" thickTop="1" thickBot="1">
      <c r="A680" s="32">
        <v>980</v>
      </c>
      <c r="C680" s="57">
        <f t="shared" si="170"/>
        <v>2830.1769999999997</v>
      </c>
      <c r="D680" s="58">
        <v>4500</v>
      </c>
      <c r="E680" s="59">
        <f t="shared" si="179"/>
        <v>0</v>
      </c>
      <c r="F680" s="52" t="s">
        <v>1970</v>
      </c>
      <c r="G680" s="138" t="s">
        <v>1210</v>
      </c>
      <c r="H680" s="142" t="s">
        <v>24</v>
      </c>
      <c r="I680" s="143">
        <v>1399</v>
      </c>
      <c r="J680" s="143">
        <f t="shared" ref="J680:J743" si="180">0.19*I680</f>
        <v>265.81</v>
      </c>
      <c r="K680" s="125">
        <f t="shared" ref="K680:K743" si="181">I680+J680</f>
        <v>1664.81</v>
      </c>
      <c r="L680" s="143">
        <f t="shared" ref="L680:L743" si="182">0.04*K680</f>
        <v>66.592399999999998</v>
      </c>
      <c r="M680" s="51">
        <f t="shared" ref="M680:M743" si="183">K680+L680</f>
        <v>1731.4023999999999</v>
      </c>
      <c r="N680" s="54">
        <v>4</v>
      </c>
      <c r="O680" s="95">
        <v>0</v>
      </c>
      <c r="P680" s="54">
        <f t="shared" si="178"/>
        <v>0</v>
      </c>
      <c r="Q680" s="55">
        <f t="shared" ref="Q680:Q743" si="184">N680-P680</f>
        <v>4</v>
      </c>
      <c r="S680" s="61">
        <f t="shared" si="177"/>
        <v>6925.6095999999998</v>
      </c>
      <c r="T680" s="56">
        <f t="shared" si="175"/>
        <v>0</v>
      </c>
      <c r="U680" s="141">
        <f t="shared" si="169"/>
        <v>0</v>
      </c>
    </row>
    <row r="681" spans="1:22" thickTop="1" thickBot="1">
      <c r="A681" s="32">
        <v>537</v>
      </c>
      <c r="C681" s="57">
        <f t="shared" si="170"/>
        <v>5377.134</v>
      </c>
      <c r="D681" s="58">
        <v>5400</v>
      </c>
      <c r="E681" s="59">
        <f t="shared" si="179"/>
        <v>0</v>
      </c>
      <c r="F681" s="52" t="s">
        <v>1971</v>
      </c>
      <c r="G681" s="138" t="s">
        <v>1212</v>
      </c>
      <c r="H681" s="142" t="s">
        <v>21</v>
      </c>
      <c r="I681" s="143">
        <v>2658</v>
      </c>
      <c r="J681" s="143">
        <f t="shared" si="180"/>
        <v>505.02</v>
      </c>
      <c r="K681" s="53">
        <f t="shared" si="181"/>
        <v>3163.02</v>
      </c>
      <c r="L681" s="143">
        <f t="shared" si="182"/>
        <v>126.52080000000001</v>
      </c>
      <c r="M681" s="51">
        <f t="shared" si="183"/>
        <v>3289.5407999999998</v>
      </c>
      <c r="N681" s="54">
        <v>1</v>
      </c>
      <c r="O681" s="95">
        <v>0</v>
      </c>
      <c r="P681" s="54">
        <f t="shared" si="178"/>
        <v>0</v>
      </c>
      <c r="Q681" s="55">
        <f t="shared" si="184"/>
        <v>1</v>
      </c>
      <c r="S681" s="61">
        <f t="shared" si="177"/>
        <v>3289.5407999999998</v>
      </c>
      <c r="T681" s="56">
        <f t="shared" si="175"/>
        <v>0</v>
      </c>
      <c r="U681" s="141">
        <f t="shared" si="169"/>
        <v>0</v>
      </c>
    </row>
    <row r="682" spans="1:22" thickTop="1" thickBot="1">
      <c r="A682" s="32">
        <v>543</v>
      </c>
      <c r="C682" s="57">
        <f t="shared" si="170"/>
        <v>3971.1490000000003</v>
      </c>
      <c r="D682" s="58">
        <v>4450</v>
      </c>
      <c r="E682" s="59">
        <f t="shared" si="179"/>
        <v>0</v>
      </c>
      <c r="F682" s="52" t="s">
        <v>1972</v>
      </c>
      <c r="G682" s="138" t="s">
        <v>350</v>
      </c>
      <c r="H682" s="142" t="s">
        <v>21</v>
      </c>
      <c r="I682" s="143">
        <v>1963</v>
      </c>
      <c r="J682" s="143">
        <f t="shared" si="180"/>
        <v>372.97</v>
      </c>
      <c r="K682" s="53">
        <f t="shared" si="181"/>
        <v>2335.9700000000003</v>
      </c>
      <c r="L682" s="143">
        <f t="shared" si="182"/>
        <v>93.438800000000015</v>
      </c>
      <c r="M682" s="51">
        <f t="shared" si="183"/>
        <v>2429.4088000000002</v>
      </c>
      <c r="N682" s="54">
        <v>4</v>
      </c>
      <c r="O682" s="95">
        <v>0</v>
      </c>
      <c r="P682" s="54">
        <f t="shared" si="178"/>
        <v>0</v>
      </c>
      <c r="Q682" s="55">
        <f t="shared" si="184"/>
        <v>4</v>
      </c>
      <c r="S682" s="61">
        <f t="shared" si="177"/>
        <v>9717.6352000000006</v>
      </c>
      <c r="T682" s="56">
        <f t="shared" si="175"/>
        <v>0</v>
      </c>
      <c r="U682" s="141">
        <f t="shared" si="169"/>
        <v>0</v>
      </c>
    </row>
    <row r="683" spans="1:22" thickTop="1" thickBot="1">
      <c r="A683" s="32">
        <v>552</v>
      </c>
      <c r="B683" s="60">
        <v>2</v>
      </c>
      <c r="C683" s="57">
        <f t="shared" si="170"/>
        <v>4371.7030000000004</v>
      </c>
      <c r="D683" s="58">
        <v>4500</v>
      </c>
      <c r="E683" s="59">
        <f t="shared" si="179"/>
        <v>0</v>
      </c>
      <c r="F683" s="52" t="s">
        <v>1973</v>
      </c>
      <c r="G683" s="138" t="s">
        <v>348</v>
      </c>
      <c r="H683" s="142" t="s">
        <v>347</v>
      </c>
      <c r="I683" s="143">
        <v>2161</v>
      </c>
      <c r="J683" s="143">
        <f t="shared" si="180"/>
        <v>410.59000000000003</v>
      </c>
      <c r="K683" s="125">
        <f t="shared" si="181"/>
        <v>2571.59</v>
      </c>
      <c r="L683" s="143">
        <f t="shared" si="182"/>
        <v>102.86360000000001</v>
      </c>
      <c r="M683" s="51">
        <f t="shared" si="183"/>
        <v>2674.4536000000003</v>
      </c>
      <c r="N683" s="54">
        <v>1</v>
      </c>
      <c r="O683" s="95">
        <v>0</v>
      </c>
      <c r="P683" s="54">
        <f t="shared" si="178"/>
        <v>0</v>
      </c>
      <c r="Q683" s="55">
        <f t="shared" si="184"/>
        <v>1</v>
      </c>
      <c r="S683" s="61">
        <f t="shared" si="177"/>
        <v>2674.4536000000003</v>
      </c>
      <c r="T683" s="56">
        <f t="shared" si="175"/>
        <v>0</v>
      </c>
      <c r="U683" s="141">
        <f t="shared" si="169"/>
        <v>0</v>
      </c>
    </row>
    <row r="684" spans="1:22" thickTop="1" thickBot="1">
      <c r="A684" s="32">
        <v>553</v>
      </c>
      <c r="B684" s="60">
        <v>1</v>
      </c>
      <c r="C684" s="57">
        <f t="shared" si="170"/>
        <v>2148.4259999999999</v>
      </c>
      <c r="D684" s="58">
        <v>2850</v>
      </c>
      <c r="E684" s="59">
        <f t="shared" si="179"/>
        <v>0</v>
      </c>
      <c r="F684" s="52" t="s">
        <v>1974</v>
      </c>
      <c r="G684" s="138" t="s">
        <v>346</v>
      </c>
      <c r="H684" s="142" t="s">
        <v>286</v>
      </c>
      <c r="I684" s="143">
        <v>1062</v>
      </c>
      <c r="J684" s="143">
        <f t="shared" si="180"/>
        <v>201.78</v>
      </c>
      <c r="K684" s="53">
        <f t="shared" si="181"/>
        <v>1263.78</v>
      </c>
      <c r="L684" s="143">
        <f t="shared" si="182"/>
        <v>50.551200000000001</v>
      </c>
      <c r="M684" s="51">
        <f t="shared" si="183"/>
        <v>1314.3312000000001</v>
      </c>
      <c r="N684" s="54">
        <v>5</v>
      </c>
      <c r="O684" s="95">
        <v>0</v>
      </c>
      <c r="P684" s="54">
        <f t="shared" si="178"/>
        <v>0</v>
      </c>
      <c r="Q684" s="55">
        <f t="shared" si="184"/>
        <v>5</v>
      </c>
      <c r="S684" s="61">
        <f t="shared" si="177"/>
        <v>6571.6560000000009</v>
      </c>
      <c r="T684" s="56">
        <f t="shared" si="175"/>
        <v>0</v>
      </c>
      <c r="U684" s="141">
        <f t="shared" si="169"/>
        <v>0</v>
      </c>
    </row>
    <row r="685" spans="1:22" thickTop="1" thickBot="1">
      <c r="A685" s="32">
        <v>554</v>
      </c>
      <c r="C685" s="57">
        <f t="shared" si="170"/>
        <v>3014.27</v>
      </c>
      <c r="D685" s="58">
        <v>3500</v>
      </c>
      <c r="E685" s="59">
        <f t="shared" si="179"/>
        <v>0</v>
      </c>
      <c r="F685" s="52" t="s">
        <v>1975</v>
      </c>
      <c r="G685" s="138" t="s">
        <v>1211</v>
      </c>
      <c r="H685" s="142" t="s">
        <v>290</v>
      </c>
      <c r="I685" s="143">
        <v>1490</v>
      </c>
      <c r="J685" s="143">
        <f t="shared" si="180"/>
        <v>283.10000000000002</v>
      </c>
      <c r="K685" s="53">
        <f t="shared" si="181"/>
        <v>1773.1</v>
      </c>
      <c r="L685" s="143">
        <f t="shared" si="182"/>
        <v>70.923999999999992</v>
      </c>
      <c r="M685" s="51">
        <f t="shared" si="183"/>
        <v>1844.0239999999999</v>
      </c>
      <c r="N685" s="54">
        <v>3</v>
      </c>
      <c r="O685" s="95">
        <v>0</v>
      </c>
      <c r="P685" s="54">
        <f t="shared" si="178"/>
        <v>0</v>
      </c>
      <c r="Q685" s="55">
        <f t="shared" si="184"/>
        <v>3</v>
      </c>
      <c r="S685" s="61">
        <f t="shared" si="177"/>
        <v>5532.0720000000001</v>
      </c>
      <c r="T685" s="56">
        <f t="shared" si="175"/>
        <v>0</v>
      </c>
      <c r="U685" s="141">
        <f t="shared" si="169"/>
        <v>0</v>
      </c>
    </row>
    <row r="686" spans="1:22" thickTop="1" thickBot="1">
      <c r="A686" s="32">
        <v>714</v>
      </c>
      <c r="C686" s="57">
        <f t="shared" si="170"/>
        <v>3926.643</v>
      </c>
      <c r="D686" s="58">
        <v>4350</v>
      </c>
      <c r="E686" s="59">
        <f t="shared" si="179"/>
        <v>0</v>
      </c>
      <c r="F686" s="52" t="s">
        <v>1975</v>
      </c>
      <c r="G686" s="138" t="s">
        <v>352</v>
      </c>
      <c r="H686" s="142" t="s">
        <v>290</v>
      </c>
      <c r="I686" s="143">
        <v>1941</v>
      </c>
      <c r="J686" s="143">
        <f t="shared" si="180"/>
        <v>368.79</v>
      </c>
      <c r="K686" s="53">
        <f t="shared" si="181"/>
        <v>2309.79</v>
      </c>
      <c r="L686" s="143">
        <f t="shared" si="182"/>
        <v>92.391599999999997</v>
      </c>
      <c r="M686" s="51">
        <f t="shared" si="183"/>
        <v>2402.1815999999999</v>
      </c>
      <c r="N686" s="54">
        <v>3</v>
      </c>
      <c r="O686" s="95">
        <v>0</v>
      </c>
      <c r="P686" s="54">
        <f t="shared" si="178"/>
        <v>0</v>
      </c>
      <c r="Q686" s="55">
        <f t="shared" si="184"/>
        <v>3</v>
      </c>
      <c r="S686" s="61">
        <f t="shared" si="177"/>
        <v>7206.5447999999997</v>
      </c>
      <c r="T686" s="56">
        <f t="shared" si="175"/>
        <v>0</v>
      </c>
      <c r="U686" s="141">
        <f t="shared" ref="U686:U749" si="185">T686-P686*M686</f>
        <v>0</v>
      </c>
    </row>
    <row r="687" spans="1:22" thickTop="1" thickBot="1">
      <c r="A687" s="32">
        <v>558</v>
      </c>
      <c r="C687" s="57">
        <f t="shared" si="170"/>
        <v>2868.614</v>
      </c>
      <c r="D687" s="58">
        <v>3500</v>
      </c>
      <c r="E687" s="59">
        <f>B695*D688</f>
        <v>0</v>
      </c>
      <c r="F687" s="52" t="s">
        <v>1975</v>
      </c>
      <c r="G687" s="138" t="s">
        <v>351</v>
      </c>
      <c r="H687" s="142" t="s">
        <v>21</v>
      </c>
      <c r="I687" s="143">
        <v>1418</v>
      </c>
      <c r="J687" s="143">
        <f t="shared" si="180"/>
        <v>269.42</v>
      </c>
      <c r="K687" s="53">
        <f t="shared" si="181"/>
        <v>1687.42</v>
      </c>
      <c r="L687" s="143">
        <f t="shared" si="182"/>
        <v>67.496800000000007</v>
      </c>
      <c r="M687" s="51">
        <f t="shared" si="183"/>
        <v>1754.9168</v>
      </c>
      <c r="N687" s="54">
        <v>2</v>
      </c>
      <c r="O687" s="95">
        <v>0</v>
      </c>
      <c r="P687" s="54">
        <f t="shared" si="178"/>
        <v>0</v>
      </c>
      <c r="Q687" s="55">
        <f t="shared" si="184"/>
        <v>2</v>
      </c>
      <c r="S687" s="61">
        <f t="shared" si="177"/>
        <v>3509.8335999999999</v>
      </c>
      <c r="T687" s="56">
        <f t="shared" si="175"/>
        <v>0</v>
      </c>
      <c r="U687" s="141">
        <f t="shared" si="185"/>
        <v>0</v>
      </c>
    </row>
    <row r="688" spans="1:22" thickTop="1" thickBot="1">
      <c r="A688" s="32">
        <v>555</v>
      </c>
      <c r="C688" s="57">
        <f t="shared" si="170"/>
        <v>3653.5379999999996</v>
      </c>
      <c r="D688" s="58">
        <v>3850</v>
      </c>
      <c r="E688" s="59">
        <f>B696*D689</f>
        <v>0</v>
      </c>
      <c r="F688" s="52" t="s">
        <v>1976</v>
      </c>
      <c r="G688" s="138" t="s">
        <v>349</v>
      </c>
      <c r="H688" s="142" t="s">
        <v>21</v>
      </c>
      <c r="I688" s="143">
        <v>1806</v>
      </c>
      <c r="J688" s="143">
        <f t="shared" si="180"/>
        <v>343.14</v>
      </c>
      <c r="K688" s="53">
        <f t="shared" si="181"/>
        <v>2149.14</v>
      </c>
      <c r="L688" s="143">
        <f t="shared" si="182"/>
        <v>85.965599999999995</v>
      </c>
      <c r="M688" s="51">
        <f t="shared" si="183"/>
        <v>2235.1055999999999</v>
      </c>
      <c r="N688" s="54">
        <v>1</v>
      </c>
      <c r="O688" s="95">
        <v>0</v>
      </c>
      <c r="P688" s="54">
        <f t="shared" si="178"/>
        <v>0</v>
      </c>
      <c r="Q688" s="55">
        <f t="shared" si="184"/>
        <v>1</v>
      </c>
      <c r="S688" s="61">
        <f t="shared" si="177"/>
        <v>2235.1055999999999</v>
      </c>
      <c r="T688" s="56">
        <f t="shared" si="175"/>
        <v>0</v>
      </c>
      <c r="U688" s="141">
        <f t="shared" si="185"/>
        <v>0</v>
      </c>
    </row>
    <row r="689" spans="1:23" thickTop="1" thickBot="1">
      <c r="A689" s="32">
        <v>556</v>
      </c>
      <c r="C689" s="57">
        <f t="shared" si="170"/>
        <v>2292.0589999999997</v>
      </c>
      <c r="D689" s="58">
        <v>2000</v>
      </c>
      <c r="E689" s="59">
        <f t="shared" ref="E689:E694" si="186">B697*D689</f>
        <v>0</v>
      </c>
      <c r="F689" s="52" t="s">
        <v>1977</v>
      </c>
      <c r="G689" s="138" t="s">
        <v>308</v>
      </c>
      <c r="H689" s="142" t="s">
        <v>14</v>
      </c>
      <c r="I689" s="143">
        <v>1133</v>
      </c>
      <c r="J689" s="143">
        <f t="shared" si="180"/>
        <v>215.27</v>
      </c>
      <c r="K689" s="125">
        <f t="shared" si="181"/>
        <v>1348.27</v>
      </c>
      <c r="L689" s="143">
        <f t="shared" si="182"/>
        <v>53.930799999999998</v>
      </c>
      <c r="M689" s="51">
        <f t="shared" si="183"/>
        <v>1402.2008000000001</v>
      </c>
      <c r="N689" s="54">
        <v>2</v>
      </c>
      <c r="O689" s="95">
        <v>0</v>
      </c>
      <c r="P689" s="54">
        <f t="shared" si="178"/>
        <v>0</v>
      </c>
      <c r="Q689" s="55">
        <f t="shared" si="184"/>
        <v>2</v>
      </c>
      <c r="S689" s="61">
        <f t="shared" si="177"/>
        <v>2804.4016000000001</v>
      </c>
      <c r="T689" s="56">
        <f t="shared" si="175"/>
        <v>0</v>
      </c>
      <c r="U689" s="141">
        <f t="shared" si="185"/>
        <v>0</v>
      </c>
    </row>
    <row r="690" spans="1:23" thickTop="1" thickBot="1">
      <c r="A690" s="32">
        <v>557</v>
      </c>
      <c r="C690" s="57">
        <f t="shared" si="170"/>
        <v>9894.4930000000004</v>
      </c>
      <c r="D690" s="58">
        <v>7850</v>
      </c>
      <c r="E690" s="59">
        <f t="shared" si="186"/>
        <v>0</v>
      </c>
      <c r="F690" s="52" t="s">
        <v>1977</v>
      </c>
      <c r="G690" s="138" t="s">
        <v>307</v>
      </c>
      <c r="H690" s="142" t="s">
        <v>14</v>
      </c>
      <c r="I690" s="143">
        <v>4891</v>
      </c>
      <c r="J690" s="143">
        <f t="shared" si="180"/>
        <v>929.29</v>
      </c>
      <c r="K690" s="125">
        <f t="shared" si="181"/>
        <v>5820.29</v>
      </c>
      <c r="L690" s="143">
        <f t="shared" si="182"/>
        <v>232.8116</v>
      </c>
      <c r="M690" s="51">
        <f t="shared" si="183"/>
        <v>6053.1016</v>
      </c>
      <c r="N690" s="54">
        <v>2</v>
      </c>
      <c r="O690" s="95">
        <v>0</v>
      </c>
      <c r="P690" s="54">
        <f t="shared" si="178"/>
        <v>0</v>
      </c>
      <c r="Q690" s="55">
        <f t="shared" si="184"/>
        <v>2</v>
      </c>
      <c r="S690" s="61">
        <f t="shared" si="177"/>
        <v>12106.2032</v>
      </c>
      <c r="T690" s="56">
        <f t="shared" si="175"/>
        <v>0</v>
      </c>
      <c r="U690" s="141">
        <f t="shared" si="185"/>
        <v>0</v>
      </c>
    </row>
    <row r="691" spans="1:23" thickTop="1" thickBot="1">
      <c r="A691" s="32">
        <v>559</v>
      </c>
      <c r="C691" s="57">
        <f t="shared" si="170"/>
        <v>7254.4780000000001</v>
      </c>
      <c r="D691" s="58">
        <v>5450</v>
      </c>
      <c r="E691" s="59">
        <f t="shared" si="186"/>
        <v>0</v>
      </c>
      <c r="F691" s="52" t="s">
        <v>1977</v>
      </c>
      <c r="G691" s="138" t="s">
        <v>305</v>
      </c>
      <c r="H691" s="142" t="s">
        <v>14</v>
      </c>
      <c r="I691" s="143">
        <v>3586</v>
      </c>
      <c r="J691" s="143">
        <f t="shared" si="180"/>
        <v>681.34</v>
      </c>
      <c r="K691" s="125">
        <f t="shared" si="181"/>
        <v>4267.34</v>
      </c>
      <c r="L691" s="143">
        <f t="shared" si="182"/>
        <v>170.6936</v>
      </c>
      <c r="M691" s="51">
        <f t="shared" si="183"/>
        <v>4438.0335999999998</v>
      </c>
      <c r="N691" s="54">
        <v>2</v>
      </c>
      <c r="O691" s="95">
        <v>0</v>
      </c>
      <c r="P691" s="54">
        <f t="shared" si="178"/>
        <v>0</v>
      </c>
      <c r="Q691" s="55">
        <f t="shared" si="184"/>
        <v>2</v>
      </c>
      <c r="S691" s="61">
        <f t="shared" si="177"/>
        <v>8876.0671999999995</v>
      </c>
      <c r="T691" s="56">
        <f t="shared" si="175"/>
        <v>0</v>
      </c>
      <c r="U691" s="141">
        <f t="shared" si="185"/>
        <v>0</v>
      </c>
    </row>
    <row r="692" spans="1:23" thickTop="1" thickBot="1">
      <c r="A692" s="32">
        <v>560</v>
      </c>
      <c r="C692" s="57">
        <f t="shared" si="170"/>
        <v>2822.085</v>
      </c>
      <c r="D692" s="58">
        <v>2700</v>
      </c>
      <c r="E692" s="59">
        <f t="shared" si="186"/>
        <v>0</v>
      </c>
      <c r="F692" s="52" t="s">
        <v>1977</v>
      </c>
      <c r="G692" s="138" t="s">
        <v>309</v>
      </c>
      <c r="H692" s="142" t="s">
        <v>14</v>
      </c>
      <c r="I692" s="143">
        <v>1395</v>
      </c>
      <c r="J692" s="143">
        <f t="shared" si="180"/>
        <v>265.05</v>
      </c>
      <c r="K692" s="125">
        <f t="shared" si="181"/>
        <v>1660.05</v>
      </c>
      <c r="L692" s="143">
        <f t="shared" si="182"/>
        <v>66.402000000000001</v>
      </c>
      <c r="M692" s="51">
        <f t="shared" si="183"/>
        <v>1726.452</v>
      </c>
      <c r="N692" s="54">
        <v>2</v>
      </c>
      <c r="O692" s="95">
        <v>0</v>
      </c>
      <c r="P692" s="54">
        <f t="shared" si="178"/>
        <v>0</v>
      </c>
      <c r="Q692" s="55">
        <f t="shared" si="184"/>
        <v>2</v>
      </c>
      <c r="S692" s="61">
        <f t="shared" si="177"/>
        <v>3452.904</v>
      </c>
      <c r="T692" s="56">
        <f t="shared" si="175"/>
        <v>0</v>
      </c>
      <c r="U692" s="141">
        <f t="shared" si="185"/>
        <v>0</v>
      </c>
    </row>
    <row r="693" spans="1:23" thickTop="1" thickBot="1">
      <c r="A693" s="32">
        <v>561</v>
      </c>
      <c r="C693" s="57">
        <f t="shared" si="170"/>
        <v>10013.85</v>
      </c>
      <c r="D693" s="58">
        <v>9200</v>
      </c>
      <c r="E693" s="59">
        <f t="shared" si="186"/>
        <v>0</v>
      </c>
      <c r="F693" s="52" t="s">
        <v>1977</v>
      </c>
      <c r="G693" s="138" t="s">
        <v>487</v>
      </c>
      <c r="H693" s="142" t="s">
        <v>14</v>
      </c>
      <c r="I693" s="143">
        <v>4950</v>
      </c>
      <c r="J693" s="143">
        <f t="shared" si="180"/>
        <v>940.5</v>
      </c>
      <c r="K693" s="125">
        <f t="shared" si="181"/>
        <v>5890.5</v>
      </c>
      <c r="L693" s="143">
        <f t="shared" si="182"/>
        <v>235.62</v>
      </c>
      <c r="M693" s="51">
        <f t="shared" si="183"/>
        <v>6126.12</v>
      </c>
      <c r="N693" s="54">
        <v>2</v>
      </c>
      <c r="O693" s="95">
        <v>0</v>
      </c>
      <c r="P693" s="54">
        <f t="shared" si="178"/>
        <v>0</v>
      </c>
      <c r="Q693" s="55">
        <f t="shared" si="184"/>
        <v>2</v>
      </c>
      <c r="S693" s="61">
        <f t="shared" si="177"/>
        <v>12252.24</v>
      </c>
      <c r="T693" s="56">
        <f t="shared" si="175"/>
        <v>0</v>
      </c>
      <c r="U693" s="141">
        <f t="shared" si="185"/>
        <v>0</v>
      </c>
    </row>
    <row r="694" spans="1:23" thickTop="1" thickBot="1">
      <c r="A694" s="32">
        <v>564</v>
      </c>
      <c r="C694" s="57">
        <f t="shared" si="170"/>
        <v>1553.664</v>
      </c>
      <c r="D694" s="58">
        <v>1600</v>
      </c>
      <c r="E694" s="59">
        <f t="shared" si="186"/>
        <v>0</v>
      </c>
      <c r="F694" s="52" t="s">
        <v>1977</v>
      </c>
      <c r="G694" s="138" t="s">
        <v>489</v>
      </c>
      <c r="H694" s="142" t="s">
        <v>14</v>
      </c>
      <c r="I694" s="143">
        <v>768</v>
      </c>
      <c r="J694" s="143">
        <f t="shared" si="180"/>
        <v>145.92000000000002</v>
      </c>
      <c r="K694" s="125">
        <f t="shared" si="181"/>
        <v>913.92000000000007</v>
      </c>
      <c r="L694" s="143">
        <f t="shared" si="182"/>
        <v>36.556800000000003</v>
      </c>
      <c r="M694" s="51">
        <f t="shared" si="183"/>
        <v>950.47680000000003</v>
      </c>
      <c r="N694" s="54">
        <v>2</v>
      </c>
      <c r="O694" s="95">
        <v>1</v>
      </c>
      <c r="P694" s="54">
        <v>0</v>
      </c>
      <c r="Q694" s="55">
        <f t="shared" si="184"/>
        <v>2</v>
      </c>
      <c r="S694" s="61">
        <f t="shared" si="177"/>
        <v>1900.9536000000001</v>
      </c>
      <c r="T694" s="56">
        <f t="shared" si="175"/>
        <v>0</v>
      </c>
      <c r="U694" s="141">
        <f t="shared" si="185"/>
        <v>0</v>
      </c>
    </row>
    <row r="695" spans="1:23" thickTop="1" thickBot="1">
      <c r="A695" s="32">
        <v>757</v>
      </c>
      <c r="C695" s="57">
        <f t="shared" si="170"/>
        <v>9728.607</v>
      </c>
      <c r="D695" s="58">
        <v>8950</v>
      </c>
      <c r="E695" s="59" t="e">
        <f>#REF!*D695</f>
        <v>#REF!</v>
      </c>
      <c r="F695" s="52" t="s">
        <v>1977</v>
      </c>
      <c r="G695" s="138" t="s">
        <v>488</v>
      </c>
      <c r="H695" s="142" t="s">
        <v>14</v>
      </c>
      <c r="I695" s="143">
        <v>4809</v>
      </c>
      <c r="J695" s="143">
        <f t="shared" si="180"/>
        <v>913.71</v>
      </c>
      <c r="K695" s="125">
        <f t="shared" si="181"/>
        <v>5722.71</v>
      </c>
      <c r="L695" s="143">
        <f t="shared" si="182"/>
        <v>228.9084</v>
      </c>
      <c r="M695" s="51">
        <f t="shared" si="183"/>
        <v>5951.6184000000003</v>
      </c>
      <c r="N695" s="54">
        <v>2</v>
      </c>
      <c r="O695" s="95">
        <v>1</v>
      </c>
      <c r="P695" s="54">
        <f>O695+B703</f>
        <v>1</v>
      </c>
      <c r="Q695" s="55">
        <f t="shared" si="184"/>
        <v>1</v>
      </c>
      <c r="S695" s="61">
        <f t="shared" si="177"/>
        <v>5951.6184000000003</v>
      </c>
      <c r="T695" s="56">
        <f t="shared" si="175"/>
        <v>8950</v>
      </c>
      <c r="U695" s="141">
        <f t="shared" si="185"/>
        <v>2998.3815999999997</v>
      </c>
    </row>
    <row r="696" spans="1:23" thickTop="1" thickBot="1">
      <c r="A696" s="32">
        <v>767</v>
      </c>
      <c r="C696" s="57">
        <f t="shared" si="170"/>
        <v>6022.4710000000005</v>
      </c>
      <c r="D696" s="58">
        <v>5300</v>
      </c>
      <c r="E696" s="59">
        <f>B704*D696</f>
        <v>0</v>
      </c>
      <c r="F696" s="52" t="s">
        <v>1977</v>
      </c>
      <c r="G696" s="138" t="s">
        <v>306</v>
      </c>
      <c r="H696" s="142" t="s">
        <v>14</v>
      </c>
      <c r="I696" s="143">
        <v>2977</v>
      </c>
      <c r="J696" s="143">
        <f t="shared" si="180"/>
        <v>565.63</v>
      </c>
      <c r="K696" s="125">
        <f t="shared" si="181"/>
        <v>3542.63</v>
      </c>
      <c r="L696" s="143">
        <f t="shared" si="182"/>
        <v>141.70520000000002</v>
      </c>
      <c r="M696" s="51">
        <f t="shared" si="183"/>
        <v>3684.3352</v>
      </c>
      <c r="N696" s="54">
        <v>2</v>
      </c>
      <c r="O696" s="95">
        <v>0</v>
      </c>
      <c r="P696" s="54">
        <f>O696+B704</f>
        <v>0</v>
      </c>
      <c r="Q696" s="55">
        <f t="shared" si="184"/>
        <v>2</v>
      </c>
      <c r="S696" s="61">
        <f t="shared" si="177"/>
        <v>7368.6704</v>
      </c>
      <c r="T696" s="56">
        <f t="shared" si="175"/>
        <v>0</v>
      </c>
      <c r="U696" s="141">
        <f t="shared" si="185"/>
        <v>0</v>
      </c>
    </row>
    <row r="697" spans="1:23" thickTop="1" thickBot="1">
      <c r="A697" s="32">
        <v>565</v>
      </c>
      <c r="C697" s="57">
        <f t="shared" si="170"/>
        <v>3944.85</v>
      </c>
      <c r="F697" s="52" t="s">
        <v>1017</v>
      </c>
      <c r="G697" s="138" t="s">
        <v>1018</v>
      </c>
      <c r="H697" s="142" t="s">
        <v>21</v>
      </c>
      <c r="I697" s="143">
        <v>1950</v>
      </c>
      <c r="J697" s="143">
        <f t="shared" si="180"/>
        <v>370.5</v>
      </c>
      <c r="K697" s="53">
        <f t="shared" si="181"/>
        <v>2320.5</v>
      </c>
      <c r="L697" s="143">
        <f t="shared" si="182"/>
        <v>92.820000000000007</v>
      </c>
      <c r="M697" s="51">
        <f t="shared" si="183"/>
        <v>2413.3200000000002</v>
      </c>
      <c r="P697" s="54">
        <f>O697+B705</f>
        <v>0</v>
      </c>
      <c r="Q697" s="55">
        <f t="shared" si="184"/>
        <v>0</v>
      </c>
      <c r="S697" s="61"/>
      <c r="U697" s="141">
        <f t="shared" si="185"/>
        <v>0</v>
      </c>
    </row>
    <row r="698" spans="1:23" thickTop="1" thickBot="1">
      <c r="A698" s="32">
        <v>566</v>
      </c>
      <c r="C698" s="57">
        <f t="shared" si="170"/>
        <v>2933.35</v>
      </c>
      <c r="D698" s="58">
        <v>3800</v>
      </c>
      <c r="E698" s="59">
        <f>B706*D698</f>
        <v>0</v>
      </c>
      <c r="F698" s="52" t="s">
        <v>2431</v>
      </c>
      <c r="G698" s="138" t="s">
        <v>177</v>
      </c>
      <c r="H698" s="142" t="s">
        <v>21</v>
      </c>
      <c r="I698" s="143">
        <v>1450</v>
      </c>
      <c r="J698" s="143">
        <f t="shared" si="180"/>
        <v>275.5</v>
      </c>
      <c r="K698" s="53">
        <f t="shared" si="181"/>
        <v>1725.5</v>
      </c>
      <c r="L698" s="143">
        <f t="shared" si="182"/>
        <v>69.02</v>
      </c>
      <c r="M698" s="51">
        <f t="shared" si="183"/>
        <v>1794.52</v>
      </c>
      <c r="N698" s="54">
        <v>7</v>
      </c>
      <c r="O698" s="95">
        <v>2</v>
      </c>
      <c r="P698" s="54">
        <v>3</v>
      </c>
      <c r="Q698" s="55">
        <f t="shared" si="184"/>
        <v>4</v>
      </c>
      <c r="R698" s="55" t="s">
        <v>2392</v>
      </c>
      <c r="S698" s="61">
        <f t="shared" ref="S698:S761" si="187">Q698*M698</f>
        <v>7178.08</v>
      </c>
      <c r="T698" s="56">
        <f t="shared" ref="T698:T729" si="188">P698*D698</f>
        <v>11400</v>
      </c>
      <c r="U698" s="141">
        <f t="shared" si="185"/>
        <v>6016.4400000000005</v>
      </c>
    </row>
    <row r="699" spans="1:23" thickTop="1" thickBot="1">
      <c r="A699" s="32">
        <v>567</v>
      </c>
      <c r="C699" s="57">
        <f t="shared" ref="C699:C762" si="189">K699*1.7</f>
        <v>16568.37</v>
      </c>
      <c r="D699" s="58">
        <v>17500</v>
      </c>
      <c r="E699" s="59">
        <f>B707*D699</f>
        <v>0</v>
      </c>
      <c r="F699" s="52" t="s">
        <v>1406</v>
      </c>
      <c r="G699" s="138" t="s">
        <v>395</v>
      </c>
      <c r="H699" s="142" t="s">
        <v>11</v>
      </c>
      <c r="I699" s="143">
        <v>8190</v>
      </c>
      <c r="J699" s="143">
        <f t="shared" si="180"/>
        <v>1556.1</v>
      </c>
      <c r="K699" s="53">
        <f t="shared" si="181"/>
        <v>9746.1</v>
      </c>
      <c r="L699" s="143">
        <f t="shared" si="182"/>
        <v>389.84400000000005</v>
      </c>
      <c r="M699" s="51">
        <f t="shared" si="183"/>
        <v>10135.944</v>
      </c>
      <c r="N699" s="54">
        <v>2</v>
      </c>
      <c r="O699" s="95">
        <v>0</v>
      </c>
      <c r="P699" s="54">
        <f>O699+B707</f>
        <v>0</v>
      </c>
      <c r="Q699" s="55">
        <f t="shared" si="184"/>
        <v>2</v>
      </c>
      <c r="S699" s="61">
        <f t="shared" si="187"/>
        <v>20271.887999999999</v>
      </c>
      <c r="T699" s="56">
        <f t="shared" si="188"/>
        <v>0</v>
      </c>
      <c r="U699" s="141">
        <f t="shared" si="185"/>
        <v>0</v>
      </c>
    </row>
    <row r="700" spans="1:23" thickTop="1" thickBot="1">
      <c r="A700" s="32">
        <v>568</v>
      </c>
      <c r="C700" s="57">
        <f t="shared" si="189"/>
        <v>12979.567999999999</v>
      </c>
      <c r="D700" s="58">
        <v>13500</v>
      </c>
      <c r="E700" s="59">
        <f>B708*D700</f>
        <v>13500</v>
      </c>
      <c r="F700" s="52" t="s">
        <v>1406</v>
      </c>
      <c r="G700" s="138" t="s">
        <v>396</v>
      </c>
      <c r="H700" s="142" t="s">
        <v>11</v>
      </c>
      <c r="I700" s="143">
        <v>6416</v>
      </c>
      <c r="J700" s="143">
        <f t="shared" si="180"/>
        <v>1219.04</v>
      </c>
      <c r="K700" s="53">
        <f t="shared" si="181"/>
        <v>7635.04</v>
      </c>
      <c r="L700" s="143">
        <f t="shared" si="182"/>
        <v>305.40160000000003</v>
      </c>
      <c r="M700" s="51">
        <f t="shared" si="183"/>
        <v>7940.4416000000001</v>
      </c>
      <c r="N700" s="54">
        <v>2</v>
      </c>
      <c r="O700" s="95">
        <v>1</v>
      </c>
      <c r="P700" s="54">
        <f>O700+B708</f>
        <v>2</v>
      </c>
      <c r="Q700" s="55">
        <f t="shared" si="184"/>
        <v>0</v>
      </c>
      <c r="S700" s="61">
        <f t="shared" si="187"/>
        <v>0</v>
      </c>
      <c r="T700" s="56">
        <f t="shared" si="188"/>
        <v>27000</v>
      </c>
      <c r="U700" s="141">
        <f t="shared" si="185"/>
        <v>11119.1168</v>
      </c>
    </row>
    <row r="701" spans="1:23" thickTop="1" thickBot="1">
      <c r="A701" s="32">
        <v>570</v>
      </c>
      <c r="C701" s="57">
        <f t="shared" si="189"/>
        <v>3455.2840000000001</v>
      </c>
      <c r="D701" s="58">
        <v>3500</v>
      </c>
      <c r="E701" s="59">
        <f>B708*D701</f>
        <v>3500</v>
      </c>
      <c r="F701" s="52" t="s">
        <v>2229</v>
      </c>
      <c r="G701" s="144" t="s">
        <v>2230</v>
      </c>
      <c r="H701" s="142" t="s">
        <v>21</v>
      </c>
      <c r="I701" s="143">
        <v>1708</v>
      </c>
      <c r="J701" s="143">
        <f t="shared" si="180"/>
        <v>324.52</v>
      </c>
      <c r="K701" s="53">
        <f t="shared" si="181"/>
        <v>2032.52</v>
      </c>
      <c r="L701" s="143">
        <f t="shared" si="182"/>
        <v>81.300799999999995</v>
      </c>
      <c r="M701" s="51">
        <f t="shared" si="183"/>
        <v>2113.8208</v>
      </c>
      <c r="N701" s="54">
        <v>4</v>
      </c>
      <c r="O701" s="95">
        <v>0</v>
      </c>
      <c r="P701" s="54">
        <v>2</v>
      </c>
      <c r="Q701" s="55">
        <f t="shared" si="184"/>
        <v>2</v>
      </c>
      <c r="R701" s="55" t="s">
        <v>2224</v>
      </c>
      <c r="S701" s="61">
        <f t="shared" si="187"/>
        <v>4227.6415999999999</v>
      </c>
      <c r="T701" s="56">
        <f t="shared" si="188"/>
        <v>7000</v>
      </c>
      <c r="U701" s="141">
        <f t="shared" si="185"/>
        <v>2772.3584000000001</v>
      </c>
      <c r="V701" s="32">
        <v>2014</v>
      </c>
      <c r="W701" s="32">
        <v>315300</v>
      </c>
    </row>
    <row r="702" spans="1:23" thickTop="1" thickBot="1">
      <c r="C702" s="57">
        <f t="shared" si="189"/>
        <v>3089.1210000000001</v>
      </c>
      <c r="D702" s="58">
        <v>3500</v>
      </c>
      <c r="E702" s="59">
        <f>B710*D702</f>
        <v>0</v>
      </c>
      <c r="F702" s="52" t="s">
        <v>2225</v>
      </c>
      <c r="G702" s="138" t="s">
        <v>2223</v>
      </c>
      <c r="H702" s="142" t="s">
        <v>21</v>
      </c>
      <c r="I702" s="143">
        <v>1527</v>
      </c>
      <c r="J702" s="143">
        <f t="shared" si="180"/>
        <v>290.13</v>
      </c>
      <c r="K702" s="53">
        <f t="shared" si="181"/>
        <v>1817.13</v>
      </c>
      <c r="L702" s="143">
        <f t="shared" si="182"/>
        <v>72.685200000000009</v>
      </c>
      <c r="M702" s="51">
        <f t="shared" si="183"/>
        <v>1889.8152</v>
      </c>
      <c r="N702" s="54">
        <v>4</v>
      </c>
      <c r="O702" s="95">
        <v>0</v>
      </c>
      <c r="P702" s="54">
        <v>0</v>
      </c>
      <c r="Q702" s="55">
        <f t="shared" si="184"/>
        <v>4</v>
      </c>
      <c r="R702" s="55" t="s">
        <v>2224</v>
      </c>
      <c r="S702" s="61">
        <f t="shared" si="187"/>
        <v>7559.2608</v>
      </c>
      <c r="T702" s="56">
        <f t="shared" si="188"/>
        <v>0</v>
      </c>
      <c r="U702" s="141">
        <f t="shared" si="185"/>
        <v>0</v>
      </c>
      <c r="V702" s="32">
        <v>2014</v>
      </c>
      <c r="W702" s="32">
        <v>594</v>
      </c>
    </row>
    <row r="703" spans="1:23" thickTop="1" thickBot="1">
      <c r="A703" s="32">
        <v>571</v>
      </c>
      <c r="C703" s="57">
        <f t="shared" si="189"/>
        <v>1634.5839999999998</v>
      </c>
      <c r="D703" s="58">
        <v>3000</v>
      </c>
      <c r="E703" s="59">
        <f>B711*D703</f>
        <v>0</v>
      </c>
      <c r="F703" s="52" t="s">
        <v>2225</v>
      </c>
      <c r="G703" s="144" t="s">
        <v>2226</v>
      </c>
      <c r="H703" s="142" t="s">
        <v>21</v>
      </c>
      <c r="I703" s="143">
        <v>808</v>
      </c>
      <c r="J703" s="143">
        <f t="shared" si="180"/>
        <v>153.52000000000001</v>
      </c>
      <c r="K703" s="53">
        <f t="shared" si="181"/>
        <v>961.52</v>
      </c>
      <c r="L703" s="143">
        <f t="shared" si="182"/>
        <v>38.460799999999999</v>
      </c>
      <c r="M703" s="51">
        <f t="shared" si="183"/>
        <v>999.98079999999993</v>
      </c>
      <c r="N703" s="54">
        <v>2</v>
      </c>
      <c r="O703" s="95">
        <v>0</v>
      </c>
      <c r="P703" s="54">
        <v>0</v>
      </c>
      <c r="Q703" s="55">
        <f t="shared" si="184"/>
        <v>2</v>
      </c>
      <c r="R703" s="55" t="s">
        <v>2224</v>
      </c>
      <c r="S703" s="61">
        <f t="shared" si="187"/>
        <v>1999.9615999999999</v>
      </c>
      <c r="T703" s="56">
        <f t="shared" si="188"/>
        <v>0</v>
      </c>
      <c r="U703" s="141">
        <f t="shared" si="185"/>
        <v>0</v>
      </c>
      <c r="V703" s="32">
        <v>2008</v>
      </c>
      <c r="W703" s="32">
        <v>195707</v>
      </c>
    </row>
    <row r="704" spans="1:23" thickTop="1" thickBot="1">
      <c r="C704" s="57">
        <f t="shared" si="189"/>
        <v>2530.7730000000001</v>
      </c>
      <c r="D704" s="58">
        <v>2500</v>
      </c>
      <c r="E704" s="59">
        <f>B711*D704</f>
        <v>0</v>
      </c>
      <c r="F704" s="52" t="s">
        <v>2225</v>
      </c>
      <c r="G704" s="144" t="s">
        <v>2227</v>
      </c>
      <c r="H704" s="142" t="s">
        <v>21</v>
      </c>
      <c r="I704" s="143">
        <v>1251</v>
      </c>
      <c r="J704" s="143">
        <f t="shared" si="180"/>
        <v>237.69</v>
      </c>
      <c r="K704" s="53">
        <f t="shared" si="181"/>
        <v>1488.69</v>
      </c>
      <c r="L704" s="143">
        <f t="shared" si="182"/>
        <v>59.547600000000003</v>
      </c>
      <c r="M704" s="51">
        <f t="shared" si="183"/>
        <v>1548.2376000000002</v>
      </c>
      <c r="N704" s="54">
        <v>2</v>
      </c>
      <c r="O704" s="95">
        <v>0</v>
      </c>
      <c r="P704" s="54">
        <v>0</v>
      </c>
      <c r="Q704" s="55">
        <f t="shared" si="184"/>
        <v>2</v>
      </c>
      <c r="R704" s="55" t="s">
        <v>2224</v>
      </c>
      <c r="S704" s="61">
        <f t="shared" si="187"/>
        <v>3096.4752000000003</v>
      </c>
      <c r="T704" s="56">
        <f t="shared" si="188"/>
        <v>0</v>
      </c>
      <c r="U704" s="141">
        <f t="shared" si="185"/>
        <v>0</v>
      </c>
      <c r="V704" s="32">
        <v>2008</v>
      </c>
      <c r="W704" s="32">
        <v>195617</v>
      </c>
    </row>
    <row r="705" spans="1:23" thickTop="1" thickBot="1">
      <c r="C705" s="57">
        <f t="shared" si="189"/>
        <v>2002.7699999999998</v>
      </c>
      <c r="D705" s="58">
        <v>2600</v>
      </c>
      <c r="E705" s="59">
        <f>B712*D705</f>
        <v>0</v>
      </c>
      <c r="F705" s="52" t="s">
        <v>2225</v>
      </c>
      <c r="G705" s="144" t="s">
        <v>2228</v>
      </c>
      <c r="H705" s="142" t="s">
        <v>21</v>
      </c>
      <c r="I705" s="143">
        <v>990</v>
      </c>
      <c r="J705" s="143">
        <f t="shared" si="180"/>
        <v>188.1</v>
      </c>
      <c r="K705" s="53">
        <f t="shared" si="181"/>
        <v>1178.0999999999999</v>
      </c>
      <c r="L705" s="143">
        <f t="shared" si="182"/>
        <v>47.123999999999995</v>
      </c>
      <c r="M705" s="51">
        <f t="shared" si="183"/>
        <v>1225.2239999999999</v>
      </c>
      <c r="N705" s="54">
        <v>2</v>
      </c>
      <c r="O705" s="95">
        <v>0</v>
      </c>
      <c r="P705" s="54">
        <v>0</v>
      </c>
      <c r="Q705" s="55">
        <f t="shared" si="184"/>
        <v>2</v>
      </c>
      <c r="R705" s="55" t="s">
        <v>2224</v>
      </c>
      <c r="S705" s="61">
        <f t="shared" si="187"/>
        <v>2450.4479999999999</v>
      </c>
      <c r="T705" s="56">
        <f t="shared" si="188"/>
        <v>0</v>
      </c>
      <c r="U705" s="141">
        <f t="shared" si="185"/>
        <v>0</v>
      </c>
      <c r="V705" s="32">
        <v>2008</v>
      </c>
      <c r="W705" s="32">
        <v>195127</v>
      </c>
    </row>
    <row r="706" spans="1:23" thickTop="1" thickBot="1">
      <c r="C706" s="57">
        <f t="shared" si="189"/>
        <v>422.80700000000002</v>
      </c>
      <c r="D706" s="58">
        <v>500</v>
      </c>
      <c r="E706" s="59">
        <f t="shared" ref="E706:E737" si="190">B714*D706</f>
        <v>0</v>
      </c>
      <c r="F706" s="52" t="s">
        <v>2123</v>
      </c>
      <c r="G706" s="138" t="s">
        <v>2124</v>
      </c>
      <c r="H706" s="142" t="s">
        <v>35</v>
      </c>
      <c r="I706" s="143">
        <v>209</v>
      </c>
      <c r="J706" s="143">
        <f t="shared" si="180"/>
        <v>39.71</v>
      </c>
      <c r="K706" s="53">
        <f t="shared" si="181"/>
        <v>248.71</v>
      </c>
      <c r="L706" s="143">
        <f t="shared" si="182"/>
        <v>9.9484000000000012</v>
      </c>
      <c r="M706" s="51">
        <f t="shared" si="183"/>
        <v>258.65840000000003</v>
      </c>
      <c r="N706" s="54">
        <v>50</v>
      </c>
      <c r="O706" s="95">
        <v>0</v>
      </c>
      <c r="P706" s="54">
        <f t="shared" ref="P706:P723" si="191">O706+B714</f>
        <v>0</v>
      </c>
      <c r="Q706" s="55">
        <f t="shared" si="184"/>
        <v>50</v>
      </c>
      <c r="R706" s="55" t="s">
        <v>2122</v>
      </c>
      <c r="S706" s="61">
        <f t="shared" si="187"/>
        <v>12932.920000000002</v>
      </c>
      <c r="T706" s="56">
        <f t="shared" si="188"/>
        <v>0</v>
      </c>
      <c r="U706" s="141">
        <f t="shared" si="185"/>
        <v>0</v>
      </c>
      <c r="V706" s="32">
        <v>2014</v>
      </c>
    </row>
    <row r="707" spans="1:23" thickTop="1" thickBot="1">
      <c r="A707" s="32">
        <v>573</v>
      </c>
      <c r="C707" s="57">
        <f t="shared" si="189"/>
        <v>422.80700000000002</v>
      </c>
      <c r="D707" s="58">
        <v>500</v>
      </c>
      <c r="E707" s="59">
        <f t="shared" si="190"/>
        <v>0</v>
      </c>
      <c r="F707" s="52" t="s">
        <v>2123</v>
      </c>
      <c r="G707" s="138" t="s">
        <v>2125</v>
      </c>
      <c r="H707" s="142" t="s">
        <v>35</v>
      </c>
      <c r="I707" s="143">
        <v>209</v>
      </c>
      <c r="J707" s="143">
        <f t="shared" si="180"/>
        <v>39.71</v>
      </c>
      <c r="K707" s="53">
        <f t="shared" si="181"/>
        <v>248.71</v>
      </c>
      <c r="L707" s="143">
        <f t="shared" si="182"/>
        <v>9.9484000000000012</v>
      </c>
      <c r="M707" s="51">
        <f t="shared" si="183"/>
        <v>258.65840000000003</v>
      </c>
      <c r="N707" s="54">
        <v>50</v>
      </c>
      <c r="O707" s="95">
        <v>0</v>
      </c>
      <c r="P707" s="54">
        <f t="shared" si="191"/>
        <v>0</v>
      </c>
      <c r="Q707" s="55">
        <f t="shared" si="184"/>
        <v>50</v>
      </c>
      <c r="R707" s="55" t="s">
        <v>2122</v>
      </c>
      <c r="S707" s="61">
        <f t="shared" si="187"/>
        <v>12932.920000000002</v>
      </c>
      <c r="T707" s="56">
        <f t="shared" si="188"/>
        <v>0</v>
      </c>
      <c r="U707" s="141">
        <f t="shared" si="185"/>
        <v>0</v>
      </c>
      <c r="V707" s="32">
        <v>2014</v>
      </c>
    </row>
    <row r="708" spans="1:23" thickTop="1" thickBot="1">
      <c r="A708" s="32">
        <v>574</v>
      </c>
      <c r="B708" s="60">
        <v>1</v>
      </c>
      <c r="C708" s="57">
        <f t="shared" si="189"/>
        <v>422.80700000000002</v>
      </c>
      <c r="D708" s="58">
        <v>500</v>
      </c>
      <c r="E708" s="59">
        <f t="shared" si="190"/>
        <v>0</v>
      </c>
      <c r="F708" s="52" t="s">
        <v>2123</v>
      </c>
      <c r="G708" s="138" t="s">
        <v>2126</v>
      </c>
      <c r="H708" s="142" t="s">
        <v>35</v>
      </c>
      <c r="I708" s="143">
        <v>209</v>
      </c>
      <c r="J708" s="143">
        <f t="shared" si="180"/>
        <v>39.71</v>
      </c>
      <c r="K708" s="53">
        <f t="shared" si="181"/>
        <v>248.71</v>
      </c>
      <c r="L708" s="143">
        <f t="shared" si="182"/>
        <v>9.9484000000000012</v>
      </c>
      <c r="M708" s="51">
        <f t="shared" si="183"/>
        <v>258.65840000000003</v>
      </c>
      <c r="N708" s="54">
        <v>50</v>
      </c>
      <c r="O708" s="95">
        <v>0</v>
      </c>
      <c r="P708" s="54">
        <f t="shared" si="191"/>
        <v>0</v>
      </c>
      <c r="Q708" s="55">
        <f t="shared" si="184"/>
        <v>50</v>
      </c>
      <c r="R708" s="55" t="s">
        <v>2122</v>
      </c>
      <c r="S708" s="61">
        <f t="shared" si="187"/>
        <v>12932.920000000002</v>
      </c>
      <c r="T708" s="56">
        <f t="shared" si="188"/>
        <v>0</v>
      </c>
      <c r="U708" s="141">
        <f t="shared" si="185"/>
        <v>0</v>
      </c>
      <c r="V708" s="32">
        <v>2014</v>
      </c>
    </row>
    <row r="709" spans="1:23" thickTop="1" thickBot="1">
      <c r="A709" s="32">
        <v>575</v>
      </c>
      <c r="C709" s="57">
        <f t="shared" si="189"/>
        <v>1007.454</v>
      </c>
      <c r="D709" s="58">
        <v>1000</v>
      </c>
      <c r="E709" s="59">
        <f t="shared" si="190"/>
        <v>0</v>
      </c>
      <c r="F709" s="52" t="s">
        <v>2110</v>
      </c>
      <c r="G709" s="144" t="s">
        <v>2111</v>
      </c>
      <c r="H709" s="142" t="s">
        <v>11</v>
      </c>
      <c r="I709" s="143">
        <v>498</v>
      </c>
      <c r="J709" s="143">
        <f t="shared" si="180"/>
        <v>94.62</v>
      </c>
      <c r="K709" s="53">
        <f t="shared" si="181"/>
        <v>592.62</v>
      </c>
      <c r="L709" s="143">
        <f t="shared" si="182"/>
        <v>23.704800000000002</v>
      </c>
      <c r="M709" s="51">
        <f t="shared" si="183"/>
        <v>616.32479999999998</v>
      </c>
      <c r="N709" s="54">
        <v>2</v>
      </c>
      <c r="O709" s="95">
        <v>0</v>
      </c>
      <c r="P709" s="54">
        <f t="shared" si="191"/>
        <v>0</v>
      </c>
      <c r="Q709" s="55">
        <f t="shared" si="184"/>
        <v>2</v>
      </c>
      <c r="R709" s="55" t="s">
        <v>2122</v>
      </c>
      <c r="S709" s="61">
        <f t="shared" si="187"/>
        <v>1232.6496</v>
      </c>
      <c r="T709" s="56">
        <f t="shared" si="188"/>
        <v>0</v>
      </c>
      <c r="U709" s="141">
        <f t="shared" si="185"/>
        <v>0</v>
      </c>
      <c r="V709" s="32">
        <v>2014</v>
      </c>
    </row>
    <row r="710" spans="1:23" thickTop="1" thickBot="1">
      <c r="A710" s="32">
        <v>576</v>
      </c>
      <c r="C710" s="57">
        <f t="shared" si="189"/>
        <v>1007.454</v>
      </c>
      <c r="D710" s="58">
        <v>1000</v>
      </c>
      <c r="E710" s="59">
        <f t="shared" si="190"/>
        <v>0</v>
      </c>
      <c r="F710" s="52" t="s">
        <v>2110</v>
      </c>
      <c r="G710" s="144" t="s">
        <v>2112</v>
      </c>
      <c r="H710" s="142" t="s">
        <v>11</v>
      </c>
      <c r="I710" s="143">
        <v>498</v>
      </c>
      <c r="J710" s="143">
        <f t="shared" si="180"/>
        <v>94.62</v>
      </c>
      <c r="K710" s="53">
        <f t="shared" si="181"/>
        <v>592.62</v>
      </c>
      <c r="L710" s="143">
        <f t="shared" si="182"/>
        <v>23.704800000000002</v>
      </c>
      <c r="M710" s="51">
        <f t="shared" si="183"/>
        <v>616.32479999999998</v>
      </c>
      <c r="N710" s="54">
        <v>2</v>
      </c>
      <c r="O710" s="95">
        <v>0</v>
      </c>
      <c r="P710" s="54">
        <f t="shared" si="191"/>
        <v>0</v>
      </c>
      <c r="Q710" s="55">
        <f t="shared" si="184"/>
        <v>2</v>
      </c>
      <c r="R710" s="55" t="s">
        <v>2122</v>
      </c>
      <c r="S710" s="61">
        <f t="shared" si="187"/>
        <v>1232.6496</v>
      </c>
      <c r="T710" s="56">
        <f t="shared" si="188"/>
        <v>0</v>
      </c>
      <c r="U710" s="141">
        <f t="shared" si="185"/>
        <v>0</v>
      </c>
      <c r="V710" s="32">
        <v>2014</v>
      </c>
    </row>
    <row r="711" spans="1:23" thickTop="1" thickBot="1">
      <c r="A711" s="32">
        <v>577</v>
      </c>
      <c r="C711" s="57">
        <f t="shared" si="189"/>
        <v>1007.454</v>
      </c>
      <c r="D711" s="58">
        <v>1000</v>
      </c>
      <c r="E711" s="59">
        <f t="shared" si="190"/>
        <v>0</v>
      </c>
      <c r="F711" s="52" t="s">
        <v>2110</v>
      </c>
      <c r="G711" s="144" t="s">
        <v>2113</v>
      </c>
      <c r="H711" s="142" t="s">
        <v>11</v>
      </c>
      <c r="I711" s="143">
        <v>498</v>
      </c>
      <c r="J711" s="143">
        <f t="shared" si="180"/>
        <v>94.62</v>
      </c>
      <c r="K711" s="53">
        <f t="shared" si="181"/>
        <v>592.62</v>
      </c>
      <c r="L711" s="143">
        <f t="shared" si="182"/>
        <v>23.704800000000002</v>
      </c>
      <c r="M711" s="51">
        <f t="shared" si="183"/>
        <v>616.32479999999998</v>
      </c>
      <c r="N711" s="54">
        <v>2</v>
      </c>
      <c r="O711" s="95">
        <v>0</v>
      </c>
      <c r="P711" s="54">
        <f t="shared" si="191"/>
        <v>0</v>
      </c>
      <c r="Q711" s="55">
        <f t="shared" si="184"/>
        <v>2</v>
      </c>
      <c r="R711" s="55" t="s">
        <v>2122</v>
      </c>
      <c r="S711" s="61">
        <f t="shared" si="187"/>
        <v>1232.6496</v>
      </c>
      <c r="T711" s="56">
        <f t="shared" si="188"/>
        <v>0</v>
      </c>
      <c r="U711" s="141">
        <f t="shared" si="185"/>
        <v>0</v>
      </c>
      <c r="V711" s="32">
        <v>2014</v>
      </c>
    </row>
    <row r="712" spans="1:23" thickTop="1" thickBot="1">
      <c r="A712" s="32">
        <v>578</v>
      </c>
      <c r="C712" s="57">
        <f t="shared" si="189"/>
        <v>1007.454</v>
      </c>
      <c r="D712" s="58">
        <v>1000</v>
      </c>
      <c r="E712" s="59">
        <f t="shared" si="190"/>
        <v>0</v>
      </c>
      <c r="F712" s="52" t="s">
        <v>2110</v>
      </c>
      <c r="G712" s="144" t="s">
        <v>2088</v>
      </c>
      <c r="H712" s="142" t="s">
        <v>11</v>
      </c>
      <c r="I712" s="143">
        <v>498</v>
      </c>
      <c r="J712" s="143">
        <f t="shared" si="180"/>
        <v>94.62</v>
      </c>
      <c r="K712" s="53">
        <f t="shared" si="181"/>
        <v>592.62</v>
      </c>
      <c r="L712" s="143">
        <f t="shared" si="182"/>
        <v>23.704800000000002</v>
      </c>
      <c r="M712" s="51">
        <f t="shared" si="183"/>
        <v>616.32479999999998</v>
      </c>
      <c r="N712" s="54">
        <v>2</v>
      </c>
      <c r="O712" s="95">
        <v>0</v>
      </c>
      <c r="P712" s="54">
        <f t="shared" si="191"/>
        <v>0</v>
      </c>
      <c r="Q712" s="55">
        <f t="shared" si="184"/>
        <v>2</v>
      </c>
      <c r="R712" s="55" t="s">
        <v>2122</v>
      </c>
      <c r="S712" s="61">
        <f t="shared" si="187"/>
        <v>1232.6496</v>
      </c>
      <c r="T712" s="56">
        <f t="shared" si="188"/>
        <v>0</v>
      </c>
      <c r="U712" s="141">
        <f t="shared" si="185"/>
        <v>0</v>
      </c>
      <c r="V712" s="32">
        <v>2014</v>
      </c>
    </row>
    <row r="713" spans="1:23" thickTop="1" thickBot="1">
      <c r="A713" s="32">
        <v>579</v>
      </c>
      <c r="C713" s="57">
        <f t="shared" si="189"/>
        <v>1007.454</v>
      </c>
      <c r="D713" s="58">
        <v>1000</v>
      </c>
      <c r="E713" s="59">
        <f t="shared" si="190"/>
        <v>0</v>
      </c>
      <c r="F713" s="52" t="s">
        <v>2110</v>
      </c>
      <c r="G713" s="144" t="s">
        <v>2114</v>
      </c>
      <c r="H713" s="142" t="s">
        <v>11</v>
      </c>
      <c r="I713" s="143">
        <v>498</v>
      </c>
      <c r="J713" s="143">
        <f t="shared" si="180"/>
        <v>94.62</v>
      </c>
      <c r="K713" s="53">
        <f t="shared" si="181"/>
        <v>592.62</v>
      </c>
      <c r="L713" s="143">
        <f t="shared" si="182"/>
        <v>23.704800000000002</v>
      </c>
      <c r="M713" s="51">
        <f t="shared" si="183"/>
        <v>616.32479999999998</v>
      </c>
      <c r="N713" s="54">
        <v>2</v>
      </c>
      <c r="O713" s="95">
        <v>0</v>
      </c>
      <c r="P713" s="54">
        <f t="shared" si="191"/>
        <v>0</v>
      </c>
      <c r="Q713" s="55">
        <f t="shared" si="184"/>
        <v>2</v>
      </c>
      <c r="R713" s="55" t="s">
        <v>2122</v>
      </c>
      <c r="S713" s="61">
        <f t="shared" si="187"/>
        <v>1232.6496</v>
      </c>
      <c r="T713" s="56">
        <f t="shared" si="188"/>
        <v>0</v>
      </c>
      <c r="U713" s="141">
        <f t="shared" si="185"/>
        <v>0</v>
      </c>
      <c r="V713" s="32">
        <v>2014</v>
      </c>
    </row>
    <row r="714" spans="1:23" thickTop="1" thickBot="1">
      <c r="A714" s="32">
        <v>580</v>
      </c>
      <c r="C714" s="57">
        <f t="shared" si="189"/>
        <v>1007.454</v>
      </c>
      <c r="D714" s="58">
        <v>1000</v>
      </c>
      <c r="E714" s="59">
        <f t="shared" si="190"/>
        <v>0</v>
      </c>
      <c r="F714" s="52" t="s">
        <v>2110</v>
      </c>
      <c r="G714" s="144" t="s">
        <v>2115</v>
      </c>
      <c r="H714" s="142" t="s">
        <v>11</v>
      </c>
      <c r="I714" s="143">
        <v>498</v>
      </c>
      <c r="J714" s="143">
        <f t="shared" si="180"/>
        <v>94.62</v>
      </c>
      <c r="K714" s="53">
        <f t="shared" si="181"/>
        <v>592.62</v>
      </c>
      <c r="L714" s="143">
        <f t="shared" si="182"/>
        <v>23.704800000000002</v>
      </c>
      <c r="M714" s="51">
        <f t="shared" si="183"/>
        <v>616.32479999999998</v>
      </c>
      <c r="N714" s="54">
        <v>2</v>
      </c>
      <c r="O714" s="95">
        <v>0</v>
      </c>
      <c r="P714" s="54">
        <f t="shared" si="191"/>
        <v>0</v>
      </c>
      <c r="Q714" s="55">
        <f t="shared" si="184"/>
        <v>2</v>
      </c>
      <c r="R714" s="55" t="s">
        <v>2122</v>
      </c>
      <c r="S714" s="61">
        <f t="shared" si="187"/>
        <v>1232.6496</v>
      </c>
      <c r="T714" s="56">
        <f t="shared" si="188"/>
        <v>0</v>
      </c>
      <c r="U714" s="141">
        <f t="shared" si="185"/>
        <v>0</v>
      </c>
      <c r="V714" s="32">
        <v>2014</v>
      </c>
    </row>
    <row r="715" spans="1:23" thickTop="1" thickBot="1">
      <c r="A715" s="32">
        <v>581</v>
      </c>
      <c r="C715" s="57">
        <f t="shared" si="189"/>
        <v>1007.454</v>
      </c>
      <c r="D715" s="58">
        <v>1000</v>
      </c>
      <c r="E715" s="59">
        <f t="shared" si="190"/>
        <v>0</v>
      </c>
      <c r="F715" s="52" t="s">
        <v>2110</v>
      </c>
      <c r="G715" s="144" t="s">
        <v>2116</v>
      </c>
      <c r="H715" s="142" t="s">
        <v>11</v>
      </c>
      <c r="I715" s="143">
        <v>498</v>
      </c>
      <c r="J715" s="143">
        <f t="shared" si="180"/>
        <v>94.62</v>
      </c>
      <c r="K715" s="53">
        <f t="shared" si="181"/>
        <v>592.62</v>
      </c>
      <c r="L715" s="143">
        <f t="shared" si="182"/>
        <v>23.704800000000002</v>
      </c>
      <c r="M715" s="51">
        <f t="shared" si="183"/>
        <v>616.32479999999998</v>
      </c>
      <c r="N715" s="54">
        <v>2</v>
      </c>
      <c r="O715" s="95">
        <v>0</v>
      </c>
      <c r="P715" s="54">
        <f t="shared" si="191"/>
        <v>0</v>
      </c>
      <c r="Q715" s="55">
        <f t="shared" si="184"/>
        <v>2</v>
      </c>
      <c r="R715" s="55" t="s">
        <v>2122</v>
      </c>
      <c r="S715" s="61">
        <f t="shared" si="187"/>
        <v>1232.6496</v>
      </c>
      <c r="T715" s="56">
        <f t="shared" si="188"/>
        <v>0</v>
      </c>
      <c r="U715" s="141">
        <f t="shared" si="185"/>
        <v>0</v>
      </c>
      <c r="V715" s="32">
        <v>2014</v>
      </c>
    </row>
    <row r="716" spans="1:23" thickTop="1" thickBot="1">
      <c r="A716" s="32">
        <v>582</v>
      </c>
      <c r="C716" s="57">
        <f t="shared" si="189"/>
        <v>1345.2950000000001</v>
      </c>
      <c r="D716" s="58">
        <v>1400</v>
      </c>
      <c r="E716" s="59">
        <f t="shared" si="190"/>
        <v>0</v>
      </c>
      <c r="F716" s="52" t="s">
        <v>2117</v>
      </c>
      <c r="G716" s="144" t="s">
        <v>2118</v>
      </c>
      <c r="H716" s="142" t="s">
        <v>11</v>
      </c>
      <c r="I716" s="143">
        <v>665</v>
      </c>
      <c r="J716" s="143">
        <f t="shared" si="180"/>
        <v>126.35000000000001</v>
      </c>
      <c r="K716" s="53">
        <f t="shared" si="181"/>
        <v>791.35</v>
      </c>
      <c r="L716" s="143">
        <f t="shared" si="182"/>
        <v>31.654</v>
      </c>
      <c r="M716" s="51">
        <f t="shared" si="183"/>
        <v>823.00400000000002</v>
      </c>
      <c r="N716" s="54">
        <v>2</v>
      </c>
      <c r="O716" s="95">
        <v>0</v>
      </c>
      <c r="P716" s="54">
        <f t="shared" si="191"/>
        <v>0</v>
      </c>
      <c r="Q716" s="55">
        <f t="shared" si="184"/>
        <v>2</v>
      </c>
      <c r="R716" s="55" t="s">
        <v>2122</v>
      </c>
      <c r="S716" s="61">
        <f t="shared" si="187"/>
        <v>1646.008</v>
      </c>
      <c r="T716" s="56">
        <f t="shared" si="188"/>
        <v>0</v>
      </c>
      <c r="U716" s="141">
        <f t="shared" si="185"/>
        <v>0</v>
      </c>
      <c r="V716" s="32">
        <v>2014</v>
      </c>
    </row>
    <row r="717" spans="1:23" thickTop="1" thickBot="1">
      <c r="A717" s="32">
        <v>583</v>
      </c>
      <c r="C717" s="57">
        <f t="shared" si="189"/>
        <v>1345.2950000000001</v>
      </c>
      <c r="D717" s="58">
        <v>1400</v>
      </c>
      <c r="E717" s="59">
        <f t="shared" si="190"/>
        <v>0</v>
      </c>
      <c r="F717" s="52" t="s">
        <v>2117</v>
      </c>
      <c r="G717" s="144" t="s">
        <v>2085</v>
      </c>
      <c r="H717" s="142" t="s">
        <v>11</v>
      </c>
      <c r="I717" s="143">
        <v>665</v>
      </c>
      <c r="J717" s="143">
        <f t="shared" si="180"/>
        <v>126.35000000000001</v>
      </c>
      <c r="K717" s="53">
        <f t="shared" si="181"/>
        <v>791.35</v>
      </c>
      <c r="L717" s="143">
        <f t="shared" si="182"/>
        <v>31.654</v>
      </c>
      <c r="M717" s="51">
        <f t="shared" si="183"/>
        <v>823.00400000000002</v>
      </c>
      <c r="N717" s="54">
        <v>2</v>
      </c>
      <c r="O717" s="95">
        <v>0</v>
      </c>
      <c r="P717" s="54">
        <f t="shared" si="191"/>
        <v>0</v>
      </c>
      <c r="Q717" s="55">
        <f t="shared" si="184"/>
        <v>2</v>
      </c>
      <c r="R717" s="55" t="s">
        <v>2122</v>
      </c>
      <c r="S717" s="61">
        <f t="shared" si="187"/>
        <v>1646.008</v>
      </c>
      <c r="T717" s="56">
        <f t="shared" si="188"/>
        <v>0</v>
      </c>
      <c r="U717" s="141">
        <f t="shared" si="185"/>
        <v>0</v>
      </c>
      <c r="V717" s="32">
        <v>2014</v>
      </c>
    </row>
    <row r="718" spans="1:23" thickTop="1" thickBot="1">
      <c r="C718" s="57">
        <f t="shared" si="189"/>
        <v>1345.2950000000001</v>
      </c>
      <c r="D718" s="58">
        <v>1400</v>
      </c>
      <c r="E718" s="59">
        <f t="shared" si="190"/>
        <v>0</v>
      </c>
      <c r="F718" s="52" t="s">
        <v>2117</v>
      </c>
      <c r="G718" s="144" t="s">
        <v>2090</v>
      </c>
      <c r="H718" s="142" t="s">
        <v>11</v>
      </c>
      <c r="I718" s="143">
        <v>665</v>
      </c>
      <c r="J718" s="143">
        <f t="shared" si="180"/>
        <v>126.35000000000001</v>
      </c>
      <c r="K718" s="53">
        <f t="shared" si="181"/>
        <v>791.35</v>
      </c>
      <c r="L718" s="143">
        <f t="shared" si="182"/>
        <v>31.654</v>
      </c>
      <c r="M718" s="51">
        <f t="shared" si="183"/>
        <v>823.00400000000002</v>
      </c>
      <c r="N718" s="54">
        <v>2</v>
      </c>
      <c r="O718" s="95">
        <v>0</v>
      </c>
      <c r="P718" s="54">
        <f t="shared" si="191"/>
        <v>0</v>
      </c>
      <c r="Q718" s="55">
        <f t="shared" si="184"/>
        <v>2</v>
      </c>
      <c r="R718" s="55" t="s">
        <v>2122</v>
      </c>
      <c r="S718" s="61">
        <f t="shared" si="187"/>
        <v>1646.008</v>
      </c>
      <c r="T718" s="56">
        <f t="shared" si="188"/>
        <v>0</v>
      </c>
      <c r="U718" s="141">
        <f t="shared" si="185"/>
        <v>0</v>
      </c>
      <c r="V718" s="32">
        <v>2014</v>
      </c>
    </row>
    <row r="719" spans="1:23" thickTop="1" thickBot="1">
      <c r="C719" s="57">
        <f t="shared" si="189"/>
        <v>617.01499999999999</v>
      </c>
      <c r="D719" s="58">
        <v>850</v>
      </c>
      <c r="E719" s="59">
        <f t="shared" si="190"/>
        <v>0</v>
      </c>
      <c r="F719" s="52" t="s">
        <v>2083</v>
      </c>
      <c r="G719" s="144" t="s">
        <v>2082</v>
      </c>
      <c r="H719" s="142" t="s">
        <v>2080</v>
      </c>
      <c r="I719" s="143">
        <v>305</v>
      </c>
      <c r="J719" s="143">
        <f t="shared" si="180"/>
        <v>57.95</v>
      </c>
      <c r="K719" s="53">
        <f t="shared" si="181"/>
        <v>362.95</v>
      </c>
      <c r="L719" s="143">
        <f t="shared" si="182"/>
        <v>14.518000000000001</v>
      </c>
      <c r="M719" s="51">
        <f t="shared" si="183"/>
        <v>377.46799999999996</v>
      </c>
      <c r="N719" s="54">
        <v>8</v>
      </c>
      <c r="O719" s="95">
        <v>0</v>
      </c>
      <c r="P719" s="54">
        <f t="shared" si="191"/>
        <v>0</v>
      </c>
      <c r="Q719" s="55">
        <f t="shared" si="184"/>
        <v>8</v>
      </c>
      <c r="R719" s="55" t="s">
        <v>2122</v>
      </c>
      <c r="S719" s="61">
        <f t="shared" si="187"/>
        <v>3019.7439999999997</v>
      </c>
      <c r="T719" s="56">
        <f t="shared" si="188"/>
        <v>0</v>
      </c>
      <c r="U719" s="141">
        <f t="shared" si="185"/>
        <v>0</v>
      </c>
      <c r="V719" s="32" t="s">
        <v>1844</v>
      </c>
    </row>
    <row r="720" spans="1:23" thickTop="1" thickBot="1">
      <c r="C720" s="57">
        <f t="shared" si="189"/>
        <v>617.01499999999999</v>
      </c>
      <c r="D720" s="58">
        <v>850</v>
      </c>
      <c r="E720" s="59">
        <f t="shared" si="190"/>
        <v>0</v>
      </c>
      <c r="F720" s="52" t="s">
        <v>2083</v>
      </c>
      <c r="G720" s="144" t="s">
        <v>2084</v>
      </c>
      <c r="H720" s="142" t="s">
        <v>2080</v>
      </c>
      <c r="I720" s="143">
        <v>305</v>
      </c>
      <c r="J720" s="143">
        <f t="shared" si="180"/>
        <v>57.95</v>
      </c>
      <c r="K720" s="53">
        <f t="shared" si="181"/>
        <v>362.95</v>
      </c>
      <c r="L720" s="143">
        <f t="shared" si="182"/>
        <v>14.518000000000001</v>
      </c>
      <c r="M720" s="51">
        <f t="shared" si="183"/>
        <v>377.46799999999996</v>
      </c>
      <c r="N720" s="54">
        <v>2</v>
      </c>
      <c r="O720" s="95">
        <v>0</v>
      </c>
      <c r="P720" s="54">
        <f t="shared" si="191"/>
        <v>0</v>
      </c>
      <c r="Q720" s="55">
        <f t="shared" si="184"/>
        <v>2</v>
      </c>
      <c r="R720" s="55" t="s">
        <v>2122</v>
      </c>
      <c r="S720" s="61">
        <f t="shared" si="187"/>
        <v>754.93599999999992</v>
      </c>
      <c r="T720" s="56">
        <f t="shared" si="188"/>
        <v>0</v>
      </c>
      <c r="U720" s="141">
        <f t="shared" si="185"/>
        <v>0</v>
      </c>
      <c r="V720" s="32" t="s">
        <v>1844</v>
      </c>
    </row>
    <row r="721" spans="3:22" thickTop="1" thickBot="1">
      <c r="C721" s="57">
        <f t="shared" si="189"/>
        <v>530.02599999999995</v>
      </c>
      <c r="D721" s="58">
        <v>850</v>
      </c>
      <c r="E721" s="59">
        <f t="shared" si="190"/>
        <v>0</v>
      </c>
      <c r="F721" s="52" t="s">
        <v>2083</v>
      </c>
      <c r="G721" s="144" t="s">
        <v>2085</v>
      </c>
      <c r="H721" s="142" t="s">
        <v>11</v>
      </c>
      <c r="I721" s="143">
        <v>262</v>
      </c>
      <c r="J721" s="143">
        <f t="shared" si="180"/>
        <v>49.78</v>
      </c>
      <c r="K721" s="53">
        <f t="shared" si="181"/>
        <v>311.77999999999997</v>
      </c>
      <c r="L721" s="143">
        <f t="shared" si="182"/>
        <v>12.4712</v>
      </c>
      <c r="M721" s="51">
        <f t="shared" si="183"/>
        <v>324.25119999999998</v>
      </c>
      <c r="N721" s="54">
        <v>2</v>
      </c>
      <c r="O721" s="95">
        <v>0</v>
      </c>
      <c r="P721" s="54">
        <f t="shared" si="191"/>
        <v>0</v>
      </c>
      <c r="Q721" s="55">
        <f t="shared" si="184"/>
        <v>2</v>
      </c>
      <c r="R721" s="55" t="s">
        <v>2122</v>
      </c>
      <c r="S721" s="61">
        <f t="shared" si="187"/>
        <v>648.50239999999997</v>
      </c>
      <c r="T721" s="56">
        <f t="shared" si="188"/>
        <v>0</v>
      </c>
      <c r="U721" s="141">
        <f t="shared" si="185"/>
        <v>0</v>
      </c>
      <c r="V721" s="32">
        <v>2013</v>
      </c>
    </row>
    <row r="722" spans="3:22" thickTop="1" thickBot="1">
      <c r="C722" s="57">
        <f t="shared" si="189"/>
        <v>530.02599999999995</v>
      </c>
      <c r="D722" s="58">
        <v>850</v>
      </c>
      <c r="E722" s="59">
        <f t="shared" si="190"/>
        <v>0</v>
      </c>
      <c r="F722" s="52" t="s">
        <v>2083</v>
      </c>
      <c r="G722" s="144" t="s">
        <v>2086</v>
      </c>
      <c r="H722" s="142" t="s">
        <v>11</v>
      </c>
      <c r="I722" s="143">
        <v>262</v>
      </c>
      <c r="J722" s="143">
        <f t="shared" si="180"/>
        <v>49.78</v>
      </c>
      <c r="K722" s="53">
        <f t="shared" si="181"/>
        <v>311.77999999999997</v>
      </c>
      <c r="L722" s="143">
        <f t="shared" si="182"/>
        <v>12.4712</v>
      </c>
      <c r="M722" s="51">
        <f t="shared" si="183"/>
        <v>324.25119999999998</v>
      </c>
      <c r="N722" s="54">
        <v>5</v>
      </c>
      <c r="O722" s="95">
        <v>0</v>
      </c>
      <c r="P722" s="54">
        <f t="shared" si="191"/>
        <v>0</v>
      </c>
      <c r="Q722" s="55">
        <f t="shared" si="184"/>
        <v>5</v>
      </c>
      <c r="R722" s="55" t="s">
        <v>2122</v>
      </c>
      <c r="S722" s="61">
        <f t="shared" si="187"/>
        <v>1621.2559999999999</v>
      </c>
      <c r="T722" s="56">
        <f t="shared" si="188"/>
        <v>0</v>
      </c>
      <c r="U722" s="141">
        <f t="shared" si="185"/>
        <v>0</v>
      </c>
      <c r="V722" s="32">
        <v>2013</v>
      </c>
    </row>
    <row r="723" spans="3:22" thickTop="1" thickBot="1">
      <c r="C723" s="57">
        <f t="shared" si="189"/>
        <v>530.02599999999995</v>
      </c>
      <c r="D723" s="58">
        <v>850</v>
      </c>
      <c r="E723" s="59">
        <f t="shared" si="190"/>
        <v>0</v>
      </c>
      <c r="F723" s="52" t="s">
        <v>2083</v>
      </c>
      <c r="G723" s="144" t="s">
        <v>2087</v>
      </c>
      <c r="H723" s="142" t="s">
        <v>11</v>
      </c>
      <c r="I723" s="143">
        <v>262</v>
      </c>
      <c r="J723" s="143">
        <f t="shared" si="180"/>
        <v>49.78</v>
      </c>
      <c r="K723" s="53">
        <f t="shared" si="181"/>
        <v>311.77999999999997</v>
      </c>
      <c r="L723" s="143">
        <f t="shared" si="182"/>
        <v>12.4712</v>
      </c>
      <c r="M723" s="51">
        <f t="shared" si="183"/>
        <v>324.25119999999998</v>
      </c>
      <c r="N723" s="54">
        <v>4</v>
      </c>
      <c r="O723" s="95">
        <v>0</v>
      </c>
      <c r="P723" s="54">
        <f t="shared" si="191"/>
        <v>0</v>
      </c>
      <c r="Q723" s="55">
        <f t="shared" si="184"/>
        <v>4</v>
      </c>
      <c r="R723" s="55" t="s">
        <v>2122</v>
      </c>
      <c r="S723" s="61">
        <f t="shared" si="187"/>
        <v>1297.0047999999999</v>
      </c>
      <c r="T723" s="56">
        <f t="shared" si="188"/>
        <v>0</v>
      </c>
      <c r="U723" s="141">
        <f t="shared" si="185"/>
        <v>0</v>
      </c>
      <c r="V723" s="32">
        <v>2013</v>
      </c>
    </row>
    <row r="724" spans="3:22" thickTop="1" thickBot="1">
      <c r="C724" s="57">
        <f t="shared" si="189"/>
        <v>530.02599999999995</v>
      </c>
      <c r="D724" s="58">
        <v>850</v>
      </c>
      <c r="E724" s="59">
        <f t="shared" si="190"/>
        <v>0</v>
      </c>
      <c r="F724" s="52" t="s">
        <v>2083</v>
      </c>
      <c r="G724" s="144" t="s">
        <v>2088</v>
      </c>
      <c r="H724" s="142" t="s">
        <v>11</v>
      </c>
      <c r="I724" s="143">
        <v>262</v>
      </c>
      <c r="J724" s="143">
        <f t="shared" si="180"/>
        <v>49.78</v>
      </c>
      <c r="K724" s="53">
        <f t="shared" si="181"/>
        <v>311.77999999999997</v>
      </c>
      <c r="L724" s="143">
        <f t="shared" si="182"/>
        <v>12.4712</v>
      </c>
      <c r="M724" s="51">
        <f t="shared" si="183"/>
        <v>324.25119999999998</v>
      </c>
      <c r="N724" s="54">
        <v>3</v>
      </c>
      <c r="O724" s="95">
        <v>0</v>
      </c>
      <c r="P724" s="54">
        <v>0</v>
      </c>
      <c r="Q724" s="55">
        <f t="shared" si="184"/>
        <v>3</v>
      </c>
      <c r="R724" s="55" t="s">
        <v>2122</v>
      </c>
      <c r="S724" s="61">
        <f t="shared" si="187"/>
        <v>972.75360000000001</v>
      </c>
      <c r="T724" s="56">
        <f t="shared" si="188"/>
        <v>0</v>
      </c>
      <c r="U724" s="141">
        <f t="shared" si="185"/>
        <v>0</v>
      </c>
      <c r="V724" s="32">
        <v>2013</v>
      </c>
    </row>
    <row r="725" spans="3:22" thickTop="1" thickBot="1">
      <c r="C725" s="57">
        <f t="shared" si="189"/>
        <v>530.02599999999995</v>
      </c>
      <c r="D725" s="58">
        <v>850</v>
      </c>
      <c r="E725" s="59">
        <f t="shared" si="190"/>
        <v>0</v>
      </c>
      <c r="F725" s="52" t="s">
        <v>2083</v>
      </c>
      <c r="G725" s="144" t="s">
        <v>2090</v>
      </c>
      <c r="H725" s="142" t="s">
        <v>11</v>
      </c>
      <c r="I725" s="143">
        <v>262</v>
      </c>
      <c r="J725" s="143">
        <f t="shared" si="180"/>
        <v>49.78</v>
      </c>
      <c r="K725" s="53">
        <f t="shared" si="181"/>
        <v>311.77999999999997</v>
      </c>
      <c r="L725" s="143">
        <f t="shared" si="182"/>
        <v>12.4712</v>
      </c>
      <c r="M725" s="51">
        <f t="shared" si="183"/>
        <v>324.25119999999998</v>
      </c>
      <c r="N725" s="54">
        <v>3</v>
      </c>
      <c r="O725" s="95">
        <v>0</v>
      </c>
      <c r="P725" s="54">
        <v>0</v>
      </c>
      <c r="Q725" s="55">
        <f t="shared" si="184"/>
        <v>3</v>
      </c>
      <c r="R725" s="55" t="s">
        <v>2122</v>
      </c>
      <c r="S725" s="61">
        <f t="shared" si="187"/>
        <v>972.75360000000001</v>
      </c>
      <c r="T725" s="56">
        <f t="shared" si="188"/>
        <v>0</v>
      </c>
      <c r="U725" s="141">
        <f t="shared" si="185"/>
        <v>0</v>
      </c>
      <c r="V725" s="32">
        <v>2013</v>
      </c>
    </row>
    <row r="726" spans="3:22" thickTop="1" thickBot="1">
      <c r="C726" s="57">
        <f t="shared" si="189"/>
        <v>530.02599999999995</v>
      </c>
      <c r="D726" s="58">
        <v>850</v>
      </c>
      <c r="E726" s="59">
        <f t="shared" si="190"/>
        <v>0</v>
      </c>
      <c r="F726" s="52" t="s">
        <v>2083</v>
      </c>
      <c r="G726" s="144" t="s">
        <v>2097</v>
      </c>
      <c r="H726" s="142" t="s">
        <v>11</v>
      </c>
      <c r="I726" s="143">
        <v>262</v>
      </c>
      <c r="J726" s="143">
        <f t="shared" si="180"/>
        <v>49.78</v>
      </c>
      <c r="K726" s="53">
        <f t="shared" si="181"/>
        <v>311.77999999999997</v>
      </c>
      <c r="L726" s="143">
        <f t="shared" si="182"/>
        <v>12.4712</v>
      </c>
      <c r="M726" s="51">
        <f t="shared" si="183"/>
        <v>324.25119999999998</v>
      </c>
      <c r="N726" s="54">
        <v>2</v>
      </c>
      <c r="O726" s="95">
        <v>0</v>
      </c>
      <c r="P726" s="54">
        <v>0</v>
      </c>
      <c r="Q726" s="55">
        <f t="shared" si="184"/>
        <v>2</v>
      </c>
      <c r="R726" s="55" t="s">
        <v>2122</v>
      </c>
      <c r="S726" s="61">
        <f t="shared" si="187"/>
        <v>648.50239999999997</v>
      </c>
      <c r="T726" s="56">
        <f t="shared" si="188"/>
        <v>0</v>
      </c>
      <c r="U726" s="141">
        <f t="shared" si="185"/>
        <v>0</v>
      </c>
      <c r="V726" s="32">
        <v>2013</v>
      </c>
    </row>
    <row r="727" spans="3:22" thickTop="1" thickBot="1">
      <c r="C727" s="57">
        <f t="shared" si="189"/>
        <v>530.02599999999995</v>
      </c>
      <c r="D727" s="58">
        <v>850</v>
      </c>
      <c r="E727" s="59">
        <f t="shared" si="190"/>
        <v>0</v>
      </c>
      <c r="F727" s="52" t="s">
        <v>2083</v>
      </c>
      <c r="G727" s="144" t="s">
        <v>2098</v>
      </c>
      <c r="H727" s="142" t="s">
        <v>11</v>
      </c>
      <c r="I727" s="143">
        <v>262</v>
      </c>
      <c r="J727" s="143">
        <f t="shared" si="180"/>
        <v>49.78</v>
      </c>
      <c r="K727" s="53">
        <f t="shared" si="181"/>
        <v>311.77999999999997</v>
      </c>
      <c r="L727" s="143">
        <f t="shared" si="182"/>
        <v>12.4712</v>
      </c>
      <c r="M727" s="51">
        <f t="shared" si="183"/>
        <v>324.25119999999998</v>
      </c>
      <c r="N727" s="54">
        <v>2</v>
      </c>
      <c r="O727" s="95">
        <v>0</v>
      </c>
      <c r="P727" s="54">
        <v>0</v>
      </c>
      <c r="Q727" s="55">
        <f t="shared" si="184"/>
        <v>2</v>
      </c>
      <c r="R727" s="55" t="s">
        <v>2122</v>
      </c>
      <c r="S727" s="61">
        <f t="shared" si="187"/>
        <v>648.50239999999997</v>
      </c>
      <c r="T727" s="56">
        <f t="shared" si="188"/>
        <v>0</v>
      </c>
      <c r="U727" s="141">
        <f t="shared" si="185"/>
        <v>0</v>
      </c>
      <c r="V727" s="32">
        <v>2013</v>
      </c>
    </row>
    <row r="728" spans="3:22" thickTop="1" thickBot="1">
      <c r="C728" s="57">
        <f t="shared" si="189"/>
        <v>530.02599999999995</v>
      </c>
      <c r="D728" s="58">
        <v>850</v>
      </c>
      <c r="E728" s="59">
        <f t="shared" si="190"/>
        <v>0</v>
      </c>
      <c r="F728" s="52" t="s">
        <v>2083</v>
      </c>
      <c r="G728" s="144" t="s">
        <v>2089</v>
      </c>
      <c r="H728" s="142" t="s">
        <v>11</v>
      </c>
      <c r="I728" s="143">
        <v>262</v>
      </c>
      <c r="J728" s="143">
        <f t="shared" si="180"/>
        <v>49.78</v>
      </c>
      <c r="K728" s="53">
        <f t="shared" si="181"/>
        <v>311.77999999999997</v>
      </c>
      <c r="L728" s="143">
        <f t="shared" si="182"/>
        <v>12.4712</v>
      </c>
      <c r="M728" s="51">
        <f t="shared" si="183"/>
        <v>324.25119999999998</v>
      </c>
      <c r="N728" s="54">
        <v>2</v>
      </c>
      <c r="O728" s="95">
        <v>0</v>
      </c>
      <c r="P728" s="54">
        <f>O728+B736</f>
        <v>0</v>
      </c>
      <c r="Q728" s="55">
        <f t="shared" si="184"/>
        <v>2</v>
      </c>
      <c r="R728" s="55" t="s">
        <v>2122</v>
      </c>
      <c r="S728" s="61">
        <f t="shared" si="187"/>
        <v>648.50239999999997</v>
      </c>
      <c r="T728" s="56">
        <f t="shared" si="188"/>
        <v>0</v>
      </c>
      <c r="U728" s="141">
        <f t="shared" si="185"/>
        <v>0</v>
      </c>
      <c r="V728" s="32">
        <v>2013</v>
      </c>
    </row>
    <row r="729" spans="3:22" thickTop="1" thickBot="1">
      <c r="C729" s="57">
        <f t="shared" si="189"/>
        <v>2890.8669999999997</v>
      </c>
      <c r="D729" s="58">
        <v>2800</v>
      </c>
      <c r="E729" s="59">
        <f t="shared" si="190"/>
        <v>0</v>
      </c>
      <c r="F729" s="52" t="s">
        <v>2083</v>
      </c>
      <c r="G729" s="144" t="s">
        <v>2091</v>
      </c>
      <c r="H729" s="142" t="s">
        <v>35</v>
      </c>
      <c r="I729" s="143">
        <v>1429</v>
      </c>
      <c r="J729" s="143">
        <f t="shared" si="180"/>
        <v>271.51</v>
      </c>
      <c r="K729" s="53">
        <f t="shared" si="181"/>
        <v>1700.51</v>
      </c>
      <c r="L729" s="143">
        <f t="shared" si="182"/>
        <v>68.020399999999995</v>
      </c>
      <c r="M729" s="51">
        <f t="shared" si="183"/>
        <v>1768.5304000000001</v>
      </c>
      <c r="N729" s="54">
        <v>2</v>
      </c>
      <c r="O729" s="95">
        <v>0</v>
      </c>
      <c r="P729" s="54">
        <f>O729+B737</f>
        <v>0</v>
      </c>
      <c r="Q729" s="55">
        <f t="shared" si="184"/>
        <v>2</v>
      </c>
      <c r="R729" s="55" t="s">
        <v>2122</v>
      </c>
      <c r="S729" s="61">
        <f t="shared" si="187"/>
        <v>3537.0608000000002</v>
      </c>
      <c r="T729" s="56">
        <f t="shared" si="188"/>
        <v>0</v>
      </c>
      <c r="U729" s="141">
        <f t="shared" si="185"/>
        <v>0</v>
      </c>
      <c r="V729" s="32">
        <v>2015</v>
      </c>
    </row>
    <row r="730" spans="3:22" thickTop="1" thickBot="1">
      <c r="C730" s="57">
        <f t="shared" si="189"/>
        <v>2890.8669999999997</v>
      </c>
      <c r="D730" s="58">
        <v>2800</v>
      </c>
      <c r="E730" s="59">
        <f t="shared" si="190"/>
        <v>0</v>
      </c>
      <c r="F730" s="52" t="s">
        <v>2083</v>
      </c>
      <c r="G730" s="144" t="s">
        <v>2092</v>
      </c>
      <c r="H730" s="142" t="s">
        <v>35</v>
      </c>
      <c r="I730" s="143">
        <v>1429</v>
      </c>
      <c r="J730" s="143">
        <f t="shared" si="180"/>
        <v>271.51</v>
      </c>
      <c r="K730" s="53">
        <f t="shared" si="181"/>
        <v>1700.51</v>
      </c>
      <c r="L730" s="143">
        <f t="shared" si="182"/>
        <v>68.020399999999995</v>
      </c>
      <c r="M730" s="51">
        <f t="shared" si="183"/>
        <v>1768.5304000000001</v>
      </c>
      <c r="N730" s="54">
        <v>2</v>
      </c>
      <c r="O730" s="95">
        <v>0</v>
      </c>
      <c r="P730" s="54">
        <v>0</v>
      </c>
      <c r="Q730" s="55">
        <f t="shared" si="184"/>
        <v>2</v>
      </c>
      <c r="R730" s="55" t="s">
        <v>2122</v>
      </c>
      <c r="S730" s="61">
        <f t="shared" si="187"/>
        <v>3537.0608000000002</v>
      </c>
      <c r="T730" s="56">
        <f t="shared" ref="T730:T761" si="192">P730*D730</f>
        <v>0</v>
      </c>
      <c r="U730" s="141">
        <f t="shared" si="185"/>
        <v>0</v>
      </c>
      <c r="V730" s="32">
        <v>2015</v>
      </c>
    </row>
    <row r="731" spans="3:22" thickTop="1" thickBot="1">
      <c r="C731" s="57">
        <f t="shared" si="189"/>
        <v>2890.8669999999997</v>
      </c>
      <c r="D731" s="58">
        <v>2800</v>
      </c>
      <c r="E731" s="59">
        <f t="shared" si="190"/>
        <v>0</v>
      </c>
      <c r="F731" s="52" t="s">
        <v>2083</v>
      </c>
      <c r="G731" s="144" t="s">
        <v>2093</v>
      </c>
      <c r="H731" s="142" t="s">
        <v>35</v>
      </c>
      <c r="I731" s="143">
        <v>1429</v>
      </c>
      <c r="J731" s="143">
        <f t="shared" si="180"/>
        <v>271.51</v>
      </c>
      <c r="K731" s="53">
        <f t="shared" si="181"/>
        <v>1700.51</v>
      </c>
      <c r="L731" s="143">
        <f t="shared" si="182"/>
        <v>68.020399999999995</v>
      </c>
      <c r="M731" s="51">
        <f t="shared" si="183"/>
        <v>1768.5304000000001</v>
      </c>
      <c r="N731" s="54">
        <v>2</v>
      </c>
      <c r="O731" s="95">
        <v>0</v>
      </c>
      <c r="P731" s="54">
        <f t="shared" ref="P731:P745" si="193">O731+B739</f>
        <v>0</v>
      </c>
      <c r="Q731" s="55">
        <f t="shared" si="184"/>
        <v>2</v>
      </c>
      <c r="R731" s="55" t="s">
        <v>2122</v>
      </c>
      <c r="S731" s="61">
        <f t="shared" si="187"/>
        <v>3537.0608000000002</v>
      </c>
      <c r="T731" s="56">
        <f t="shared" si="192"/>
        <v>0</v>
      </c>
      <c r="U731" s="141">
        <f t="shared" si="185"/>
        <v>0</v>
      </c>
      <c r="V731" s="32">
        <v>2015</v>
      </c>
    </row>
    <row r="732" spans="3:22" thickTop="1" thickBot="1">
      <c r="C732" s="57">
        <f t="shared" si="189"/>
        <v>2890.8669999999997</v>
      </c>
      <c r="D732" s="58">
        <v>2800</v>
      </c>
      <c r="E732" s="59">
        <f t="shared" si="190"/>
        <v>0</v>
      </c>
      <c r="F732" s="52" t="s">
        <v>2083</v>
      </c>
      <c r="G732" s="144" t="s">
        <v>2094</v>
      </c>
      <c r="H732" s="142" t="s">
        <v>35</v>
      </c>
      <c r="I732" s="143">
        <v>1429</v>
      </c>
      <c r="J732" s="143">
        <f t="shared" si="180"/>
        <v>271.51</v>
      </c>
      <c r="K732" s="53">
        <f t="shared" si="181"/>
        <v>1700.51</v>
      </c>
      <c r="L732" s="143">
        <f t="shared" si="182"/>
        <v>68.020399999999995</v>
      </c>
      <c r="M732" s="51">
        <f t="shared" si="183"/>
        <v>1768.5304000000001</v>
      </c>
      <c r="N732" s="54">
        <v>2</v>
      </c>
      <c r="O732" s="95">
        <v>0</v>
      </c>
      <c r="P732" s="54">
        <f t="shared" si="193"/>
        <v>0</v>
      </c>
      <c r="Q732" s="55">
        <f t="shared" si="184"/>
        <v>2</v>
      </c>
      <c r="R732" s="55" t="s">
        <v>2122</v>
      </c>
      <c r="S732" s="61">
        <f t="shared" si="187"/>
        <v>3537.0608000000002</v>
      </c>
      <c r="T732" s="56">
        <f t="shared" si="192"/>
        <v>0</v>
      </c>
      <c r="U732" s="141">
        <f t="shared" si="185"/>
        <v>0</v>
      </c>
      <c r="V732" s="32">
        <v>2015</v>
      </c>
    </row>
    <row r="733" spans="3:22" thickTop="1" thickBot="1">
      <c r="C733" s="57">
        <f t="shared" si="189"/>
        <v>2890.8669999999997</v>
      </c>
      <c r="D733" s="58">
        <v>2800</v>
      </c>
      <c r="E733" s="59">
        <f t="shared" si="190"/>
        <v>0</v>
      </c>
      <c r="F733" s="52" t="s">
        <v>2083</v>
      </c>
      <c r="G733" s="144" t="s">
        <v>2095</v>
      </c>
      <c r="H733" s="142" t="s">
        <v>35</v>
      </c>
      <c r="I733" s="143">
        <v>1429</v>
      </c>
      <c r="J733" s="143">
        <f t="shared" si="180"/>
        <v>271.51</v>
      </c>
      <c r="K733" s="53">
        <f t="shared" si="181"/>
        <v>1700.51</v>
      </c>
      <c r="L733" s="143">
        <f t="shared" si="182"/>
        <v>68.020399999999995</v>
      </c>
      <c r="M733" s="51">
        <f t="shared" si="183"/>
        <v>1768.5304000000001</v>
      </c>
      <c r="N733" s="54">
        <v>2</v>
      </c>
      <c r="O733" s="95">
        <v>0</v>
      </c>
      <c r="P733" s="54">
        <f t="shared" si="193"/>
        <v>0</v>
      </c>
      <c r="Q733" s="55">
        <f t="shared" si="184"/>
        <v>2</v>
      </c>
      <c r="R733" s="55" t="s">
        <v>2122</v>
      </c>
      <c r="S733" s="61">
        <f t="shared" si="187"/>
        <v>3537.0608000000002</v>
      </c>
      <c r="T733" s="56">
        <f t="shared" si="192"/>
        <v>0</v>
      </c>
      <c r="U733" s="141">
        <f t="shared" si="185"/>
        <v>0</v>
      </c>
      <c r="V733" s="32">
        <v>2015</v>
      </c>
    </row>
    <row r="734" spans="3:22" thickTop="1" thickBot="1">
      <c r="C734" s="57">
        <f t="shared" si="189"/>
        <v>2890.8669999999997</v>
      </c>
      <c r="D734" s="58">
        <v>2800</v>
      </c>
      <c r="E734" s="59">
        <f t="shared" si="190"/>
        <v>0</v>
      </c>
      <c r="F734" s="52" t="s">
        <v>2083</v>
      </c>
      <c r="G734" s="144" t="s">
        <v>2096</v>
      </c>
      <c r="H734" s="142" t="s">
        <v>35</v>
      </c>
      <c r="I734" s="143">
        <v>1429</v>
      </c>
      <c r="J734" s="143">
        <f t="shared" si="180"/>
        <v>271.51</v>
      </c>
      <c r="K734" s="53">
        <f t="shared" si="181"/>
        <v>1700.51</v>
      </c>
      <c r="L734" s="143">
        <f t="shared" si="182"/>
        <v>68.020399999999995</v>
      </c>
      <c r="M734" s="51">
        <f t="shared" si="183"/>
        <v>1768.5304000000001</v>
      </c>
      <c r="N734" s="54">
        <v>2</v>
      </c>
      <c r="O734" s="95">
        <v>0</v>
      </c>
      <c r="P734" s="54">
        <f t="shared" si="193"/>
        <v>0</v>
      </c>
      <c r="Q734" s="55">
        <f t="shared" si="184"/>
        <v>2</v>
      </c>
      <c r="R734" s="55" t="s">
        <v>2122</v>
      </c>
      <c r="S734" s="61">
        <f t="shared" si="187"/>
        <v>3537.0608000000002</v>
      </c>
      <c r="T734" s="56">
        <f t="shared" si="192"/>
        <v>0</v>
      </c>
      <c r="U734" s="141">
        <f t="shared" si="185"/>
        <v>0</v>
      </c>
      <c r="V734" s="32">
        <v>2015</v>
      </c>
    </row>
    <row r="735" spans="3:22" thickTop="1" thickBot="1">
      <c r="C735" s="57">
        <f t="shared" si="189"/>
        <v>532.04899999999998</v>
      </c>
      <c r="D735" s="58">
        <v>700</v>
      </c>
      <c r="E735" s="59">
        <f t="shared" si="190"/>
        <v>0</v>
      </c>
      <c r="F735" s="52" t="s">
        <v>2083</v>
      </c>
      <c r="G735" s="144" t="s">
        <v>2099</v>
      </c>
      <c r="H735" s="142" t="s">
        <v>11</v>
      </c>
      <c r="I735" s="143">
        <v>263</v>
      </c>
      <c r="J735" s="143">
        <f t="shared" si="180"/>
        <v>49.97</v>
      </c>
      <c r="K735" s="53">
        <f t="shared" si="181"/>
        <v>312.97000000000003</v>
      </c>
      <c r="L735" s="143">
        <f t="shared" si="182"/>
        <v>12.518800000000001</v>
      </c>
      <c r="M735" s="51">
        <f t="shared" si="183"/>
        <v>325.48880000000003</v>
      </c>
      <c r="N735" s="54">
        <v>2</v>
      </c>
      <c r="O735" s="95">
        <v>0</v>
      </c>
      <c r="P735" s="54">
        <f t="shared" si="193"/>
        <v>0</v>
      </c>
      <c r="Q735" s="55">
        <f t="shared" si="184"/>
        <v>2</v>
      </c>
      <c r="R735" s="55" t="s">
        <v>2122</v>
      </c>
      <c r="S735" s="61">
        <f t="shared" si="187"/>
        <v>650.97760000000005</v>
      </c>
      <c r="T735" s="56">
        <f t="shared" si="192"/>
        <v>0</v>
      </c>
      <c r="U735" s="141">
        <f t="shared" si="185"/>
        <v>0</v>
      </c>
      <c r="V735" s="32">
        <v>2013</v>
      </c>
    </row>
    <row r="736" spans="3:22" thickTop="1" thickBot="1">
      <c r="C736" s="57">
        <f t="shared" si="189"/>
        <v>532.04899999999998</v>
      </c>
      <c r="D736" s="58">
        <v>700</v>
      </c>
      <c r="E736" s="59">
        <f t="shared" si="190"/>
        <v>0</v>
      </c>
      <c r="F736" s="52" t="s">
        <v>2083</v>
      </c>
      <c r="G736" s="144" t="s">
        <v>2100</v>
      </c>
      <c r="H736" s="142" t="s">
        <v>11</v>
      </c>
      <c r="I736" s="143">
        <v>263</v>
      </c>
      <c r="J736" s="143">
        <f t="shared" si="180"/>
        <v>49.97</v>
      </c>
      <c r="K736" s="53">
        <f t="shared" si="181"/>
        <v>312.97000000000003</v>
      </c>
      <c r="L736" s="143">
        <f t="shared" si="182"/>
        <v>12.518800000000001</v>
      </c>
      <c r="M736" s="51">
        <f t="shared" si="183"/>
        <v>325.48880000000003</v>
      </c>
      <c r="N736" s="54">
        <v>2</v>
      </c>
      <c r="O736" s="95">
        <v>0</v>
      </c>
      <c r="P736" s="54">
        <f t="shared" si="193"/>
        <v>0</v>
      </c>
      <c r="Q736" s="55">
        <f t="shared" si="184"/>
        <v>2</v>
      </c>
      <c r="R736" s="55" t="s">
        <v>2122</v>
      </c>
      <c r="S736" s="61">
        <f t="shared" si="187"/>
        <v>650.97760000000005</v>
      </c>
      <c r="T736" s="56">
        <f t="shared" si="192"/>
        <v>0</v>
      </c>
      <c r="U736" s="141">
        <f t="shared" si="185"/>
        <v>0</v>
      </c>
      <c r="V736" s="32">
        <v>2013</v>
      </c>
    </row>
    <row r="737" spans="3:22" thickTop="1" thickBot="1">
      <c r="C737" s="57">
        <f t="shared" si="189"/>
        <v>532.04899999999998</v>
      </c>
      <c r="D737" s="58">
        <v>700</v>
      </c>
      <c r="E737" s="59">
        <f t="shared" si="190"/>
        <v>0</v>
      </c>
      <c r="F737" s="52" t="s">
        <v>2083</v>
      </c>
      <c r="G737" s="144" t="s">
        <v>2101</v>
      </c>
      <c r="H737" s="142" t="s">
        <v>11</v>
      </c>
      <c r="I737" s="143">
        <v>263</v>
      </c>
      <c r="J737" s="143">
        <f t="shared" si="180"/>
        <v>49.97</v>
      </c>
      <c r="K737" s="53">
        <f t="shared" si="181"/>
        <v>312.97000000000003</v>
      </c>
      <c r="L737" s="143">
        <f t="shared" si="182"/>
        <v>12.518800000000001</v>
      </c>
      <c r="M737" s="51">
        <f t="shared" si="183"/>
        <v>325.48880000000003</v>
      </c>
      <c r="N737" s="54">
        <v>3</v>
      </c>
      <c r="O737" s="95">
        <v>0</v>
      </c>
      <c r="P737" s="54">
        <f t="shared" si="193"/>
        <v>0</v>
      </c>
      <c r="Q737" s="55">
        <f t="shared" si="184"/>
        <v>3</v>
      </c>
      <c r="R737" s="55" t="s">
        <v>2122</v>
      </c>
      <c r="S737" s="61">
        <f t="shared" si="187"/>
        <v>976.46640000000002</v>
      </c>
      <c r="T737" s="56">
        <f t="shared" si="192"/>
        <v>0</v>
      </c>
      <c r="U737" s="141">
        <f t="shared" si="185"/>
        <v>0</v>
      </c>
      <c r="V737" s="32">
        <v>2013</v>
      </c>
    </row>
    <row r="738" spans="3:22" thickTop="1" thickBot="1">
      <c r="C738" s="57">
        <f t="shared" si="189"/>
        <v>532.04899999999998</v>
      </c>
      <c r="D738" s="58">
        <v>700</v>
      </c>
      <c r="E738" s="59">
        <f t="shared" ref="E738:E769" si="194">B746*D738</f>
        <v>0</v>
      </c>
      <c r="F738" s="52" t="s">
        <v>2083</v>
      </c>
      <c r="G738" s="144" t="s">
        <v>2102</v>
      </c>
      <c r="H738" s="142" t="s">
        <v>11</v>
      </c>
      <c r="I738" s="143">
        <v>263</v>
      </c>
      <c r="J738" s="143">
        <f t="shared" si="180"/>
        <v>49.97</v>
      </c>
      <c r="K738" s="53">
        <f t="shared" si="181"/>
        <v>312.97000000000003</v>
      </c>
      <c r="L738" s="143">
        <f t="shared" si="182"/>
        <v>12.518800000000001</v>
      </c>
      <c r="M738" s="51">
        <f t="shared" si="183"/>
        <v>325.48880000000003</v>
      </c>
      <c r="N738" s="54">
        <v>2</v>
      </c>
      <c r="O738" s="95">
        <v>0</v>
      </c>
      <c r="P738" s="54">
        <f t="shared" si="193"/>
        <v>0</v>
      </c>
      <c r="Q738" s="55">
        <f t="shared" si="184"/>
        <v>2</v>
      </c>
      <c r="R738" s="55" t="s">
        <v>2122</v>
      </c>
      <c r="S738" s="61">
        <f t="shared" si="187"/>
        <v>650.97760000000005</v>
      </c>
      <c r="T738" s="56">
        <f t="shared" si="192"/>
        <v>0</v>
      </c>
      <c r="U738" s="141">
        <f t="shared" si="185"/>
        <v>0</v>
      </c>
      <c r="V738" s="32">
        <v>2013</v>
      </c>
    </row>
    <row r="739" spans="3:22" thickTop="1" thickBot="1">
      <c r="C739" s="57">
        <f t="shared" si="189"/>
        <v>532.04899999999998</v>
      </c>
      <c r="D739" s="58">
        <v>700</v>
      </c>
      <c r="E739" s="59">
        <f t="shared" si="194"/>
        <v>0</v>
      </c>
      <c r="F739" s="52" t="s">
        <v>2083</v>
      </c>
      <c r="G739" s="144" t="s">
        <v>2103</v>
      </c>
      <c r="H739" s="142" t="s">
        <v>11</v>
      </c>
      <c r="I739" s="143">
        <v>263</v>
      </c>
      <c r="J739" s="143">
        <f t="shared" si="180"/>
        <v>49.97</v>
      </c>
      <c r="K739" s="53">
        <f t="shared" si="181"/>
        <v>312.97000000000003</v>
      </c>
      <c r="L739" s="143">
        <f t="shared" si="182"/>
        <v>12.518800000000001</v>
      </c>
      <c r="M739" s="51">
        <f t="shared" si="183"/>
        <v>325.48880000000003</v>
      </c>
      <c r="N739" s="54">
        <v>2</v>
      </c>
      <c r="O739" s="95">
        <v>0</v>
      </c>
      <c r="P739" s="54">
        <f t="shared" si="193"/>
        <v>0</v>
      </c>
      <c r="Q739" s="55">
        <f t="shared" si="184"/>
        <v>2</v>
      </c>
      <c r="R739" s="55" t="s">
        <v>2122</v>
      </c>
      <c r="S739" s="61">
        <f t="shared" si="187"/>
        <v>650.97760000000005</v>
      </c>
      <c r="T739" s="56">
        <f t="shared" si="192"/>
        <v>0</v>
      </c>
      <c r="U739" s="141">
        <f t="shared" si="185"/>
        <v>0</v>
      </c>
      <c r="V739" s="32">
        <v>2013</v>
      </c>
    </row>
    <row r="740" spans="3:22" thickTop="1" thickBot="1">
      <c r="C740" s="57">
        <f t="shared" si="189"/>
        <v>532.04899999999998</v>
      </c>
      <c r="D740" s="58">
        <v>700</v>
      </c>
      <c r="E740" s="59">
        <f t="shared" si="194"/>
        <v>0</v>
      </c>
      <c r="F740" s="52" t="s">
        <v>2083</v>
      </c>
      <c r="G740" s="144" t="s">
        <v>2104</v>
      </c>
      <c r="H740" s="142" t="s">
        <v>11</v>
      </c>
      <c r="I740" s="143">
        <v>263</v>
      </c>
      <c r="J740" s="143">
        <f t="shared" si="180"/>
        <v>49.97</v>
      </c>
      <c r="K740" s="53">
        <f t="shared" si="181"/>
        <v>312.97000000000003</v>
      </c>
      <c r="L740" s="143">
        <f t="shared" si="182"/>
        <v>12.518800000000001</v>
      </c>
      <c r="M740" s="51">
        <f t="shared" si="183"/>
        <v>325.48880000000003</v>
      </c>
      <c r="N740" s="54">
        <v>2</v>
      </c>
      <c r="O740" s="95">
        <v>0</v>
      </c>
      <c r="P740" s="54">
        <f t="shared" si="193"/>
        <v>0</v>
      </c>
      <c r="Q740" s="55">
        <f t="shared" si="184"/>
        <v>2</v>
      </c>
      <c r="R740" s="55" t="s">
        <v>2122</v>
      </c>
      <c r="S740" s="61">
        <f t="shared" si="187"/>
        <v>650.97760000000005</v>
      </c>
      <c r="T740" s="56">
        <f t="shared" si="192"/>
        <v>0</v>
      </c>
      <c r="U740" s="141">
        <f t="shared" si="185"/>
        <v>0</v>
      </c>
      <c r="V740" s="32">
        <v>2013</v>
      </c>
    </row>
    <row r="741" spans="3:22" thickTop="1" thickBot="1">
      <c r="C741" s="57">
        <f t="shared" si="189"/>
        <v>532.04899999999998</v>
      </c>
      <c r="D741" s="58">
        <v>700</v>
      </c>
      <c r="E741" s="59">
        <f t="shared" si="194"/>
        <v>0</v>
      </c>
      <c r="F741" s="52" t="s">
        <v>2083</v>
      </c>
      <c r="G741" s="144" t="s">
        <v>2105</v>
      </c>
      <c r="H741" s="142" t="s">
        <v>11</v>
      </c>
      <c r="I741" s="143">
        <v>263</v>
      </c>
      <c r="J741" s="143">
        <f t="shared" si="180"/>
        <v>49.97</v>
      </c>
      <c r="K741" s="53">
        <f t="shared" si="181"/>
        <v>312.97000000000003</v>
      </c>
      <c r="L741" s="143">
        <f t="shared" si="182"/>
        <v>12.518800000000001</v>
      </c>
      <c r="M741" s="51">
        <f t="shared" si="183"/>
        <v>325.48880000000003</v>
      </c>
      <c r="N741" s="54">
        <v>5</v>
      </c>
      <c r="O741" s="95">
        <v>0</v>
      </c>
      <c r="P741" s="54">
        <f t="shared" si="193"/>
        <v>0</v>
      </c>
      <c r="Q741" s="55">
        <f t="shared" si="184"/>
        <v>5</v>
      </c>
      <c r="R741" s="55" t="s">
        <v>2122</v>
      </c>
      <c r="S741" s="61">
        <f t="shared" si="187"/>
        <v>1627.4440000000002</v>
      </c>
      <c r="T741" s="56">
        <f t="shared" si="192"/>
        <v>0</v>
      </c>
      <c r="U741" s="141">
        <f t="shared" si="185"/>
        <v>0</v>
      </c>
      <c r="V741" s="32">
        <v>2013</v>
      </c>
    </row>
    <row r="742" spans="3:22" thickTop="1" thickBot="1">
      <c r="C742" s="57">
        <f t="shared" si="189"/>
        <v>532.04899999999998</v>
      </c>
      <c r="D742" s="58">
        <v>700</v>
      </c>
      <c r="E742" s="59">
        <f t="shared" si="194"/>
        <v>0</v>
      </c>
      <c r="F742" s="52" t="s">
        <v>2083</v>
      </c>
      <c r="G742" s="144" t="s">
        <v>2106</v>
      </c>
      <c r="H742" s="142" t="s">
        <v>11</v>
      </c>
      <c r="I742" s="143">
        <v>263</v>
      </c>
      <c r="J742" s="143">
        <f t="shared" si="180"/>
        <v>49.97</v>
      </c>
      <c r="K742" s="53">
        <f t="shared" si="181"/>
        <v>312.97000000000003</v>
      </c>
      <c r="L742" s="143">
        <f t="shared" si="182"/>
        <v>12.518800000000001</v>
      </c>
      <c r="M742" s="51">
        <f t="shared" si="183"/>
        <v>325.48880000000003</v>
      </c>
      <c r="N742" s="54">
        <v>2</v>
      </c>
      <c r="O742" s="95">
        <v>0</v>
      </c>
      <c r="P742" s="54">
        <f t="shared" si="193"/>
        <v>0</v>
      </c>
      <c r="Q742" s="55">
        <f t="shared" si="184"/>
        <v>2</v>
      </c>
      <c r="R742" s="55" t="s">
        <v>2122</v>
      </c>
      <c r="S742" s="61">
        <f t="shared" si="187"/>
        <v>650.97760000000005</v>
      </c>
      <c r="T742" s="56">
        <f t="shared" si="192"/>
        <v>0</v>
      </c>
      <c r="U742" s="141">
        <f t="shared" si="185"/>
        <v>0</v>
      </c>
      <c r="V742" s="32">
        <v>2013</v>
      </c>
    </row>
    <row r="743" spans="3:22" thickTop="1" thickBot="1">
      <c r="C743" s="57">
        <f t="shared" si="189"/>
        <v>532.04899999999998</v>
      </c>
      <c r="D743" s="58">
        <v>700</v>
      </c>
      <c r="E743" s="59">
        <f t="shared" si="194"/>
        <v>0</v>
      </c>
      <c r="F743" s="52" t="s">
        <v>2083</v>
      </c>
      <c r="G743" s="144" t="s">
        <v>2107</v>
      </c>
      <c r="H743" s="142" t="s">
        <v>11</v>
      </c>
      <c r="I743" s="143">
        <v>263</v>
      </c>
      <c r="J743" s="143">
        <f t="shared" si="180"/>
        <v>49.97</v>
      </c>
      <c r="K743" s="53">
        <f t="shared" si="181"/>
        <v>312.97000000000003</v>
      </c>
      <c r="L743" s="143">
        <f t="shared" si="182"/>
        <v>12.518800000000001</v>
      </c>
      <c r="M743" s="51">
        <f t="shared" si="183"/>
        <v>325.48880000000003</v>
      </c>
      <c r="N743" s="54">
        <v>2</v>
      </c>
      <c r="O743" s="95">
        <v>0</v>
      </c>
      <c r="P743" s="54">
        <f t="shared" si="193"/>
        <v>0</v>
      </c>
      <c r="Q743" s="55">
        <f t="shared" si="184"/>
        <v>2</v>
      </c>
      <c r="R743" s="55" t="s">
        <v>2122</v>
      </c>
      <c r="S743" s="61">
        <f t="shared" si="187"/>
        <v>650.97760000000005</v>
      </c>
      <c r="T743" s="56">
        <f t="shared" si="192"/>
        <v>0</v>
      </c>
      <c r="U743" s="141">
        <f t="shared" si="185"/>
        <v>0</v>
      </c>
      <c r="V743" s="32">
        <v>2013</v>
      </c>
    </row>
    <row r="744" spans="3:22" thickTop="1" thickBot="1">
      <c r="C744" s="57">
        <f t="shared" si="189"/>
        <v>1341.249</v>
      </c>
      <c r="D744" s="58">
        <v>1300</v>
      </c>
      <c r="E744" s="59">
        <f t="shared" si="194"/>
        <v>0</v>
      </c>
      <c r="F744" s="52" t="s">
        <v>2083</v>
      </c>
      <c r="G744" s="144" t="s">
        <v>2108</v>
      </c>
      <c r="H744" s="142" t="s">
        <v>11</v>
      </c>
      <c r="I744" s="143">
        <v>663</v>
      </c>
      <c r="J744" s="143">
        <f t="shared" ref="J744:J807" si="195">0.19*I744</f>
        <v>125.97</v>
      </c>
      <c r="K744" s="53">
        <f t="shared" ref="K744:K807" si="196">I744+J744</f>
        <v>788.97</v>
      </c>
      <c r="L744" s="143">
        <f t="shared" ref="L744:L807" si="197">0.04*K744</f>
        <v>31.558800000000002</v>
      </c>
      <c r="M744" s="51">
        <f t="shared" ref="M744:M807" si="198">K744+L744</f>
        <v>820.52880000000005</v>
      </c>
      <c r="N744" s="54">
        <v>5</v>
      </c>
      <c r="O744" s="95">
        <v>0</v>
      </c>
      <c r="P744" s="54">
        <f t="shared" si="193"/>
        <v>0</v>
      </c>
      <c r="Q744" s="55">
        <f t="shared" ref="Q744:Q807" si="199">N744-P744</f>
        <v>5</v>
      </c>
      <c r="R744" s="55" t="s">
        <v>2122</v>
      </c>
      <c r="S744" s="61">
        <f t="shared" si="187"/>
        <v>4102.6440000000002</v>
      </c>
      <c r="T744" s="56">
        <f t="shared" si="192"/>
        <v>0</v>
      </c>
      <c r="U744" s="141">
        <f t="shared" si="185"/>
        <v>0</v>
      </c>
      <c r="V744" s="32">
        <v>2014</v>
      </c>
    </row>
    <row r="745" spans="3:22" thickTop="1" thickBot="1">
      <c r="C745" s="57">
        <f t="shared" si="189"/>
        <v>1341.249</v>
      </c>
      <c r="D745" s="58">
        <v>1300</v>
      </c>
      <c r="E745" s="59">
        <f t="shared" si="194"/>
        <v>0</v>
      </c>
      <c r="F745" s="52" t="s">
        <v>2083</v>
      </c>
      <c r="G745" s="144" t="s">
        <v>2109</v>
      </c>
      <c r="H745" s="142" t="s">
        <v>11</v>
      </c>
      <c r="I745" s="143">
        <v>663</v>
      </c>
      <c r="J745" s="143">
        <f t="shared" si="195"/>
        <v>125.97</v>
      </c>
      <c r="K745" s="53">
        <f t="shared" si="196"/>
        <v>788.97</v>
      </c>
      <c r="L745" s="143">
        <f t="shared" si="197"/>
        <v>31.558800000000002</v>
      </c>
      <c r="M745" s="51">
        <f t="shared" si="198"/>
        <v>820.52880000000005</v>
      </c>
      <c r="N745" s="54">
        <v>5</v>
      </c>
      <c r="O745" s="95">
        <v>0</v>
      </c>
      <c r="P745" s="54">
        <f t="shared" si="193"/>
        <v>0</v>
      </c>
      <c r="Q745" s="55">
        <f t="shared" si="199"/>
        <v>5</v>
      </c>
      <c r="R745" s="55" t="s">
        <v>2122</v>
      </c>
      <c r="S745" s="61">
        <f t="shared" si="187"/>
        <v>4102.6440000000002</v>
      </c>
      <c r="T745" s="56">
        <f t="shared" si="192"/>
        <v>0</v>
      </c>
      <c r="U745" s="141">
        <f t="shared" si="185"/>
        <v>0</v>
      </c>
      <c r="V745" s="32">
        <v>2014</v>
      </c>
    </row>
    <row r="746" spans="3:22" thickTop="1" thickBot="1">
      <c r="C746" s="57">
        <f t="shared" si="189"/>
        <v>1325.0650000000001</v>
      </c>
      <c r="D746" s="58">
        <v>1400</v>
      </c>
      <c r="E746" s="59">
        <f t="shared" si="194"/>
        <v>0</v>
      </c>
      <c r="F746" s="52" t="s">
        <v>2119</v>
      </c>
      <c r="G746" s="144" t="s">
        <v>2087</v>
      </c>
      <c r="H746" s="142" t="s">
        <v>11</v>
      </c>
      <c r="I746" s="143">
        <v>655</v>
      </c>
      <c r="J746" s="143">
        <f t="shared" si="195"/>
        <v>124.45</v>
      </c>
      <c r="K746" s="53">
        <f t="shared" si="196"/>
        <v>779.45</v>
      </c>
      <c r="L746" s="143">
        <f t="shared" si="197"/>
        <v>31.178000000000001</v>
      </c>
      <c r="M746" s="51">
        <f t="shared" si="198"/>
        <v>810.62800000000004</v>
      </c>
      <c r="N746" s="54">
        <v>2</v>
      </c>
      <c r="O746" s="95">
        <v>0</v>
      </c>
      <c r="P746" s="54">
        <v>0</v>
      </c>
      <c r="Q746" s="55">
        <f t="shared" si="199"/>
        <v>2</v>
      </c>
      <c r="R746" s="55" t="s">
        <v>2122</v>
      </c>
      <c r="S746" s="61">
        <f t="shared" si="187"/>
        <v>1621.2560000000001</v>
      </c>
      <c r="T746" s="56">
        <f t="shared" si="192"/>
        <v>0</v>
      </c>
      <c r="U746" s="141">
        <f t="shared" si="185"/>
        <v>0</v>
      </c>
      <c r="V746" s="32">
        <v>2014</v>
      </c>
    </row>
    <row r="747" spans="3:22" thickTop="1" thickBot="1">
      <c r="C747" s="57">
        <f t="shared" si="189"/>
        <v>1325.0650000000001</v>
      </c>
      <c r="D747" s="58">
        <v>1400</v>
      </c>
      <c r="E747" s="59">
        <f t="shared" si="194"/>
        <v>0</v>
      </c>
      <c r="F747" s="52" t="s">
        <v>2119</v>
      </c>
      <c r="G747" s="144" t="s">
        <v>2088</v>
      </c>
      <c r="H747" s="142" t="s">
        <v>11</v>
      </c>
      <c r="I747" s="143">
        <v>655</v>
      </c>
      <c r="J747" s="143">
        <f t="shared" si="195"/>
        <v>124.45</v>
      </c>
      <c r="K747" s="53">
        <f t="shared" si="196"/>
        <v>779.45</v>
      </c>
      <c r="L747" s="143">
        <f t="shared" si="197"/>
        <v>31.178000000000001</v>
      </c>
      <c r="M747" s="51">
        <f t="shared" si="198"/>
        <v>810.62800000000004</v>
      </c>
      <c r="N747" s="54">
        <v>3</v>
      </c>
      <c r="O747" s="95">
        <v>0</v>
      </c>
      <c r="P747" s="54">
        <v>0</v>
      </c>
      <c r="Q747" s="55">
        <f t="shared" si="199"/>
        <v>3</v>
      </c>
      <c r="R747" s="55" t="s">
        <v>2122</v>
      </c>
      <c r="S747" s="61">
        <f t="shared" si="187"/>
        <v>2431.884</v>
      </c>
      <c r="T747" s="56">
        <f t="shared" si="192"/>
        <v>0</v>
      </c>
      <c r="U747" s="141">
        <f t="shared" si="185"/>
        <v>0</v>
      </c>
      <c r="V747" s="32">
        <v>2014</v>
      </c>
    </row>
    <row r="748" spans="3:22" thickTop="1" thickBot="1">
      <c r="C748" s="57">
        <f t="shared" si="189"/>
        <v>1325.0650000000001</v>
      </c>
      <c r="D748" s="58">
        <v>1400</v>
      </c>
      <c r="E748" s="59">
        <f t="shared" si="194"/>
        <v>0</v>
      </c>
      <c r="F748" s="52" t="s">
        <v>2119</v>
      </c>
      <c r="G748" s="144" t="s">
        <v>2120</v>
      </c>
      <c r="H748" s="142" t="s">
        <v>11</v>
      </c>
      <c r="I748" s="143">
        <v>655</v>
      </c>
      <c r="J748" s="143">
        <f t="shared" si="195"/>
        <v>124.45</v>
      </c>
      <c r="K748" s="53">
        <f t="shared" si="196"/>
        <v>779.45</v>
      </c>
      <c r="L748" s="143">
        <f t="shared" si="197"/>
        <v>31.178000000000001</v>
      </c>
      <c r="M748" s="51">
        <f t="shared" si="198"/>
        <v>810.62800000000004</v>
      </c>
      <c r="N748" s="54">
        <v>2</v>
      </c>
      <c r="O748" s="95">
        <v>0</v>
      </c>
      <c r="P748" s="54">
        <v>0</v>
      </c>
      <c r="Q748" s="55">
        <f t="shared" si="199"/>
        <v>2</v>
      </c>
      <c r="R748" s="55" t="s">
        <v>2122</v>
      </c>
      <c r="S748" s="61">
        <f t="shared" si="187"/>
        <v>1621.2560000000001</v>
      </c>
      <c r="T748" s="56">
        <f t="shared" si="192"/>
        <v>0</v>
      </c>
      <c r="U748" s="141">
        <f t="shared" si="185"/>
        <v>0</v>
      </c>
      <c r="V748" s="32">
        <v>2014</v>
      </c>
    </row>
    <row r="749" spans="3:22" thickTop="1" thickBot="1">
      <c r="C749" s="57">
        <f t="shared" si="189"/>
        <v>1325.0650000000001</v>
      </c>
      <c r="D749" s="58">
        <v>1400</v>
      </c>
      <c r="E749" s="59">
        <f t="shared" si="194"/>
        <v>0</v>
      </c>
      <c r="F749" s="52" t="s">
        <v>2119</v>
      </c>
      <c r="G749" s="144" t="s">
        <v>2086</v>
      </c>
      <c r="H749" s="142" t="s">
        <v>11</v>
      </c>
      <c r="I749" s="143">
        <v>655</v>
      </c>
      <c r="J749" s="143">
        <f t="shared" si="195"/>
        <v>124.45</v>
      </c>
      <c r="K749" s="53">
        <f t="shared" si="196"/>
        <v>779.45</v>
      </c>
      <c r="L749" s="143">
        <f t="shared" si="197"/>
        <v>31.178000000000001</v>
      </c>
      <c r="M749" s="51">
        <f t="shared" si="198"/>
        <v>810.62800000000004</v>
      </c>
      <c r="N749" s="54">
        <v>2</v>
      </c>
      <c r="O749" s="95">
        <v>0</v>
      </c>
      <c r="P749" s="54">
        <v>0</v>
      </c>
      <c r="Q749" s="55">
        <f t="shared" si="199"/>
        <v>2</v>
      </c>
      <c r="R749" s="55" t="s">
        <v>2122</v>
      </c>
      <c r="S749" s="61">
        <f t="shared" si="187"/>
        <v>1621.2560000000001</v>
      </c>
      <c r="T749" s="56">
        <f t="shared" si="192"/>
        <v>0</v>
      </c>
      <c r="U749" s="141">
        <f t="shared" si="185"/>
        <v>0</v>
      </c>
      <c r="V749" s="32">
        <v>2014</v>
      </c>
    </row>
    <row r="750" spans="3:22" thickTop="1" thickBot="1">
      <c r="C750" s="57">
        <f t="shared" si="189"/>
        <v>1325.0650000000001</v>
      </c>
      <c r="D750" s="58">
        <v>1400</v>
      </c>
      <c r="E750" s="59">
        <f t="shared" si="194"/>
        <v>0</v>
      </c>
      <c r="F750" s="52" t="s">
        <v>2119</v>
      </c>
      <c r="G750" s="144" t="s">
        <v>2090</v>
      </c>
      <c r="H750" s="142" t="s">
        <v>11</v>
      </c>
      <c r="I750" s="143">
        <v>655</v>
      </c>
      <c r="J750" s="143">
        <f t="shared" si="195"/>
        <v>124.45</v>
      </c>
      <c r="K750" s="53">
        <f t="shared" si="196"/>
        <v>779.45</v>
      </c>
      <c r="L750" s="143">
        <f t="shared" si="197"/>
        <v>31.178000000000001</v>
      </c>
      <c r="M750" s="51">
        <f t="shared" si="198"/>
        <v>810.62800000000004</v>
      </c>
      <c r="N750" s="54">
        <v>2</v>
      </c>
      <c r="O750" s="95">
        <v>0</v>
      </c>
      <c r="P750" s="54">
        <v>0</v>
      </c>
      <c r="Q750" s="55">
        <f t="shared" si="199"/>
        <v>2</v>
      </c>
      <c r="R750" s="55" t="s">
        <v>2122</v>
      </c>
      <c r="S750" s="61">
        <f t="shared" si="187"/>
        <v>1621.2560000000001</v>
      </c>
      <c r="T750" s="56">
        <f t="shared" si="192"/>
        <v>0</v>
      </c>
      <c r="U750" s="141">
        <f t="shared" ref="U750:U775" si="200">T750-P750*M750</f>
        <v>0</v>
      </c>
      <c r="V750" s="32">
        <v>2014</v>
      </c>
    </row>
    <row r="751" spans="3:22" thickTop="1" thickBot="1">
      <c r="C751" s="57">
        <f t="shared" si="189"/>
        <v>1341.249</v>
      </c>
      <c r="D751" s="58">
        <v>1400</v>
      </c>
      <c r="E751" s="59">
        <f t="shared" si="194"/>
        <v>0</v>
      </c>
      <c r="F751" s="52" t="s">
        <v>2121</v>
      </c>
      <c r="G751" s="144" t="s">
        <v>2088</v>
      </c>
      <c r="H751" s="142" t="s">
        <v>11</v>
      </c>
      <c r="I751" s="143">
        <v>663</v>
      </c>
      <c r="J751" s="143">
        <f t="shared" si="195"/>
        <v>125.97</v>
      </c>
      <c r="K751" s="53">
        <f t="shared" si="196"/>
        <v>788.97</v>
      </c>
      <c r="L751" s="143">
        <f t="shared" si="197"/>
        <v>31.558800000000002</v>
      </c>
      <c r="M751" s="51">
        <f t="shared" si="198"/>
        <v>820.52880000000005</v>
      </c>
      <c r="N751" s="54">
        <v>2</v>
      </c>
      <c r="O751" s="95">
        <v>0</v>
      </c>
      <c r="P751" s="54">
        <v>0</v>
      </c>
      <c r="Q751" s="55">
        <f t="shared" si="199"/>
        <v>2</v>
      </c>
      <c r="R751" s="55" t="s">
        <v>2122</v>
      </c>
      <c r="S751" s="61">
        <f t="shared" si="187"/>
        <v>1641.0576000000001</v>
      </c>
      <c r="T751" s="56">
        <f t="shared" si="192"/>
        <v>0</v>
      </c>
      <c r="U751" s="141">
        <f t="shared" si="200"/>
        <v>0</v>
      </c>
      <c r="V751" s="32">
        <v>2014</v>
      </c>
    </row>
    <row r="752" spans="3:22" thickTop="1" thickBot="1">
      <c r="C752" s="57">
        <f t="shared" si="189"/>
        <v>1341.249</v>
      </c>
      <c r="D752" s="58">
        <v>1400</v>
      </c>
      <c r="E752" s="59">
        <f t="shared" si="194"/>
        <v>0</v>
      </c>
      <c r="F752" s="52" t="s">
        <v>2121</v>
      </c>
      <c r="G752" s="144" t="s">
        <v>2089</v>
      </c>
      <c r="H752" s="142" t="s">
        <v>11</v>
      </c>
      <c r="I752" s="143">
        <v>663</v>
      </c>
      <c r="J752" s="143">
        <f t="shared" si="195"/>
        <v>125.97</v>
      </c>
      <c r="K752" s="53">
        <f t="shared" si="196"/>
        <v>788.97</v>
      </c>
      <c r="L752" s="143">
        <f t="shared" si="197"/>
        <v>31.558800000000002</v>
      </c>
      <c r="M752" s="51">
        <f t="shared" si="198"/>
        <v>820.52880000000005</v>
      </c>
      <c r="N752" s="54">
        <v>2</v>
      </c>
      <c r="O752" s="95">
        <v>0</v>
      </c>
      <c r="P752" s="54">
        <v>0</v>
      </c>
      <c r="Q752" s="55">
        <f t="shared" si="199"/>
        <v>2</v>
      </c>
      <c r="R752" s="55" t="s">
        <v>2122</v>
      </c>
      <c r="S752" s="61">
        <f t="shared" si="187"/>
        <v>1641.0576000000001</v>
      </c>
      <c r="T752" s="56">
        <f t="shared" si="192"/>
        <v>0</v>
      </c>
      <c r="U752" s="141">
        <f t="shared" si="200"/>
        <v>0</v>
      </c>
      <c r="V752" s="32">
        <v>2014</v>
      </c>
    </row>
    <row r="753" spans="1:23" thickTop="1" thickBot="1">
      <c r="C753" s="57">
        <f t="shared" si="189"/>
        <v>1341.249</v>
      </c>
      <c r="D753" s="58">
        <v>1400</v>
      </c>
      <c r="E753" s="59">
        <f t="shared" si="194"/>
        <v>0</v>
      </c>
      <c r="F753" s="52" t="s">
        <v>2121</v>
      </c>
      <c r="G753" s="144" t="s">
        <v>2085</v>
      </c>
      <c r="H753" s="142" t="s">
        <v>11</v>
      </c>
      <c r="I753" s="143">
        <v>663</v>
      </c>
      <c r="J753" s="143">
        <f t="shared" si="195"/>
        <v>125.97</v>
      </c>
      <c r="K753" s="53">
        <f t="shared" si="196"/>
        <v>788.97</v>
      </c>
      <c r="L753" s="143">
        <f t="shared" si="197"/>
        <v>31.558800000000002</v>
      </c>
      <c r="M753" s="51">
        <f t="shared" si="198"/>
        <v>820.52880000000005</v>
      </c>
      <c r="N753" s="54">
        <v>2</v>
      </c>
      <c r="O753" s="95">
        <v>0</v>
      </c>
      <c r="P753" s="54">
        <v>0</v>
      </c>
      <c r="Q753" s="55">
        <f t="shared" si="199"/>
        <v>2</v>
      </c>
      <c r="R753" s="55" t="s">
        <v>2122</v>
      </c>
      <c r="S753" s="61">
        <f t="shared" si="187"/>
        <v>1641.0576000000001</v>
      </c>
      <c r="T753" s="56">
        <f t="shared" si="192"/>
        <v>0</v>
      </c>
      <c r="U753" s="141">
        <f t="shared" si="200"/>
        <v>0</v>
      </c>
      <c r="V753" s="32">
        <v>2014</v>
      </c>
    </row>
    <row r="754" spans="1:23" thickTop="1" thickBot="1">
      <c r="C754" s="57">
        <f t="shared" si="189"/>
        <v>12421.220000000001</v>
      </c>
      <c r="D754" s="58">
        <v>12450</v>
      </c>
      <c r="E754" s="59">
        <f t="shared" si="194"/>
        <v>0</v>
      </c>
      <c r="F754" s="52" t="s">
        <v>397</v>
      </c>
      <c r="G754" s="138" t="s">
        <v>398</v>
      </c>
      <c r="H754" s="142" t="s">
        <v>11</v>
      </c>
      <c r="I754" s="143">
        <v>6140</v>
      </c>
      <c r="J754" s="143">
        <f t="shared" si="195"/>
        <v>1166.5999999999999</v>
      </c>
      <c r="K754" s="53">
        <f t="shared" si="196"/>
        <v>7306.6</v>
      </c>
      <c r="L754" s="143">
        <f t="shared" si="197"/>
        <v>292.26400000000001</v>
      </c>
      <c r="M754" s="51">
        <f t="shared" si="198"/>
        <v>7598.8640000000005</v>
      </c>
      <c r="N754" s="54">
        <v>2</v>
      </c>
      <c r="O754" s="95">
        <v>0</v>
      </c>
      <c r="P754" s="54">
        <f>O754+B762</f>
        <v>0</v>
      </c>
      <c r="Q754" s="55">
        <f t="shared" si="199"/>
        <v>2</v>
      </c>
      <c r="S754" s="61">
        <f t="shared" si="187"/>
        <v>15197.728000000001</v>
      </c>
      <c r="T754" s="56">
        <f t="shared" si="192"/>
        <v>0</v>
      </c>
      <c r="U754" s="141">
        <f t="shared" si="200"/>
        <v>0</v>
      </c>
    </row>
    <row r="755" spans="1:23" thickTop="1" thickBot="1">
      <c r="C755" s="57">
        <f t="shared" si="189"/>
        <v>12208.804999999998</v>
      </c>
      <c r="D755" s="58">
        <v>12202</v>
      </c>
      <c r="E755" s="59">
        <f t="shared" si="194"/>
        <v>0</v>
      </c>
      <c r="F755" s="52" t="s">
        <v>399</v>
      </c>
      <c r="G755" s="138" t="s">
        <v>400</v>
      </c>
      <c r="H755" s="142" t="s">
        <v>11</v>
      </c>
      <c r="I755" s="143">
        <v>6035</v>
      </c>
      <c r="J755" s="143">
        <f t="shared" si="195"/>
        <v>1146.6500000000001</v>
      </c>
      <c r="K755" s="53">
        <f t="shared" si="196"/>
        <v>7181.65</v>
      </c>
      <c r="L755" s="143">
        <f t="shared" si="197"/>
        <v>287.26600000000002</v>
      </c>
      <c r="M755" s="51">
        <f t="shared" si="198"/>
        <v>7468.9159999999993</v>
      </c>
      <c r="N755" s="54">
        <v>2</v>
      </c>
      <c r="O755" s="95">
        <v>0</v>
      </c>
      <c r="P755" s="54">
        <f>O755+B763</f>
        <v>0</v>
      </c>
      <c r="Q755" s="55">
        <f t="shared" si="199"/>
        <v>2</v>
      </c>
      <c r="S755" s="61">
        <f t="shared" si="187"/>
        <v>14937.831999999999</v>
      </c>
      <c r="T755" s="56">
        <f t="shared" si="192"/>
        <v>0</v>
      </c>
      <c r="U755" s="141">
        <f t="shared" si="200"/>
        <v>0</v>
      </c>
    </row>
    <row r="756" spans="1:23" thickTop="1" thickBot="1">
      <c r="C756" s="57">
        <f t="shared" si="189"/>
        <v>5795.8949999999995</v>
      </c>
      <c r="D756" s="58">
        <v>5800</v>
      </c>
      <c r="E756" s="59">
        <f t="shared" si="194"/>
        <v>0</v>
      </c>
      <c r="F756" s="52" t="s">
        <v>1371</v>
      </c>
      <c r="G756" s="138" t="s">
        <v>1372</v>
      </c>
      <c r="H756" s="142" t="s">
        <v>35</v>
      </c>
      <c r="I756" s="143">
        <v>2865</v>
      </c>
      <c r="J756" s="143">
        <f t="shared" si="195"/>
        <v>544.35</v>
      </c>
      <c r="K756" s="53">
        <f t="shared" si="196"/>
        <v>3409.35</v>
      </c>
      <c r="L756" s="143">
        <f t="shared" si="197"/>
        <v>136.374</v>
      </c>
      <c r="M756" s="51">
        <f t="shared" si="198"/>
        <v>3545.7239999999997</v>
      </c>
      <c r="N756" s="54">
        <v>1</v>
      </c>
      <c r="O756" s="95">
        <v>0</v>
      </c>
      <c r="P756" s="54">
        <f>O756+B764</f>
        <v>0</v>
      </c>
      <c r="Q756" s="55">
        <f t="shared" si="199"/>
        <v>1</v>
      </c>
      <c r="S756" s="61">
        <f t="shared" si="187"/>
        <v>3545.7239999999997</v>
      </c>
      <c r="T756" s="56">
        <f t="shared" si="192"/>
        <v>0</v>
      </c>
      <c r="U756" s="141">
        <f t="shared" si="200"/>
        <v>0</v>
      </c>
      <c r="V756" s="32" t="s">
        <v>1369</v>
      </c>
    </row>
    <row r="757" spans="1:23" thickTop="1" thickBot="1">
      <c r="C757" s="57">
        <f t="shared" si="189"/>
        <v>5795.8949999999995</v>
      </c>
      <c r="D757" s="58">
        <v>5800</v>
      </c>
      <c r="E757" s="59">
        <f t="shared" si="194"/>
        <v>0</v>
      </c>
      <c r="F757" s="52" t="s">
        <v>1371</v>
      </c>
      <c r="G757" s="138" t="s">
        <v>1373</v>
      </c>
      <c r="H757" s="142" t="s">
        <v>35</v>
      </c>
      <c r="I757" s="143">
        <v>2865</v>
      </c>
      <c r="J757" s="143">
        <f t="shared" si="195"/>
        <v>544.35</v>
      </c>
      <c r="K757" s="53">
        <f t="shared" si="196"/>
        <v>3409.35</v>
      </c>
      <c r="L757" s="143">
        <f t="shared" si="197"/>
        <v>136.374</v>
      </c>
      <c r="M757" s="51">
        <f t="shared" si="198"/>
        <v>3545.7239999999997</v>
      </c>
      <c r="N757" s="54">
        <v>1</v>
      </c>
      <c r="O757" s="95">
        <v>0</v>
      </c>
      <c r="P757" s="54">
        <f>O757+B765</f>
        <v>0</v>
      </c>
      <c r="Q757" s="55">
        <f t="shared" si="199"/>
        <v>1</v>
      </c>
      <c r="S757" s="61">
        <f t="shared" si="187"/>
        <v>3545.7239999999997</v>
      </c>
      <c r="T757" s="56">
        <f t="shared" si="192"/>
        <v>0</v>
      </c>
      <c r="U757" s="141">
        <f t="shared" si="200"/>
        <v>0</v>
      </c>
      <c r="V757" s="32" t="s">
        <v>1369</v>
      </c>
    </row>
    <row r="758" spans="1:23" thickTop="1" thickBot="1">
      <c r="C758" s="57">
        <f t="shared" si="189"/>
        <v>222.53</v>
      </c>
      <c r="D758" s="58">
        <v>500</v>
      </c>
      <c r="E758" s="59">
        <f t="shared" si="194"/>
        <v>500</v>
      </c>
      <c r="F758" s="52" t="s">
        <v>220</v>
      </c>
      <c r="G758" s="138" t="s">
        <v>221</v>
      </c>
      <c r="H758" s="142" t="s">
        <v>35</v>
      </c>
      <c r="I758" s="143">
        <v>110</v>
      </c>
      <c r="J758" s="143">
        <f t="shared" si="195"/>
        <v>20.9</v>
      </c>
      <c r="K758" s="53">
        <f t="shared" si="196"/>
        <v>130.9</v>
      </c>
      <c r="L758" s="143">
        <f t="shared" si="197"/>
        <v>5.2360000000000007</v>
      </c>
      <c r="M758" s="51">
        <f t="shared" si="198"/>
        <v>136.136</v>
      </c>
      <c r="N758" s="54">
        <v>10</v>
      </c>
      <c r="O758" s="95">
        <v>2</v>
      </c>
      <c r="P758" s="54">
        <v>4</v>
      </c>
      <c r="Q758" s="55">
        <f t="shared" si="199"/>
        <v>6</v>
      </c>
      <c r="S758" s="61">
        <f t="shared" si="187"/>
        <v>816.81600000000003</v>
      </c>
      <c r="T758" s="56">
        <f t="shared" si="192"/>
        <v>2000</v>
      </c>
      <c r="U758" s="141">
        <f t="shared" si="200"/>
        <v>1455.4560000000001</v>
      </c>
    </row>
    <row r="759" spans="1:23" thickTop="1" thickBot="1">
      <c r="C759" s="57">
        <f t="shared" si="189"/>
        <v>82.942999999999998</v>
      </c>
      <c r="D759" s="58">
        <v>500</v>
      </c>
      <c r="E759" s="59">
        <f t="shared" si="194"/>
        <v>0</v>
      </c>
      <c r="F759" s="52" t="s">
        <v>1329</v>
      </c>
      <c r="G759" s="138" t="s">
        <v>1330</v>
      </c>
      <c r="H759" s="142" t="s">
        <v>1383</v>
      </c>
      <c r="I759" s="143">
        <v>41</v>
      </c>
      <c r="J759" s="143">
        <f t="shared" si="195"/>
        <v>7.79</v>
      </c>
      <c r="K759" s="53">
        <f t="shared" si="196"/>
        <v>48.79</v>
      </c>
      <c r="L759" s="143">
        <f t="shared" si="197"/>
        <v>1.9516</v>
      </c>
      <c r="M759" s="51">
        <f t="shared" si="198"/>
        <v>50.741599999999998</v>
      </c>
      <c r="N759" s="54">
        <v>50</v>
      </c>
      <c r="O759" s="95">
        <v>0</v>
      </c>
      <c r="P759" s="54">
        <f>O759+B767</f>
        <v>0</v>
      </c>
      <c r="Q759" s="55">
        <f t="shared" si="199"/>
        <v>50</v>
      </c>
      <c r="S759" s="61">
        <f t="shared" si="187"/>
        <v>2537.08</v>
      </c>
      <c r="T759" s="56">
        <f t="shared" si="192"/>
        <v>0</v>
      </c>
      <c r="U759" s="141">
        <f t="shared" si="200"/>
        <v>0</v>
      </c>
      <c r="V759" s="32" t="s">
        <v>1324</v>
      </c>
    </row>
    <row r="760" spans="1:23" thickTop="1" thickBot="1">
      <c r="C760" s="57">
        <f t="shared" si="189"/>
        <v>2577.3019999999997</v>
      </c>
      <c r="D760" s="58">
        <v>2580</v>
      </c>
      <c r="E760" s="59">
        <f t="shared" si="194"/>
        <v>0</v>
      </c>
      <c r="F760" s="52" t="s">
        <v>1428</v>
      </c>
      <c r="G760" s="138" t="s">
        <v>1429</v>
      </c>
      <c r="H760" s="142" t="s">
        <v>1383</v>
      </c>
      <c r="I760" s="143">
        <v>1274</v>
      </c>
      <c r="J760" s="143">
        <f t="shared" si="195"/>
        <v>242.06</v>
      </c>
      <c r="K760" s="125">
        <f t="shared" si="196"/>
        <v>1516.06</v>
      </c>
      <c r="L760" s="143">
        <f t="shared" si="197"/>
        <v>60.642400000000002</v>
      </c>
      <c r="M760" s="51">
        <f t="shared" si="198"/>
        <v>1576.7023999999999</v>
      </c>
      <c r="N760" s="54">
        <v>8</v>
      </c>
      <c r="O760" s="95">
        <v>0</v>
      </c>
      <c r="P760" s="54">
        <f>O760+B768</f>
        <v>0</v>
      </c>
      <c r="Q760" s="55">
        <f t="shared" si="199"/>
        <v>8</v>
      </c>
      <c r="R760" s="55" t="s">
        <v>2202</v>
      </c>
      <c r="S760" s="61">
        <f t="shared" si="187"/>
        <v>12613.619199999999</v>
      </c>
      <c r="T760" s="56">
        <f t="shared" si="192"/>
        <v>0</v>
      </c>
      <c r="U760" s="141">
        <f t="shared" si="200"/>
        <v>0</v>
      </c>
      <c r="V760" s="32" t="s">
        <v>1341</v>
      </c>
    </row>
    <row r="761" spans="1:23" thickTop="1" thickBot="1">
      <c r="C761" s="57">
        <f t="shared" si="189"/>
        <v>2397.2550000000001</v>
      </c>
      <c r="D761" s="58">
        <v>2400</v>
      </c>
      <c r="E761" s="59">
        <f t="shared" si="194"/>
        <v>0</v>
      </c>
      <c r="F761" s="52" t="s">
        <v>1428</v>
      </c>
      <c r="G761" s="138" t="s">
        <v>1430</v>
      </c>
      <c r="H761" s="142" t="s">
        <v>1383</v>
      </c>
      <c r="I761" s="143">
        <v>1185</v>
      </c>
      <c r="J761" s="143">
        <f t="shared" si="195"/>
        <v>225.15</v>
      </c>
      <c r="K761" s="125">
        <f t="shared" si="196"/>
        <v>1410.15</v>
      </c>
      <c r="L761" s="143">
        <f t="shared" si="197"/>
        <v>56.406000000000006</v>
      </c>
      <c r="M761" s="51">
        <f t="shared" si="198"/>
        <v>1466.556</v>
      </c>
      <c r="N761" s="54">
        <v>8</v>
      </c>
      <c r="O761" s="95">
        <v>0</v>
      </c>
      <c r="P761" s="54">
        <v>3</v>
      </c>
      <c r="Q761" s="55">
        <f t="shared" si="199"/>
        <v>5</v>
      </c>
      <c r="R761" s="55" t="s">
        <v>2202</v>
      </c>
      <c r="S761" s="61">
        <f t="shared" si="187"/>
        <v>7332.7800000000007</v>
      </c>
      <c r="T761" s="56">
        <f t="shared" si="192"/>
        <v>7200</v>
      </c>
      <c r="U761" s="141">
        <f t="shared" si="200"/>
        <v>2800.3320000000003</v>
      </c>
      <c r="V761" s="32" t="s">
        <v>1341</v>
      </c>
    </row>
    <row r="762" spans="1:23" thickTop="1" thickBot="1">
      <c r="C762" s="57">
        <f t="shared" si="189"/>
        <v>2190.9090000000001</v>
      </c>
      <c r="D762" s="58">
        <v>3500</v>
      </c>
      <c r="E762" s="59">
        <f t="shared" si="194"/>
        <v>0</v>
      </c>
      <c r="F762" s="52" t="s">
        <v>1425</v>
      </c>
      <c r="G762" s="138" t="s">
        <v>1426</v>
      </c>
      <c r="H762" s="142" t="s">
        <v>24</v>
      </c>
      <c r="I762" s="143">
        <v>1083</v>
      </c>
      <c r="J762" s="143">
        <f t="shared" si="195"/>
        <v>205.77</v>
      </c>
      <c r="K762" s="125">
        <f t="shared" si="196"/>
        <v>1288.77</v>
      </c>
      <c r="L762" s="143">
        <f t="shared" si="197"/>
        <v>51.550800000000002</v>
      </c>
      <c r="M762" s="51">
        <f t="shared" si="198"/>
        <v>1340.3208</v>
      </c>
      <c r="N762" s="54">
        <v>24</v>
      </c>
      <c r="O762" s="95">
        <v>0</v>
      </c>
      <c r="P762" s="54">
        <v>0</v>
      </c>
      <c r="Q762" s="55">
        <f t="shared" si="199"/>
        <v>24</v>
      </c>
      <c r="R762" s="55" t="s">
        <v>2202</v>
      </c>
      <c r="S762" s="61">
        <f t="shared" ref="S762:S825" si="201">Q762*M762</f>
        <v>32167.699199999999</v>
      </c>
      <c r="T762" s="56">
        <f t="shared" ref="T762:T775" si="202">P762*D762</f>
        <v>0</v>
      </c>
      <c r="U762" s="141">
        <f t="shared" si="200"/>
        <v>0</v>
      </c>
      <c r="V762" s="32" t="s">
        <v>1427</v>
      </c>
    </row>
    <row r="763" spans="1:23" thickTop="1" thickBot="1">
      <c r="A763" s="32">
        <v>585</v>
      </c>
      <c r="C763" s="57">
        <f t="shared" ref="C763:C826" si="203">K763*1.7</f>
        <v>3540.25</v>
      </c>
      <c r="D763" s="58">
        <v>3650</v>
      </c>
      <c r="E763" s="59">
        <f t="shared" si="194"/>
        <v>0</v>
      </c>
      <c r="F763" s="52" t="s">
        <v>1342</v>
      </c>
      <c r="G763" s="138" t="s">
        <v>1343</v>
      </c>
      <c r="H763" s="142" t="s">
        <v>970</v>
      </c>
      <c r="I763" s="143">
        <v>1750</v>
      </c>
      <c r="J763" s="143">
        <f t="shared" si="195"/>
        <v>332.5</v>
      </c>
      <c r="K763" s="125">
        <f t="shared" si="196"/>
        <v>2082.5</v>
      </c>
      <c r="L763" s="143">
        <f t="shared" si="197"/>
        <v>83.3</v>
      </c>
      <c r="M763" s="51">
        <f t="shared" si="198"/>
        <v>2165.8000000000002</v>
      </c>
      <c r="N763" s="54">
        <v>6</v>
      </c>
      <c r="O763" s="95">
        <v>0</v>
      </c>
      <c r="P763" s="54">
        <f>O763+B771</f>
        <v>0</v>
      </c>
      <c r="Q763" s="55">
        <f t="shared" si="199"/>
        <v>6</v>
      </c>
      <c r="R763" s="55" t="s">
        <v>2202</v>
      </c>
      <c r="S763" s="61">
        <f t="shared" si="201"/>
        <v>12994.800000000001</v>
      </c>
      <c r="T763" s="56">
        <f t="shared" si="202"/>
        <v>0</v>
      </c>
      <c r="U763" s="141">
        <f t="shared" si="200"/>
        <v>0</v>
      </c>
      <c r="V763" s="32" t="s">
        <v>1341</v>
      </c>
    </row>
    <row r="764" spans="1:23" thickTop="1" thickBot="1">
      <c r="A764" s="32">
        <v>586</v>
      </c>
      <c r="C764" s="57">
        <f t="shared" si="203"/>
        <v>3135.65</v>
      </c>
      <c r="D764" s="58">
        <v>3800</v>
      </c>
      <c r="E764" s="59">
        <f t="shared" si="194"/>
        <v>0</v>
      </c>
      <c r="F764" s="52" t="s">
        <v>1342</v>
      </c>
      <c r="G764" s="138" t="s">
        <v>1344</v>
      </c>
      <c r="H764" s="142" t="s">
        <v>970</v>
      </c>
      <c r="I764" s="143">
        <v>1550</v>
      </c>
      <c r="J764" s="143">
        <f t="shared" si="195"/>
        <v>294.5</v>
      </c>
      <c r="K764" s="125">
        <f t="shared" si="196"/>
        <v>1844.5</v>
      </c>
      <c r="L764" s="143">
        <f t="shared" si="197"/>
        <v>73.78</v>
      </c>
      <c r="M764" s="51">
        <f t="shared" si="198"/>
        <v>1918.28</v>
      </c>
      <c r="N764" s="54">
        <v>6</v>
      </c>
      <c r="O764" s="95">
        <v>0</v>
      </c>
      <c r="P764" s="54">
        <f>O764+B772</f>
        <v>0</v>
      </c>
      <c r="Q764" s="55">
        <f t="shared" si="199"/>
        <v>6</v>
      </c>
      <c r="R764" s="55" t="s">
        <v>2202</v>
      </c>
      <c r="S764" s="61">
        <f t="shared" si="201"/>
        <v>11509.68</v>
      </c>
      <c r="T764" s="56">
        <f t="shared" si="202"/>
        <v>0</v>
      </c>
      <c r="U764" s="141">
        <f t="shared" si="200"/>
        <v>0</v>
      </c>
      <c r="V764" s="32" t="s">
        <v>1341</v>
      </c>
    </row>
    <row r="765" spans="1:23" thickTop="1" thickBot="1">
      <c r="A765" s="32">
        <v>587</v>
      </c>
      <c r="C765" s="57">
        <f t="shared" si="203"/>
        <v>2915.143</v>
      </c>
      <c r="D765" s="58">
        <v>2800</v>
      </c>
      <c r="E765" s="59">
        <f t="shared" si="194"/>
        <v>0</v>
      </c>
      <c r="F765" s="52" t="s">
        <v>1431</v>
      </c>
      <c r="G765" s="138" t="s">
        <v>1432</v>
      </c>
      <c r="H765" s="142" t="s">
        <v>1420</v>
      </c>
      <c r="I765" s="143">
        <v>1441</v>
      </c>
      <c r="J765" s="143">
        <f t="shared" si="195"/>
        <v>273.79000000000002</v>
      </c>
      <c r="K765" s="125">
        <f t="shared" si="196"/>
        <v>1714.79</v>
      </c>
      <c r="L765" s="143">
        <f t="shared" si="197"/>
        <v>68.5916</v>
      </c>
      <c r="M765" s="51">
        <f t="shared" si="198"/>
        <v>1783.3815999999999</v>
      </c>
      <c r="N765" s="54">
        <v>10</v>
      </c>
      <c r="O765" s="95">
        <v>0</v>
      </c>
      <c r="P765" s="54">
        <v>7</v>
      </c>
      <c r="Q765" s="55">
        <f t="shared" si="199"/>
        <v>3</v>
      </c>
      <c r="R765" s="55" t="s">
        <v>2202</v>
      </c>
      <c r="S765" s="61">
        <f t="shared" si="201"/>
        <v>5350.1448</v>
      </c>
      <c r="T765" s="56">
        <f t="shared" si="202"/>
        <v>19600</v>
      </c>
      <c r="U765" s="141">
        <f t="shared" si="200"/>
        <v>7116.3288000000011</v>
      </c>
      <c r="V765" s="32">
        <v>2012</v>
      </c>
    </row>
    <row r="766" spans="1:23" thickTop="1" thickBot="1">
      <c r="A766" s="32">
        <v>588</v>
      </c>
      <c r="B766" s="60">
        <v>1</v>
      </c>
      <c r="C766" s="57">
        <f t="shared" si="203"/>
        <v>1428.2379999999998</v>
      </c>
      <c r="D766" s="58">
        <v>1000</v>
      </c>
      <c r="E766" s="59">
        <f t="shared" si="194"/>
        <v>0</v>
      </c>
      <c r="F766" s="52" t="s">
        <v>288</v>
      </c>
      <c r="G766" s="138" t="s">
        <v>289</v>
      </c>
      <c r="H766" s="142" t="s">
        <v>290</v>
      </c>
      <c r="I766" s="143">
        <v>706</v>
      </c>
      <c r="J766" s="143">
        <f t="shared" si="195"/>
        <v>134.14000000000001</v>
      </c>
      <c r="K766" s="53">
        <f t="shared" si="196"/>
        <v>840.14</v>
      </c>
      <c r="L766" s="143">
        <f t="shared" si="197"/>
        <v>33.605600000000003</v>
      </c>
      <c r="M766" s="51">
        <f t="shared" si="198"/>
        <v>873.74559999999997</v>
      </c>
      <c r="N766" s="54">
        <v>10</v>
      </c>
      <c r="O766" s="95">
        <v>6</v>
      </c>
      <c r="P766" s="54">
        <f>O766+B774</f>
        <v>6</v>
      </c>
      <c r="Q766" s="55">
        <f t="shared" si="199"/>
        <v>4</v>
      </c>
      <c r="S766" s="61">
        <f t="shared" si="201"/>
        <v>3494.9823999999999</v>
      </c>
      <c r="T766" s="56">
        <f t="shared" si="202"/>
        <v>6000</v>
      </c>
      <c r="U766" s="141">
        <f t="shared" si="200"/>
        <v>757.52640000000065</v>
      </c>
    </row>
    <row r="767" spans="1:23" thickTop="1" thickBot="1">
      <c r="A767" s="32">
        <v>589</v>
      </c>
      <c r="C767" s="57">
        <f t="shared" si="203"/>
        <v>16533.978999999999</v>
      </c>
      <c r="D767" s="58">
        <v>11990</v>
      </c>
      <c r="E767" s="59">
        <f t="shared" si="194"/>
        <v>0</v>
      </c>
      <c r="F767" s="52" t="s">
        <v>280</v>
      </c>
      <c r="G767" s="144" t="s">
        <v>2217</v>
      </c>
      <c r="H767" s="142" t="s">
        <v>314</v>
      </c>
      <c r="I767" s="143">
        <v>8173</v>
      </c>
      <c r="J767" s="143">
        <f t="shared" si="195"/>
        <v>1552.8700000000001</v>
      </c>
      <c r="K767" s="53">
        <f t="shared" si="196"/>
        <v>9725.8700000000008</v>
      </c>
      <c r="L767" s="143">
        <f t="shared" si="197"/>
        <v>389.03480000000002</v>
      </c>
      <c r="M767" s="51">
        <f t="shared" si="198"/>
        <v>10114.9048</v>
      </c>
      <c r="N767" s="54">
        <v>1</v>
      </c>
      <c r="O767" s="95">
        <v>0</v>
      </c>
      <c r="P767" s="54">
        <f>O767+B775</f>
        <v>0</v>
      </c>
      <c r="Q767" s="55">
        <f t="shared" si="199"/>
        <v>1</v>
      </c>
      <c r="S767" s="61">
        <f t="shared" si="201"/>
        <v>10114.9048</v>
      </c>
      <c r="T767" s="56">
        <f t="shared" si="202"/>
        <v>0</v>
      </c>
      <c r="U767" s="141">
        <f t="shared" si="200"/>
        <v>0</v>
      </c>
      <c r="V767" s="32">
        <v>2008</v>
      </c>
      <c r="W767" s="32" t="s">
        <v>2218</v>
      </c>
    </row>
    <row r="768" spans="1:23" thickTop="1" thickBot="1">
      <c r="C768" s="57">
        <f t="shared" si="203"/>
        <v>7222.11</v>
      </c>
      <c r="D768" s="58">
        <v>11800</v>
      </c>
      <c r="E768" s="59">
        <f t="shared" si="194"/>
        <v>0</v>
      </c>
      <c r="F768" s="52" t="s">
        <v>280</v>
      </c>
      <c r="G768" s="144" t="s">
        <v>2219</v>
      </c>
      <c r="H768" s="142" t="s">
        <v>2220</v>
      </c>
      <c r="I768" s="143">
        <v>3570</v>
      </c>
      <c r="J768" s="143">
        <f t="shared" si="195"/>
        <v>678.3</v>
      </c>
      <c r="K768" s="53">
        <f t="shared" si="196"/>
        <v>4248.3</v>
      </c>
      <c r="L768" s="143">
        <f t="shared" si="197"/>
        <v>169.93200000000002</v>
      </c>
      <c r="M768" s="51">
        <f t="shared" si="198"/>
        <v>4418.232</v>
      </c>
      <c r="N768" s="54">
        <v>1</v>
      </c>
      <c r="O768" s="95">
        <v>0</v>
      </c>
      <c r="P768" s="54">
        <f>O768+B776</f>
        <v>0</v>
      </c>
      <c r="Q768" s="55">
        <f t="shared" si="199"/>
        <v>1</v>
      </c>
      <c r="S768" s="61">
        <f t="shared" si="201"/>
        <v>4418.232</v>
      </c>
      <c r="T768" s="56">
        <f t="shared" si="202"/>
        <v>0</v>
      </c>
      <c r="U768" s="141">
        <f t="shared" si="200"/>
        <v>0</v>
      </c>
      <c r="V768" s="32">
        <v>2009</v>
      </c>
      <c r="W768" s="32" t="s">
        <v>2221</v>
      </c>
    </row>
    <row r="769" spans="1:23" thickTop="1" thickBot="1">
      <c r="C769" s="57">
        <f t="shared" si="203"/>
        <v>12522.37</v>
      </c>
      <c r="D769" s="58">
        <v>12500</v>
      </c>
      <c r="E769" s="59">
        <f t="shared" si="194"/>
        <v>0</v>
      </c>
      <c r="F769" s="52" t="s">
        <v>280</v>
      </c>
      <c r="G769" s="138" t="s">
        <v>2214</v>
      </c>
      <c r="H769" s="142" t="s">
        <v>21</v>
      </c>
      <c r="I769" s="143">
        <v>6190</v>
      </c>
      <c r="J769" s="143">
        <f t="shared" si="195"/>
        <v>1176.0999999999999</v>
      </c>
      <c r="K769" s="53">
        <f t="shared" si="196"/>
        <v>7366.1</v>
      </c>
      <c r="L769" s="143">
        <f t="shared" si="197"/>
        <v>294.64400000000001</v>
      </c>
      <c r="M769" s="51">
        <f t="shared" si="198"/>
        <v>7660.7440000000006</v>
      </c>
      <c r="N769" s="54">
        <v>7</v>
      </c>
      <c r="O769" s="95">
        <v>0</v>
      </c>
      <c r="P769" s="54">
        <v>0</v>
      </c>
      <c r="Q769" s="55">
        <f t="shared" si="199"/>
        <v>7</v>
      </c>
      <c r="R769" s="55" t="s">
        <v>2211</v>
      </c>
      <c r="S769" s="61">
        <f t="shared" si="201"/>
        <v>53625.208000000006</v>
      </c>
      <c r="T769" s="56">
        <f t="shared" si="202"/>
        <v>0</v>
      </c>
      <c r="U769" s="141">
        <f t="shared" si="200"/>
        <v>0</v>
      </c>
      <c r="V769" s="32" t="s">
        <v>983</v>
      </c>
      <c r="W769" s="32">
        <v>276747</v>
      </c>
    </row>
    <row r="770" spans="1:23" thickTop="1" thickBot="1">
      <c r="A770" s="32">
        <v>590</v>
      </c>
      <c r="C770" s="57">
        <f t="shared" si="203"/>
        <v>15132.04</v>
      </c>
      <c r="D770" s="58">
        <v>14350</v>
      </c>
      <c r="E770" s="59">
        <f t="shared" ref="E770:E775" si="204">B778*D770</f>
        <v>14350</v>
      </c>
      <c r="F770" s="52" t="s">
        <v>280</v>
      </c>
      <c r="G770" s="138" t="s">
        <v>2215</v>
      </c>
      <c r="H770" s="142" t="s">
        <v>21</v>
      </c>
      <c r="I770" s="143">
        <v>7480</v>
      </c>
      <c r="J770" s="143">
        <f t="shared" si="195"/>
        <v>1421.2</v>
      </c>
      <c r="K770" s="53">
        <f t="shared" si="196"/>
        <v>8901.2000000000007</v>
      </c>
      <c r="L770" s="143">
        <f t="shared" si="197"/>
        <v>356.04800000000006</v>
      </c>
      <c r="M770" s="51">
        <f t="shared" si="198"/>
        <v>9257.2480000000014</v>
      </c>
      <c r="N770" s="54">
        <v>2</v>
      </c>
      <c r="O770" s="95">
        <v>0</v>
      </c>
      <c r="P770" s="54">
        <v>1</v>
      </c>
      <c r="Q770" s="55">
        <f t="shared" si="199"/>
        <v>1</v>
      </c>
      <c r="R770" s="55" t="s">
        <v>2211</v>
      </c>
      <c r="S770" s="61">
        <f t="shared" si="201"/>
        <v>9257.2480000000014</v>
      </c>
      <c r="T770" s="56">
        <f t="shared" si="202"/>
        <v>14350</v>
      </c>
      <c r="U770" s="141">
        <f t="shared" si="200"/>
        <v>5092.7519999999986</v>
      </c>
      <c r="V770" s="32" t="s">
        <v>983</v>
      </c>
      <c r="W770" s="32">
        <v>188747</v>
      </c>
    </row>
    <row r="771" spans="1:23" thickTop="1" thickBot="1">
      <c r="A771" s="32">
        <v>591</v>
      </c>
      <c r="C771" s="57">
        <f t="shared" si="203"/>
        <v>17879.273999999998</v>
      </c>
      <c r="D771" s="58">
        <v>17500</v>
      </c>
      <c r="E771" s="59">
        <f t="shared" si="204"/>
        <v>0</v>
      </c>
      <c r="F771" s="52" t="s">
        <v>280</v>
      </c>
      <c r="G771" s="144" t="s">
        <v>2216</v>
      </c>
      <c r="H771" s="142" t="s">
        <v>21</v>
      </c>
      <c r="I771" s="143">
        <v>8838</v>
      </c>
      <c r="J771" s="143">
        <f t="shared" si="195"/>
        <v>1679.22</v>
      </c>
      <c r="K771" s="53">
        <f t="shared" si="196"/>
        <v>10517.22</v>
      </c>
      <c r="L771" s="143">
        <f t="shared" si="197"/>
        <v>420.68879999999996</v>
      </c>
      <c r="M771" s="51">
        <f t="shared" si="198"/>
        <v>10937.908799999999</v>
      </c>
      <c r="N771" s="54">
        <v>1</v>
      </c>
      <c r="O771" s="95">
        <v>0</v>
      </c>
      <c r="P771" s="54">
        <f>O771+B779</f>
        <v>0</v>
      </c>
      <c r="Q771" s="55">
        <f t="shared" si="199"/>
        <v>1</v>
      </c>
      <c r="S771" s="61">
        <f t="shared" si="201"/>
        <v>10937.908799999999</v>
      </c>
      <c r="T771" s="56">
        <f t="shared" si="202"/>
        <v>0</v>
      </c>
      <c r="U771" s="141">
        <f t="shared" si="200"/>
        <v>0</v>
      </c>
      <c r="V771" s="32">
        <v>2014</v>
      </c>
      <c r="W771" s="32" t="s">
        <v>2213</v>
      </c>
    </row>
    <row r="772" spans="1:23" thickTop="1" thickBot="1">
      <c r="C772" s="57">
        <f t="shared" si="203"/>
        <v>16216.368</v>
      </c>
      <c r="D772" s="58">
        <v>16200</v>
      </c>
      <c r="E772" s="59">
        <f t="shared" si="204"/>
        <v>0</v>
      </c>
      <c r="F772" s="52" t="s">
        <v>280</v>
      </c>
      <c r="G772" s="144" t="s">
        <v>2222</v>
      </c>
      <c r="H772" s="142" t="s">
        <v>21</v>
      </c>
      <c r="I772" s="143">
        <v>8016</v>
      </c>
      <c r="J772" s="143">
        <f t="shared" si="195"/>
        <v>1523.04</v>
      </c>
      <c r="K772" s="53">
        <f t="shared" si="196"/>
        <v>9539.0400000000009</v>
      </c>
      <c r="L772" s="143">
        <f t="shared" si="197"/>
        <v>381.56160000000006</v>
      </c>
      <c r="M772" s="51">
        <f t="shared" si="198"/>
        <v>9920.6016000000018</v>
      </c>
      <c r="N772" s="54">
        <v>3</v>
      </c>
      <c r="O772" s="95">
        <v>0</v>
      </c>
      <c r="P772" s="54">
        <f>O772+B780</f>
        <v>0</v>
      </c>
      <c r="Q772" s="55">
        <f t="shared" si="199"/>
        <v>3</v>
      </c>
      <c r="S772" s="61">
        <f t="shared" si="201"/>
        <v>29761.804800000005</v>
      </c>
      <c r="T772" s="56">
        <f t="shared" si="202"/>
        <v>0</v>
      </c>
      <c r="U772" s="141">
        <f t="shared" si="200"/>
        <v>0</v>
      </c>
      <c r="V772" s="32">
        <v>2010</v>
      </c>
      <c r="W772" s="32">
        <v>126117</v>
      </c>
    </row>
    <row r="773" spans="1:23" thickTop="1" thickBot="1">
      <c r="C773" s="57">
        <f t="shared" si="203"/>
        <v>570.48599999999999</v>
      </c>
      <c r="D773" s="58">
        <v>500</v>
      </c>
      <c r="E773" s="59">
        <f t="shared" si="204"/>
        <v>500</v>
      </c>
      <c r="F773" s="52" t="s">
        <v>1598</v>
      </c>
      <c r="G773" s="138" t="s">
        <v>1599</v>
      </c>
      <c r="H773" s="142" t="s">
        <v>1383</v>
      </c>
      <c r="I773" s="143">
        <v>282</v>
      </c>
      <c r="J773" s="143">
        <f t="shared" si="195"/>
        <v>53.58</v>
      </c>
      <c r="K773" s="127">
        <f t="shared" si="196"/>
        <v>335.58</v>
      </c>
      <c r="L773" s="143">
        <f t="shared" si="197"/>
        <v>13.4232</v>
      </c>
      <c r="M773" s="51">
        <f t="shared" si="198"/>
        <v>349.00319999999999</v>
      </c>
      <c r="N773" s="54">
        <v>10</v>
      </c>
      <c r="O773" s="95">
        <v>0</v>
      </c>
      <c r="P773" s="54">
        <f>O773+B781</f>
        <v>1</v>
      </c>
      <c r="Q773" s="55">
        <f t="shared" si="199"/>
        <v>9</v>
      </c>
      <c r="S773" s="61">
        <f t="shared" si="201"/>
        <v>3141.0288</v>
      </c>
      <c r="T773" s="56">
        <f t="shared" si="202"/>
        <v>500</v>
      </c>
      <c r="U773" s="141">
        <f t="shared" si="200"/>
        <v>150.99680000000001</v>
      </c>
      <c r="V773" s="32" t="s">
        <v>1576</v>
      </c>
    </row>
    <row r="774" spans="1:23" thickTop="1" thickBot="1">
      <c r="A774" s="32">
        <v>592</v>
      </c>
      <c r="C774" s="57">
        <f t="shared" si="203"/>
        <v>483.49700000000001</v>
      </c>
      <c r="D774" s="58">
        <v>500</v>
      </c>
      <c r="E774" s="59">
        <f t="shared" si="204"/>
        <v>0</v>
      </c>
      <c r="F774" s="52" t="s">
        <v>316</v>
      </c>
      <c r="G774" s="138" t="s">
        <v>317</v>
      </c>
      <c r="H774" s="142" t="s">
        <v>35</v>
      </c>
      <c r="I774" s="143">
        <v>239</v>
      </c>
      <c r="J774" s="143">
        <f t="shared" si="195"/>
        <v>45.410000000000004</v>
      </c>
      <c r="K774" s="53">
        <f t="shared" si="196"/>
        <v>284.41000000000003</v>
      </c>
      <c r="L774" s="143">
        <f t="shared" si="197"/>
        <v>11.376400000000002</v>
      </c>
      <c r="M774" s="51">
        <f t="shared" si="198"/>
        <v>295.78640000000001</v>
      </c>
      <c r="N774" s="54">
        <v>30</v>
      </c>
      <c r="O774" s="95">
        <v>0</v>
      </c>
      <c r="P774" s="54">
        <v>2</v>
      </c>
      <c r="Q774" s="55">
        <f t="shared" si="199"/>
        <v>28</v>
      </c>
      <c r="S774" s="61">
        <f t="shared" si="201"/>
        <v>8282.0192000000006</v>
      </c>
      <c r="T774" s="56">
        <f t="shared" si="202"/>
        <v>1000</v>
      </c>
      <c r="U774" s="141">
        <f t="shared" si="200"/>
        <v>408.42719999999997</v>
      </c>
      <c r="V774" s="32">
        <v>2014</v>
      </c>
    </row>
    <row r="775" spans="1:23" thickTop="1" thickBot="1">
      <c r="A775" s="32">
        <v>593</v>
      </c>
      <c r="C775" s="57">
        <f t="shared" si="203"/>
        <v>538.11800000000005</v>
      </c>
      <c r="D775" s="58">
        <v>500</v>
      </c>
      <c r="E775" s="59">
        <f t="shared" si="204"/>
        <v>0</v>
      </c>
      <c r="F775" s="52" t="s">
        <v>316</v>
      </c>
      <c r="G775" s="138" t="s">
        <v>1370</v>
      </c>
      <c r="H775" s="142" t="s">
        <v>35</v>
      </c>
      <c r="I775" s="143">
        <v>266</v>
      </c>
      <c r="J775" s="143">
        <f t="shared" si="195"/>
        <v>50.54</v>
      </c>
      <c r="K775" s="53">
        <f t="shared" si="196"/>
        <v>316.54000000000002</v>
      </c>
      <c r="L775" s="143">
        <f t="shared" si="197"/>
        <v>12.661600000000002</v>
      </c>
      <c r="M775" s="51">
        <f t="shared" si="198"/>
        <v>329.20160000000004</v>
      </c>
      <c r="N775" s="54">
        <v>10</v>
      </c>
      <c r="O775" s="95">
        <v>0</v>
      </c>
      <c r="P775" s="54">
        <f>O775+B783</f>
        <v>0</v>
      </c>
      <c r="Q775" s="55">
        <f t="shared" si="199"/>
        <v>10</v>
      </c>
      <c r="S775" s="61">
        <f t="shared" si="201"/>
        <v>3292.0160000000005</v>
      </c>
      <c r="T775" s="56">
        <f t="shared" si="202"/>
        <v>0</v>
      </c>
      <c r="U775" s="141">
        <f t="shared" si="200"/>
        <v>0</v>
      </c>
      <c r="V775" s="32" t="s">
        <v>1369</v>
      </c>
    </row>
    <row r="776" spans="1:23" thickTop="1" thickBot="1">
      <c r="A776" s="32">
        <v>594</v>
      </c>
      <c r="C776" s="57">
        <f t="shared" si="203"/>
        <v>930.57999999999993</v>
      </c>
      <c r="F776" s="52" t="s">
        <v>1554</v>
      </c>
      <c r="G776" s="138" t="s">
        <v>1553</v>
      </c>
      <c r="H776" s="142" t="s">
        <v>11</v>
      </c>
      <c r="I776" s="143">
        <v>460</v>
      </c>
      <c r="J776" s="143">
        <f t="shared" si="195"/>
        <v>87.4</v>
      </c>
      <c r="K776" s="53">
        <f t="shared" si="196"/>
        <v>547.4</v>
      </c>
      <c r="L776" s="143">
        <f t="shared" si="197"/>
        <v>21.896000000000001</v>
      </c>
      <c r="M776" s="51">
        <f t="shared" si="198"/>
        <v>569.29599999999994</v>
      </c>
      <c r="N776" s="54">
        <v>50</v>
      </c>
      <c r="O776" s="95">
        <v>0</v>
      </c>
      <c r="P776" s="54">
        <v>6</v>
      </c>
      <c r="Q776" s="55">
        <f t="shared" si="199"/>
        <v>44</v>
      </c>
      <c r="S776" s="61">
        <f t="shared" si="201"/>
        <v>25049.023999999998</v>
      </c>
    </row>
    <row r="777" spans="1:23" thickTop="1" thickBot="1">
      <c r="A777" s="32">
        <v>595</v>
      </c>
      <c r="C777" s="57">
        <f t="shared" si="203"/>
        <v>5439.8469999999998</v>
      </c>
      <c r="E777" s="59">
        <f t="shared" ref="E777:E808" si="205">B785*D777</f>
        <v>0</v>
      </c>
      <c r="F777" s="52" t="s">
        <v>1125</v>
      </c>
      <c r="G777" s="138" t="s">
        <v>177</v>
      </c>
      <c r="H777" s="142" t="s">
        <v>21</v>
      </c>
      <c r="I777" s="143">
        <v>2689</v>
      </c>
      <c r="J777" s="143">
        <f t="shared" si="195"/>
        <v>510.91</v>
      </c>
      <c r="K777" s="53">
        <f t="shared" si="196"/>
        <v>3199.91</v>
      </c>
      <c r="L777" s="143">
        <f t="shared" si="197"/>
        <v>127.99639999999999</v>
      </c>
      <c r="M777" s="51">
        <f t="shared" si="198"/>
        <v>3327.9063999999998</v>
      </c>
      <c r="N777" s="54">
        <v>2</v>
      </c>
      <c r="O777" s="95">
        <v>0</v>
      </c>
      <c r="P777" s="54">
        <v>0</v>
      </c>
      <c r="Q777" s="55">
        <f t="shared" si="199"/>
        <v>2</v>
      </c>
      <c r="S777" s="61">
        <f t="shared" si="201"/>
        <v>6655.8127999999997</v>
      </c>
      <c r="T777" s="56">
        <f t="shared" ref="T777:T805" si="206">P777*D777</f>
        <v>0</v>
      </c>
      <c r="U777" s="141">
        <f t="shared" ref="U777:U808" si="207">T777-P777*M777</f>
        <v>0</v>
      </c>
    </row>
    <row r="778" spans="1:23" thickTop="1" thickBot="1">
      <c r="A778" s="32">
        <v>596</v>
      </c>
      <c r="B778" s="60">
        <v>1</v>
      </c>
      <c r="C778" s="57">
        <f t="shared" si="203"/>
        <v>1013.523</v>
      </c>
      <c r="D778" s="58">
        <v>1500</v>
      </c>
      <c r="E778" s="59">
        <f t="shared" si="205"/>
        <v>1500</v>
      </c>
      <c r="F778" s="52" t="s">
        <v>178</v>
      </c>
      <c r="G778" s="138" t="s">
        <v>1587</v>
      </c>
      <c r="H778" s="142" t="s">
        <v>1383</v>
      </c>
      <c r="I778" s="143">
        <v>501</v>
      </c>
      <c r="J778" s="143">
        <f t="shared" si="195"/>
        <v>95.19</v>
      </c>
      <c r="K778" s="53">
        <f t="shared" si="196"/>
        <v>596.19000000000005</v>
      </c>
      <c r="L778" s="143">
        <f t="shared" si="197"/>
        <v>23.847600000000003</v>
      </c>
      <c r="M778" s="51">
        <f t="shared" si="198"/>
        <v>620.03760000000011</v>
      </c>
      <c r="N778" s="54">
        <v>4</v>
      </c>
      <c r="O778" s="95">
        <v>0</v>
      </c>
      <c r="P778" s="54">
        <f>O778+B786</f>
        <v>1</v>
      </c>
      <c r="Q778" s="55">
        <f t="shared" si="199"/>
        <v>3</v>
      </c>
      <c r="S778" s="61">
        <f t="shared" si="201"/>
        <v>1860.1128000000003</v>
      </c>
      <c r="T778" s="56">
        <f t="shared" si="206"/>
        <v>1500</v>
      </c>
      <c r="U778" s="141">
        <f t="shared" si="207"/>
        <v>879.96239999999989</v>
      </c>
      <c r="V778" s="32" t="s">
        <v>1576</v>
      </c>
    </row>
    <row r="779" spans="1:23" thickTop="1" thickBot="1">
      <c r="A779" s="32">
        <v>769</v>
      </c>
      <c r="C779" s="57">
        <f t="shared" si="203"/>
        <v>977.10899999999992</v>
      </c>
      <c r="D779" s="58">
        <v>1500</v>
      </c>
      <c r="E779" s="59">
        <f t="shared" si="205"/>
        <v>0</v>
      </c>
      <c r="F779" s="52" t="s">
        <v>178</v>
      </c>
      <c r="G779" s="138" t="s">
        <v>629</v>
      </c>
      <c r="H779" s="142" t="s">
        <v>624</v>
      </c>
      <c r="I779" s="143">
        <v>483</v>
      </c>
      <c r="J779" s="143">
        <f t="shared" si="195"/>
        <v>91.77</v>
      </c>
      <c r="K779" s="53">
        <f t="shared" si="196"/>
        <v>574.77</v>
      </c>
      <c r="L779" s="143">
        <f t="shared" si="197"/>
        <v>22.9908</v>
      </c>
      <c r="M779" s="51">
        <f t="shared" si="198"/>
        <v>597.76080000000002</v>
      </c>
      <c r="N779" s="54">
        <v>3</v>
      </c>
      <c r="O779" s="95">
        <v>0</v>
      </c>
      <c r="P779" s="54">
        <f>O779+B787</f>
        <v>0</v>
      </c>
      <c r="Q779" s="55">
        <f t="shared" si="199"/>
        <v>3</v>
      </c>
      <c r="S779" s="61">
        <f t="shared" si="201"/>
        <v>1793.2824000000001</v>
      </c>
      <c r="T779" s="56">
        <f t="shared" si="206"/>
        <v>0</v>
      </c>
      <c r="U779" s="141">
        <f t="shared" si="207"/>
        <v>0</v>
      </c>
      <c r="V779" s="32" t="s">
        <v>983</v>
      </c>
    </row>
    <row r="780" spans="1:23" thickTop="1" thickBot="1">
      <c r="A780" s="32">
        <v>599</v>
      </c>
      <c r="C780" s="57">
        <f t="shared" si="203"/>
        <v>977.10899999999992</v>
      </c>
      <c r="D780" s="58">
        <v>1500</v>
      </c>
      <c r="E780" s="59">
        <f t="shared" si="205"/>
        <v>0</v>
      </c>
      <c r="F780" s="52" t="s">
        <v>178</v>
      </c>
      <c r="G780" s="138" t="s">
        <v>630</v>
      </c>
      <c r="H780" s="142" t="s">
        <v>624</v>
      </c>
      <c r="I780" s="143">
        <v>483</v>
      </c>
      <c r="J780" s="143">
        <f t="shared" si="195"/>
        <v>91.77</v>
      </c>
      <c r="K780" s="53">
        <f t="shared" si="196"/>
        <v>574.77</v>
      </c>
      <c r="L780" s="143">
        <f t="shared" si="197"/>
        <v>22.9908</v>
      </c>
      <c r="M780" s="51">
        <f t="shared" si="198"/>
        <v>597.76080000000002</v>
      </c>
      <c r="N780" s="54">
        <v>3</v>
      </c>
      <c r="O780" s="95">
        <v>0</v>
      </c>
      <c r="P780" s="54">
        <v>1</v>
      </c>
      <c r="Q780" s="55">
        <f t="shared" si="199"/>
        <v>2</v>
      </c>
      <c r="S780" s="61">
        <f t="shared" si="201"/>
        <v>1195.5216</v>
      </c>
      <c r="T780" s="56">
        <f t="shared" si="206"/>
        <v>1500</v>
      </c>
      <c r="U780" s="141">
        <f t="shared" si="207"/>
        <v>902.23919999999998</v>
      </c>
      <c r="V780" s="32" t="s">
        <v>983</v>
      </c>
    </row>
    <row r="781" spans="1:23" thickTop="1" thickBot="1">
      <c r="A781" s="32">
        <v>600</v>
      </c>
      <c r="B781" s="60">
        <v>1</v>
      </c>
      <c r="C781" s="57">
        <f t="shared" si="203"/>
        <v>977.10899999999992</v>
      </c>
      <c r="D781" s="58">
        <v>1500</v>
      </c>
      <c r="E781" s="59">
        <f t="shared" si="205"/>
        <v>0</v>
      </c>
      <c r="F781" s="52" t="s">
        <v>178</v>
      </c>
      <c r="G781" s="138" t="s">
        <v>631</v>
      </c>
      <c r="H781" s="142" t="s">
        <v>624</v>
      </c>
      <c r="I781" s="143">
        <v>483</v>
      </c>
      <c r="J781" s="143">
        <f t="shared" si="195"/>
        <v>91.77</v>
      </c>
      <c r="K781" s="53">
        <f t="shared" si="196"/>
        <v>574.77</v>
      </c>
      <c r="L781" s="143">
        <f t="shared" si="197"/>
        <v>22.9908</v>
      </c>
      <c r="M781" s="51">
        <f t="shared" si="198"/>
        <v>597.76080000000002</v>
      </c>
      <c r="N781" s="54">
        <v>3</v>
      </c>
      <c r="O781" s="95">
        <v>0</v>
      </c>
      <c r="P781" s="54">
        <f t="shared" ref="P781:P790" si="208">O781+B789</f>
        <v>0</v>
      </c>
      <c r="Q781" s="55">
        <f t="shared" si="199"/>
        <v>3</v>
      </c>
      <c r="S781" s="61">
        <f t="shared" si="201"/>
        <v>1793.2824000000001</v>
      </c>
      <c r="T781" s="56">
        <f t="shared" si="206"/>
        <v>0</v>
      </c>
      <c r="U781" s="141">
        <f t="shared" si="207"/>
        <v>0</v>
      </c>
      <c r="V781" s="32" t="s">
        <v>983</v>
      </c>
    </row>
    <row r="782" spans="1:23" thickTop="1" thickBot="1">
      <c r="A782" s="32">
        <v>601</v>
      </c>
      <c r="C782" s="57">
        <f t="shared" si="203"/>
        <v>991.27</v>
      </c>
      <c r="D782" s="58">
        <v>1500</v>
      </c>
      <c r="E782" s="59">
        <f t="shared" si="205"/>
        <v>1500</v>
      </c>
      <c r="F782" s="52" t="s">
        <v>178</v>
      </c>
      <c r="G782" s="138" t="s">
        <v>632</v>
      </c>
      <c r="H782" s="142" t="s">
        <v>624</v>
      </c>
      <c r="I782" s="143">
        <v>490</v>
      </c>
      <c r="J782" s="143">
        <f t="shared" si="195"/>
        <v>93.1</v>
      </c>
      <c r="K782" s="53">
        <f t="shared" si="196"/>
        <v>583.1</v>
      </c>
      <c r="L782" s="143">
        <f t="shared" si="197"/>
        <v>23.324000000000002</v>
      </c>
      <c r="M782" s="51">
        <f t="shared" si="198"/>
        <v>606.42399999999998</v>
      </c>
      <c r="N782" s="54">
        <v>3</v>
      </c>
      <c r="O782" s="95">
        <v>0</v>
      </c>
      <c r="P782" s="54">
        <f t="shared" si="208"/>
        <v>1</v>
      </c>
      <c r="Q782" s="55">
        <f t="shared" si="199"/>
        <v>2</v>
      </c>
      <c r="S782" s="61">
        <f t="shared" si="201"/>
        <v>1212.848</v>
      </c>
      <c r="T782" s="56">
        <f t="shared" si="206"/>
        <v>1500</v>
      </c>
      <c r="U782" s="141">
        <f t="shared" si="207"/>
        <v>893.57600000000002</v>
      </c>
      <c r="V782" s="32" t="s">
        <v>983</v>
      </c>
    </row>
    <row r="783" spans="1:23" thickTop="1" thickBot="1">
      <c r="A783" s="32">
        <v>602</v>
      </c>
      <c r="C783" s="57">
        <f t="shared" si="203"/>
        <v>991.27</v>
      </c>
      <c r="D783" s="58">
        <v>1500</v>
      </c>
      <c r="E783" s="59">
        <f t="shared" si="205"/>
        <v>0</v>
      </c>
      <c r="F783" s="52" t="s">
        <v>178</v>
      </c>
      <c r="G783" s="138" t="s">
        <v>633</v>
      </c>
      <c r="H783" s="142" t="s">
        <v>624</v>
      </c>
      <c r="I783" s="143">
        <v>490</v>
      </c>
      <c r="J783" s="143">
        <f t="shared" si="195"/>
        <v>93.1</v>
      </c>
      <c r="K783" s="53">
        <f t="shared" si="196"/>
        <v>583.1</v>
      </c>
      <c r="L783" s="143">
        <f t="shared" si="197"/>
        <v>23.324000000000002</v>
      </c>
      <c r="M783" s="51">
        <f t="shared" si="198"/>
        <v>606.42399999999998</v>
      </c>
      <c r="N783" s="54">
        <v>3</v>
      </c>
      <c r="O783" s="95">
        <v>0</v>
      </c>
      <c r="P783" s="54">
        <f t="shared" si="208"/>
        <v>0</v>
      </c>
      <c r="Q783" s="55">
        <f t="shared" si="199"/>
        <v>3</v>
      </c>
      <c r="S783" s="61">
        <f t="shared" si="201"/>
        <v>1819.2719999999999</v>
      </c>
      <c r="T783" s="56">
        <f t="shared" si="206"/>
        <v>0</v>
      </c>
      <c r="U783" s="141">
        <f t="shared" si="207"/>
        <v>0</v>
      </c>
      <c r="V783" s="32" t="s">
        <v>983</v>
      </c>
    </row>
    <row r="784" spans="1:23" thickTop="1" thickBot="1">
      <c r="A784" s="32">
        <v>603</v>
      </c>
      <c r="C784" s="57">
        <f t="shared" si="203"/>
        <v>991.27</v>
      </c>
      <c r="D784" s="58">
        <v>1500</v>
      </c>
      <c r="E784" s="59">
        <f t="shared" si="205"/>
        <v>0</v>
      </c>
      <c r="F784" s="52" t="s">
        <v>178</v>
      </c>
      <c r="G784" s="138" t="s">
        <v>634</v>
      </c>
      <c r="H784" s="142" t="s">
        <v>624</v>
      </c>
      <c r="I784" s="143">
        <v>490</v>
      </c>
      <c r="J784" s="143">
        <f t="shared" si="195"/>
        <v>93.1</v>
      </c>
      <c r="K784" s="53">
        <f t="shared" si="196"/>
        <v>583.1</v>
      </c>
      <c r="L784" s="143">
        <f t="shared" si="197"/>
        <v>23.324000000000002</v>
      </c>
      <c r="M784" s="51">
        <f t="shared" si="198"/>
        <v>606.42399999999998</v>
      </c>
      <c r="N784" s="54">
        <v>3</v>
      </c>
      <c r="O784" s="95">
        <v>0</v>
      </c>
      <c r="P784" s="54">
        <f t="shared" si="208"/>
        <v>0</v>
      </c>
      <c r="Q784" s="55">
        <f t="shared" si="199"/>
        <v>3</v>
      </c>
      <c r="S784" s="61">
        <f t="shared" si="201"/>
        <v>1819.2719999999999</v>
      </c>
      <c r="T784" s="56">
        <f t="shared" si="206"/>
        <v>0</v>
      </c>
      <c r="U784" s="141">
        <f t="shared" si="207"/>
        <v>0</v>
      </c>
      <c r="V784" s="32" t="s">
        <v>983</v>
      </c>
    </row>
    <row r="785" spans="1:22" thickTop="1" thickBot="1">
      <c r="A785" s="32">
        <v>604</v>
      </c>
      <c r="C785" s="57">
        <f t="shared" si="203"/>
        <v>977.10899999999992</v>
      </c>
      <c r="D785" s="58">
        <v>1500</v>
      </c>
      <c r="E785" s="59">
        <f t="shared" si="205"/>
        <v>0</v>
      </c>
      <c r="F785" s="52" t="s">
        <v>178</v>
      </c>
      <c r="G785" s="138" t="s">
        <v>635</v>
      </c>
      <c r="H785" s="142" t="s">
        <v>624</v>
      </c>
      <c r="I785" s="143">
        <v>483</v>
      </c>
      <c r="J785" s="143">
        <f t="shared" si="195"/>
        <v>91.77</v>
      </c>
      <c r="K785" s="53">
        <f t="shared" si="196"/>
        <v>574.77</v>
      </c>
      <c r="L785" s="143">
        <f t="shared" si="197"/>
        <v>22.9908</v>
      </c>
      <c r="M785" s="51">
        <f t="shared" si="198"/>
        <v>597.76080000000002</v>
      </c>
      <c r="N785" s="54">
        <v>3</v>
      </c>
      <c r="O785" s="95">
        <v>0</v>
      </c>
      <c r="P785" s="54">
        <f t="shared" si="208"/>
        <v>0</v>
      </c>
      <c r="Q785" s="55">
        <f t="shared" si="199"/>
        <v>3</v>
      </c>
      <c r="S785" s="61">
        <f t="shared" si="201"/>
        <v>1793.2824000000001</v>
      </c>
      <c r="T785" s="56">
        <f t="shared" si="206"/>
        <v>0</v>
      </c>
      <c r="U785" s="141">
        <f t="shared" si="207"/>
        <v>0</v>
      </c>
      <c r="V785" s="32" t="s">
        <v>983</v>
      </c>
    </row>
    <row r="786" spans="1:22" thickTop="1" thickBot="1">
      <c r="A786" s="32">
        <v>609</v>
      </c>
      <c r="B786" s="60">
        <v>1</v>
      </c>
      <c r="C786" s="57">
        <f t="shared" si="203"/>
        <v>977.10899999999992</v>
      </c>
      <c r="D786" s="58">
        <v>1500</v>
      </c>
      <c r="E786" s="59">
        <f t="shared" si="205"/>
        <v>0</v>
      </c>
      <c r="F786" s="52" t="s">
        <v>178</v>
      </c>
      <c r="G786" s="138" t="s">
        <v>636</v>
      </c>
      <c r="H786" s="142" t="s">
        <v>624</v>
      </c>
      <c r="I786" s="143">
        <v>483</v>
      </c>
      <c r="J786" s="143">
        <f t="shared" si="195"/>
        <v>91.77</v>
      </c>
      <c r="K786" s="53">
        <f t="shared" si="196"/>
        <v>574.77</v>
      </c>
      <c r="L786" s="143">
        <f t="shared" si="197"/>
        <v>22.9908</v>
      </c>
      <c r="M786" s="51">
        <f t="shared" si="198"/>
        <v>597.76080000000002</v>
      </c>
      <c r="N786" s="54">
        <v>3</v>
      </c>
      <c r="O786" s="95">
        <v>0</v>
      </c>
      <c r="P786" s="54">
        <f t="shared" si="208"/>
        <v>0</v>
      </c>
      <c r="Q786" s="55">
        <f t="shared" si="199"/>
        <v>3</v>
      </c>
      <c r="S786" s="61">
        <f t="shared" si="201"/>
        <v>1793.2824000000001</v>
      </c>
      <c r="T786" s="56">
        <f t="shared" si="206"/>
        <v>0</v>
      </c>
      <c r="U786" s="141">
        <f t="shared" si="207"/>
        <v>0</v>
      </c>
      <c r="V786" s="32" t="s">
        <v>983</v>
      </c>
    </row>
    <row r="787" spans="1:22" thickTop="1" thickBot="1">
      <c r="A787" s="32">
        <v>617</v>
      </c>
      <c r="C787" s="57">
        <f t="shared" si="203"/>
        <v>977.10899999999992</v>
      </c>
      <c r="D787" s="58">
        <v>1500</v>
      </c>
      <c r="E787" s="59">
        <f t="shared" si="205"/>
        <v>0</v>
      </c>
      <c r="F787" s="52" t="s">
        <v>178</v>
      </c>
      <c r="G787" s="138" t="s">
        <v>637</v>
      </c>
      <c r="H787" s="142" t="s">
        <v>624</v>
      </c>
      <c r="I787" s="143">
        <v>483</v>
      </c>
      <c r="J787" s="143">
        <f t="shared" si="195"/>
        <v>91.77</v>
      </c>
      <c r="K787" s="53">
        <f t="shared" si="196"/>
        <v>574.77</v>
      </c>
      <c r="L787" s="143">
        <f t="shared" si="197"/>
        <v>22.9908</v>
      </c>
      <c r="M787" s="51">
        <f t="shared" si="198"/>
        <v>597.76080000000002</v>
      </c>
      <c r="N787" s="54">
        <v>3</v>
      </c>
      <c r="O787" s="95">
        <v>0</v>
      </c>
      <c r="P787" s="54">
        <f t="shared" si="208"/>
        <v>0</v>
      </c>
      <c r="Q787" s="55">
        <f t="shared" si="199"/>
        <v>3</v>
      </c>
      <c r="S787" s="61">
        <f t="shared" si="201"/>
        <v>1793.2824000000001</v>
      </c>
      <c r="T787" s="56">
        <f t="shared" si="206"/>
        <v>0</v>
      </c>
      <c r="U787" s="141">
        <f t="shared" si="207"/>
        <v>0</v>
      </c>
      <c r="V787" s="32" t="s">
        <v>983</v>
      </c>
    </row>
    <row r="788" spans="1:22" thickTop="1" thickBot="1">
      <c r="A788" s="32">
        <v>605</v>
      </c>
      <c r="C788" s="57">
        <f t="shared" si="203"/>
        <v>977.10899999999992</v>
      </c>
      <c r="D788" s="58">
        <v>1500</v>
      </c>
      <c r="E788" s="59">
        <f t="shared" si="205"/>
        <v>0</v>
      </c>
      <c r="F788" s="52" t="s">
        <v>178</v>
      </c>
      <c r="G788" s="138" t="s">
        <v>638</v>
      </c>
      <c r="H788" s="142" t="s">
        <v>624</v>
      </c>
      <c r="I788" s="143">
        <v>483</v>
      </c>
      <c r="J788" s="143">
        <f t="shared" si="195"/>
        <v>91.77</v>
      </c>
      <c r="K788" s="53">
        <f t="shared" si="196"/>
        <v>574.77</v>
      </c>
      <c r="L788" s="143">
        <f t="shared" si="197"/>
        <v>22.9908</v>
      </c>
      <c r="M788" s="51">
        <f t="shared" si="198"/>
        <v>597.76080000000002</v>
      </c>
      <c r="N788" s="54">
        <v>1</v>
      </c>
      <c r="O788" s="95">
        <v>0</v>
      </c>
      <c r="P788" s="54">
        <f t="shared" si="208"/>
        <v>0</v>
      </c>
      <c r="Q788" s="55">
        <f t="shared" si="199"/>
        <v>1</v>
      </c>
      <c r="S788" s="61">
        <f t="shared" si="201"/>
        <v>597.76080000000002</v>
      </c>
      <c r="T788" s="56">
        <f t="shared" si="206"/>
        <v>0</v>
      </c>
      <c r="U788" s="141">
        <f t="shared" si="207"/>
        <v>0</v>
      </c>
      <c r="V788" s="32" t="s">
        <v>983</v>
      </c>
    </row>
    <row r="789" spans="1:22" thickTop="1" thickBot="1">
      <c r="A789" s="32">
        <v>606</v>
      </c>
      <c r="C789" s="57">
        <f t="shared" si="203"/>
        <v>756.60199999999998</v>
      </c>
      <c r="D789" s="58">
        <v>1500</v>
      </c>
      <c r="E789" s="59">
        <f t="shared" si="205"/>
        <v>0</v>
      </c>
      <c r="F789" s="52" t="s">
        <v>178</v>
      </c>
      <c r="G789" s="138" t="s">
        <v>639</v>
      </c>
      <c r="H789" s="142" t="s">
        <v>624</v>
      </c>
      <c r="I789" s="143">
        <v>374</v>
      </c>
      <c r="J789" s="143">
        <f t="shared" si="195"/>
        <v>71.06</v>
      </c>
      <c r="K789" s="53">
        <f t="shared" si="196"/>
        <v>445.06</v>
      </c>
      <c r="L789" s="143">
        <f t="shared" si="197"/>
        <v>17.802400000000002</v>
      </c>
      <c r="M789" s="51">
        <f t="shared" si="198"/>
        <v>462.86239999999998</v>
      </c>
      <c r="N789" s="54">
        <v>3</v>
      </c>
      <c r="O789" s="95">
        <v>0</v>
      </c>
      <c r="P789" s="54">
        <f t="shared" si="208"/>
        <v>0</v>
      </c>
      <c r="Q789" s="55">
        <f t="shared" si="199"/>
        <v>3</v>
      </c>
      <c r="S789" s="61">
        <f t="shared" si="201"/>
        <v>1388.5871999999999</v>
      </c>
      <c r="T789" s="56">
        <f t="shared" si="206"/>
        <v>0</v>
      </c>
      <c r="U789" s="141">
        <f t="shared" si="207"/>
        <v>0</v>
      </c>
      <c r="V789" s="32" t="s">
        <v>983</v>
      </c>
    </row>
    <row r="790" spans="1:22" thickTop="1" thickBot="1">
      <c r="A790" s="32">
        <v>607</v>
      </c>
      <c r="B790" s="60">
        <v>1</v>
      </c>
      <c r="C790" s="57">
        <f t="shared" si="203"/>
        <v>4970.5109999999995</v>
      </c>
      <c r="D790" s="58">
        <v>5850</v>
      </c>
      <c r="E790" s="59">
        <f t="shared" si="205"/>
        <v>0</v>
      </c>
      <c r="F790" s="52" t="s">
        <v>178</v>
      </c>
      <c r="G790" s="138" t="s">
        <v>179</v>
      </c>
      <c r="H790" s="142" t="s">
        <v>21</v>
      </c>
      <c r="I790" s="143">
        <v>2457</v>
      </c>
      <c r="J790" s="143">
        <f t="shared" si="195"/>
        <v>466.83</v>
      </c>
      <c r="K790" s="53">
        <f t="shared" si="196"/>
        <v>2923.83</v>
      </c>
      <c r="L790" s="143">
        <f t="shared" si="197"/>
        <v>116.9532</v>
      </c>
      <c r="M790" s="51">
        <f t="shared" si="198"/>
        <v>3040.7831999999999</v>
      </c>
      <c r="N790" s="54">
        <v>3</v>
      </c>
      <c r="O790" s="95">
        <v>2</v>
      </c>
      <c r="P790" s="54">
        <f t="shared" si="208"/>
        <v>2</v>
      </c>
      <c r="Q790" s="55">
        <f t="shared" si="199"/>
        <v>1</v>
      </c>
      <c r="S790" s="61">
        <f t="shared" si="201"/>
        <v>3040.7831999999999</v>
      </c>
      <c r="T790" s="56">
        <f t="shared" si="206"/>
        <v>11700</v>
      </c>
      <c r="U790" s="141">
        <f t="shared" si="207"/>
        <v>5618.4336000000003</v>
      </c>
      <c r="V790" s="32" t="s">
        <v>983</v>
      </c>
    </row>
    <row r="791" spans="1:22" thickTop="1" thickBot="1">
      <c r="A791" s="32">
        <v>598</v>
      </c>
      <c r="C791" s="57">
        <f t="shared" si="203"/>
        <v>2099.8739999999998</v>
      </c>
      <c r="D791" s="58">
        <v>2700</v>
      </c>
      <c r="E791" s="59">
        <f t="shared" si="205"/>
        <v>0</v>
      </c>
      <c r="F791" s="52" t="s">
        <v>1407</v>
      </c>
      <c r="G791" s="138" t="s">
        <v>1408</v>
      </c>
      <c r="H791" s="142" t="s">
        <v>11</v>
      </c>
      <c r="I791" s="143">
        <v>1038</v>
      </c>
      <c r="J791" s="143">
        <f t="shared" si="195"/>
        <v>197.22</v>
      </c>
      <c r="K791" s="53">
        <f t="shared" si="196"/>
        <v>1235.22</v>
      </c>
      <c r="L791" s="143">
        <f t="shared" si="197"/>
        <v>49.408799999999999</v>
      </c>
      <c r="M791" s="51">
        <f t="shared" si="198"/>
        <v>1284.6288</v>
      </c>
      <c r="N791" s="54">
        <v>2</v>
      </c>
      <c r="O791" s="95">
        <v>5</v>
      </c>
      <c r="P791" s="54">
        <v>1</v>
      </c>
      <c r="Q791" s="55">
        <f t="shared" si="199"/>
        <v>1</v>
      </c>
      <c r="S791" s="61">
        <f t="shared" si="201"/>
        <v>1284.6288</v>
      </c>
      <c r="T791" s="56">
        <f t="shared" si="206"/>
        <v>2700</v>
      </c>
      <c r="U791" s="141">
        <f t="shared" si="207"/>
        <v>1415.3712</v>
      </c>
      <c r="V791" s="32">
        <v>2010</v>
      </c>
    </row>
    <row r="792" spans="1:22" thickTop="1" thickBot="1">
      <c r="A792" s="32">
        <v>608</v>
      </c>
      <c r="C792" s="57">
        <f t="shared" si="203"/>
        <v>1248.191</v>
      </c>
      <c r="D792" s="58">
        <v>2800</v>
      </c>
      <c r="E792" s="59">
        <f t="shared" si="205"/>
        <v>0</v>
      </c>
      <c r="F792" s="52" t="s">
        <v>1407</v>
      </c>
      <c r="G792" s="138" t="s">
        <v>177</v>
      </c>
      <c r="H792" s="142" t="s">
        <v>21</v>
      </c>
      <c r="I792" s="143">
        <v>617</v>
      </c>
      <c r="J792" s="143">
        <f t="shared" si="195"/>
        <v>117.23</v>
      </c>
      <c r="K792" s="53">
        <f t="shared" si="196"/>
        <v>734.23</v>
      </c>
      <c r="L792" s="143">
        <f t="shared" si="197"/>
        <v>29.369200000000003</v>
      </c>
      <c r="M792" s="51">
        <f t="shared" si="198"/>
        <v>763.5992</v>
      </c>
      <c r="N792" s="54">
        <v>4</v>
      </c>
      <c r="O792" s="95">
        <v>20</v>
      </c>
      <c r="P792" s="54">
        <v>4</v>
      </c>
      <c r="Q792" s="55">
        <f t="shared" si="199"/>
        <v>0</v>
      </c>
      <c r="S792" s="61">
        <f t="shared" si="201"/>
        <v>0</v>
      </c>
      <c r="T792" s="56">
        <f t="shared" si="206"/>
        <v>11200</v>
      </c>
      <c r="U792" s="141">
        <f t="shared" si="207"/>
        <v>8145.6031999999996</v>
      </c>
    </row>
    <row r="793" spans="1:22" thickTop="1" thickBot="1">
      <c r="A793" s="32">
        <v>610</v>
      </c>
      <c r="C793" s="57">
        <f t="shared" si="203"/>
        <v>1517.25</v>
      </c>
      <c r="D793" s="58">
        <v>2800</v>
      </c>
      <c r="E793" s="59">
        <f t="shared" si="205"/>
        <v>0</v>
      </c>
      <c r="F793" s="52" t="s">
        <v>1407</v>
      </c>
      <c r="G793" s="138" t="s">
        <v>1496</v>
      </c>
      <c r="H793" s="142" t="s">
        <v>21</v>
      </c>
      <c r="I793" s="143">
        <v>750</v>
      </c>
      <c r="J793" s="143">
        <f t="shared" si="195"/>
        <v>142.5</v>
      </c>
      <c r="K793" s="127">
        <f t="shared" si="196"/>
        <v>892.5</v>
      </c>
      <c r="L793" s="143">
        <f t="shared" si="197"/>
        <v>35.700000000000003</v>
      </c>
      <c r="M793" s="51">
        <f t="shared" si="198"/>
        <v>928.2</v>
      </c>
      <c r="N793" s="54">
        <v>10</v>
      </c>
      <c r="O793" s="95">
        <v>0</v>
      </c>
      <c r="P793" s="54">
        <f>O793+B801</f>
        <v>0</v>
      </c>
      <c r="Q793" s="55">
        <f t="shared" si="199"/>
        <v>10</v>
      </c>
      <c r="S793" s="61">
        <f t="shared" si="201"/>
        <v>9282</v>
      </c>
      <c r="T793" s="56">
        <f t="shared" si="206"/>
        <v>0</v>
      </c>
      <c r="U793" s="141">
        <f t="shared" si="207"/>
        <v>0</v>
      </c>
      <c r="V793" s="32" t="s">
        <v>1493</v>
      </c>
    </row>
    <row r="794" spans="1:22" thickTop="1" thickBot="1">
      <c r="C794" s="57">
        <f t="shared" si="203"/>
        <v>8581.5659999999989</v>
      </c>
      <c r="D794" s="58">
        <v>8500</v>
      </c>
      <c r="E794" s="59">
        <f t="shared" si="205"/>
        <v>8500</v>
      </c>
      <c r="F794" s="52" t="s">
        <v>2418</v>
      </c>
      <c r="G794" s="138" t="s">
        <v>2419</v>
      </c>
      <c r="H794" s="142" t="s">
        <v>624</v>
      </c>
      <c r="I794" s="143">
        <v>4242</v>
      </c>
      <c r="J794" s="143">
        <f t="shared" si="195"/>
        <v>805.98</v>
      </c>
      <c r="K794" s="125">
        <f t="shared" si="196"/>
        <v>5047.9799999999996</v>
      </c>
      <c r="L794" s="143">
        <f t="shared" si="197"/>
        <v>201.91919999999999</v>
      </c>
      <c r="M794" s="51">
        <f t="shared" si="198"/>
        <v>5249.8991999999998</v>
      </c>
      <c r="N794" s="54">
        <v>2</v>
      </c>
      <c r="O794" s="95">
        <v>0</v>
      </c>
      <c r="P794" s="54">
        <v>2</v>
      </c>
      <c r="Q794" s="55">
        <f t="shared" si="199"/>
        <v>0</v>
      </c>
      <c r="S794" s="61">
        <f t="shared" si="201"/>
        <v>0</v>
      </c>
      <c r="T794" s="56">
        <f t="shared" si="206"/>
        <v>17000</v>
      </c>
      <c r="U794" s="141">
        <f t="shared" si="207"/>
        <v>6500.2016000000003</v>
      </c>
      <c r="V794" s="32">
        <v>2014</v>
      </c>
    </row>
    <row r="795" spans="1:22" thickTop="1" thickBot="1">
      <c r="A795" s="32">
        <v>611</v>
      </c>
      <c r="C795" s="57">
        <f t="shared" si="203"/>
        <v>27017.165000000001</v>
      </c>
      <c r="D795" s="58">
        <v>27500</v>
      </c>
      <c r="E795" s="59">
        <f t="shared" si="205"/>
        <v>27500</v>
      </c>
      <c r="F795" s="52" t="s">
        <v>604</v>
      </c>
      <c r="G795" s="138" t="s">
        <v>605</v>
      </c>
      <c r="H795" s="142" t="s">
        <v>21</v>
      </c>
      <c r="I795" s="143">
        <v>13355</v>
      </c>
      <c r="J795" s="143">
        <f t="shared" si="195"/>
        <v>2537.4499999999998</v>
      </c>
      <c r="K795" s="53">
        <f t="shared" si="196"/>
        <v>15892.45</v>
      </c>
      <c r="L795" s="143">
        <f t="shared" si="197"/>
        <v>635.69800000000009</v>
      </c>
      <c r="M795" s="51">
        <f t="shared" si="198"/>
        <v>16528.148000000001</v>
      </c>
      <c r="N795" s="54">
        <v>1</v>
      </c>
      <c r="O795" s="95">
        <v>0</v>
      </c>
      <c r="P795" s="54">
        <v>0</v>
      </c>
      <c r="Q795" s="55">
        <f t="shared" si="199"/>
        <v>1</v>
      </c>
      <c r="S795" s="61">
        <f t="shared" si="201"/>
        <v>16528.148000000001</v>
      </c>
      <c r="T795" s="56">
        <f t="shared" si="206"/>
        <v>0</v>
      </c>
      <c r="U795" s="141">
        <f t="shared" si="207"/>
        <v>0</v>
      </c>
    </row>
    <row r="796" spans="1:22" thickTop="1" thickBot="1">
      <c r="A796" s="32">
        <v>612</v>
      </c>
      <c r="C796" s="57">
        <f t="shared" si="203"/>
        <v>5239.57</v>
      </c>
      <c r="D796" s="58">
        <v>5500</v>
      </c>
      <c r="E796" s="59">
        <f t="shared" si="205"/>
        <v>0</v>
      </c>
      <c r="F796" s="52" t="s">
        <v>1215</v>
      </c>
      <c r="G796" s="138" t="s">
        <v>287</v>
      </c>
      <c r="H796" s="142" t="s">
        <v>11</v>
      </c>
      <c r="I796" s="143">
        <v>2590</v>
      </c>
      <c r="J796" s="143">
        <f t="shared" si="195"/>
        <v>492.1</v>
      </c>
      <c r="K796" s="53">
        <f t="shared" si="196"/>
        <v>3082.1</v>
      </c>
      <c r="L796" s="143">
        <f t="shared" si="197"/>
        <v>123.28400000000001</v>
      </c>
      <c r="M796" s="51">
        <f t="shared" si="198"/>
        <v>3205.384</v>
      </c>
      <c r="N796" s="54">
        <v>2</v>
      </c>
      <c r="O796" s="95">
        <v>1</v>
      </c>
      <c r="P796" s="54">
        <f t="shared" ref="P796:P801" si="209">O796+B804</f>
        <v>1</v>
      </c>
      <c r="Q796" s="55">
        <f t="shared" si="199"/>
        <v>1</v>
      </c>
      <c r="S796" s="61">
        <f t="shared" si="201"/>
        <v>3205.384</v>
      </c>
      <c r="T796" s="56">
        <f t="shared" si="206"/>
        <v>5500</v>
      </c>
      <c r="U796" s="141">
        <f t="shared" si="207"/>
        <v>2294.616</v>
      </c>
    </row>
    <row r="797" spans="1:22" thickTop="1" thickBot="1">
      <c r="A797" s="32">
        <v>613</v>
      </c>
      <c r="C797" s="57">
        <f t="shared" si="203"/>
        <v>3621.1699999999996</v>
      </c>
      <c r="D797" s="58">
        <v>5500</v>
      </c>
      <c r="E797" s="59">
        <f t="shared" si="205"/>
        <v>5500</v>
      </c>
      <c r="F797" s="52" t="s">
        <v>1213</v>
      </c>
      <c r="G797" s="138" t="s">
        <v>184</v>
      </c>
      <c r="H797" s="142" t="s">
        <v>21</v>
      </c>
      <c r="I797" s="143">
        <v>1790</v>
      </c>
      <c r="J797" s="143">
        <f t="shared" si="195"/>
        <v>340.1</v>
      </c>
      <c r="K797" s="53">
        <f t="shared" si="196"/>
        <v>2130.1</v>
      </c>
      <c r="L797" s="143">
        <f t="shared" si="197"/>
        <v>85.203999999999994</v>
      </c>
      <c r="M797" s="51">
        <f t="shared" si="198"/>
        <v>2215.3040000000001</v>
      </c>
      <c r="N797" s="54">
        <v>3</v>
      </c>
      <c r="O797" s="95">
        <v>0</v>
      </c>
      <c r="P797" s="54">
        <f t="shared" si="209"/>
        <v>1</v>
      </c>
      <c r="Q797" s="55">
        <f t="shared" si="199"/>
        <v>2</v>
      </c>
      <c r="S797" s="61">
        <f t="shared" si="201"/>
        <v>4430.6080000000002</v>
      </c>
      <c r="T797" s="56">
        <f t="shared" si="206"/>
        <v>5500</v>
      </c>
      <c r="U797" s="141">
        <f t="shared" si="207"/>
        <v>3284.6959999999999</v>
      </c>
    </row>
    <row r="798" spans="1:22" thickTop="1" thickBot="1">
      <c r="A798" s="32">
        <v>614</v>
      </c>
      <c r="C798" s="57">
        <f t="shared" si="203"/>
        <v>746.48699999999997</v>
      </c>
      <c r="D798" s="58">
        <v>3000</v>
      </c>
      <c r="E798" s="59">
        <f t="shared" si="205"/>
        <v>0</v>
      </c>
      <c r="F798" s="52" t="s">
        <v>1611</v>
      </c>
      <c r="G798" s="138" t="s">
        <v>1612</v>
      </c>
      <c r="H798" s="142" t="s">
        <v>21</v>
      </c>
      <c r="I798" s="143">
        <v>369</v>
      </c>
      <c r="J798" s="143">
        <f t="shared" si="195"/>
        <v>70.11</v>
      </c>
      <c r="K798" s="53">
        <f t="shared" si="196"/>
        <v>439.11</v>
      </c>
      <c r="L798" s="143">
        <f t="shared" si="197"/>
        <v>17.564400000000003</v>
      </c>
      <c r="M798" s="51">
        <f t="shared" si="198"/>
        <v>456.67439999999999</v>
      </c>
      <c r="N798" s="54">
        <v>10</v>
      </c>
      <c r="O798" s="95">
        <v>0</v>
      </c>
      <c r="P798" s="54">
        <f t="shared" si="209"/>
        <v>0</v>
      </c>
      <c r="Q798" s="55">
        <f t="shared" si="199"/>
        <v>10</v>
      </c>
      <c r="S798" s="61">
        <f t="shared" si="201"/>
        <v>4566.7439999999997</v>
      </c>
      <c r="T798" s="56">
        <f t="shared" si="206"/>
        <v>0</v>
      </c>
      <c r="U798" s="141">
        <f t="shared" si="207"/>
        <v>0</v>
      </c>
      <c r="V798" s="32" t="s">
        <v>1603</v>
      </c>
    </row>
    <row r="799" spans="1:22" thickTop="1" thickBot="1">
      <c r="A799" s="32">
        <v>616</v>
      </c>
      <c r="C799" s="57">
        <f t="shared" si="203"/>
        <v>14304.633</v>
      </c>
      <c r="D799" s="58">
        <v>15500</v>
      </c>
      <c r="E799" s="59">
        <f t="shared" si="205"/>
        <v>0</v>
      </c>
      <c r="F799" s="52" t="s">
        <v>1499</v>
      </c>
      <c r="G799" s="138" t="s">
        <v>1500</v>
      </c>
      <c r="H799" s="142" t="s">
        <v>21</v>
      </c>
      <c r="I799" s="143">
        <v>7071</v>
      </c>
      <c r="J799" s="143">
        <f t="shared" si="195"/>
        <v>1343.49</v>
      </c>
      <c r="K799" s="127">
        <f t="shared" si="196"/>
        <v>8414.49</v>
      </c>
      <c r="L799" s="143">
        <f t="shared" si="197"/>
        <v>336.57959999999997</v>
      </c>
      <c r="M799" s="51">
        <f t="shared" si="198"/>
        <v>8751.0695999999989</v>
      </c>
      <c r="N799" s="54">
        <v>1</v>
      </c>
      <c r="O799" s="95">
        <v>0</v>
      </c>
      <c r="P799" s="54">
        <f t="shared" si="209"/>
        <v>0</v>
      </c>
      <c r="Q799" s="55">
        <f t="shared" si="199"/>
        <v>1</v>
      </c>
      <c r="S799" s="61">
        <f t="shared" si="201"/>
        <v>8751.0695999999989</v>
      </c>
      <c r="T799" s="56">
        <f t="shared" si="206"/>
        <v>0</v>
      </c>
      <c r="U799" s="141">
        <f t="shared" si="207"/>
        <v>0</v>
      </c>
      <c r="V799" s="32" t="s">
        <v>1493</v>
      </c>
    </row>
    <row r="800" spans="1:22" thickTop="1" thickBot="1">
      <c r="A800" s="32">
        <v>618</v>
      </c>
      <c r="C800" s="57">
        <f t="shared" si="203"/>
        <v>4025.7699999999995</v>
      </c>
      <c r="D800" s="58">
        <v>4500</v>
      </c>
      <c r="E800" s="59">
        <f t="shared" si="205"/>
        <v>0</v>
      </c>
      <c r="F800" s="52" t="s">
        <v>1214</v>
      </c>
      <c r="G800" s="138" t="s">
        <v>62</v>
      </c>
      <c r="H800" s="142" t="s">
        <v>63</v>
      </c>
      <c r="I800" s="143">
        <v>1990</v>
      </c>
      <c r="J800" s="143">
        <f t="shared" si="195"/>
        <v>378.1</v>
      </c>
      <c r="K800" s="53">
        <f t="shared" si="196"/>
        <v>2368.1</v>
      </c>
      <c r="L800" s="143">
        <f t="shared" si="197"/>
        <v>94.724000000000004</v>
      </c>
      <c r="M800" s="51">
        <f t="shared" si="198"/>
        <v>2462.8240000000001</v>
      </c>
      <c r="N800" s="54">
        <v>5</v>
      </c>
      <c r="O800" s="95">
        <v>2</v>
      </c>
      <c r="P800" s="54">
        <f t="shared" si="209"/>
        <v>2</v>
      </c>
      <c r="Q800" s="55">
        <f t="shared" si="199"/>
        <v>3</v>
      </c>
      <c r="S800" s="61">
        <f t="shared" si="201"/>
        <v>7388.4719999999998</v>
      </c>
      <c r="T800" s="56">
        <f t="shared" si="206"/>
        <v>9000</v>
      </c>
      <c r="U800" s="141">
        <f t="shared" si="207"/>
        <v>4074.3519999999999</v>
      </c>
    </row>
    <row r="801" spans="1:22" thickTop="1" thickBot="1">
      <c r="A801" s="32">
        <v>620</v>
      </c>
      <c r="C801" s="57">
        <f t="shared" si="203"/>
        <v>34512.380000000005</v>
      </c>
      <c r="D801" s="58">
        <v>32100</v>
      </c>
      <c r="E801" s="59">
        <f t="shared" si="205"/>
        <v>0</v>
      </c>
      <c r="F801" s="52" t="s">
        <v>1497</v>
      </c>
      <c r="G801" s="138" t="s">
        <v>1498</v>
      </c>
      <c r="H801" s="142" t="s">
        <v>21</v>
      </c>
      <c r="I801" s="143">
        <v>17060</v>
      </c>
      <c r="J801" s="143">
        <f t="shared" si="195"/>
        <v>3241.4</v>
      </c>
      <c r="K801" s="53">
        <f t="shared" si="196"/>
        <v>20301.400000000001</v>
      </c>
      <c r="L801" s="143">
        <f t="shared" si="197"/>
        <v>812.05600000000004</v>
      </c>
      <c r="M801" s="51">
        <f t="shared" si="198"/>
        <v>21113.456000000002</v>
      </c>
      <c r="N801" s="54">
        <v>1</v>
      </c>
      <c r="O801" s="95">
        <v>0</v>
      </c>
      <c r="P801" s="54">
        <f t="shared" si="209"/>
        <v>0</v>
      </c>
      <c r="Q801" s="55">
        <f t="shared" si="199"/>
        <v>1</v>
      </c>
      <c r="S801" s="61">
        <f t="shared" si="201"/>
        <v>21113.456000000002</v>
      </c>
      <c r="T801" s="56">
        <f t="shared" si="206"/>
        <v>0</v>
      </c>
      <c r="U801" s="141">
        <f t="shared" si="207"/>
        <v>0</v>
      </c>
      <c r="V801" s="32" t="s">
        <v>1493</v>
      </c>
    </row>
    <row r="802" spans="1:22" thickTop="1" thickBot="1">
      <c r="A802" s="32">
        <v>621</v>
      </c>
      <c r="B802" s="60">
        <v>1</v>
      </c>
      <c r="C802" s="57">
        <f t="shared" si="203"/>
        <v>1353.3869999999999</v>
      </c>
      <c r="D802" s="58">
        <v>1500</v>
      </c>
      <c r="E802" s="59">
        <f t="shared" si="205"/>
        <v>0</v>
      </c>
      <c r="F802" s="52" t="s">
        <v>320</v>
      </c>
      <c r="G802" s="138" t="s">
        <v>319</v>
      </c>
      <c r="H802" s="142" t="s">
        <v>35</v>
      </c>
      <c r="I802" s="143">
        <v>669</v>
      </c>
      <c r="J802" s="143">
        <f t="shared" si="195"/>
        <v>127.11</v>
      </c>
      <c r="K802" s="53">
        <f t="shared" si="196"/>
        <v>796.11</v>
      </c>
      <c r="L802" s="143">
        <f t="shared" si="197"/>
        <v>31.8444</v>
      </c>
      <c r="M802" s="51">
        <f t="shared" si="198"/>
        <v>827.95439999999996</v>
      </c>
      <c r="N802" s="54">
        <v>24</v>
      </c>
      <c r="O802" s="95">
        <v>18</v>
      </c>
      <c r="P802" s="54">
        <v>1</v>
      </c>
      <c r="Q802" s="55">
        <f t="shared" si="199"/>
        <v>23</v>
      </c>
      <c r="S802" s="61">
        <f t="shared" si="201"/>
        <v>19042.9512</v>
      </c>
      <c r="T802" s="56">
        <f t="shared" si="206"/>
        <v>1500</v>
      </c>
      <c r="U802" s="141">
        <f t="shared" si="207"/>
        <v>672.04560000000004</v>
      </c>
      <c r="V802" s="32" t="s">
        <v>1369</v>
      </c>
    </row>
    <row r="803" spans="1:22" thickTop="1" thickBot="1">
      <c r="A803" s="32">
        <v>622</v>
      </c>
      <c r="B803" s="60">
        <v>1</v>
      </c>
      <c r="C803" s="57">
        <f t="shared" si="203"/>
        <v>2872.66</v>
      </c>
      <c r="D803" s="58">
        <v>3000</v>
      </c>
      <c r="E803" s="59">
        <f t="shared" si="205"/>
        <v>0</v>
      </c>
      <c r="F803" s="52" t="s">
        <v>1555</v>
      </c>
      <c r="G803" s="138" t="s">
        <v>64</v>
      </c>
      <c r="H803" s="142" t="s">
        <v>63</v>
      </c>
      <c r="I803" s="143">
        <v>1420</v>
      </c>
      <c r="J803" s="143">
        <f t="shared" si="195"/>
        <v>269.8</v>
      </c>
      <c r="K803" s="127">
        <f t="shared" si="196"/>
        <v>1689.8</v>
      </c>
      <c r="L803" s="143">
        <f t="shared" si="197"/>
        <v>67.591999999999999</v>
      </c>
      <c r="M803" s="51">
        <f t="shared" si="198"/>
        <v>1757.3920000000001</v>
      </c>
      <c r="N803" s="54">
        <v>4</v>
      </c>
      <c r="O803" s="95">
        <v>0</v>
      </c>
      <c r="P803" s="54">
        <v>4</v>
      </c>
      <c r="Q803" s="55">
        <f t="shared" si="199"/>
        <v>0</v>
      </c>
      <c r="S803" s="61">
        <f t="shared" si="201"/>
        <v>0</v>
      </c>
      <c r="T803" s="56">
        <f t="shared" si="206"/>
        <v>12000</v>
      </c>
      <c r="U803" s="141">
        <f t="shared" si="207"/>
        <v>4970.4319999999998</v>
      </c>
      <c r="V803" s="32">
        <v>2013</v>
      </c>
    </row>
    <row r="804" spans="1:22" thickTop="1" thickBot="1">
      <c r="A804" s="32">
        <v>623</v>
      </c>
      <c r="C804" s="57">
        <f t="shared" si="203"/>
        <v>0</v>
      </c>
      <c r="E804" s="59">
        <f t="shared" si="205"/>
        <v>0</v>
      </c>
      <c r="F804" s="52" t="s">
        <v>1266</v>
      </c>
      <c r="G804" s="138" t="s">
        <v>1267</v>
      </c>
      <c r="J804" s="143">
        <f t="shared" si="195"/>
        <v>0</v>
      </c>
      <c r="K804" s="53">
        <f t="shared" si="196"/>
        <v>0</v>
      </c>
      <c r="L804" s="143">
        <f t="shared" si="197"/>
        <v>0</v>
      </c>
      <c r="M804" s="51">
        <f t="shared" si="198"/>
        <v>0</v>
      </c>
      <c r="O804" s="95">
        <v>0</v>
      </c>
      <c r="P804" s="54">
        <f>O804+B812</f>
        <v>0</v>
      </c>
      <c r="Q804" s="55">
        <f t="shared" si="199"/>
        <v>0</v>
      </c>
      <c r="S804" s="61">
        <f t="shared" si="201"/>
        <v>0</v>
      </c>
      <c r="T804" s="56">
        <f t="shared" si="206"/>
        <v>0</v>
      </c>
      <c r="U804" s="141">
        <f t="shared" si="207"/>
        <v>0</v>
      </c>
    </row>
    <row r="805" spans="1:22" thickTop="1" thickBot="1">
      <c r="A805" s="32">
        <v>624</v>
      </c>
      <c r="B805" s="60">
        <v>1</v>
      </c>
      <c r="C805" s="57">
        <f t="shared" si="203"/>
        <v>0</v>
      </c>
      <c r="E805" s="59">
        <f t="shared" si="205"/>
        <v>0</v>
      </c>
      <c r="F805" s="52" t="s">
        <v>1266</v>
      </c>
      <c r="G805" s="138" t="s">
        <v>1268</v>
      </c>
      <c r="J805" s="143">
        <f t="shared" si="195"/>
        <v>0</v>
      </c>
      <c r="K805" s="53">
        <f t="shared" si="196"/>
        <v>0</v>
      </c>
      <c r="L805" s="143">
        <f t="shared" si="197"/>
        <v>0</v>
      </c>
      <c r="M805" s="51">
        <f t="shared" si="198"/>
        <v>0</v>
      </c>
      <c r="O805" s="95">
        <v>0</v>
      </c>
      <c r="P805" s="54">
        <f>O805+B813</f>
        <v>0</v>
      </c>
      <c r="Q805" s="55">
        <f t="shared" si="199"/>
        <v>0</v>
      </c>
      <c r="S805" s="61">
        <f t="shared" si="201"/>
        <v>0</v>
      </c>
      <c r="T805" s="56">
        <f t="shared" si="206"/>
        <v>0</v>
      </c>
      <c r="U805" s="141">
        <f t="shared" si="207"/>
        <v>0</v>
      </c>
    </row>
    <row r="806" spans="1:22" thickTop="1" thickBot="1">
      <c r="A806" s="32">
        <v>625</v>
      </c>
      <c r="C806" s="57">
        <f t="shared" si="203"/>
        <v>2872.66</v>
      </c>
      <c r="D806" s="58">
        <v>3750</v>
      </c>
      <c r="E806" s="59">
        <f t="shared" si="205"/>
        <v>0</v>
      </c>
      <c r="F806" s="52" t="s">
        <v>116</v>
      </c>
      <c r="G806" s="138" t="s">
        <v>1105</v>
      </c>
      <c r="H806" s="142" t="s">
        <v>63</v>
      </c>
      <c r="I806" s="143">
        <v>1420</v>
      </c>
      <c r="J806" s="143">
        <f t="shared" si="195"/>
        <v>269.8</v>
      </c>
      <c r="K806" s="53">
        <f t="shared" si="196"/>
        <v>1689.8</v>
      </c>
      <c r="L806" s="143">
        <f t="shared" si="197"/>
        <v>67.591999999999999</v>
      </c>
      <c r="M806" s="51">
        <f t="shared" si="198"/>
        <v>1757.3920000000001</v>
      </c>
      <c r="N806" s="54">
        <v>12</v>
      </c>
      <c r="O806" s="95">
        <v>0</v>
      </c>
      <c r="P806" s="54">
        <v>0</v>
      </c>
      <c r="Q806" s="55">
        <f t="shared" si="199"/>
        <v>12</v>
      </c>
      <c r="S806" s="61">
        <f t="shared" si="201"/>
        <v>21088.704000000002</v>
      </c>
      <c r="U806" s="141">
        <f t="shared" si="207"/>
        <v>0</v>
      </c>
      <c r="V806" s="32" t="s">
        <v>1170</v>
      </c>
    </row>
    <row r="807" spans="1:22" thickTop="1" thickBot="1">
      <c r="A807" s="32">
        <v>626</v>
      </c>
      <c r="C807" s="57">
        <f t="shared" si="203"/>
        <v>3906.4129999999996</v>
      </c>
      <c r="D807" s="58">
        <v>4650</v>
      </c>
      <c r="E807" s="59">
        <f t="shared" si="205"/>
        <v>0</v>
      </c>
      <c r="F807" s="52" t="s">
        <v>116</v>
      </c>
      <c r="G807" s="138" t="s">
        <v>1023</v>
      </c>
      <c r="H807" s="142" t="s">
        <v>624</v>
      </c>
      <c r="I807" s="143">
        <v>1931</v>
      </c>
      <c r="J807" s="143">
        <f t="shared" si="195"/>
        <v>366.89</v>
      </c>
      <c r="K807" s="53">
        <f t="shared" si="196"/>
        <v>2297.89</v>
      </c>
      <c r="L807" s="143">
        <f t="shared" si="197"/>
        <v>91.915599999999998</v>
      </c>
      <c r="M807" s="51">
        <f t="shared" si="198"/>
        <v>2389.8055999999997</v>
      </c>
      <c r="N807" s="54">
        <v>14</v>
      </c>
      <c r="O807" s="95">
        <v>0</v>
      </c>
      <c r="P807" s="54">
        <v>1</v>
      </c>
      <c r="Q807" s="55">
        <f t="shared" si="199"/>
        <v>13</v>
      </c>
      <c r="S807" s="61">
        <f t="shared" si="201"/>
        <v>31067.472799999996</v>
      </c>
      <c r="T807" s="56">
        <f t="shared" ref="T807:T838" si="210">P807*D807</f>
        <v>4650</v>
      </c>
      <c r="U807" s="141">
        <f t="shared" si="207"/>
        <v>2260.1944000000003</v>
      </c>
      <c r="V807" s="32" t="s">
        <v>1021</v>
      </c>
    </row>
    <row r="808" spans="1:22" thickTop="1" thickBot="1">
      <c r="A808" s="32">
        <v>627</v>
      </c>
      <c r="C808" s="57">
        <f t="shared" si="203"/>
        <v>5765.55</v>
      </c>
      <c r="D808" s="58">
        <v>5750</v>
      </c>
      <c r="E808" s="59">
        <f t="shared" si="205"/>
        <v>0</v>
      </c>
      <c r="F808" s="52" t="s">
        <v>1154</v>
      </c>
      <c r="G808" s="138" t="s">
        <v>1346</v>
      </c>
      <c r="H808" s="142" t="s">
        <v>970</v>
      </c>
      <c r="I808" s="143">
        <v>2850</v>
      </c>
      <c r="J808" s="143">
        <f t="shared" ref="J808:J871" si="211">0.19*I808</f>
        <v>541.5</v>
      </c>
      <c r="K808" s="125">
        <f t="shared" ref="K808:K871" si="212">I808+J808</f>
        <v>3391.5</v>
      </c>
      <c r="L808" s="143">
        <f t="shared" ref="L808:L871" si="213">0.04*K808</f>
        <v>135.66</v>
      </c>
      <c r="M808" s="51">
        <f t="shared" ref="M808:M871" si="214">K808+L808</f>
        <v>3527.16</v>
      </c>
      <c r="N808" s="54">
        <v>6</v>
      </c>
      <c r="O808" s="95">
        <v>0</v>
      </c>
      <c r="P808" s="54">
        <f>O808+B816</f>
        <v>0</v>
      </c>
      <c r="Q808" s="55">
        <f t="shared" ref="Q808:Q871" si="215">N808-P808</f>
        <v>6</v>
      </c>
      <c r="S808" s="61">
        <f t="shared" si="201"/>
        <v>21162.959999999999</v>
      </c>
      <c r="T808" s="56">
        <f t="shared" si="210"/>
        <v>0</v>
      </c>
      <c r="U808" s="141">
        <f t="shared" si="207"/>
        <v>0</v>
      </c>
      <c r="V808" s="32" t="s">
        <v>1341</v>
      </c>
    </row>
    <row r="809" spans="1:22" thickTop="1" thickBot="1">
      <c r="A809" s="32">
        <v>628</v>
      </c>
      <c r="C809" s="57">
        <f t="shared" si="203"/>
        <v>6938.8899999999994</v>
      </c>
      <c r="D809" s="58">
        <v>6700</v>
      </c>
      <c r="E809" s="59">
        <f t="shared" ref="E809:E840" si="216">B817*D809</f>
        <v>0</v>
      </c>
      <c r="F809" s="52" t="s">
        <v>1154</v>
      </c>
      <c r="G809" s="138" t="s">
        <v>1193</v>
      </c>
      <c r="H809" s="142" t="s">
        <v>290</v>
      </c>
      <c r="I809" s="143">
        <v>3430</v>
      </c>
      <c r="J809" s="143">
        <f t="shared" si="211"/>
        <v>651.70000000000005</v>
      </c>
      <c r="K809" s="53">
        <f t="shared" si="212"/>
        <v>4081.7</v>
      </c>
      <c r="L809" s="143">
        <f t="shared" si="213"/>
        <v>163.268</v>
      </c>
      <c r="M809" s="51">
        <f t="shared" si="214"/>
        <v>4244.9679999999998</v>
      </c>
      <c r="N809" s="54">
        <v>3</v>
      </c>
      <c r="O809" s="95">
        <v>0</v>
      </c>
      <c r="P809" s="54">
        <f>O809+B817</f>
        <v>0</v>
      </c>
      <c r="Q809" s="55">
        <f t="shared" si="215"/>
        <v>3</v>
      </c>
      <c r="S809" s="61">
        <f t="shared" si="201"/>
        <v>12734.903999999999</v>
      </c>
      <c r="T809" s="56">
        <f t="shared" si="210"/>
        <v>0</v>
      </c>
      <c r="U809" s="141">
        <f t="shared" ref="U809:U840" si="217">T809-P809*M809</f>
        <v>0</v>
      </c>
      <c r="V809" s="32" t="s">
        <v>1170</v>
      </c>
    </row>
    <row r="810" spans="1:22" thickTop="1" thickBot="1">
      <c r="A810" s="32">
        <v>629</v>
      </c>
      <c r="C810" s="57">
        <f t="shared" si="203"/>
        <v>2419.5079999999998</v>
      </c>
      <c r="D810" s="58">
        <v>2100</v>
      </c>
      <c r="E810" s="59">
        <f t="shared" si="216"/>
        <v>0</v>
      </c>
      <c r="F810" s="52" t="s">
        <v>344</v>
      </c>
      <c r="G810" s="138" t="s">
        <v>472</v>
      </c>
      <c r="H810" s="142" t="s">
        <v>11</v>
      </c>
      <c r="I810" s="143">
        <v>1196</v>
      </c>
      <c r="J810" s="143">
        <f t="shared" si="211"/>
        <v>227.24</v>
      </c>
      <c r="K810" s="53">
        <f t="shared" si="212"/>
        <v>1423.24</v>
      </c>
      <c r="L810" s="143">
        <f t="shared" si="213"/>
        <v>56.929600000000001</v>
      </c>
      <c r="M810" s="51">
        <f t="shared" si="214"/>
        <v>1480.1695999999999</v>
      </c>
      <c r="N810" s="54">
        <v>6</v>
      </c>
      <c r="O810" s="95">
        <v>6</v>
      </c>
      <c r="P810" s="54">
        <f>O810+B818</f>
        <v>6</v>
      </c>
      <c r="Q810" s="55">
        <f t="shared" si="215"/>
        <v>0</v>
      </c>
      <c r="S810" s="61">
        <f t="shared" si="201"/>
        <v>0</v>
      </c>
      <c r="T810" s="56">
        <f t="shared" si="210"/>
        <v>12600</v>
      </c>
      <c r="U810" s="141">
        <f t="shared" si="217"/>
        <v>3718.9824000000008</v>
      </c>
    </row>
    <row r="811" spans="1:22" thickTop="1" thickBot="1">
      <c r="A811" s="32">
        <v>630</v>
      </c>
      <c r="C811" s="57">
        <f t="shared" si="203"/>
        <v>1980.5169999999998</v>
      </c>
      <c r="D811" s="58">
        <v>2950</v>
      </c>
      <c r="E811" s="59">
        <f t="shared" si="216"/>
        <v>0</v>
      </c>
      <c r="F811" s="52" t="s">
        <v>344</v>
      </c>
      <c r="G811" s="138" t="s">
        <v>473</v>
      </c>
      <c r="H811" s="142" t="s">
        <v>286</v>
      </c>
      <c r="I811" s="143">
        <v>979</v>
      </c>
      <c r="J811" s="143">
        <f t="shared" si="211"/>
        <v>186.01</v>
      </c>
      <c r="K811" s="53">
        <f t="shared" si="212"/>
        <v>1165.01</v>
      </c>
      <c r="L811" s="143">
        <f t="shared" si="213"/>
        <v>46.6004</v>
      </c>
      <c r="M811" s="51">
        <f t="shared" si="214"/>
        <v>1211.6104</v>
      </c>
      <c r="N811" s="54">
        <v>4</v>
      </c>
      <c r="O811" s="95">
        <v>3</v>
      </c>
      <c r="P811" s="54">
        <f>O811+B819</f>
        <v>3</v>
      </c>
      <c r="Q811" s="55">
        <f t="shared" si="215"/>
        <v>1</v>
      </c>
      <c r="S811" s="61">
        <f t="shared" si="201"/>
        <v>1211.6104</v>
      </c>
      <c r="T811" s="56">
        <f t="shared" si="210"/>
        <v>8850</v>
      </c>
      <c r="U811" s="141">
        <f t="shared" si="217"/>
        <v>5215.1687999999995</v>
      </c>
    </row>
    <row r="812" spans="1:22" thickTop="1" thickBot="1">
      <c r="A812" s="32">
        <v>631</v>
      </c>
      <c r="C812" s="57">
        <f t="shared" si="203"/>
        <v>3034.5</v>
      </c>
      <c r="D812" s="58">
        <v>3100</v>
      </c>
      <c r="E812" s="59">
        <f t="shared" si="216"/>
        <v>0</v>
      </c>
      <c r="F812" s="52" t="s">
        <v>344</v>
      </c>
      <c r="G812" s="138" t="s">
        <v>607</v>
      </c>
      <c r="H812" s="142" t="s">
        <v>11</v>
      </c>
      <c r="I812" s="143">
        <v>1500</v>
      </c>
      <c r="J812" s="143">
        <f t="shared" si="211"/>
        <v>285</v>
      </c>
      <c r="K812" s="53">
        <f t="shared" si="212"/>
        <v>1785</v>
      </c>
      <c r="L812" s="143">
        <f t="shared" si="213"/>
        <v>71.400000000000006</v>
      </c>
      <c r="M812" s="51">
        <f t="shared" si="214"/>
        <v>1856.4</v>
      </c>
      <c r="N812" s="54">
        <v>5</v>
      </c>
      <c r="O812" s="95">
        <v>0</v>
      </c>
      <c r="P812" s="54">
        <v>0</v>
      </c>
      <c r="Q812" s="55">
        <f t="shared" si="215"/>
        <v>5</v>
      </c>
      <c r="S812" s="61">
        <f t="shared" si="201"/>
        <v>9282</v>
      </c>
      <c r="T812" s="56">
        <f t="shared" si="210"/>
        <v>0</v>
      </c>
      <c r="U812" s="141">
        <f t="shared" si="217"/>
        <v>0</v>
      </c>
    </row>
    <row r="813" spans="1:22" thickTop="1" thickBot="1">
      <c r="A813" s="32">
        <v>632</v>
      </c>
      <c r="C813" s="57">
        <f t="shared" si="203"/>
        <v>5988.08</v>
      </c>
      <c r="D813" s="58">
        <v>5500</v>
      </c>
      <c r="E813" s="59">
        <f t="shared" si="216"/>
        <v>0</v>
      </c>
      <c r="F813" s="52" t="s">
        <v>344</v>
      </c>
      <c r="G813" s="138" t="s">
        <v>1194</v>
      </c>
      <c r="H813" s="142" t="s">
        <v>290</v>
      </c>
      <c r="I813" s="143">
        <v>2960</v>
      </c>
      <c r="J813" s="143">
        <f t="shared" si="211"/>
        <v>562.4</v>
      </c>
      <c r="K813" s="53">
        <f t="shared" si="212"/>
        <v>3522.4</v>
      </c>
      <c r="L813" s="143">
        <f t="shared" si="213"/>
        <v>140.89600000000002</v>
      </c>
      <c r="M813" s="51">
        <f t="shared" si="214"/>
        <v>3663.2960000000003</v>
      </c>
      <c r="N813" s="54">
        <v>2</v>
      </c>
      <c r="O813" s="95">
        <v>0</v>
      </c>
      <c r="P813" s="54">
        <f>O813+B821</f>
        <v>0</v>
      </c>
      <c r="Q813" s="55">
        <f t="shared" si="215"/>
        <v>2</v>
      </c>
      <c r="S813" s="61">
        <f t="shared" si="201"/>
        <v>7326.5920000000006</v>
      </c>
      <c r="T813" s="56">
        <f t="shared" si="210"/>
        <v>0</v>
      </c>
      <c r="U813" s="141">
        <f t="shared" si="217"/>
        <v>0</v>
      </c>
      <c r="V813" s="32" t="s">
        <v>1170</v>
      </c>
    </row>
    <row r="814" spans="1:22" thickTop="1" thickBot="1">
      <c r="A814" s="32">
        <v>633</v>
      </c>
      <c r="C814" s="57">
        <f t="shared" si="203"/>
        <v>0</v>
      </c>
      <c r="E814" s="59">
        <f t="shared" si="216"/>
        <v>0</v>
      </c>
      <c r="F814" s="52" t="s">
        <v>1269</v>
      </c>
      <c r="G814" s="138"/>
      <c r="J814" s="143">
        <f t="shared" si="211"/>
        <v>0</v>
      </c>
      <c r="K814" s="53">
        <f t="shared" si="212"/>
        <v>0</v>
      </c>
      <c r="L814" s="143">
        <f t="shared" si="213"/>
        <v>0</v>
      </c>
      <c r="M814" s="51">
        <f t="shared" si="214"/>
        <v>0</v>
      </c>
      <c r="O814" s="95">
        <v>0</v>
      </c>
      <c r="P814" s="54">
        <f>O814+B822</f>
        <v>0</v>
      </c>
      <c r="Q814" s="55">
        <f t="shared" si="215"/>
        <v>0</v>
      </c>
      <c r="S814" s="61">
        <f t="shared" si="201"/>
        <v>0</v>
      </c>
      <c r="T814" s="56">
        <f t="shared" si="210"/>
        <v>0</v>
      </c>
      <c r="U814" s="141">
        <f t="shared" si="217"/>
        <v>0</v>
      </c>
    </row>
    <row r="815" spans="1:22" thickTop="1" thickBot="1">
      <c r="A815" s="32">
        <v>634</v>
      </c>
      <c r="C815" s="57">
        <f t="shared" si="203"/>
        <v>3471.4679999999998</v>
      </c>
      <c r="D815" s="58">
        <v>3470</v>
      </c>
      <c r="E815" s="59">
        <f t="shared" si="216"/>
        <v>0</v>
      </c>
      <c r="F815" s="52" t="s">
        <v>121</v>
      </c>
      <c r="G815" s="138" t="s">
        <v>122</v>
      </c>
      <c r="H815" s="142" t="s">
        <v>11</v>
      </c>
      <c r="I815" s="143">
        <v>1716</v>
      </c>
      <c r="J815" s="143">
        <f t="shared" si="211"/>
        <v>326.04000000000002</v>
      </c>
      <c r="K815" s="53">
        <f t="shared" si="212"/>
        <v>2042.04</v>
      </c>
      <c r="L815" s="143">
        <f t="shared" si="213"/>
        <v>81.681600000000003</v>
      </c>
      <c r="M815" s="51">
        <f t="shared" si="214"/>
        <v>2123.7215999999999</v>
      </c>
      <c r="N815" s="54">
        <v>3</v>
      </c>
      <c r="O815" s="95">
        <v>3</v>
      </c>
      <c r="P815" s="54">
        <f>O815+B823</f>
        <v>3</v>
      </c>
      <c r="Q815" s="55">
        <f t="shared" si="215"/>
        <v>0</v>
      </c>
      <c r="S815" s="61">
        <f t="shared" si="201"/>
        <v>0</v>
      </c>
      <c r="T815" s="56">
        <f t="shared" si="210"/>
        <v>10410</v>
      </c>
      <c r="U815" s="141">
        <f t="shared" si="217"/>
        <v>4038.8352000000004</v>
      </c>
    </row>
    <row r="816" spans="1:22" thickTop="1" thickBot="1">
      <c r="A816" s="32">
        <v>635</v>
      </c>
      <c r="C816" s="57">
        <f t="shared" si="203"/>
        <v>2281.944</v>
      </c>
      <c r="D816" s="58">
        <v>2200</v>
      </c>
      <c r="E816" s="59">
        <f t="shared" si="216"/>
        <v>0</v>
      </c>
      <c r="F816" s="52" t="s">
        <v>295</v>
      </c>
      <c r="G816" s="138" t="s">
        <v>36</v>
      </c>
      <c r="H816" s="142" t="s">
        <v>37</v>
      </c>
      <c r="I816" s="143">
        <v>1128</v>
      </c>
      <c r="J816" s="143">
        <f t="shared" si="211"/>
        <v>214.32</v>
      </c>
      <c r="K816" s="53">
        <f t="shared" si="212"/>
        <v>1342.32</v>
      </c>
      <c r="L816" s="143">
        <f t="shared" si="213"/>
        <v>53.692799999999998</v>
      </c>
      <c r="M816" s="51">
        <f t="shared" si="214"/>
        <v>1396.0128</v>
      </c>
      <c r="N816" s="54">
        <v>24</v>
      </c>
      <c r="O816" s="95">
        <v>12</v>
      </c>
      <c r="P816" s="54">
        <v>13</v>
      </c>
      <c r="Q816" s="55">
        <f t="shared" si="215"/>
        <v>11</v>
      </c>
      <c r="S816" s="61">
        <f t="shared" si="201"/>
        <v>15356.140799999999</v>
      </c>
      <c r="T816" s="56">
        <f t="shared" si="210"/>
        <v>28600</v>
      </c>
      <c r="U816" s="141">
        <f t="shared" si="217"/>
        <v>10451.833600000002</v>
      </c>
    </row>
    <row r="817" spans="1:22" thickTop="1" thickBot="1">
      <c r="A817" s="32">
        <v>637</v>
      </c>
      <c r="C817" s="57">
        <f t="shared" si="203"/>
        <v>2888.8439999999996</v>
      </c>
      <c r="D817" s="58">
        <v>2450</v>
      </c>
      <c r="E817" s="59">
        <f t="shared" si="216"/>
        <v>0</v>
      </c>
      <c r="F817" s="52" t="s">
        <v>295</v>
      </c>
      <c r="G817" s="138" t="s">
        <v>278</v>
      </c>
      <c r="H817" s="142" t="s">
        <v>35</v>
      </c>
      <c r="I817" s="143">
        <v>1428</v>
      </c>
      <c r="J817" s="143">
        <f t="shared" si="211"/>
        <v>271.32</v>
      </c>
      <c r="K817" s="53">
        <f t="shared" si="212"/>
        <v>1699.32</v>
      </c>
      <c r="L817" s="143">
        <f t="shared" si="213"/>
        <v>67.972799999999992</v>
      </c>
      <c r="M817" s="51">
        <f t="shared" si="214"/>
        <v>1767.2927999999999</v>
      </c>
      <c r="N817" s="54">
        <v>24</v>
      </c>
      <c r="O817" s="95">
        <v>10</v>
      </c>
      <c r="P817" s="54">
        <v>11</v>
      </c>
      <c r="Q817" s="55">
        <f t="shared" si="215"/>
        <v>13</v>
      </c>
      <c r="S817" s="61">
        <f t="shared" si="201"/>
        <v>22974.806399999998</v>
      </c>
      <c r="T817" s="56">
        <f t="shared" si="210"/>
        <v>26950</v>
      </c>
      <c r="U817" s="141">
        <f t="shared" si="217"/>
        <v>7509.7792000000009</v>
      </c>
    </row>
    <row r="818" spans="1:22" thickTop="1" thickBot="1">
      <c r="A818" s="32">
        <v>781</v>
      </c>
      <c r="C818" s="57">
        <f t="shared" si="203"/>
        <v>1422.1689999999999</v>
      </c>
      <c r="D818" s="58">
        <v>1590</v>
      </c>
      <c r="E818" s="59">
        <f t="shared" si="216"/>
        <v>0</v>
      </c>
      <c r="F818" s="52" t="s">
        <v>295</v>
      </c>
      <c r="G818" s="138" t="s">
        <v>1219</v>
      </c>
      <c r="H818" s="142" t="s">
        <v>1220</v>
      </c>
      <c r="I818" s="143">
        <v>703</v>
      </c>
      <c r="J818" s="143">
        <f t="shared" si="211"/>
        <v>133.57</v>
      </c>
      <c r="K818" s="53">
        <f t="shared" si="212"/>
        <v>836.56999999999994</v>
      </c>
      <c r="L818" s="143">
        <f t="shared" si="213"/>
        <v>33.462800000000001</v>
      </c>
      <c r="M818" s="51">
        <f t="shared" si="214"/>
        <v>870.03279999999995</v>
      </c>
      <c r="N818" s="54">
        <v>30</v>
      </c>
      <c r="O818" s="95">
        <v>0</v>
      </c>
      <c r="P818" s="54">
        <v>15</v>
      </c>
      <c r="Q818" s="55">
        <f t="shared" si="215"/>
        <v>15</v>
      </c>
      <c r="S818" s="61">
        <f t="shared" si="201"/>
        <v>13050.491999999998</v>
      </c>
      <c r="T818" s="56">
        <f t="shared" si="210"/>
        <v>23850</v>
      </c>
      <c r="U818" s="141">
        <f t="shared" si="217"/>
        <v>10799.508000000002</v>
      </c>
      <c r="V818" s="32">
        <v>2015</v>
      </c>
    </row>
    <row r="819" spans="1:22" thickTop="1" thickBot="1">
      <c r="A819" s="32">
        <v>638</v>
      </c>
      <c r="C819" s="57">
        <f t="shared" si="203"/>
        <v>2184.84</v>
      </c>
      <c r="D819" s="58">
        <v>1990</v>
      </c>
      <c r="E819" s="59">
        <f t="shared" si="216"/>
        <v>0</v>
      </c>
      <c r="F819" s="52" t="s">
        <v>295</v>
      </c>
      <c r="G819" s="138" t="s">
        <v>1221</v>
      </c>
      <c r="H819" s="142" t="s">
        <v>970</v>
      </c>
      <c r="I819" s="143">
        <v>1080</v>
      </c>
      <c r="J819" s="143">
        <f t="shared" si="211"/>
        <v>205.2</v>
      </c>
      <c r="K819" s="125">
        <f t="shared" si="212"/>
        <v>1285.2</v>
      </c>
      <c r="L819" s="143">
        <f t="shared" si="213"/>
        <v>51.408000000000001</v>
      </c>
      <c r="M819" s="51">
        <f t="shared" si="214"/>
        <v>1336.6079999999999</v>
      </c>
      <c r="N819" s="54">
        <v>12</v>
      </c>
      <c r="O819" s="95">
        <v>0</v>
      </c>
      <c r="P819" s="54">
        <v>8</v>
      </c>
      <c r="Q819" s="55">
        <f t="shared" si="215"/>
        <v>4</v>
      </c>
      <c r="S819" s="61">
        <f t="shared" si="201"/>
        <v>5346.4319999999998</v>
      </c>
      <c r="T819" s="56">
        <f t="shared" si="210"/>
        <v>15920</v>
      </c>
      <c r="U819" s="141">
        <f t="shared" si="217"/>
        <v>5227.1360000000004</v>
      </c>
      <c r="V819" s="32" t="s">
        <v>1222</v>
      </c>
    </row>
    <row r="820" spans="1:22" thickTop="1" thickBot="1">
      <c r="A820" s="32">
        <v>640</v>
      </c>
      <c r="C820" s="57">
        <f t="shared" si="203"/>
        <v>2233.3919999999998</v>
      </c>
      <c r="D820" s="58">
        <v>2500</v>
      </c>
      <c r="E820" s="59">
        <f t="shared" si="216"/>
        <v>0</v>
      </c>
      <c r="F820" s="52" t="s">
        <v>295</v>
      </c>
      <c r="G820" s="138" t="s">
        <v>1224</v>
      </c>
      <c r="H820" s="142" t="s">
        <v>286</v>
      </c>
      <c r="I820" s="143">
        <v>1104</v>
      </c>
      <c r="J820" s="143">
        <f t="shared" si="211"/>
        <v>209.76</v>
      </c>
      <c r="K820" s="53">
        <f t="shared" si="212"/>
        <v>1313.76</v>
      </c>
      <c r="L820" s="143">
        <f t="shared" si="213"/>
        <v>52.550400000000003</v>
      </c>
      <c r="M820" s="51">
        <f t="shared" si="214"/>
        <v>1366.3104000000001</v>
      </c>
      <c r="N820" s="54">
        <v>15</v>
      </c>
      <c r="O820" s="95">
        <v>0</v>
      </c>
      <c r="P820" s="54">
        <v>6</v>
      </c>
      <c r="Q820" s="55">
        <f t="shared" si="215"/>
        <v>9</v>
      </c>
      <c r="S820" s="61">
        <f t="shared" si="201"/>
        <v>12296.793600000001</v>
      </c>
      <c r="T820" s="56">
        <f t="shared" si="210"/>
        <v>15000</v>
      </c>
      <c r="U820" s="141">
        <f t="shared" si="217"/>
        <v>6802.1376</v>
      </c>
      <c r="V820" s="32">
        <v>2013</v>
      </c>
    </row>
    <row r="821" spans="1:22" thickTop="1" thickBot="1">
      <c r="A821" s="32">
        <v>810</v>
      </c>
      <c r="C821" s="57">
        <f t="shared" si="203"/>
        <v>8071.77</v>
      </c>
      <c r="D821" s="58">
        <v>8300</v>
      </c>
      <c r="E821" s="59">
        <f t="shared" si="216"/>
        <v>0</v>
      </c>
      <c r="F821" s="52" t="s">
        <v>295</v>
      </c>
      <c r="G821" s="138" t="s">
        <v>1340</v>
      </c>
      <c r="H821" s="142" t="s">
        <v>970</v>
      </c>
      <c r="I821" s="143">
        <v>3990</v>
      </c>
      <c r="J821" s="143">
        <f t="shared" si="211"/>
        <v>758.1</v>
      </c>
      <c r="K821" s="125">
        <f t="shared" si="212"/>
        <v>4748.1000000000004</v>
      </c>
      <c r="L821" s="143">
        <f t="shared" si="213"/>
        <v>189.92400000000001</v>
      </c>
      <c r="M821" s="51">
        <f t="shared" si="214"/>
        <v>4938.0240000000003</v>
      </c>
      <c r="N821" s="54">
        <v>2</v>
      </c>
      <c r="O821" s="95">
        <v>0</v>
      </c>
      <c r="P821" s="54">
        <f>O821+B829</f>
        <v>0</v>
      </c>
      <c r="Q821" s="55">
        <f t="shared" si="215"/>
        <v>2</v>
      </c>
      <c r="S821" s="61">
        <f t="shared" si="201"/>
        <v>9876.0480000000007</v>
      </c>
      <c r="T821" s="56">
        <f t="shared" si="210"/>
        <v>0</v>
      </c>
      <c r="U821" s="141">
        <f t="shared" si="217"/>
        <v>0</v>
      </c>
      <c r="V821" s="32" t="s">
        <v>1341</v>
      </c>
    </row>
    <row r="822" spans="1:22" thickTop="1" thickBot="1">
      <c r="A822" s="32">
        <v>642</v>
      </c>
      <c r="C822" s="57">
        <f t="shared" si="203"/>
        <v>2045.2529999999997</v>
      </c>
      <c r="D822" s="58">
        <v>1900</v>
      </c>
      <c r="E822" s="59">
        <f t="shared" si="216"/>
        <v>0</v>
      </c>
      <c r="F822" s="52" t="s">
        <v>295</v>
      </c>
      <c r="G822" s="138" t="s">
        <v>34</v>
      </c>
      <c r="H822" s="142" t="s">
        <v>624</v>
      </c>
      <c r="I822" s="143">
        <v>1011</v>
      </c>
      <c r="J822" s="143">
        <f t="shared" si="211"/>
        <v>192.09</v>
      </c>
      <c r="K822" s="53">
        <f t="shared" si="212"/>
        <v>1203.0899999999999</v>
      </c>
      <c r="L822" s="143">
        <f t="shared" si="213"/>
        <v>48.123599999999996</v>
      </c>
      <c r="M822" s="51">
        <f t="shared" si="214"/>
        <v>1251.2135999999998</v>
      </c>
      <c r="N822" s="54">
        <v>26</v>
      </c>
      <c r="O822" s="95">
        <v>0</v>
      </c>
      <c r="P822" s="54">
        <v>14</v>
      </c>
      <c r="Q822" s="55">
        <f t="shared" si="215"/>
        <v>12</v>
      </c>
      <c r="S822" s="61">
        <f t="shared" si="201"/>
        <v>15014.563199999997</v>
      </c>
      <c r="T822" s="56">
        <f t="shared" si="210"/>
        <v>26600</v>
      </c>
      <c r="U822" s="141">
        <f t="shared" si="217"/>
        <v>9083.0096000000012</v>
      </c>
      <c r="V822" s="32">
        <v>2015</v>
      </c>
    </row>
    <row r="823" spans="1:22" thickTop="1" thickBot="1">
      <c r="A823" s="32">
        <v>639</v>
      </c>
      <c r="C823" s="57">
        <f t="shared" si="203"/>
        <v>2067.5059999999999</v>
      </c>
      <c r="D823" s="58">
        <v>2290</v>
      </c>
      <c r="E823" s="59">
        <f t="shared" si="216"/>
        <v>2290</v>
      </c>
      <c r="F823" s="52" t="s">
        <v>295</v>
      </c>
      <c r="G823" s="138" t="s">
        <v>1223</v>
      </c>
      <c r="H823" s="142" t="s">
        <v>24</v>
      </c>
      <c r="I823" s="143">
        <v>1022</v>
      </c>
      <c r="J823" s="143">
        <f t="shared" si="211"/>
        <v>194.18</v>
      </c>
      <c r="K823" s="125">
        <f t="shared" si="212"/>
        <v>1216.18</v>
      </c>
      <c r="L823" s="143">
        <f t="shared" si="213"/>
        <v>48.647200000000005</v>
      </c>
      <c r="M823" s="51">
        <f t="shared" si="214"/>
        <v>1264.8272000000002</v>
      </c>
      <c r="N823" s="54">
        <v>24</v>
      </c>
      <c r="O823" s="95">
        <v>0</v>
      </c>
      <c r="P823" s="54">
        <v>7</v>
      </c>
      <c r="Q823" s="55">
        <f t="shared" si="215"/>
        <v>17</v>
      </c>
      <c r="S823" s="61">
        <f t="shared" si="201"/>
        <v>21502.062400000003</v>
      </c>
      <c r="T823" s="56">
        <f t="shared" si="210"/>
        <v>16030</v>
      </c>
      <c r="U823" s="141">
        <f t="shared" si="217"/>
        <v>7176.2095999999983</v>
      </c>
      <c r="V823" s="32">
        <v>2014</v>
      </c>
    </row>
    <row r="824" spans="1:22" thickTop="1" thickBot="1">
      <c r="A824" s="32">
        <v>643</v>
      </c>
      <c r="C824" s="57">
        <f t="shared" si="203"/>
        <v>2838.2689999999998</v>
      </c>
      <c r="D824" s="58">
        <v>3470</v>
      </c>
      <c r="E824" s="59">
        <f t="shared" si="216"/>
        <v>3470</v>
      </c>
      <c r="F824" s="52" t="s">
        <v>1842</v>
      </c>
      <c r="G824" s="138" t="s">
        <v>1841</v>
      </c>
      <c r="H824" s="142" t="s">
        <v>11</v>
      </c>
      <c r="I824" s="143">
        <v>1403</v>
      </c>
      <c r="J824" s="143">
        <f t="shared" si="211"/>
        <v>266.57</v>
      </c>
      <c r="K824" s="53">
        <f t="shared" si="212"/>
        <v>1669.57</v>
      </c>
      <c r="L824" s="143">
        <f t="shared" si="213"/>
        <v>66.782799999999995</v>
      </c>
      <c r="M824" s="51">
        <f t="shared" si="214"/>
        <v>1736.3527999999999</v>
      </c>
      <c r="N824" s="54">
        <v>4</v>
      </c>
      <c r="O824" s="95">
        <v>1</v>
      </c>
      <c r="P824" s="54">
        <f>O824+B832</f>
        <v>2</v>
      </c>
      <c r="Q824" s="55">
        <f t="shared" si="215"/>
        <v>2</v>
      </c>
      <c r="S824" s="61">
        <f t="shared" si="201"/>
        <v>3472.7055999999998</v>
      </c>
      <c r="T824" s="56">
        <f t="shared" si="210"/>
        <v>6940</v>
      </c>
      <c r="U824" s="141">
        <f t="shared" si="217"/>
        <v>3467.2944000000002</v>
      </c>
    </row>
    <row r="825" spans="1:22" thickTop="1" thickBot="1">
      <c r="A825" s="32">
        <v>645</v>
      </c>
      <c r="B825" s="60">
        <v>0</v>
      </c>
      <c r="C825" s="57">
        <f t="shared" si="203"/>
        <v>5069.6379999999999</v>
      </c>
      <c r="D825" s="58">
        <v>4350</v>
      </c>
      <c r="E825" s="59">
        <f t="shared" si="216"/>
        <v>0</v>
      </c>
      <c r="F825" s="52" t="s">
        <v>518</v>
      </c>
      <c r="G825" s="138" t="s">
        <v>519</v>
      </c>
      <c r="H825" s="142" t="s">
        <v>11</v>
      </c>
      <c r="I825" s="143">
        <v>2506</v>
      </c>
      <c r="J825" s="143">
        <f t="shared" si="211"/>
        <v>476.14</v>
      </c>
      <c r="K825" s="53">
        <f t="shared" si="212"/>
        <v>2982.14</v>
      </c>
      <c r="L825" s="143">
        <f t="shared" si="213"/>
        <v>119.2856</v>
      </c>
      <c r="M825" s="51">
        <f t="shared" si="214"/>
        <v>3101.4256</v>
      </c>
      <c r="N825" s="54">
        <v>2</v>
      </c>
      <c r="O825" s="95">
        <v>2</v>
      </c>
      <c r="P825" s="54">
        <f>O825+B833</f>
        <v>2</v>
      </c>
      <c r="Q825" s="55">
        <f t="shared" si="215"/>
        <v>0</v>
      </c>
      <c r="S825" s="61">
        <f t="shared" si="201"/>
        <v>0</v>
      </c>
      <c r="T825" s="56">
        <f t="shared" si="210"/>
        <v>8700</v>
      </c>
      <c r="U825" s="141">
        <f t="shared" si="217"/>
        <v>2497.1487999999999</v>
      </c>
    </row>
    <row r="826" spans="1:22" thickTop="1" thickBot="1">
      <c r="A826" s="32">
        <v>646</v>
      </c>
      <c r="C826" s="57">
        <f t="shared" si="203"/>
        <v>3143.7419999999997</v>
      </c>
      <c r="D826" s="58">
        <v>3000</v>
      </c>
      <c r="E826" s="59">
        <f t="shared" si="216"/>
        <v>0</v>
      </c>
      <c r="F826" s="52" t="s">
        <v>518</v>
      </c>
      <c r="G826" s="138" t="s">
        <v>520</v>
      </c>
      <c r="H826" s="142" t="s">
        <v>11</v>
      </c>
      <c r="I826" s="143">
        <v>1554</v>
      </c>
      <c r="J826" s="143">
        <f t="shared" si="211"/>
        <v>295.26</v>
      </c>
      <c r="K826" s="53">
        <f t="shared" si="212"/>
        <v>1849.26</v>
      </c>
      <c r="L826" s="143">
        <f t="shared" si="213"/>
        <v>73.970399999999998</v>
      </c>
      <c r="M826" s="51">
        <f t="shared" si="214"/>
        <v>1923.2303999999999</v>
      </c>
      <c r="N826" s="54">
        <v>6</v>
      </c>
      <c r="O826" s="95">
        <v>3</v>
      </c>
      <c r="P826" s="54">
        <f>O826+B834</f>
        <v>3</v>
      </c>
      <c r="Q826" s="55">
        <f t="shared" si="215"/>
        <v>3</v>
      </c>
      <c r="S826" s="61">
        <f t="shared" ref="S826:S889" si="218">Q826*M826</f>
        <v>5769.6911999999993</v>
      </c>
      <c r="T826" s="56">
        <f t="shared" si="210"/>
        <v>9000</v>
      </c>
      <c r="U826" s="141">
        <f t="shared" si="217"/>
        <v>3230.3088000000007</v>
      </c>
    </row>
    <row r="827" spans="1:22" thickTop="1" thickBot="1">
      <c r="A827" s="32">
        <v>648</v>
      </c>
      <c r="C827" s="57">
        <f t="shared" ref="C827:C890" si="219">K827*1.7</f>
        <v>2838.2689999999998</v>
      </c>
      <c r="D827" s="58">
        <v>3000</v>
      </c>
      <c r="E827" s="59">
        <f t="shared" si="216"/>
        <v>3000</v>
      </c>
      <c r="F827" s="52" t="s">
        <v>518</v>
      </c>
      <c r="G827" s="138" t="s">
        <v>296</v>
      </c>
      <c r="H827" s="142" t="s">
        <v>11</v>
      </c>
      <c r="I827" s="143">
        <v>1403</v>
      </c>
      <c r="J827" s="143">
        <f t="shared" si="211"/>
        <v>266.57</v>
      </c>
      <c r="K827" s="53">
        <f t="shared" si="212"/>
        <v>1669.57</v>
      </c>
      <c r="L827" s="143">
        <f t="shared" si="213"/>
        <v>66.782799999999995</v>
      </c>
      <c r="M827" s="51">
        <f t="shared" si="214"/>
        <v>1736.3527999999999</v>
      </c>
      <c r="N827" s="54">
        <v>6</v>
      </c>
      <c r="O827" s="95">
        <v>1</v>
      </c>
      <c r="P827" s="54">
        <f>O827+B835</f>
        <v>2</v>
      </c>
      <c r="Q827" s="55">
        <f t="shared" si="215"/>
        <v>4</v>
      </c>
      <c r="S827" s="61">
        <f t="shared" si="218"/>
        <v>6945.4111999999996</v>
      </c>
      <c r="T827" s="56">
        <f t="shared" si="210"/>
        <v>6000</v>
      </c>
      <c r="U827" s="141">
        <f t="shared" si="217"/>
        <v>2527.2944000000002</v>
      </c>
    </row>
    <row r="828" spans="1:22" thickTop="1" thickBot="1">
      <c r="A828" s="32">
        <v>649</v>
      </c>
      <c r="C828" s="57">
        <f t="shared" si="219"/>
        <v>1871.2749999999999</v>
      </c>
      <c r="E828" s="59">
        <f t="shared" si="216"/>
        <v>0</v>
      </c>
      <c r="F828" s="52" t="s">
        <v>1886</v>
      </c>
      <c r="G828" s="138" t="s">
        <v>1864</v>
      </c>
      <c r="H828" s="142" t="s">
        <v>11</v>
      </c>
      <c r="I828" s="143">
        <v>925</v>
      </c>
      <c r="J828" s="143">
        <f t="shared" si="211"/>
        <v>175.75</v>
      </c>
      <c r="K828" s="53">
        <f t="shared" si="212"/>
        <v>1100.75</v>
      </c>
      <c r="L828" s="143">
        <f t="shared" si="213"/>
        <v>44.03</v>
      </c>
      <c r="M828" s="51">
        <f t="shared" si="214"/>
        <v>1144.78</v>
      </c>
      <c r="N828" s="54">
        <v>3</v>
      </c>
      <c r="O828" s="95">
        <v>0</v>
      </c>
      <c r="P828" s="54">
        <v>0</v>
      </c>
      <c r="Q828" s="55">
        <f t="shared" si="215"/>
        <v>3</v>
      </c>
      <c r="S828" s="61">
        <f t="shared" si="218"/>
        <v>3434.34</v>
      </c>
      <c r="T828" s="56">
        <f t="shared" si="210"/>
        <v>0</v>
      </c>
      <c r="U828" s="141">
        <f t="shared" si="217"/>
        <v>0</v>
      </c>
      <c r="V828" s="32">
        <v>2014</v>
      </c>
    </row>
    <row r="829" spans="1:22" thickTop="1" thickBot="1">
      <c r="A829" s="32">
        <v>650</v>
      </c>
      <c r="C829" s="57">
        <f t="shared" si="219"/>
        <v>3337.95</v>
      </c>
      <c r="D829" s="58">
        <v>4000</v>
      </c>
      <c r="E829" s="59">
        <f t="shared" si="216"/>
        <v>0</v>
      </c>
      <c r="F829" s="52" t="s">
        <v>1897</v>
      </c>
      <c r="G829" s="138" t="s">
        <v>1894</v>
      </c>
      <c r="H829" s="142" t="s">
        <v>1420</v>
      </c>
      <c r="I829" s="143">
        <v>1650</v>
      </c>
      <c r="J829" s="143">
        <f t="shared" si="211"/>
        <v>313.5</v>
      </c>
      <c r="K829" s="53">
        <f t="shared" si="212"/>
        <v>1963.5</v>
      </c>
      <c r="L829" s="143">
        <f t="shared" si="213"/>
        <v>78.540000000000006</v>
      </c>
      <c r="M829" s="51">
        <f t="shared" si="214"/>
        <v>2042.04</v>
      </c>
      <c r="N829" s="54">
        <v>4</v>
      </c>
      <c r="O829" s="95">
        <v>0</v>
      </c>
      <c r="P829" s="54">
        <v>3</v>
      </c>
      <c r="Q829" s="55">
        <f t="shared" si="215"/>
        <v>1</v>
      </c>
      <c r="S829" s="61">
        <f t="shared" si="218"/>
        <v>2042.04</v>
      </c>
      <c r="T829" s="56">
        <f t="shared" si="210"/>
        <v>12000</v>
      </c>
      <c r="U829" s="141">
        <f t="shared" si="217"/>
        <v>5873.88</v>
      </c>
      <c r="V829" s="32">
        <v>2011</v>
      </c>
    </row>
    <row r="830" spans="1:22" thickTop="1" thickBot="1">
      <c r="A830" s="32">
        <v>651</v>
      </c>
      <c r="C830" s="57">
        <f t="shared" si="219"/>
        <v>926.53399999999999</v>
      </c>
      <c r="D830" s="58">
        <v>1500</v>
      </c>
      <c r="E830" s="59">
        <f t="shared" si="216"/>
        <v>0</v>
      </c>
      <c r="F830" s="52" t="s">
        <v>1897</v>
      </c>
      <c r="G830" s="138" t="s">
        <v>1895</v>
      </c>
      <c r="H830" s="142" t="s">
        <v>1420</v>
      </c>
      <c r="I830" s="143">
        <v>458</v>
      </c>
      <c r="J830" s="143">
        <f t="shared" si="211"/>
        <v>87.02</v>
      </c>
      <c r="K830" s="53">
        <f t="shared" si="212"/>
        <v>545.02</v>
      </c>
      <c r="L830" s="143">
        <f t="shared" si="213"/>
        <v>21.800799999999999</v>
      </c>
      <c r="M830" s="51">
        <f t="shared" si="214"/>
        <v>566.82079999999996</v>
      </c>
      <c r="N830" s="54">
        <v>3</v>
      </c>
      <c r="O830" s="95">
        <v>0</v>
      </c>
      <c r="P830" s="54">
        <v>2</v>
      </c>
      <c r="Q830" s="55">
        <f t="shared" si="215"/>
        <v>1</v>
      </c>
      <c r="S830" s="61">
        <f t="shared" si="218"/>
        <v>566.82079999999996</v>
      </c>
      <c r="T830" s="56">
        <f t="shared" si="210"/>
        <v>3000</v>
      </c>
      <c r="U830" s="141">
        <f t="shared" si="217"/>
        <v>1866.3584000000001</v>
      </c>
      <c r="V830" s="32">
        <v>2009</v>
      </c>
    </row>
    <row r="831" spans="1:22" thickTop="1" thickBot="1">
      <c r="A831" s="32">
        <v>652</v>
      </c>
      <c r="B831" s="60">
        <v>1</v>
      </c>
      <c r="C831" s="57">
        <f t="shared" si="219"/>
        <v>2872.66</v>
      </c>
      <c r="D831" s="58">
        <v>4200</v>
      </c>
      <c r="E831" s="59">
        <f t="shared" si="216"/>
        <v>0</v>
      </c>
      <c r="F831" s="52" t="s">
        <v>1897</v>
      </c>
      <c r="G831" s="138" t="s">
        <v>1896</v>
      </c>
      <c r="H831" s="142" t="s">
        <v>11</v>
      </c>
      <c r="I831" s="143">
        <v>1420</v>
      </c>
      <c r="J831" s="143">
        <f t="shared" si="211"/>
        <v>269.8</v>
      </c>
      <c r="K831" s="53">
        <f t="shared" si="212"/>
        <v>1689.8</v>
      </c>
      <c r="L831" s="143">
        <f t="shared" si="213"/>
        <v>67.591999999999999</v>
      </c>
      <c r="M831" s="51">
        <f t="shared" si="214"/>
        <v>1757.3920000000001</v>
      </c>
      <c r="N831" s="54">
        <v>2</v>
      </c>
      <c r="O831" s="95">
        <v>0</v>
      </c>
      <c r="P831" s="54">
        <v>1</v>
      </c>
      <c r="Q831" s="55">
        <f t="shared" si="215"/>
        <v>1</v>
      </c>
      <c r="S831" s="61">
        <f t="shared" si="218"/>
        <v>1757.3920000000001</v>
      </c>
      <c r="T831" s="56">
        <f t="shared" si="210"/>
        <v>4200</v>
      </c>
      <c r="U831" s="141">
        <f t="shared" si="217"/>
        <v>2442.6080000000002</v>
      </c>
      <c r="V831" s="32">
        <v>2013</v>
      </c>
    </row>
    <row r="832" spans="1:22" thickTop="1" thickBot="1">
      <c r="A832" s="32">
        <v>647</v>
      </c>
      <c r="B832" s="60">
        <v>1</v>
      </c>
      <c r="C832" s="57">
        <f t="shared" si="219"/>
        <v>2093.8050000000003</v>
      </c>
      <c r="D832" s="58">
        <v>2500</v>
      </c>
      <c r="E832" s="59">
        <f t="shared" si="216"/>
        <v>0</v>
      </c>
      <c r="F832" s="52" t="s">
        <v>136</v>
      </c>
      <c r="G832" s="138" t="s">
        <v>137</v>
      </c>
      <c r="H832" s="142" t="s">
        <v>11</v>
      </c>
      <c r="I832" s="143">
        <v>1035</v>
      </c>
      <c r="J832" s="143">
        <f t="shared" si="211"/>
        <v>196.65</v>
      </c>
      <c r="K832" s="53">
        <f t="shared" si="212"/>
        <v>1231.6500000000001</v>
      </c>
      <c r="L832" s="143">
        <f t="shared" si="213"/>
        <v>49.266000000000005</v>
      </c>
      <c r="M832" s="51">
        <f t="shared" si="214"/>
        <v>1280.9160000000002</v>
      </c>
      <c r="N832" s="54">
        <v>4</v>
      </c>
      <c r="O832" s="95">
        <v>1</v>
      </c>
      <c r="P832" s="54">
        <f>O832+B840</f>
        <v>1</v>
      </c>
      <c r="Q832" s="55">
        <f t="shared" si="215"/>
        <v>3</v>
      </c>
      <c r="S832" s="61">
        <f t="shared" si="218"/>
        <v>3842.7480000000005</v>
      </c>
      <c r="T832" s="56">
        <f t="shared" si="210"/>
        <v>2500</v>
      </c>
      <c r="U832" s="141">
        <f t="shared" si="217"/>
        <v>1219.0839999999998</v>
      </c>
    </row>
    <row r="833" spans="1:22" thickTop="1" thickBot="1">
      <c r="A833" s="32">
        <v>644</v>
      </c>
      <c r="C833" s="57">
        <f t="shared" si="219"/>
        <v>2093.8050000000003</v>
      </c>
      <c r="D833" s="58">
        <v>2500</v>
      </c>
      <c r="E833" s="59">
        <f t="shared" si="216"/>
        <v>0</v>
      </c>
      <c r="F833" s="52" t="s">
        <v>136</v>
      </c>
      <c r="G833" s="138" t="s">
        <v>138</v>
      </c>
      <c r="H833" s="142" t="s">
        <v>11</v>
      </c>
      <c r="I833" s="143">
        <v>1035</v>
      </c>
      <c r="J833" s="143">
        <f t="shared" si="211"/>
        <v>196.65</v>
      </c>
      <c r="K833" s="53">
        <f t="shared" si="212"/>
        <v>1231.6500000000001</v>
      </c>
      <c r="L833" s="143">
        <f t="shared" si="213"/>
        <v>49.266000000000005</v>
      </c>
      <c r="M833" s="51">
        <f t="shared" si="214"/>
        <v>1280.9160000000002</v>
      </c>
      <c r="N833" s="54">
        <v>4</v>
      </c>
      <c r="O833" s="95">
        <v>1</v>
      </c>
      <c r="P833" s="54">
        <f>O833+B841</f>
        <v>1</v>
      </c>
      <c r="Q833" s="55">
        <f t="shared" si="215"/>
        <v>3</v>
      </c>
      <c r="S833" s="61">
        <f t="shared" si="218"/>
        <v>3842.7480000000005</v>
      </c>
      <c r="T833" s="56">
        <f t="shared" si="210"/>
        <v>2500</v>
      </c>
      <c r="U833" s="141">
        <f t="shared" si="217"/>
        <v>1219.0839999999998</v>
      </c>
    </row>
    <row r="834" spans="1:22" thickTop="1" thickBot="1">
      <c r="A834" s="32">
        <v>653</v>
      </c>
      <c r="C834" s="57">
        <f t="shared" si="219"/>
        <v>3014.27</v>
      </c>
      <c r="D834" s="58">
        <v>3000</v>
      </c>
      <c r="E834" s="59">
        <f t="shared" si="216"/>
        <v>0</v>
      </c>
      <c r="F834" s="52" t="s">
        <v>136</v>
      </c>
      <c r="G834" s="138" t="s">
        <v>1167</v>
      </c>
      <c r="H834" s="142" t="s">
        <v>290</v>
      </c>
      <c r="I834" s="143">
        <v>1490</v>
      </c>
      <c r="J834" s="143">
        <f t="shared" si="211"/>
        <v>283.10000000000002</v>
      </c>
      <c r="K834" s="53">
        <f t="shared" si="212"/>
        <v>1773.1</v>
      </c>
      <c r="L834" s="143">
        <f t="shared" si="213"/>
        <v>70.923999999999992</v>
      </c>
      <c r="M834" s="51">
        <f t="shared" si="214"/>
        <v>1844.0239999999999</v>
      </c>
      <c r="N834" s="54">
        <v>3</v>
      </c>
      <c r="O834" s="95">
        <v>0</v>
      </c>
      <c r="P834" s="54">
        <f>O834+B842</f>
        <v>0</v>
      </c>
      <c r="Q834" s="55">
        <f t="shared" si="215"/>
        <v>3</v>
      </c>
      <c r="S834" s="61">
        <f t="shared" si="218"/>
        <v>5532.0720000000001</v>
      </c>
      <c r="T834" s="56">
        <f t="shared" si="210"/>
        <v>0</v>
      </c>
      <c r="U834" s="141">
        <f t="shared" si="217"/>
        <v>0</v>
      </c>
      <c r="V834" s="32" t="s">
        <v>1170</v>
      </c>
    </row>
    <row r="835" spans="1:22" thickTop="1" thickBot="1">
      <c r="A835" s="32">
        <v>654</v>
      </c>
      <c r="B835" s="60">
        <v>1</v>
      </c>
      <c r="C835" s="57">
        <f t="shared" si="219"/>
        <v>2994.04</v>
      </c>
      <c r="D835" s="58">
        <v>3000</v>
      </c>
      <c r="E835" s="59">
        <f t="shared" si="216"/>
        <v>0</v>
      </c>
      <c r="F835" s="52" t="s">
        <v>1889</v>
      </c>
      <c r="G835" s="138" t="s">
        <v>1861</v>
      </c>
      <c r="H835" s="142" t="s">
        <v>290</v>
      </c>
      <c r="I835" s="143">
        <v>1480</v>
      </c>
      <c r="J835" s="143">
        <f t="shared" si="211"/>
        <v>281.2</v>
      </c>
      <c r="K835" s="53">
        <f t="shared" si="212"/>
        <v>1761.2</v>
      </c>
      <c r="L835" s="143">
        <f t="shared" si="213"/>
        <v>70.448000000000008</v>
      </c>
      <c r="M835" s="51">
        <f t="shared" si="214"/>
        <v>1831.6480000000001</v>
      </c>
      <c r="N835" s="54">
        <v>5</v>
      </c>
      <c r="O835" s="95">
        <v>0</v>
      </c>
      <c r="P835" s="54">
        <v>1</v>
      </c>
      <c r="Q835" s="55">
        <f t="shared" si="215"/>
        <v>4</v>
      </c>
      <c r="S835" s="61">
        <f t="shared" si="218"/>
        <v>7326.5920000000006</v>
      </c>
      <c r="T835" s="56">
        <f t="shared" si="210"/>
        <v>3000</v>
      </c>
      <c r="U835" s="141">
        <f t="shared" si="217"/>
        <v>1168.3519999999999</v>
      </c>
      <c r="V835" s="32">
        <v>2015</v>
      </c>
    </row>
    <row r="836" spans="1:22" thickTop="1" thickBot="1">
      <c r="A836" s="32">
        <v>655</v>
      </c>
      <c r="C836" s="57">
        <f t="shared" si="219"/>
        <v>1739.78</v>
      </c>
      <c r="D836" s="58">
        <v>3000</v>
      </c>
      <c r="E836" s="59">
        <f t="shared" si="216"/>
        <v>0</v>
      </c>
      <c r="F836" s="52" t="s">
        <v>1889</v>
      </c>
      <c r="G836" s="138" t="s">
        <v>1866</v>
      </c>
      <c r="H836" s="142" t="s">
        <v>11</v>
      </c>
      <c r="I836" s="143">
        <v>860</v>
      </c>
      <c r="J836" s="143">
        <f t="shared" si="211"/>
        <v>163.4</v>
      </c>
      <c r="K836" s="53">
        <f t="shared" si="212"/>
        <v>1023.4</v>
      </c>
      <c r="L836" s="143">
        <f t="shared" si="213"/>
        <v>40.936</v>
      </c>
      <c r="M836" s="51">
        <f t="shared" si="214"/>
        <v>1064.336</v>
      </c>
      <c r="N836" s="54">
        <v>5</v>
      </c>
      <c r="O836" s="95">
        <v>0</v>
      </c>
      <c r="P836" s="54">
        <v>2</v>
      </c>
      <c r="Q836" s="55">
        <f t="shared" si="215"/>
        <v>3</v>
      </c>
      <c r="S836" s="61">
        <f t="shared" si="218"/>
        <v>3193.0079999999998</v>
      </c>
      <c r="T836" s="56">
        <f t="shared" si="210"/>
        <v>6000</v>
      </c>
      <c r="U836" s="141">
        <f t="shared" si="217"/>
        <v>3871.328</v>
      </c>
      <c r="V836" s="32">
        <v>2012</v>
      </c>
    </row>
    <row r="837" spans="1:22" thickTop="1" thickBot="1">
      <c r="C837" s="57">
        <f t="shared" si="219"/>
        <v>2316.335</v>
      </c>
      <c r="D837" s="58">
        <v>7500</v>
      </c>
      <c r="E837" s="59">
        <f t="shared" si="216"/>
        <v>0</v>
      </c>
      <c r="F837" s="52" t="s">
        <v>1899</v>
      </c>
      <c r="G837" s="138" t="s">
        <v>1900</v>
      </c>
      <c r="H837" s="142" t="s">
        <v>290</v>
      </c>
      <c r="I837" s="143">
        <v>1145</v>
      </c>
      <c r="J837" s="143">
        <f t="shared" si="211"/>
        <v>217.55</v>
      </c>
      <c r="K837" s="53">
        <f t="shared" si="212"/>
        <v>1362.55</v>
      </c>
      <c r="L837" s="143">
        <f t="shared" si="213"/>
        <v>54.502000000000002</v>
      </c>
      <c r="M837" s="51">
        <f t="shared" si="214"/>
        <v>1417.0519999999999</v>
      </c>
      <c r="N837" s="54">
        <v>3</v>
      </c>
      <c r="O837" s="95">
        <v>0</v>
      </c>
      <c r="P837" s="54">
        <v>2</v>
      </c>
      <c r="Q837" s="55">
        <f t="shared" si="215"/>
        <v>1</v>
      </c>
      <c r="S837" s="61">
        <f t="shared" si="218"/>
        <v>1417.0519999999999</v>
      </c>
      <c r="T837" s="56">
        <f t="shared" si="210"/>
        <v>15000</v>
      </c>
      <c r="U837" s="141">
        <f t="shared" si="217"/>
        <v>12165.896000000001</v>
      </c>
      <c r="V837" s="32">
        <v>2009</v>
      </c>
    </row>
    <row r="838" spans="1:22" thickTop="1" thickBot="1">
      <c r="C838" s="57">
        <f t="shared" si="219"/>
        <v>1689.2049999999999</v>
      </c>
      <c r="E838" s="59">
        <f t="shared" si="216"/>
        <v>0</v>
      </c>
      <c r="F838" s="52" t="s">
        <v>1880</v>
      </c>
      <c r="G838" s="145" t="s">
        <v>1883</v>
      </c>
      <c r="H838" s="142" t="s">
        <v>290</v>
      </c>
      <c r="I838" s="143">
        <v>835</v>
      </c>
      <c r="J838" s="143">
        <f t="shared" si="211"/>
        <v>158.65</v>
      </c>
      <c r="K838" s="53">
        <f t="shared" si="212"/>
        <v>993.65</v>
      </c>
      <c r="L838" s="143">
        <f t="shared" si="213"/>
        <v>39.746000000000002</v>
      </c>
      <c r="M838" s="51">
        <f t="shared" si="214"/>
        <v>1033.396</v>
      </c>
      <c r="N838" s="54">
        <v>5</v>
      </c>
      <c r="O838" s="95">
        <v>0</v>
      </c>
      <c r="P838" s="54">
        <v>2</v>
      </c>
      <c r="Q838" s="55">
        <f t="shared" si="215"/>
        <v>3</v>
      </c>
      <c r="S838" s="61">
        <f t="shared" si="218"/>
        <v>3100.1880000000001</v>
      </c>
      <c r="T838" s="56">
        <f t="shared" si="210"/>
        <v>0</v>
      </c>
      <c r="U838" s="141">
        <f t="shared" si="217"/>
        <v>-2066.7919999999999</v>
      </c>
      <c r="V838" s="32">
        <v>2011</v>
      </c>
    </row>
    <row r="839" spans="1:22" thickTop="1" thickBot="1">
      <c r="C839" s="57">
        <f t="shared" si="219"/>
        <v>2215.1849999999999</v>
      </c>
      <c r="E839" s="59">
        <f t="shared" si="216"/>
        <v>0</v>
      </c>
      <c r="F839" s="52" t="s">
        <v>1880</v>
      </c>
      <c r="G839" s="138" t="s">
        <v>1882</v>
      </c>
      <c r="H839" s="142" t="s">
        <v>290</v>
      </c>
      <c r="I839" s="143">
        <v>1095</v>
      </c>
      <c r="J839" s="143">
        <f t="shared" si="211"/>
        <v>208.05</v>
      </c>
      <c r="K839" s="53">
        <f t="shared" si="212"/>
        <v>1303.05</v>
      </c>
      <c r="L839" s="143">
        <f t="shared" si="213"/>
        <v>52.122</v>
      </c>
      <c r="M839" s="51">
        <f t="shared" si="214"/>
        <v>1355.172</v>
      </c>
      <c r="N839" s="54">
        <v>3</v>
      </c>
      <c r="O839" s="95">
        <v>0</v>
      </c>
      <c r="P839" s="54">
        <v>1</v>
      </c>
      <c r="Q839" s="55">
        <f t="shared" si="215"/>
        <v>2</v>
      </c>
      <c r="S839" s="61">
        <f t="shared" si="218"/>
        <v>2710.3440000000001</v>
      </c>
      <c r="T839" s="56">
        <f t="shared" ref="T839:T870" si="220">P839*D839</f>
        <v>0</v>
      </c>
      <c r="U839" s="141">
        <f t="shared" si="217"/>
        <v>-1355.172</v>
      </c>
      <c r="V839" s="32">
        <v>2011</v>
      </c>
    </row>
    <row r="840" spans="1:22" thickTop="1" thickBot="1">
      <c r="C840" s="57">
        <f t="shared" si="219"/>
        <v>2528.75</v>
      </c>
      <c r="E840" s="59">
        <f t="shared" si="216"/>
        <v>0</v>
      </c>
      <c r="F840" s="52" t="s">
        <v>1880</v>
      </c>
      <c r="G840" s="138" t="s">
        <v>1884</v>
      </c>
      <c r="H840" s="142" t="s">
        <v>290</v>
      </c>
      <c r="I840" s="143">
        <v>1250</v>
      </c>
      <c r="J840" s="143">
        <f t="shared" si="211"/>
        <v>237.5</v>
      </c>
      <c r="K840" s="53">
        <f t="shared" si="212"/>
        <v>1487.5</v>
      </c>
      <c r="L840" s="143">
        <f t="shared" si="213"/>
        <v>59.5</v>
      </c>
      <c r="M840" s="51">
        <f t="shared" si="214"/>
        <v>1547</v>
      </c>
      <c r="N840" s="54">
        <v>2</v>
      </c>
      <c r="O840" s="95">
        <v>0</v>
      </c>
      <c r="P840" s="54">
        <v>2</v>
      </c>
      <c r="Q840" s="55">
        <f t="shared" si="215"/>
        <v>0</v>
      </c>
      <c r="S840" s="61">
        <f t="shared" si="218"/>
        <v>0</v>
      </c>
      <c r="T840" s="56">
        <f t="shared" si="220"/>
        <v>0</v>
      </c>
      <c r="U840" s="141">
        <f t="shared" si="217"/>
        <v>-3094</v>
      </c>
      <c r="V840" s="32">
        <v>2014</v>
      </c>
    </row>
    <row r="841" spans="1:22" thickTop="1" thickBot="1">
      <c r="A841" s="32">
        <v>656</v>
      </c>
      <c r="C841" s="57">
        <f t="shared" si="219"/>
        <v>3024.3849999999998</v>
      </c>
      <c r="E841" s="59">
        <f t="shared" ref="E841:E872" si="221">B849*D841</f>
        <v>0</v>
      </c>
      <c r="F841" s="52" t="s">
        <v>1880</v>
      </c>
      <c r="G841" s="138" t="s">
        <v>1885</v>
      </c>
      <c r="H841" s="142" t="s">
        <v>290</v>
      </c>
      <c r="I841" s="143">
        <v>1495</v>
      </c>
      <c r="J841" s="143">
        <f t="shared" si="211"/>
        <v>284.05</v>
      </c>
      <c r="K841" s="53">
        <f t="shared" si="212"/>
        <v>1779.05</v>
      </c>
      <c r="L841" s="143">
        <f t="shared" si="213"/>
        <v>71.162000000000006</v>
      </c>
      <c r="M841" s="51">
        <f t="shared" si="214"/>
        <v>1850.212</v>
      </c>
      <c r="N841" s="54">
        <v>3</v>
      </c>
      <c r="O841" s="95">
        <v>0</v>
      </c>
      <c r="P841" s="54">
        <v>1</v>
      </c>
      <c r="Q841" s="55">
        <f t="shared" si="215"/>
        <v>2</v>
      </c>
      <c r="S841" s="61">
        <f t="shared" si="218"/>
        <v>3700.424</v>
      </c>
      <c r="T841" s="56">
        <f t="shared" si="220"/>
        <v>0</v>
      </c>
      <c r="U841" s="141">
        <f t="shared" ref="U841:U872" si="222">T841-P841*M841</f>
        <v>-1850.212</v>
      </c>
      <c r="V841" s="32">
        <v>2014</v>
      </c>
    </row>
    <row r="842" spans="1:22" thickTop="1" thickBot="1">
      <c r="A842" s="32">
        <v>657</v>
      </c>
      <c r="C842" s="57">
        <f t="shared" si="219"/>
        <v>1911.7349999999999</v>
      </c>
      <c r="E842" s="59">
        <f t="shared" si="221"/>
        <v>0</v>
      </c>
      <c r="F842" s="52" t="s">
        <v>1880</v>
      </c>
      <c r="G842" s="138" t="s">
        <v>1866</v>
      </c>
      <c r="H842" s="142" t="s">
        <v>11</v>
      </c>
      <c r="I842" s="143">
        <v>945</v>
      </c>
      <c r="J842" s="143">
        <f t="shared" si="211"/>
        <v>179.55</v>
      </c>
      <c r="K842" s="53">
        <f t="shared" si="212"/>
        <v>1124.55</v>
      </c>
      <c r="L842" s="143">
        <f t="shared" si="213"/>
        <v>44.981999999999999</v>
      </c>
      <c r="M842" s="51">
        <f t="shared" si="214"/>
        <v>1169.5319999999999</v>
      </c>
      <c r="N842" s="54">
        <v>3</v>
      </c>
      <c r="O842" s="95">
        <v>0</v>
      </c>
      <c r="P842" s="54">
        <v>0</v>
      </c>
      <c r="Q842" s="55">
        <f t="shared" si="215"/>
        <v>3</v>
      </c>
      <c r="S842" s="61">
        <f t="shared" si="218"/>
        <v>3508.5959999999995</v>
      </c>
      <c r="T842" s="56">
        <f t="shared" si="220"/>
        <v>0</v>
      </c>
      <c r="U842" s="141">
        <f t="shared" si="222"/>
        <v>0</v>
      </c>
      <c r="V842" s="32">
        <v>2014</v>
      </c>
    </row>
    <row r="843" spans="1:22" thickTop="1" thickBot="1">
      <c r="A843" s="32">
        <v>868</v>
      </c>
      <c r="C843" s="57">
        <f t="shared" si="219"/>
        <v>7768.3200000000006</v>
      </c>
      <c r="D843" s="58">
        <v>6950</v>
      </c>
      <c r="E843" s="59">
        <f t="shared" si="221"/>
        <v>0</v>
      </c>
      <c r="F843" s="52" t="s">
        <v>1163</v>
      </c>
      <c r="G843" s="138" t="s">
        <v>1225</v>
      </c>
      <c r="H843" s="142" t="s">
        <v>290</v>
      </c>
      <c r="I843" s="143">
        <v>3840</v>
      </c>
      <c r="J843" s="143">
        <f t="shared" si="211"/>
        <v>729.6</v>
      </c>
      <c r="K843" s="53">
        <f t="shared" si="212"/>
        <v>4569.6000000000004</v>
      </c>
      <c r="L843" s="143">
        <f t="shared" si="213"/>
        <v>182.78400000000002</v>
      </c>
      <c r="M843" s="51">
        <f t="shared" si="214"/>
        <v>4752.384</v>
      </c>
      <c r="N843" s="54">
        <v>2</v>
      </c>
      <c r="O843" s="95">
        <v>0</v>
      </c>
      <c r="P843" s="54">
        <v>1</v>
      </c>
      <c r="Q843" s="55">
        <f t="shared" si="215"/>
        <v>1</v>
      </c>
      <c r="S843" s="61">
        <f t="shared" si="218"/>
        <v>4752.384</v>
      </c>
      <c r="T843" s="56">
        <f t="shared" si="220"/>
        <v>6950</v>
      </c>
      <c r="U843" s="141">
        <f t="shared" si="222"/>
        <v>2197.616</v>
      </c>
      <c r="V843" s="32" t="s">
        <v>1170</v>
      </c>
    </row>
    <row r="844" spans="1:22" thickTop="1" thickBot="1">
      <c r="C844" s="57">
        <f t="shared" si="219"/>
        <v>7788.55</v>
      </c>
      <c r="D844" s="58">
        <v>7850</v>
      </c>
      <c r="E844" s="59">
        <f t="shared" si="221"/>
        <v>0</v>
      </c>
      <c r="F844" s="52" t="s">
        <v>1887</v>
      </c>
      <c r="G844" s="138" t="s">
        <v>1888</v>
      </c>
      <c r="H844" s="142" t="s">
        <v>290</v>
      </c>
      <c r="I844" s="143">
        <v>3850</v>
      </c>
      <c r="J844" s="143">
        <f t="shared" si="211"/>
        <v>731.5</v>
      </c>
      <c r="K844" s="53">
        <f t="shared" si="212"/>
        <v>4581.5</v>
      </c>
      <c r="L844" s="143">
        <f t="shared" si="213"/>
        <v>183.26</v>
      </c>
      <c r="M844" s="51">
        <f t="shared" si="214"/>
        <v>4764.76</v>
      </c>
      <c r="N844" s="54">
        <v>3</v>
      </c>
      <c r="O844" s="95">
        <v>0</v>
      </c>
      <c r="P844" s="54">
        <v>2</v>
      </c>
      <c r="Q844" s="55">
        <f t="shared" si="215"/>
        <v>1</v>
      </c>
      <c r="S844" s="61">
        <f t="shared" si="218"/>
        <v>4764.76</v>
      </c>
      <c r="T844" s="56">
        <f t="shared" si="220"/>
        <v>15700</v>
      </c>
      <c r="U844" s="141">
        <f t="shared" si="222"/>
        <v>6170.48</v>
      </c>
      <c r="V844" s="32">
        <v>2015</v>
      </c>
    </row>
    <row r="845" spans="1:22" thickTop="1" thickBot="1">
      <c r="C845" s="57">
        <f t="shared" si="219"/>
        <v>926.53399999999999</v>
      </c>
      <c r="D845" s="58">
        <v>1500</v>
      </c>
      <c r="E845" s="59">
        <f t="shared" si="221"/>
        <v>0</v>
      </c>
      <c r="F845" s="52" t="s">
        <v>1898</v>
      </c>
      <c r="G845" s="138" t="s">
        <v>1895</v>
      </c>
      <c r="H845" s="142" t="s">
        <v>1420</v>
      </c>
      <c r="I845" s="143">
        <v>458</v>
      </c>
      <c r="J845" s="143">
        <f t="shared" si="211"/>
        <v>87.02</v>
      </c>
      <c r="K845" s="53">
        <f t="shared" si="212"/>
        <v>545.02</v>
      </c>
      <c r="L845" s="143">
        <f t="shared" si="213"/>
        <v>21.800799999999999</v>
      </c>
      <c r="M845" s="51">
        <f t="shared" si="214"/>
        <v>566.82079999999996</v>
      </c>
      <c r="N845" s="54">
        <v>3</v>
      </c>
      <c r="O845" s="95">
        <v>0</v>
      </c>
      <c r="P845" s="54">
        <v>1</v>
      </c>
      <c r="Q845" s="55">
        <f t="shared" si="215"/>
        <v>2</v>
      </c>
      <c r="S845" s="61">
        <f t="shared" si="218"/>
        <v>1133.6415999999999</v>
      </c>
      <c r="T845" s="56">
        <f t="shared" si="220"/>
        <v>1500</v>
      </c>
      <c r="U845" s="141">
        <f t="shared" si="222"/>
        <v>933.17920000000004</v>
      </c>
      <c r="V845" s="32">
        <v>2009</v>
      </c>
    </row>
    <row r="846" spans="1:22" thickTop="1" thickBot="1">
      <c r="C846" s="57">
        <f t="shared" si="219"/>
        <v>1719.55</v>
      </c>
      <c r="D846" s="58">
        <v>2800</v>
      </c>
      <c r="E846" s="59">
        <f t="shared" si="221"/>
        <v>0</v>
      </c>
      <c r="F846" s="52" t="s">
        <v>1195</v>
      </c>
      <c r="G846" s="138" t="s">
        <v>1165</v>
      </c>
      <c r="H846" s="142" t="s">
        <v>290</v>
      </c>
      <c r="I846" s="143">
        <v>850</v>
      </c>
      <c r="J846" s="143">
        <f t="shared" si="211"/>
        <v>161.5</v>
      </c>
      <c r="K846" s="53">
        <f t="shared" si="212"/>
        <v>1011.5</v>
      </c>
      <c r="L846" s="143">
        <f t="shared" si="213"/>
        <v>40.46</v>
      </c>
      <c r="M846" s="51">
        <f t="shared" si="214"/>
        <v>1051.96</v>
      </c>
      <c r="N846" s="54">
        <v>3</v>
      </c>
      <c r="O846" s="95">
        <v>0</v>
      </c>
      <c r="P846" s="54">
        <f>O846+B854</f>
        <v>0</v>
      </c>
      <c r="Q846" s="55">
        <f t="shared" si="215"/>
        <v>3</v>
      </c>
      <c r="S846" s="61">
        <f t="shared" si="218"/>
        <v>3155.88</v>
      </c>
      <c r="T846" s="56">
        <f t="shared" si="220"/>
        <v>0</v>
      </c>
      <c r="U846" s="141">
        <f t="shared" si="222"/>
        <v>0</v>
      </c>
      <c r="V846" s="32" t="s">
        <v>1170</v>
      </c>
    </row>
    <row r="847" spans="1:22" thickTop="1" thickBot="1">
      <c r="C847" s="57">
        <f t="shared" si="219"/>
        <v>1416.1</v>
      </c>
      <c r="D847" s="58">
        <v>3000</v>
      </c>
      <c r="E847" s="59">
        <f t="shared" si="221"/>
        <v>0</v>
      </c>
      <c r="F847" s="52" t="s">
        <v>1195</v>
      </c>
      <c r="G847" s="138" t="s">
        <v>1164</v>
      </c>
      <c r="H847" s="142" t="s">
        <v>290</v>
      </c>
      <c r="I847" s="143">
        <v>700</v>
      </c>
      <c r="J847" s="143">
        <f t="shared" si="211"/>
        <v>133</v>
      </c>
      <c r="K847" s="53">
        <f t="shared" si="212"/>
        <v>833</v>
      </c>
      <c r="L847" s="143">
        <f t="shared" si="213"/>
        <v>33.32</v>
      </c>
      <c r="M847" s="51">
        <f t="shared" si="214"/>
        <v>866.32</v>
      </c>
      <c r="N847" s="54">
        <v>3</v>
      </c>
      <c r="O847" s="95">
        <v>0</v>
      </c>
      <c r="P847" s="54">
        <v>1</v>
      </c>
      <c r="Q847" s="55">
        <f t="shared" si="215"/>
        <v>2</v>
      </c>
      <c r="S847" s="61">
        <f t="shared" si="218"/>
        <v>1732.64</v>
      </c>
      <c r="T847" s="56">
        <f t="shared" si="220"/>
        <v>3000</v>
      </c>
      <c r="U847" s="141">
        <f t="shared" si="222"/>
        <v>2133.6799999999998</v>
      </c>
      <c r="V847" s="32" t="s">
        <v>1170</v>
      </c>
    </row>
    <row r="848" spans="1:22" thickTop="1" thickBot="1">
      <c r="C848" s="57">
        <f t="shared" si="219"/>
        <v>647.36</v>
      </c>
      <c r="D848" s="58">
        <v>1000</v>
      </c>
      <c r="E848" s="59">
        <f t="shared" si="221"/>
        <v>0</v>
      </c>
      <c r="F848" s="52" t="s">
        <v>1336</v>
      </c>
      <c r="G848" s="138" t="s">
        <v>1873</v>
      </c>
      <c r="H848" s="142" t="s">
        <v>290</v>
      </c>
      <c r="I848" s="143">
        <v>320</v>
      </c>
      <c r="J848" s="143">
        <f t="shared" si="211"/>
        <v>60.8</v>
      </c>
      <c r="K848" s="53">
        <f t="shared" si="212"/>
        <v>380.8</v>
      </c>
      <c r="L848" s="143">
        <f t="shared" si="213"/>
        <v>15.232000000000001</v>
      </c>
      <c r="M848" s="51">
        <f t="shared" si="214"/>
        <v>396.03200000000004</v>
      </c>
      <c r="N848" s="54">
        <v>2</v>
      </c>
      <c r="O848" s="95">
        <v>0</v>
      </c>
      <c r="P848" s="54">
        <v>0</v>
      </c>
      <c r="Q848" s="55">
        <f t="shared" si="215"/>
        <v>2</v>
      </c>
      <c r="S848" s="61">
        <f t="shared" si="218"/>
        <v>792.06400000000008</v>
      </c>
      <c r="T848" s="56">
        <f t="shared" si="220"/>
        <v>0</v>
      </c>
      <c r="U848" s="141">
        <f t="shared" si="222"/>
        <v>0</v>
      </c>
    </row>
    <row r="849" spans="1:22" thickTop="1" thickBot="1">
      <c r="C849" s="57">
        <f t="shared" si="219"/>
        <v>532.04899999999998</v>
      </c>
      <c r="D849" s="58">
        <v>1000</v>
      </c>
      <c r="E849" s="59">
        <f t="shared" si="221"/>
        <v>0</v>
      </c>
      <c r="F849" s="52" t="s">
        <v>1336</v>
      </c>
      <c r="G849" s="138" t="s">
        <v>1874</v>
      </c>
      <c r="H849" s="142" t="s">
        <v>1383</v>
      </c>
      <c r="I849" s="143">
        <v>263</v>
      </c>
      <c r="J849" s="143">
        <f t="shared" si="211"/>
        <v>49.97</v>
      </c>
      <c r="K849" s="53">
        <f t="shared" si="212"/>
        <v>312.97000000000003</v>
      </c>
      <c r="L849" s="143">
        <f t="shared" si="213"/>
        <v>12.518800000000001</v>
      </c>
      <c r="M849" s="51">
        <f t="shared" si="214"/>
        <v>325.48880000000003</v>
      </c>
      <c r="N849" s="54">
        <v>10</v>
      </c>
      <c r="O849" s="95">
        <v>0</v>
      </c>
      <c r="P849" s="54">
        <v>3</v>
      </c>
      <c r="Q849" s="55">
        <f t="shared" si="215"/>
        <v>7</v>
      </c>
      <c r="S849" s="61">
        <f t="shared" si="218"/>
        <v>2278.4216000000001</v>
      </c>
      <c r="T849" s="56">
        <f t="shared" si="220"/>
        <v>3000</v>
      </c>
      <c r="U849" s="141">
        <f t="shared" si="222"/>
        <v>2023.5336</v>
      </c>
      <c r="V849" s="32" t="s">
        <v>1324</v>
      </c>
    </row>
    <row r="850" spans="1:22" thickTop="1" thickBot="1">
      <c r="C850" s="57">
        <f t="shared" si="219"/>
        <v>532.04899999999998</v>
      </c>
      <c r="D850" s="58">
        <v>1000</v>
      </c>
      <c r="E850" s="59">
        <f t="shared" si="221"/>
        <v>0</v>
      </c>
      <c r="F850" s="52" t="s">
        <v>1336</v>
      </c>
      <c r="G850" s="138" t="s">
        <v>1875</v>
      </c>
      <c r="H850" s="142" t="s">
        <v>1383</v>
      </c>
      <c r="I850" s="143">
        <v>263</v>
      </c>
      <c r="J850" s="143">
        <f t="shared" si="211"/>
        <v>49.97</v>
      </c>
      <c r="K850" s="53">
        <f t="shared" si="212"/>
        <v>312.97000000000003</v>
      </c>
      <c r="L850" s="143">
        <f t="shared" si="213"/>
        <v>12.518800000000001</v>
      </c>
      <c r="M850" s="51">
        <f t="shared" si="214"/>
        <v>325.48880000000003</v>
      </c>
      <c r="N850" s="54">
        <v>15</v>
      </c>
      <c r="O850" s="95">
        <v>0</v>
      </c>
      <c r="P850" s="54">
        <v>3</v>
      </c>
      <c r="Q850" s="55">
        <f t="shared" si="215"/>
        <v>12</v>
      </c>
      <c r="S850" s="61">
        <f t="shared" si="218"/>
        <v>3905.8656000000001</v>
      </c>
      <c r="T850" s="56">
        <f t="shared" si="220"/>
        <v>3000</v>
      </c>
      <c r="U850" s="141">
        <f t="shared" si="222"/>
        <v>2023.5336</v>
      </c>
      <c r="V850" s="32" t="s">
        <v>1324</v>
      </c>
    </row>
    <row r="851" spans="1:22" thickTop="1" thickBot="1">
      <c r="C851" s="57">
        <f t="shared" si="219"/>
        <v>728.28</v>
      </c>
      <c r="D851" s="58">
        <v>1000</v>
      </c>
      <c r="E851" s="59">
        <f t="shared" si="221"/>
        <v>0</v>
      </c>
      <c r="F851" s="52" t="s">
        <v>1336</v>
      </c>
      <c r="G851" s="138" t="s">
        <v>1876</v>
      </c>
      <c r="H851" s="142" t="s">
        <v>290</v>
      </c>
      <c r="I851" s="143">
        <v>360</v>
      </c>
      <c r="J851" s="143">
        <f t="shared" si="211"/>
        <v>68.400000000000006</v>
      </c>
      <c r="K851" s="53">
        <f t="shared" si="212"/>
        <v>428.4</v>
      </c>
      <c r="L851" s="143">
        <f t="shared" si="213"/>
        <v>17.135999999999999</v>
      </c>
      <c r="M851" s="51">
        <f t="shared" si="214"/>
        <v>445.536</v>
      </c>
      <c r="N851" s="54">
        <v>10</v>
      </c>
      <c r="O851" s="95">
        <v>0</v>
      </c>
      <c r="P851" s="54">
        <v>0</v>
      </c>
      <c r="Q851" s="55">
        <f t="shared" si="215"/>
        <v>10</v>
      </c>
      <c r="S851" s="61">
        <f t="shared" si="218"/>
        <v>4455.3599999999997</v>
      </c>
      <c r="T851" s="56">
        <f t="shared" si="220"/>
        <v>0</v>
      </c>
      <c r="U851" s="141">
        <f t="shared" si="222"/>
        <v>0</v>
      </c>
    </row>
    <row r="852" spans="1:22" thickTop="1" thickBot="1">
      <c r="A852" s="32">
        <v>871</v>
      </c>
      <c r="C852" s="57">
        <f t="shared" si="219"/>
        <v>768.74</v>
      </c>
      <c r="D852" s="58">
        <v>1100</v>
      </c>
      <c r="E852" s="59">
        <f t="shared" si="221"/>
        <v>0</v>
      </c>
      <c r="F852" s="52" t="s">
        <v>1336</v>
      </c>
      <c r="G852" s="138" t="s">
        <v>1856</v>
      </c>
      <c r="H852" s="142" t="s">
        <v>290</v>
      </c>
      <c r="I852" s="143">
        <v>380</v>
      </c>
      <c r="J852" s="143">
        <f t="shared" si="211"/>
        <v>72.2</v>
      </c>
      <c r="K852" s="53">
        <f t="shared" si="212"/>
        <v>452.2</v>
      </c>
      <c r="L852" s="143">
        <f t="shared" si="213"/>
        <v>18.088000000000001</v>
      </c>
      <c r="M852" s="51">
        <f t="shared" si="214"/>
        <v>470.28800000000001</v>
      </c>
      <c r="N852" s="54">
        <v>20</v>
      </c>
      <c r="O852" s="95">
        <v>0</v>
      </c>
      <c r="P852" s="54">
        <v>20</v>
      </c>
      <c r="Q852" s="55">
        <f t="shared" si="215"/>
        <v>0</v>
      </c>
      <c r="S852" s="61">
        <f t="shared" si="218"/>
        <v>0</v>
      </c>
      <c r="T852" s="56">
        <f t="shared" si="220"/>
        <v>22000</v>
      </c>
      <c r="U852" s="141">
        <f t="shared" si="222"/>
        <v>12594.24</v>
      </c>
    </row>
    <row r="853" spans="1:22" thickTop="1" thickBot="1">
      <c r="C853" s="57">
        <f t="shared" si="219"/>
        <v>849.66</v>
      </c>
      <c r="D853" s="58">
        <v>1150</v>
      </c>
      <c r="E853" s="59">
        <f t="shared" si="221"/>
        <v>0</v>
      </c>
      <c r="F853" s="52" t="s">
        <v>1336</v>
      </c>
      <c r="G853" s="138" t="s">
        <v>1857</v>
      </c>
      <c r="H853" s="142" t="s">
        <v>290</v>
      </c>
      <c r="I853" s="143">
        <v>420</v>
      </c>
      <c r="J853" s="143">
        <f t="shared" si="211"/>
        <v>79.8</v>
      </c>
      <c r="K853" s="53">
        <f t="shared" si="212"/>
        <v>499.8</v>
      </c>
      <c r="L853" s="143">
        <f t="shared" si="213"/>
        <v>19.992000000000001</v>
      </c>
      <c r="M853" s="51">
        <f t="shared" si="214"/>
        <v>519.79200000000003</v>
      </c>
      <c r="N853" s="54">
        <v>10</v>
      </c>
      <c r="O853" s="95">
        <v>0</v>
      </c>
      <c r="P853" s="54">
        <v>7</v>
      </c>
      <c r="Q853" s="55">
        <f t="shared" si="215"/>
        <v>3</v>
      </c>
      <c r="S853" s="61">
        <f t="shared" si="218"/>
        <v>1559.3760000000002</v>
      </c>
      <c r="T853" s="56">
        <f t="shared" si="220"/>
        <v>8050</v>
      </c>
      <c r="U853" s="141">
        <f t="shared" si="222"/>
        <v>4411.4560000000001</v>
      </c>
    </row>
    <row r="854" spans="1:22" thickTop="1" thickBot="1">
      <c r="C854" s="57">
        <f t="shared" si="219"/>
        <v>950.81</v>
      </c>
      <c r="D854" s="58">
        <v>1250</v>
      </c>
      <c r="E854" s="59">
        <f t="shared" si="221"/>
        <v>0</v>
      </c>
      <c r="F854" s="52" t="s">
        <v>1336</v>
      </c>
      <c r="G854" s="138" t="s">
        <v>1858</v>
      </c>
      <c r="H854" s="142" t="s">
        <v>290</v>
      </c>
      <c r="I854" s="143">
        <v>470</v>
      </c>
      <c r="J854" s="143">
        <f t="shared" si="211"/>
        <v>89.3</v>
      </c>
      <c r="K854" s="53">
        <f t="shared" si="212"/>
        <v>559.29999999999995</v>
      </c>
      <c r="L854" s="143">
        <f t="shared" si="213"/>
        <v>22.372</v>
      </c>
      <c r="M854" s="51">
        <f t="shared" si="214"/>
        <v>581.67199999999991</v>
      </c>
      <c r="N854" s="54">
        <v>10</v>
      </c>
      <c r="O854" s="95">
        <v>0</v>
      </c>
      <c r="P854" s="54">
        <v>5</v>
      </c>
      <c r="Q854" s="55">
        <f t="shared" si="215"/>
        <v>5</v>
      </c>
      <c r="S854" s="61">
        <f t="shared" si="218"/>
        <v>2908.3599999999997</v>
      </c>
      <c r="T854" s="56">
        <f t="shared" si="220"/>
        <v>6250</v>
      </c>
      <c r="U854" s="141">
        <f t="shared" si="222"/>
        <v>3341.6400000000003</v>
      </c>
    </row>
    <row r="855" spans="1:22" thickTop="1" thickBot="1">
      <c r="A855" s="32">
        <v>899</v>
      </c>
      <c r="C855" s="57">
        <f t="shared" si="219"/>
        <v>1051.9599999999998</v>
      </c>
      <c r="D855" s="58">
        <v>1450</v>
      </c>
      <c r="E855" s="59">
        <f t="shared" si="221"/>
        <v>0</v>
      </c>
      <c r="F855" s="52" t="s">
        <v>1336</v>
      </c>
      <c r="G855" s="138" t="s">
        <v>1859</v>
      </c>
      <c r="H855" s="142" t="s">
        <v>290</v>
      </c>
      <c r="I855" s="143">
        <v>520</v>
      </c>
      <c r="J855" s="143">
        <f t="shared" si="211"/>
        <v>98.8</v>
      </c>
      <c r="K855" s="53">
        <f t="shared" si="212"/>
        <v>618.79999999999995</v>
      </c>
      <c r="L855" s="143">
        <f t="shared" si="213"/>
        <v>24.751999999999999</v>
      </c>
      <c r="M855" s="51">
        <f t="shared" si="214"/>
        <v>643.55199999999991</v>
      </c>
      <c r="N855" s="54">
        <v>20</v>
      </c>
      <c r="O855" s="95">
        <v>0</v>
      </c>
      <c r="P855" s="54">
        <v>7</v>
      </c>
      <c r="Q855" s="55">
        <f t="shared" si="215"/>
        <v>13</v>
      </c>
      <c r="S855" s="61">
        <f t="shared" si="218"/>
        <v>8366.1759999999995</v>
      </c>
      <c r="T855" s="56">
        <f t="shared" si="220"/>
        <v>10150</v>
      </c>
      <c r="U855" s="141">
        <f t="shared" si="222"/>
        <v>5645.1360000000004</v>
      </c>
    </row>
    <row r="856" spans="1:22" thickTop="1" thickBot="1">
      <c r="A856" s="32">
        <v>901</v>
      </c>
      <c r="C856" s="57">
        <f t="shared" si="219"/>
        <v>1092.42</v>
      </c>
      <c r="D856" s="58">
        <v>1700</v>
      </c>
      <c r="E856" s="59">
        <f t="shared" si="221"/>
        <v>0</v>
      </c>
      <c r="F856" s="52" t="s">
        <v>1336</v>
      </c>
      <c r="G856" s="138" t="s">
        <v>1166</v>
      </c>
      <c r="H856" s="142" t="s">
        <v>290</v>
      </c>
      <c r="I856" s="143">
        <v>540</v>
      </c>
      <c r="J856" s="143">
        <f t="shared" si="211"/>
        <v>102.6</v>
      </c>
      <c r="K856" s="53">
        <f t="shared" si="212"/>
        <v>642.6</v>
      </c>
      <c r="L856" s="143">
        <f t="shared" si="213"/>
        <v>25.704000000000001</v>
      </c>
      <c r="M856" s="51">
        <f t="shared" si="214"/>
        <v>668.30399999999997</v>
      </c>
      <c r="N856" s="54">
        <v>10</v>
      </c>
      <c r="O856" s="95">
        <v>0</v>
      </c>
      <c r="P856" s="54">
        <v>7</v>
      </c>
      <c r="Q856" s="55">
        <f t="shared" si="215"/>
        <v>3</v>
      </c>
      <c r="S856" s="61">
        <f t="shared" si="218"/>
        <v>2004.9119999999998</v>
      </c>
      <c r="T856" s="56">
        <f t="shared" si="220"/>
        <v>11900</v>
      </c>
      <c r="U856" s="141">
        <f t="shared" si="222"/>
        <v>7221.8720000000003</v>
      </c>
      <c r="V856" s="32" t="s">
        <v>1170</v>
      </c>
    </row>
    <row r="857" spans="1:22" thickTop="1" thickBot="1">
      <c r="C857" s="57">
        <f t="shared" si="219"/>
        <v>1213.8</v>
      </c>
      <c r="D857" s="58">
        <v>1750</v>
      </c>
      <c r="E857" s="59">
        <f t="shared" si="221"/>
        <v>0</v>
      </c>
      <c r="F857" s="52" t="s">
        <v>1336</v>
      </c>
      <c r="G857" s="138" t="s">
        <v>1860</v>
      </c>
      <c r="H857" s="142" t="s">
        <v>290</v>
      </c>
      <c r="I857" s="143">
        <v>600</v>
      </c>
      <c r="J857" s="143">
        <f t="shared" si="211"/>
        <v>114</v>
      </c>
      <c r="K857" s="53">
        <f t="shared" si="212"/>
        <v>714</v>
      </c>
      <c r="L857" s="143">
        <f t="shared" si="213"/>
        <v>28.560000000000002</v>
      </c>
      <c r="M857" s="51">
        <f t="shared" si="214"/>
        <v>742.56</v>
      </c>
      <c r="N857" s="54">
        <v>15</v>
      </c>
      <c r="O857" s="95">
        <v>0</v>
      </c>
      <c r="P857" s="54">
        <v>6</v>
      </c>
      <c r="Q857" s="55">
        <f t="shared" si="215"/>
        <v>9</v>
      </c>
      <c r="S857" s="61">
        <f t="shared" si="218"/>
        <v>6683.0399999999991</v>
      </c>
      <c r="T857" s="56">
        <f t="shared" si="220"/>
        <v>10500</v>
      </c>
      <c r="U857" s="141">
        <f t="shared" si="222"/>
        <v>6044.64</v>
      </c>
      <c r="V857" s="32">
        <v>2011</v>
      </c>
    </row>
    <row r="858" spans="1:22" thickTop="1" thickBot="1">
      <c r="A858" s="32">
        <v>662</v>
      </c>
      <c r="C858" s="57">
        <f t="shared" si="219"/>
        <v>1314.95</v>
      </c>
      <c r="E858" s="59">
        <f t="shared" si="221"/>
        <v>0</v>
      </c>
      <c r="F858" s="52" t="s">
        <v>1336</v>
      </c>
      <c r="G858" s="138" t="s">
        <v>1861</v>
      </c>
      <c r="H858" s="142" t="s">
        <v>290</v>
      </c>
      <c r="I858" s="143">
        <v>650</v>
      </c>
      <c r="J858" s="143">
        <f t="shared" si="211"/>
        <v>123.5</v>
      </c>
      <c r="K858" s="53">
        <f t="shared" si="212"/>
        <v>773.5</v>
      </c>
      <c r="L858" s="143">
        <f t="shared" si="213"/>
        <v>30.94</v>
      </c>
      <c r="M858" s="51">
        <f t="shared" si="214"/>
        <v>804.44</v>
      </c>
      <c r="N858" s="54">
        <v>5</v>
      </c>
      <c r="O858" s="95">
        <v>0</v>
      </c>
      <c r="P858" s="54">
        <v>4</v>
      </c>
      <c r="Q858" s="55">
        <f t="shared" si="215"/>
        <v>1</v>
      </c>
      <c r="S858" s="61">
        <f t="shared" si="218"/>
        <v>804.44</v>
      </c>
      <c r="T858" s="56">
        <f t="shared" si="220"/>
        <v>0</v>
      </c>
      <c r="U858" s="141">
        <f t="shared" si="222"/>
        <v>-3217.76</v>
      </c>
      <c r="V858" s="32">
        <v>2011</v>
      </c>
    </row>
    <row r="859" spans="1:22" thickTop="1" thickBot="1">
      <c r="A859" s="32">
        <v>663</v>
      </c>
      <c r="C859" s="57">
        <f t="shared" si="219"/>
        <v>1517.25</v>
      </c>
      <c r="E859" s="59">
        <f t="shared" si="221"/>
        <v>0</v>
      </c>
      <c r="F859" s="52" t="s">
        <v>1336</v>
      </c>
      <c r="G859" s="138" t="s">
        <v>1862</v>
      </c>
      <c r="H859" s="142" t="s">
        <v>290</v>
      </c>
      <c r="I859" s="143">
        <v>750</v>
      </c>
      <c r="J859" s="143">
        <f t="shared" si="211"/>
        <v>142.5</v>
      </c>
      <c r="K859" s="53">
        <f t="shared" si="212"/>
        <v>892.5</v>
      </c>
      <c r="L859" s="143">
        <f t="shared" si="213"/>
        <v>35.700000000000003</v>
      </c>
      <c r="M859" s="51">
        <f t="shared" si="214"/>
        <v>928.2</v>
      </c>
      <c r="N859" s="54">
        <v>5</v>
      </c>
      <c r="O859" s="95">
        <v>0</v>
      </c>
      <c r="P859" s="54">
        <v>3</v>
      </c>
      <c r="Q859" s="55">
        <f t="shared" si="215"/>
        <v>2</v>
      </c>
      <c r="S859" s="61">
        <f t="shared" si="218"/>
        <v>1856.4</v>
      </c>
      <c r="T859" s="56">
        <f t="shared" si="220"/>
        <v>0</v>
      </c>
      <c r="U859" s="141">
        <f t="shared" si="222"/>
        <v>-2784.6000000000004</v>
      </c>
      <c r="V859" s="32">
        <v>2011</v>
      </c>
    </row>
    <row r="860" spans="1:22" thickTop="1" thickBot="1">
      <c r="C860" s="57">
        <f t="shared" si="219"/>
        <v>1760.0099999999998</v>
      </c>
      <c r="E860" s="59">
        <f t="shared" si="221"/>
        <v>0</v>
      </c>
      <c r="F860" s="52" t="s">
        <v>1336</v>
      </c>
      <c r="G860" s="138" t="s">
        <v>1863</v>
      </c>
      <c r="H860" s="142" t="s">
        <v>290</v>
      </c>
      <c r="I860" s="143">
        <v>870</v>
      </c>
      <c r="J860" s="143">
        <f t="shared" si="211"/>
        <v>165.3</v>
      </c>
      <c r="K860" s="53">
        <f t="shared" si="212"/>
        <v>1035.3</v>
      </c>
      <c r="L860" s="143">
        <f t="shared" si="213"/>
        <v>41.411999999999999</v>
      </c>
      <c r="M860" s="51">
        <f t="shared" si="214"/>
        <v>1076.712</v>
      </c>
      <c r="N860" s="54">
        <v>5</v>
      </c>
      <c r="O860" s="95">
        <v>0</v>
      </c>
      <c r="P860" s="54">
        <v>3</v>
      </c>
      <c r="Q860" s="55">
        <f t="shared" si="215"/>
        <v>2</v>
      </c>
      <c r="S860" s="61">
        <f t="shared" si="218"/>
        <v>2153.424</v>
      </c>
      <c r="T860" s="56">
        <f t="shared" si="220"/>
        <v>0</v>
      </c>
      <c r="U860" s="141">
        <f t="shared" si="222"/>
        <v>-3230.136</v>
      </c>
      <c r="V860" s="32">
        <v>2011</v>
      </c>
    </row>
    <row r="861" spans="1:22" thickTop="1" thickBot="1">
      <c r="C861" s="57">
        <f t="shared" si="219"/>
        <v>1921.85</v>
      </c>
      <c r="E861" s="59">
        <f t="shared" si="221"/>
        <v>0</v>
      </c>
      <c r="F861" s="52" t="s">
        <v>1336</v>
      </c>
      <c r="G861" s="138" t="s">
        <v>1864</v>
      </c>
      <c r="H861" s="142" t="s">
        <v>290</v>
      </c>
      <c r="I861" s="143">
        <v>950</v>
      </c>
      <c r="J861" s="143">
        <f t="shared" si="211"/>
        <v>180.5</v>
      </c>
      <c r="K861" s="53">
        <f t="shared" si="212"/>
        <v>1130.5</v>
      </c>
      <c r="L861" s="143">
        <f t="shared" si="213"/>
        <v>45.22</v>
      </c>
      <c r="M861" s="51">
        <f t="shared" si="214"/>
        <v>1175.72</v>
      </c>
      <c r="N861" s="54">
        <v>6</v>
      </c>
      <c r="O861" s="95">
        <v>0</v>
      </c>
      <c r="P861" s="54">
        <v>2</v>
      </c>
      <c r="Q861" s="55">
        <f t="shared" si="215"/>
        <v>4</v>
      </c>
      <c r="S861" s="61">
        <f t="shared" si="218"/>
        <v>4702.88</v>
      </c>
      <c r="T861" s="56">
        <f t="shared" si="220"/>
        <v>0</v>
      </c>
      <c r="U861" s="141">
        <f t="shared" si="222"/>
        <v>-2351.44</v>
      </c>
      <c r="V861" s="32">
        <v>2011</v>
      </c>
    </row>
    <row r="862" spans="1:22" thickTop="1" thickBot="1">
      <c r="C862" s="57">
        <f t="shared" si="219"/>
        <v>2063.46</v>
      </c>
      <c r="E862" s="59">
        <f t="shared" si="221"/>
        <v>0</v>
      </c>
      <c r="F862" s="52" t="s">
        <v>1336</v>
      </c>
      <c r="G862" s="138" t="s">
        <v>1865</v>
      </c>
      <c r="H862" s="142" t="s">
        <v>290</v>
      </c>
      <c r="I862" s="143">
        <v>1020</v>
      </c>
      <c r="J862" s="143">
        <f t="shared" si="211"/>
        <v>193.8</v>
      </c>
      <c r="K862" s="53">
        <f t="shared" si="212"/>
        <v>1213.8</v>
      </c>
      <c r="L862" s="143">
        <f t="shared" si="213"/>
        <v>48.552</v>
      </c>
      <c r="M862" s="51">
        <f t="shared" si="214"/>
        <v>1262.3519999999999</v>
      </c>
      <c r="N862" s="54">
        <v>4</v>
      </c>
      <c r="O862" s="95">
        <v>0</v>
      </c>
      <c r="P862" s="54">
        <v>2</v>
      </c>
      <c r="Q862" s="55">
        <f t="shared" si="215"/>
        <v>2</v>
      </c>
      <c r="S862" s="61">
        <f t="shared" si="218"/>
        <v>2524.7039999999997</v>
      </c>
      <c r="T862" s="56">
        <f t="shared" si="220"/>
        <v>0</v>
      </c>
      <c r="U862" s="141">
        <f t="shared" si="222"/>
        <v>-2524.7039999999997</v>
      </c>
      <c r="V862" s="32">
        <v>2011</v>
      </c>
    </row>
    <row r="863" spans="1:22" thickTop="1" thickBot="1">
      <c r="C863" s="57">
        <f t="shared" si="219"/>
        <v>2427.6</v>
      </c>
      <c r="E863" s="59">
        <f t="shared" si="221"/>
        <v>0</v>
      </c>
      <c r="F863" s="52" t="s">
        <v>1336</v>
      </c>
      <c r="G863" s="138" t="s">
        <v>1866</v>
      </c>
      <c r="H863" s="142" t="s">
        <v>290</v>
      </c>
      <c r="I863" s="143">
        <v>1200</v>
      </c>
      <c r="J863" s="143">
        <f t="shared" si="211"/>
        <v>228</v>
      </c>
      <c r="K863" s="53">
        <f t="shared" si="212"/>
        <v>1428</v>
      </c>
      <c r="L863" s="143">
        <f t="shared" si="213"/>
        <v>57.120000000000005</v>
      </c>
      <c r="M863" s="51">
        <f t="shared" si="214"/>
        <v>1485.12</v>
      </c>
      <c r="N863" s="54">
        <v>5</v>
      </c>
      <c r="O863" s="95">
        <v>0</v>
      </c>
      <c r="P863" s="54">
        <v>2</v>
      </c>
      <c r="Q863" s="55">
        <f t="shared" si="215"/>
        <v>3</v>
      </c>
      <c r="S863" s="61">
        <f t="shared" si="218"/>
        <v>4455.3599999999997</v>
      </c>
      <c r="T863" s="56">
        <f t="shared" si="220"/>
        <v>0</v>
      </c>
      <c r="U863" s="141">
        <f t="shared" si="222"/>
        <v>-2970.24</v>
      </c>
      <c r="V863" s="32">
        <v>2011</v>
      </c>
    </row>
    <row r="864" spans="1:22" thickTop="1" thickBot="1">
      <c r="C864" s="57">
        <f t="shared" si="219"/>
        <v>2731.0499999999997</v>
      </c>
      <c r="D864" s="58">
        <v>3100</v>
      </c>
      <c r="E864" s="59">
        <f t="shared" si="221"/>
        <v>0</v>
      </c>
      <c r="F864" s="52" t="s">
        <v>1336</v>
      </c>
      <c r="G864" s="138" t="s">
        <v>1867</v>
      </c>
      <c r="H864" s="142" t="s">
        <v>290</v>
      </c>
      <c r="I864" s="143">
        <v>1350</v>
      </c>
      <c r="J864" s="143">
        <f t="shared" si="211"/>
        <v>256.5</v>
      </c>
      <c r="K864" s="53">
        <f t="shared" si="212"/>
        <v>1606.5</v>
      </c>
      <c r="L864" s="143">
        <f t="shared" si="213"/>
        <v>64.260000000000005</v>
      </c>
      <c r="M864" s="51">
        <f t="shared" si="214"/>
        <v>1670.76</v>
      </c>
      <c r="N864" s="54">
        <v>5</v>
      </c>
      <c r="O864" s="95">
        <v>0</v>
      </c>
      <c r="P864" s="54">
        <v>4</v>
      </c>
      <c r="Q864" s="55">
        <f t="shared" si="215"/>
        <v>1</v>
      </c>
      <c r="S864" s="61">
        <f t="shared" si="218"/>
        <v>1670.76</v>
      </c>
      <c r="T864" s="56">
        <f t="shared" si="220"/>
        <v>12400</v>
      </c>
      <c r="U864" s="141">
        <f t="shared" si="222"/>
        <v>5716.96</v>
      </c>
      <c r="V864" s="32">
        <v>2011</v>
      </c>
    </row>
    <row r="865" spans="1:23" thickTop="1" thickBot="1">
      <c r="A865" s="32">
        <v>914</v>
      </c>
      <c r="C865" s="57">
        <f t="shared" si="219"/>
        <v>3034.5</v>
      </c>
      <c r="D865" s="58">
        <v>3500</v>
      </c>
      <c r="E865" s="59">
        <f t="shared" si="221"/>
        <v>0</v>
      </c>
      <c r="F865" s="52" t="s">
        <v>1336</v>
      </c>
      <c r="G865" s="138" t="s">
        <v>1868</v>
      </c>
      <c r="H865" s="142" t="s">
        <v>290</v>
      </c>
      <c r="I865" s="143">
        <v>1500</v>
      </c>
      <c r="J865" s="143">
        <f t="shared" si="211"/>
        <v>285</v>
      </c>
      <c r="K865" s="53">
        <f t="shared" si="212"/>
        <v>1785</v>
      </c>
      <c r="L865" s="143">
        <f t="shared" si="213"/>
        <v>71.400000000000006</v>
      </c>
      <c r="M865" s="51">
        <f t="shared" si="214"/>
        <v>1856.4</v>
      </c>
      <c r="N865" s="54">
        <v>3</v>
      </c>
      <c r="O865" s="95">
        <v>0</v>
      </c>
      <c r="P865" s="54">
        <v>1</v>
      </c>
      <c r="Q865" s="55">
        <f t="shared" si="215"/>
        <v>2</v>
      </c>
      <c r="S865" s="61">
        <f t="shared" si="218"/>
        <v>3712.8</v>
      </c>
      <c r="T865" s="56">
        <f t="shared" si="220"/>
        <v>3500</v>
      </c>
      <c r="U865" s="141">
        <f t="shared" si="222"/>
        <v>1643.6</v>
      </c>
      <c r="V865" s="32">
        <v>2011</v>
      </c>
    </row>
    <row r="866" spans="1:23" thickTop="1" thickBot="1">
      <c r="C866" s="57">
        <f t="shared" si="219"/>
        <v>3135.65</v>
      </c>
      <c r="D866" s="58">
        <v>3780</v>
      </c>
      <c r="E866" s="59">
        <f t="shared" si="221"/>
        <v>0</v>
      </c>
      <c r="F866" s="52" t="s">
        <v>1336</v>
      </c>
      <c r="G866" s="138" t="s">
        <v>1869</v>
      </c>
      <c r="H866" s="142" t="s">
        <v>290</v>
      </c>
      <c r="I866" s="143">
        <v>1550</v>
      </c>
      <c r="J866" s="143">
        <f t="shared" si="211"/>
        <v>294.5</v>
      </c>
      <c r="K866" s="53">
        <f t="shared" si="212"/>
        <v>1844.5</v>
      </c>
      <c r="L866" s="143">
        <f t="shared" si="213"/>
        <v>73.78</v>
      </c>
      <c r="M866" s="51">
        <f t="shared" si="214"/>
        <v>1918.28</v>
      </c>
      <c r="N866" s="54">
        <v>3</v>
      </c>
      <c r="O866" s="95">
        <v>0</v>
      </c>
      <c r="P866" s="54">
        <v>2</v>
      </c>
      <c r="Q866" s="55">
        <f t="shared" si="215"/>
        <v>1</v>
      </c>
      <c r="S866" s="61">
        <f t="shared" si="218"/>
        <v>1918.28</v>
      </c>
      <c r="T866" s="56">
        <f t="shared" si="220"/>
        <v>7560</v>
      </c>
      <c r="U866" s="141">
        <f t="shared" si="222"/>
        <v>3723.44</v>
      </c>
      <c r="V866" s="32">
        <v>2011</v>
      </c>
    </row>
    <row r="867" spans="1:23" thickTop="1" thickBot="1">
      <c r="C867" s="57">
        <f t="shared" si="219"/>
        <v>3196.34</v>
      </c>
      <c r="D867" s="58">
        <v>3850</v>
      </c>
      <c r="E867" s="59">
        <f t="shared" si="221"/>
        <v>0</v>
      </c>
      <c r="F867" s="52" t="s">
        <v>1336</v>
      </c>
      <c r="G867" s="138" t="s">
        <v>1870</v>
      </c>
      <c r="H867" s="142" t="s">
        <v>290</v>
      </c>
      <c r="I867" s="143">
        <v>1580</v>
      </c>
      <c r="J867" s="143">
        <f t="shared" si="211"/>
        <v>300.2</v>
      </c>
      <c r="K867" s="53">
        <f t="shared" si="212"/>
        <v>1880.2</v>
      </c>
      <c r="L867" s="143">
        <f t="shared" si="213"/>
        <v>75.207999999999998</v>
      </c>
      <c r="M867" s="51">
        <f t="shared" si="214"/>
        <v>1955.4080000000001</v>
      </c>
      <c r="N867" s="54">
        <v>3</v>
      </c>
      <c r="O867" s="95">
        <v>0</v>
      </c>
      <c r="P867" s="54">
        <v>1</v>
      </c>
      <c r="Q867" s="55">
        <f t="shared" si="215"/>
        <v>2</v>
      </c>
      <c r="S867" s="61">
        <f t="shared" si="218"/>
        <v>3910.8160000000003</v>
      </c>
      <c r="T867" s="56">
        <f t="shared" si="220"/>
        <v>3850</v>
      </c>
      <c r="U867" s="141">
        <f t="shared" si="222"/>
        <v>1894.5919999999999</v>
      </c>
      <c r="V867" s="32">
        <v>2011</v>
      </c>
    </row>
    <row r="868" spans="1:23" thickTop="1" thickBot="1">
      <c r="C868" s="57">
        <f t="shared" si="219"/>
        <v>3975.1949999999997</v>
      </c>
      <c r="D868" s="58">
        <v>4200</v>
      </c>
      <c r="E868" s="59">
        <f t="shared" si="221"/>
        <v>0</v>
      </c>
      <c r="F868" s="52" t="s">
        <v>1336</v>
      </c>
      <c r="G868" s="138" t="s">
        <v>1871</v>
      </c>
      <c r="H868" s="142" t="s">
        <v>290</v>
      </c>
      <c r="I868" s="143">
        <v>1965</v>
      </c>
      <c r="J868" s="143">
        <f t="shared" si="211"/>
        <v>373.35</v>
      </c>
      <c r="K868" s="53">
        <f t="shared" si="212"/>
        <v>2338.35</v>
      </c>
      <c r="L868" s="143">
        <f t="shared" si="213"/>
        <v>93.533999999999992</v>
      </c>
      <c r="M868" s="51">
        <f t="shared" si="214"/>
        <v>2431.884</v>
      </c>
      <c r="N868" s="54">
        <v>3</v>
      </c>
      <c r="O868" s="95">
        <v>0</v>
      </c>
      <c r="P868" s="54">
        <v>1</v>
      </c>
      <c r="Q868" s="55">
        <f t="shared" si="215"/>
        <v>2</v>
      </c>
      <c r="S868" s="61">
        <f t="shared" si="218"/>
        <v>4863.768</v>
      </c>
      <c r="T868" s="56">
        <f t="shared" si="220"/>
        <v>4200</v>
      </c>
      <c r="U868" s="141">
        <f t="shared" si="222"/>
        <v>1768.116</v>
      </c>
      <c r="V868" s="32">
        <v>2011</v>
      </c>
    </row>
    <row r="869" spans="1:23" thickTop="1" thickBot="1">
      <c r="C869" s="57">
        <f t="shared" si="219"/>
        <v>4349.45</v>
      </c>
      <c r="D869" s="58">
        <v>4500</v>
      </c>
      <c r="E869" s="59">
        <f t="shared" si="221"/>
        <v>0</v>
      </c>
      <c r="F869" s="52" t="s">
        <v>1336</v>
      </c>
      <c r="G869" s="138" t="s">
        <v>1872</v>
      </c>
      <c r="H869" s="142" t="s">
        <v>290</v>
      </c>
      <c r="I869" s="143">
        <v>2150</v>
      </c>
      <c r="J869" s="143">
        <f t="shared" si="211"/>
        <v>408.5</v>
      </c>
      <c r="K869" s="53">
        <f t="shared" si="212"/>
        <v>2558.5</v>
      </c>
      <c r="L869" s="143">
        <f t="shared" si="213"/>
        <v>102.34</v>
      </c>
      <c r="M869" s="51">
        <f t="shared" si="214"/>
        <v>2660.84</v>
      </c>
      <c r="N869" s="54">
        <v>3</v>
      </c>
      <c r="O869" s="95">
        <v>0</v>
      </c>
      <c r="P869" s="54">
        <v>1</v>
      </c>
      <c r="Q869" s="55">
        <f t="shared" si="215"/>
        <v>2</v>
      </c>
      <c r="S869" s="61">
        <f t="shared" si="218"/>
        <v>5321.68</v>
      </c>
      <c r="T869" s="56">
        <f t="shared" si="220"/>
        <v>4500</v>
      </c>
      <c r="U869" s="141">
        <f t="shared" si="222"/>
        <v>1839.1599999999999</v>
      </c>
      <c r="V869" s="32">
        <v>2011</v>
      </c>
    </row>
    <row r="870" spans="1:23" thickTop="1" thickBot="1">
      <c r="C870" s="57">
        <f t="shared" si="219"/>
        <v>2650.13</v>
      </c>
      <c r="D870" s="58">
        <v>3200</v>
      </c>
      <c r="E870" s="59">
        <f t="shared" si="221"/>
        <v>0</v>
      </c>
      <c r="F870" s="52" t="s">
        <v>1877</v>
      </c>
      <c r="G870" s="138" t="s">
        <v>1878</v>
      </c>
      <c r="H870" s="142" t="s">
        <v>11</v>
      </c>
      <c r="I870" s="143">
        <v>1310</v>
      </c>
      <c r="J870" s="143">
        <f t="shared" si="211"/>
        <v>248.9</v>
      </c>
      <c r="K870" s="53">
        <f t="shared" si="212"/>
        <v>1558.9</v>
      </c>
      <c r="L870" s="143">
        <f t="shared" si="213"/>
        <v>62.356000000000002</v>
      </c>
      <c r="M870" s="51">
        <f t="shared" si="214"/>
        <v>1621.2560000000001</v>
      </c>
      <c r="N870" s="54">
        <v>3</v>
      </c>
      <c r="O870" s="95">
        <v>0</v>
      </c>
      <c r="P870" s="54">
        <v>1</v>
      </c>
      <c r="Q870" s="55">
        <f t="shared" si="215"/>
        <v>2</v>
      </c>
      <c r="S870" s="61">
        <f t="shared" si="218"/>
        <v>3242.5120000000002</v>
      </c>
      <c r="T870" s="56">
        <f t="shared" si="220"/>
        <v>3200</v>
      </c>
      <c r="U870" s="141">
        <f t="shared" si="222"/>
        <v>1578.7439999999999</v>
      </c>
      <c r="V870" s="32">
        <v>2011</v>
      </c>
    </row>
    <row r="871" spans="1:23" thickTop="1" thickBot="1">
      <c r="C871" s="57">
        <f t="shared" si="219"/>
        <v>2366.91</v>
      </c>
      <c r="D871" s="58">
        <v>3500</v>
      </c>
      <c r="E871" s="59">
        <f t="shared" si="221"/>
        <v>0</v>
      </c>
      <c r="F871" s="52" t="s">
        <v>1877</v>
      </c>
      <c r="G871" s="138" t="s">
        <v>1879</v>
      </c>
      <c r="H871" s="142" t="s">
        <v>290</v>
      </c>
      <c r="I871" s="143">
        <v>1170</v>
      </c>
      <c r="J871" s="143">
        <f t="shared" si="211"/>
        <v>222.3</v>
      </c>
      <c r="K871" s="53">
        <f t="shared" si="212"/>
        <v>1392.3</v>
      </c>
      <c r="L871" s="143">
        <f t="shared" si="213"/>
        <v>55.692</v>
      </c>
      <c r="M871" s="51">
        <f t="shared" si="214"/>
        <v>1447.992</v>
      </c>
      <c r="N871" s="54">
        <v>2</v>
      </c>
      <c r="O871" s="95">
        <v>0</v>
      </c>
      <c r="P871" s="54">
        <v>1</v>
      </c>
      <c r="Q871" s="55">
        <f t="shared" si="215"/>
        <v>1</v>
      </c>
      <c r="S871" s="61">
        <f t="shared" si="218"/>
        <v>1447.992</v>
      </c>
      <c r="T871" s="56">
        <f t="shared" ref="T871:T899" si="223">P871*D871</f>
        <v>3500</v>
      </c>
      <c r="U871" s="141">
        <f t="shared" si="222"/>
        <v>2052.0079999999998</v>
      </c>
      <c r="V871" s="32">
        <v>2011</v>
      </c>
    </row>
    <row r="872" spans="1:23" thickTop="1" thickBot="1">
      <c r="C872" s="57">
        <f t="shared" si="219"/>
        <v>3337.95</v>
      </c>
      <c r="D872" s="58">
        <v>4200</v>
      </c>
      <c r="E872" s="59">
        <f t="shared" si="221"/>
        <v>0</v>
      </c>
      <c r="F872" s="52" t="s">
        <v>1877</v>
      </c>
      <c r="G872" s="138" t="s">
        <v>1881</v>
      </c>
      <c r="H872" s="142" t="s">
        <v>11</v>
      </c>
      <c r="I872" s="143">
        <v>1650</v>
      </c>
      <c r="J872" s="143">
        <f t="shared" ref="J872:J899" si="224">0.19*I872</f>
        <v>313.5</v>
      </c>
      <c r="K872" s="53">
        <f t="shared" ref="K872:K899" si="225">I872+J872</f>
        <v>1963.5</v>
      </c>
      <c r="L872" s="143">
        <f t="shared" ref="L872:L899" si="226">0.04*K872</f>
        <v>78.540000000000006</v>
      </c>
      <c r="M872" s="51">
        <f t="shared" ref="M872:M899" si="227">K872+L872</f>
        <v>2042.04</v>
      </c>
      <c r="N872" s="54">
        <v>2</v>
      </c>
      <c r="O872" s="95">
        <v>0</v>
      </c>
      <c r="P872" s="54">
        <v>0</v>
      </c>
      <c r="Q872" s="55">
        <f t="shared" ref="Q872:Q935" si="228">N872-P872</f>
        <v>2</v>
      </c>
      <c r="S872" s="61">
        <f t="shared" si="218"/>
        <v>4084.08</v>
      </c>
      <c r="T872" s="56">
        <f t="shared" si="223"/>
        <v>0</v>
      </c>
      <c r="U872" s="141">
        <f t="shared" si="222"/>
        <v>0</v>
      </c>
      <c r="V872" s="32">
        <v>2011</v>
      </c>
    </row>
    <row r="873" spans="1:23" thickTop="1" thickBot="1">
      <c r="C873" s="57">
        <f t="shared" si="219"/>
        <v>2387.14</v>
      </c>
      <c r="D873" s="58">
        <v>3200</v>
      </c>
      <c r="E873" s="59">
        <f t="shared" ref="E873:E897" si="229">B881*D873</f>
        <v>0</v>
      </c>
      <c r="F873" s="52" t="s">
        <v>1890</v>
      </c>
      <c r="G873" s="138" t="s">
        <v>1891</v>
      </c>
      <c r="H873" s="142" t="s">
        <v>11</v>
      </c>
      <c r="I873" s="143">
        <v>1180</v>
      </c>
      <c r="J873" s="143">
        <f t="shared" si="224"/>
        <v>224.2</v>
      </c>
      <c r="K873" s="53">
        <f t="shared" si="225"/>
        <v>1404.2</v>
      </c>
      <c r="L873" s="143">
        <f t="shared" si="226"/>
        <v>56.168000000000006</v>
      </c>
      <c r="M873" s="51">
        <f t="shared" si="227"/>
        <v>1460.3679999999999</v>
      </c>
      <c r="N873" s="54">
        <v>4</v>
      </c>
      <c r="O873" s="95">
        <v>0</v>
      </c>
      <c r="P873" s="54">
        <v>3</v>
      </c>
      <c r="Q873" s="55">
        <f t="shared" si="228"/>
        <v>1</v>
      </c>
      <c r="S873" s="61">
        <f t="shared" si="218"/>
        <v>1460.3679999999999</v>
      </c>
      <c r="T873" s="56">
        <f t="shared" si="223"/>
        <v>9600</v>
      </c>
      <c r="U873" s="141">
        <f t="shared" ref="U873:U899" si="230">T873-P873*M873</f>
        <v>5218.8960000000006</v>
      </c>
      <c r="V873" s="32">
        <v>2012</v>
      </c>
    </row>
    <row r="874" spans="1:23" thickTop="1" thickBot="1">
      <c r="C874" s="57">
        <f t="shared" si="219"/>
        <v>2528.75</v>
      </c>
      <c r="D874" s="58">
        <v>3200</v>
      </c>
      <c r="E874" s="59">
        <f t="shared" si="229"/>
        <v>0</v>
      </c>
      <c r="F874" s="52" t="s">
        <v>1890</v>
      </c>
      <c r="G874" s="138" t="s">
        <v>1892</v>
      </c>
      <c r="H874" s="142" t="s">
        <v>11</v>
      </c>
      <c r="I874" s="143">
        <v>1250</v>
      </c>
      <c r="J874" s="143">
        <f t="shared" si="224"/>
        <v>237.5</v>
      </c>
      <c r="K874" s="53">
        <f t="shared" si="225"/>
        <v>1487.5</v>
      </c>
      <c r="L874" s="143">
        <f t="shared" si="226"/>
        <v>59.5</v>
      </c>
      <c r="M874" s="51">
        <f t="shared" si="227"/>
        <v>1547</v>
      </c>
      <c r="N874" s="54">
        <v>4</v>
      </c>
      <c r="O874" s="95">
        <v>0</v>
      </c>
      <c r="P874" s="54">
        <v>3</v>
      </c>
      <c r="Q874" s="55">
        <f t="shared" si="228"/>
        <v>1</v>
      </c>
      <c r="S874" s="61">
        <f t="shared" si="218"/>
        <v>1547</v>
      </c>
      <c r="T874" s="56">
        <f t="shared" si="223"/>
        <v>9600</v>
      </c>
      <c r="U874" s="141">
        <f t="shared" si="230"/>
        <v>4959</v>
      </c>
      <c r="V874" s="32">
        <v>2012</v>
      </c>
    </row>
    <row r="875" spans="1:23" thickTop="1" thickBot="1">
      <c r="C875" s="57">
        <f t="shared" si="219"/>
        <v>2225.2999999999997</v>
      </c>
      <c r="D875" s="58">
        <v>3000</v>
      </c>
      <c r="E875" s="59">
        <f t="shared" si="229"/>
        <v>0</v>
      </c>
      <c r="F875" s="52" t="s">
        <v>1890</v>
      </c>
      <c r="G875" s="138" t="s">
        <v>1893</v>
      </c>
      <c r="H875" s="142" t="s">
        <v>11</v>
      </c>
      <c r="I875" s="143">
        <v>1100</v>
      </c>
      <c r="J875" s="143">
        <f t="shared" si="224"/>
        <v>209</v>
      </c>
      <c r="K875" s="53">
        <f t="shared" si="225"/>
        <v>1309</v>
      </c>
      <c r="L875" s="143">
        <f t="shared" si="226"/>
        <v>52.36</v>
      </c>
      <c r="M875" s="51">
        <f t="shared" si="227"/>
        <v>1361.36</v>
      </c>
      <c r="N875" s="54">
        <v>8</v>
      </c>
      <c r="O875" s="95">
        <v>0</v>
      </c>
      <c r="P875" s="54">
        <v>3</v>
      </c>
      <c r="Q875" s="55">
        <f t="shared" si="228"/>
        <v>5</v>
      </c>
      <c r="S875" s="61">
        <f t="shared" si="218"/>
        <v>6806.7999999999993</v>
      </c>
      <c r="T875" s="56">
        <f t="shared" si="223"/>
        <v>9000</v>
      </c>
      <c r="U875" s="141">
        <f t="shared" si="230"/>
        <v>4915.92</v>
      </c>
      <c r="V875" s="32">
        <v>2012</v>
      </c>
    </row>
    <row r="876" spans="1:23" thickTop="1" thickBot="1">
      <c r="C876" s="57">
        <f t="shared" si="219"/>
        <v>3366.2719999999999</v>
      </c>
      <c r="D876" s="58">
        <v>2850</v>
      </c>
      <c r="E876" s="59">
        <f t="shared" si="229"/>
        <v>0</v>
      </c>
      <c r="F876" s="52" t="s">
        <v>482</v>
      </c>
      <c r="G876" s="138" t="s">
        <v>124</v>
      </c>
      <c r="H876" s="142" t="s">
        <v>11</v>
      </c>
      <c r="I876" s="143">
        <v>1664</v>
      </c>
      <c r="J876" s="143">
        <f t="shared" si="224"/>
        <v>316.16000000000003</v>
      </c>
      <c r="K876" s="53">
        <f t="shared" si="225"/>
        <v>1980.16</v>
      </c>
      <c r="L876" s="143">
        <f t="shared" si="226"/>
        <v>79.206400000000002</v>
      </c>
      <c r="M876" s="51">
        <f t="shared" si="227"/>
        <v>2059.3663999999999</v>
      </c>
      <c r="N876" s="54">
        <v>2</v>
      </c>
      <c r="O876" s="95">
        <v>1</v>
      </c>
      <c r="P876" s="54">
        <f>O876+B884</f>
        <v>1</v>
      </c>
      <c r="Q876" s="55">
        <f t="shared" si="228"/>
        <v>1</v>
      </c>
      <c r="S876" s="61">
        <f t="shared" si="218"/>
        <v>2059.3663999999999</v>
      </c>
      <c r="T876" s="56">
        <f t="shared" si="223"/>
        <v>2850</v>
      </c>
      <c r="U876" s="141">
        <f t="shared" si="230"/>
        <v>790.63360000000011</v>
      </c>
    </row>
    <row r="877" spans="1:23" thickTop="1" thickBot="1">
      <c r="C877" s="57">
        <f t="shared" si="219"/>
        <v>2528.75</v>
      </c>
      <c r="D877" s="58">
        <v>3000</v>
      </c>
      <c r="E877" s="59">
        <f t="shared" si="229"/>
        <v>0</v>
      </c>
      <c r="F877" s="52" t="s">
        <v>2423</v>
      </c>
      <c r="G877" s="138" t="s">
        <v>2424</v>
      </c>
      <c r="H877" s="142" t="s">
        <v>63</v>
      </c>
      <c r="I877" s="143">
        <v>1250</v>
      </c>
      <c r="J877" s="143">
        <f t="shared" si="224"/>
        <v>237.5</v>
      </c>
      <c r="K877" s="53">
        <f t="shared" si="225"/>
        <v>1487.5</v>
      </c>
      <c r="L877" s="143">
        <f t="shared" si="226"/>
        <v>59.5</v>
      </c>
      <c r="M877" s="51">
        <f t="shared" si="227"/>
        <v>1547</v>
      </c>
      <c r="N877" s="54">
        <v>24</v>
      </c>
      <c r="O877" s="95">
        <v>0</v>
      </c>
      <c r="P877" s="54">
        <v>4</v>
      </c>
      <c r="Q877" s="55">
        <f t="shared" si="228"/>
        <v>20</v>
      </c>
      <c r="R877" s="55" t="s">
        <v>2425</v>
      </c>
      <c r="S877" s="61">
        <f t="shared" si="218"/>
        <v>30940</v>
      </c>
      <c r="T877" s="56">
        <f t="shared" si="223"/>
        <v>12000</v>
      </c>
      <c r="U877" s="141">
        <f t="shared" si="230"/>
        <v>5812</v>
      </c>
      <c r="V877" s="32">
        <v>2015</v>
      </c>
      <c r="W877" s="32">
        <v>99640</v>
      </c>
    </row>
    <row r="878" spans="1:23" thickTop="1" thickBot="1">
      <c r="C878" s="57">
        <f t="shared" si="219"/>
        <v>839.54500000000007</v>
      </c>
      <c r="D878" s="58">
        <v>1000</v>
      </c>
      <c r="E878" s="59">
        <f t="shared" si="229"/>
        <v>0</v>
      </c>
      <c r="F878" s="52" t="s">
        <v>269</v>
      </c>
      <c r="G878" s="138" t="s">
        <v>270</v>
      </c>
      <c r="H878" s="142" t="s">
        <v>35</v>
      </c>
      <c r="I878" s="143">
        <v>415</v>
      </c>
      <c r="J878" s="143">
        <f t="shared" si="224"/>
        <v>78.849999999999994</v>
      </c>
      <c r="K878" s="53">
        <f t="shared" si="225"/>
        <v>493.85</v>
      </c>
      <c r="L878" s="143">
        <f t="shared" si="226"/>
        <v>19.754000000000001</v>
      </c>
      <c r="M878" s="51">
        <f t="shared" si="227"/>
        <v>513.60400000000004</v>
      </c>
      <c r="N878" s="54">
        <v>6</v>
      </c>
      <c r="O878" s="95">
        <v>0</v>
      </c>
      <c r="P878" s="54">
        <f>O878+B886</f>
        <v>0</v>
      </c>
      <c r="Q878" s="55">
        <f t="shared" si="228"/>
        <v>6</v>
      </c>
      <c r="S878" s="61">
        <f t="shared" si="218"/>
        <v>3081.6240000000003</v>
      </c>
      <c r="T878" s="56">
        <f t="shared" si="223"/>
        <v>0</v>
      </c>
      <c r="U878" s="141">
        <f t="shared" si="230"/>
        <v>0</v>
      </c>
    </row>
    <row r="879" spans="1:23" thickTop="1" thickBot="1">
      <c r="C879" s="57">
        <f t="shared" si="219"/>
        <v>2727.0039999999999</v>
      </c>
      <c r="D879" s="58">
        <v>3500</v>
      </c>
      <c r="E879" s="59">
        <f t="shared" si="229"/>
        <v>0</v>
      </c>
      <c r="F879" s="52" t="s">
        <v>1609</v>
      </c>
      <c r="G879" s="138" t="s">
        <v>1610</v>
      </c>
      <c r="H879" s="142" t="s">
        <v>21</v>
      </c>
      <c r="I879" s="143">
        <v>1348</v>
      </c>
      <c r="J879" s="143">
        <f t="shared" si="224"/>
        <v>256.12</v>
      </c>
      <c r="K879" s="53">
        <f t="shared" si="225"/>
        <v>1604.12</v>
      </c>
      <c r="L879" s="143">
        <f t="shared" si="226"/>
        <v>64.1648</v>
      </c>
      <c r="M879" s="51">
        <f t="shared" si="227"/>
        <v>1668.2847999999999</v>
      </c>
      <c r="N879" s="54">
        <v>2</v>
      </c>
      <c r="O879" s="95">
        <v>0</v>
      </c>
      <c r="P879" s="54">
        <f>O879+B887</f>
        <v>0</v>
      </c>
      <c r="Q879" s="55">
        <f t="shared" si="228"/>
        <v>2</v>
      </c>
      <c r="S879" s="61">
        <f t="shared" si="218"/>
        <v>3336.5695999999998</v>
      </c>
      <c r="T879" s="56">
        <f t="shared" si="223"/>
        <v>0</v>
      </c>
      <c r="U879" s="141">
        <f t="shared" si="230"/>
        <v>0</v>
      </c>
      <c r="V879" s="32" t="s">
        <v>1603</v>
      </c>
    </row>
    <row r="880" spans="1:23" thickTop="1" thickBot="1">
      <c r="C880" s="57">
        <f t="shared" si="219"/>
        <v>2981.902</v>
      </c>
      <c r="D880" s="58">
        <v>4200</v>
      </c>
      <c r="E880" s="59">
        <f t="shared" si="229"/>
        <v>0</v>
      </c>
      <c r="F880" s="52" t="s">
        <v>172</v>
      </c>
      <c r="G880" s="138" t="s">
        <v>173</v>
      </c>
      <c r="H880" s="142" t="s">
        <v>11</v>
      </c>
      <c r="I880" s="143">
        <v>1474</v>
      </c>
      <c r="J880" s="143">
        <f t="shared" si="224"/>
        <v>280.06</v>
      </c>
      <c r="K880" s="53">
        <f t="shared" si="225"/>
        <v>1754.06</v>
      </c>
      <c r="L880" s="143">
        <f t="shared" si="226"/>
        <v>70.162400000000005</v>
      </c>
      <c r="M880" s="51">
        <f t="shared" si="227"/>
        <v>1824.2223999999999</v>
      </c>
      <c r="N880" s="54">
        <v>8</v>
      </c>
      <c r="O880" s="95">
        <v>2</v>
      </c>
      <c r="P880" s="54">
        <f>O880+B888</f>
        <v>2</v>
      </c>
      <c r="Q880" s="55">
        <f t="shared" si="228"/>
        <v>6</v>
      </c>
      <c r="S880" s="61">
        <f t="shared" si="218"/>
        <v>10945.3344</v>
      </c>
      <c r="T880" s="56">
        <f t="shared" si="223"/>
        <v>8400</v>
      </c>
      <c r="U880" s="141">
        <f t="shared" si="230"/>
        <v>4751.5552000000007</v>
      </c>
    </row>
    <row r="881" spans="1:23" thickTop="1" thickBot="1">
      <c r="C881" s="57">
        <f t="shared" si="219"/>
        <v>240.73700000000002</v>
      </c>
      <c r="D881" s="58">
        <v>500</v>
      </c>
      <c r="E881" s="59">
        <f t="shared" si="229"/>
        <v>1000</v>
      </c>
      <c r="F881" s="52" t="s">
        <v>237</v>
      </c>
      <c r="G881" s="138" t="s">
        <v>238</v>
      </c>
      <c r="H881" s="142" t="s">
        <v>11</v>
      </c>
      <c r="I881" s="143">
        <v>119</v>
      </c>
      <c r="J881" s="143">
        <f t="shared" si="224"/>
        <v>22.61</v>
      </c>
      <c r="K881" s="53">
        <f t="shared" si="225"/>
        <v>141.61000000000001</v>
      </c>
      <c r="L881" s="143">
        <f t="shared" si="226"/>
        <v>5.6644000000000005</v>
      </c>
      <c r="M881" s="51">
        <f t="shared" si="227"/>
        <v>147.27440000000001</v>
      </c>
      <c r="N881" s="54">
        <v>25</v>
      </c>
      <c r="O881" s="95">
        <v>0</v>
      </c>
      <c r="P881" s="54">
        <v>4</v>
      </c>
      <c r="Q881" s="55">
        <f t="shared" si="228"/>
        <v>21</v>
      </c>
      <c r="S881" s="61">
        <f t="shared" si="218"/>
        <v>3092.7624000000005</v>
      </c>
      <c r="T881" s="56">
        <f t="shared" si="223"/>
        <v>2000</v>
      </c>
      <c r="U881" s="141">
        <f t="shared" si="230"/>
        <v>1410.9023999999999</v>
      </c>
    </row>
    <row r="882" spans="1:23" thickTop="1" thickBot="1">
      <c r="C882" s="57">
        <f t="shared" si="219"/>
        <v>505.75</v>
      </c>
      <c r="D882" s="58">
        <v>2200</v>
      </c>
      <c r="E882" s="59">
        <f t="shared" si="229"/>
        <v>4400</v>
      </c>
      <c r="F882" s="52" t="s">
        <v>299</v>
      </c>
      <c r="G882" s="138" t="s">
        <v>300</v>
      </c>
      <c r="H882" s="142" t="s">
        <v>63</v>
      </c>
      <c r="I882" s="143">
        <v>250</v>
      </c>
      <c r="J882" s="143">
        <f t="shared" si="224"/>
        <v>47.5</v>
      </c>
      <c r="K882" s="53">
        <f t="shared" si="225"/>
        <v>297.5</v>
      </c>
      <c r="L882" s="143">
        <f t="shared" si="226"/>
        <v>11.9</v>
      </c>
      <c r="M882" s="51">
        <f t="shared" si="227"/>
        <v>309.39999999999998</v>
      </c>
      <c r="N882" s="54">
        <v>4</v>
      </c>
      <c r="O882" s="95">
        <v>2</v>
      </c>
      <c r="P882" s="54">
        <v>5</v>
      </c>
      <c r="Q882" s="55">
        <f t="shared" si="228"/>
        <v>-1</v>
      </c>
      <c r="S882" s="61">
        <f t="shared" si="218"/>
        <v>-309.39999999999998</v>
      </c>
      <c r="T882" s="56">
        <f t="shared" si="223"/>
        <v>11000</v>
      </c>
      <c r="U882" s="141">
        <f t="shared" si="230"/>
        <v>9453</v>
      </c>
    </row>
    <row r="883" spans="1:23" thickTop="1" thickBot="1">
      <c r="C883" s="57">
        <f t="shared" si="219"/>
        <v>1031.73</v>
      </c>
      <c r="D883" s="58">
        <v>2000</v>
      </c>
      <c r="E883" s="59">
        <f t="shared" si="229"/>
        <v>2000</v>
      </c>
      <c r="F883" s="52" t="s">
        <v>299</v>
      </c>
      <c r="G883" s="138" t="s">
        <v>1852</v>
      </c>
      <c r="H883" s="142" t="s">
        <v>21</v>
      </c>
      <c r="I883" s="143">
        <v>510</v>
      </c>
      <c r="J883" s="143">
        <f t="shared" si="224"/>
        <v>96.9</v>
      </c>
      <c r="K883" s="53">
        <f t="shared" si="225"/>
        <v>606.9</v>
      </c>
      <c r="L883" s="143">
        <f t="shared" si="226"/>
        <v>24.276</v>
      </c>
      <c r="M883" s="51">
        <f t="shared" si="227"/>
        <v>631.17599999999993</v>
      </c>
      <c r="N883" s="54">
        <v>8</v>
      </c>
      <c r="O883" s="95">
        <v>0</v>
      </c>
      <c r="P883" s="54">
        <f>O883+B891</f>
        <v>1</v>
      </c>
      <c r="Q883" s="55">
        <f t="shared" si="228"/>
        <v>7</v>
      </c>
      <c r="S883" s="61">
        <f t="shared" si="218"/>
        <v>4418.232</v>
      </c>
      <c r="T883" s="56">
        <f t="shared" si="223"/>
        <v>2000</v>
      </c>
      <c r="U883" s="141">
        <f t="shared" si="230"/>
        <v>1368.8240000000001</v>
      </c>
      <c r="V883" s="32" t="s">
        <v>1603</v>
      </c>
    </row>
    <row r="884" spans="1:23" thickTop="1" thickBot="1">
      <c r="C884" s="57">
        <f t="shared" si="219"/>
        <v>10173.666999999999</v>
      </c>
      <c r="E884" s="59">
        <f t="shared" si="229"/>
        <v>0</v>
      </c>
      <c r="F884" s="52" t="s">
        <v>1387</v>
      </c>
      <c r="G884" s="138" t="s">
        <v>1388</v>
      </c>
      <c r="H884" s="142" t="s">
        <v>21</v>
      </c>
      <c r="I884" s="143">
        <v>5029</v>
      </c>
      <c r="J884" s="143">
        <f t="shared" si="224"/>
        <v>955.51</v>
      </c>
      <c r="K884" s="53">
        <f t="shared" si="225"/>
        <v>5984.51</v>
      </c>
      <c r="L884" s="143">
        <f t="shared" si="226"/>
        <v>239.38040000000001</v>
      </c>
      <c r="M884" s="51">
        <f t="shared" si="227"/>
        <v>6223.8904000000002</v>
      </c>
      <c r="N884" s="54">
        <v>6</v>
      </c>
      <c r="O884" s="95">
        <v>0</v>
      </c>
      <c r="P884" s="54">
        <v>2</v>
      </c>
      <c r="Q884" s="55">
        <f t="shared" si="228"/>
        <v>4</v>
      </c>
      <c r="S884" s="61">
        <f t="shared" si="218"/>
        <v>24895.561600000001</v>
      </c>
      <c r="T884" s="56">
        <f t="shared" si="223"/>
        <v>0</v>
      </c>
      <c r="U884" s="141">
        <f t="shared" si="230"/>
        <v>-12447.7808</v>
      </c>
      <c r="V884" s="32">
        <v>2013</v>
      </c>
    </row>
    <row r="885" spans="1:23" thickTop="1" thickBot="1">
      <c r="C885" s="57">
        <f t="shared" si="219"/>
        <v>9582.9509999999991</v>
      </c>
      <c r="D885" s="58">
        <v>10000</v>
      </c>
      <c r="E885" s="59">
        <f t="shared" si="229"/>
        <v>0</v>
      </c>
      <c r="F885" s="52" t="s">
        <v>1385</v>
      </c>
      <c r="G885" s="138" t="s">
        <v>1386</v>
      </c>
      <c r="H885" s="142" t="s">
        <v>21</v>
      </c>
      <c r="I885" s="143">
        <v>4737</v>
      </c>
      <c r="J885" s="143">
        <f t="shared" si="224"/>
        <v>900.03</v>
      </c>
      <c r="K885" s="53">
        <f t="shared" si="225"/>
        <v>5637.03</v>
      </c>
      <c r="L885" s="143">
        <f t="shared" si="226"/>
        <v>225.4812</v>
      </c>
      <c r="M885" s="51">
        <f t="shared" si="227"/>
        <v>5862.5111999999999</v>
      </c>
      <c r="N885" s="54">
        <v>6</v>
      </c>
      <c r="O885" s="95">
        <v>0</v>
      </c>
      <c r="P885" s="54">
        <v>4</v>
      </c>
      <c r="Q885" s="55">
        <f t="shared" si="228"/>
        <v>2</v>
      </c>
      <c r="S885" s="61">
        <f t="shared" si="218"/>
        <v>11725.0224</v>
      </c>
      <c r="T885" s="56">
        <f t="shared" si="223"/>
        <v>40000</v>
      </c>
      <c r="U885" s="141">
        <f t="shared" si="230"/>
        <v>16549.9552</v>
      </c>
      <c r="V885" s="32">
        <v>2013</v>
      </c>
    </row>
    <row r="886" spans="1:23" thickTop="1" thickBot="1">
      <c r="A886" s="32">
        <v>665</v>
      </c>
      <c r="C886" s="57">
        <f t="shared" si="219"/>
        <v>9916.7459999999992</v>
      </c>
      <c r="D886" s="58">
        <v>10800</v>
      </c>
      <c r="E886" s="59">
        <f t="shared" si="229"/>
        <v>0</v>
      </c>
      <c r="F886" s="52" t="s">
        <v>1217</v>
      </c>
      <c r="G886" s="138" t="s">
        <v>673</v>
      </c>
      <c r="H886" s="142" t="s">
        <v>21</v>
      </c>
      <c r="I886" s="143">
        <v>4902</v>
      </c>
      <c r="J886" s="143">
        <f t="shared" si="224"/>
        <v>931.38</v>
      </c>
      <c r="K886" s="53">
        <f t="shared" si="225"/>
        <v>5833.38</v>
      </c>
      <c r="L886" s="143">
        <f t="shared" si="226"/>
        <v>233.33520000000001</v>
      </c>
      <c r="M886" s="51">
        <f t="shared" si="227"/>
        <v>6066.7152000000006</v>
      </c>
      <c r="N886" s="54">
        <v>6</v>
      </c>
      <c r="O886" s="95">
        <v>1</v>
      </c>
      <c r="P886" s="54">
        <f>O886+B894</f>
        <v>1</v>
      </c>
      <c r="Q886" s="55">
        <f t="shared" si="228"/>
        <v>5</v>
      </c>
      <c r="S886" s="61">
        <f t="shared" si="218"/>
        <v>30333.576000000001</v>
      </c>
      <c r="T886" s="56">
        <f t="shared" si="223"/>
        <v>10800</v>
      </c>
      <c r="U886" s="141">
        <f t="shared" si="230"/>
        <v>4733.2847999999994</v>
      </c>
    </row>
    <row r="887" spans="1:23" thickTop="1" thickBot="1">
      <c r="A887" s="32">
        <v>666</v>
      </c>
      <c r="C887" s="57">
        <f t="shared" si="219"/>
        <v>11860.849</v>
      </c>
      <c r="D887" s="58">
        <v>12500</v>
      </c>
      <c r="E887" s="59">
        <f t="shared" si="229"/>
        <v>0</v>
      </c>
      <c r="F887" s="52" t="s">
        <v>1216</v>
      </c>
      <c r="G887" s="138" t="s">
        <v>674</v>
      </c>
      <c r="H887" s="142" t="s">
        <v>21</v>
      </c>
      <c r="I887" s="143">
        <v>5863</v>
      </c>
      <c r="J887" s="143">
        <f t="shared" si="224"/>
        <v>1113.97</v>
      </c>
      <c r="K887" s="53">
        <f t="shared" si="225"/>
        <v>6976.97</v>
      </c>
      <c r="L887" s="143">
        <f t="shared" si="226"/>
        <v>279.0788</v>
      </c>
      <c r="M887" s="51">
        <f t="shared" si="227"/>
        <v>7256.0488000000005</v>
      </c>
      <c r="N887" s="54">
        <v>6</v>
      </c>
      <c r="O887" s="95">
        <v>1</v>
      </c>
      <c r="P887" s="54">
        <f>O887+B895</f>
        <v>1</v>
      </c>
      <c r="Q887" s="55">
        <f t="shared" si="228"/>
        <v>5</v>
      </c>
      <c r="S887" s="61">
        <f t="shared" si="218"/>
        <v>36280.244000000006</v>
      </c>
      <c r="T887" s="56">
        <f t="shared" si="223"/>
        <v>12500</v>
      </c>
      <c r="U887" s="141">
        <f t="shared" si="230"/>
        <v>5243.9511999999995</v>
      </c>
    </row>
    <row r="888" spans="1:23" thickTop="1" thickBot="1">
      <c r="C888" s="57">
        <f t="shared" si="219"/>
        <v>9174.3049999999985</v>
      </c>
      <c r="D888" s="58">
        <v>10000</v>
      </c>
      <c r="E888" s="59">
        <f t="shared" si="229"/>
        <v>0</v>
      </c>
      <c r="F888" s="52" t="s">
        <v>2399</v>
      </c>
      <c r="G888" s="138" t="s">
        <v>2400</v>
      </c>
      <c r="H888" s="142" t="s">
        <v>624</v>
      </c>
      <c r="I888" s="143">
        <v>4535</v>
      </c>
      <c r="J888" s="143">
        <f t="shared" si="224"/>
        <v>861.65</v>
      </c>
      <c r="K888" s="125">
        <f t="shared" si="225"/>
        <v>5396.65</v>
      </c>
      <c r="L888" s="143">
        <f t="shared" si="226"/>
        <v>215.86599999999999</v>
      </c>
      <c r="M888" s="51">
        <f t="shared" si="227"/>
        <v>5612.5159999999996</v>
      </c>
      <c r="N888" s="54">
        <v>3</v>
      </c>
      <c r="O888" s="95">
        <v>0</v>
      </c>
      <c r="P888" s="54">
        <v>0</v>
      </c>
      <c r="Q888" s="55">
        <f t="shared" si="228"/>
        <v>3</v>
      </c>
      <c r="R888" s="55" t="s">
        <v>2401</v>
      </c>
      <c r="S888" s="61">
        <f t="shared" si="218"/>
        <v>16837.547999999999</v>
      </c>
      <c r="T888" s="56">
        <f t="shared" si="223"/>
        <v>0</v>
      </c>
      <c r="U888" s="141">
        <f t="shared" si="230"/>
        <v>0</v>
      </c>
      <c r="V888" s="32" t="s">
        <v>2386</v>
      </c>
      <c r="W888" s="32">
        <v>40202</v>
      </c>
    </row>
    <row r="889" spans="1:23" thickTop="1" thickBot="1">
      <c r="A889" s="32">
        <v>667</v>
      </c>
      <c r="B889" s="60">
        <v>2</v>
      </c>
      <c r="C889" s="57">
        <f t="shared" si="219"/>
        <v>0</v>
      </c>
      <c r="D889" s="58">
        <v>800</v>
      </c>
      <c r="E889" s="59">
        <f t="shared" si="229"/>
        <v>0</v>
      </c>
      <c r="F889" s="52" t="s">
        <v>1577</v>
      </c>
      <c r="G889" s="138" t="s">
        <v>1578</v>
      </c>
      <c r="J889" s="143">
        <f t="shared" si="224"/>
        <v>0</v>
      </c>
      <c r="K889" s="53">
        <f t="shared" si="225"/>
        <v>0</v>
      </c>
      <c r="L889" s="143">
        <f t="shared" si="226"/>
        <v>0</v>
      </c>
      <c r="M889" s="51">
        <f t="shared" si="227"/>
        <v>0</v>
      </c>
      <c r="P889" s="54">
        <f t="shared" ref="P889:P897" si="231">O889+B897</f>
        <v>0</v>
      </c>
      <c r="Q889" s="55">
        <f t="shared" si="228"/>
        <v>0</v>
      </c>
      <c r="S889" s="61">
        <f t="shared" si="218"/>
        <v>0</v>
      </c>
      <c r="T889" s="56">
        <f t="shared" si="223"/>
        <v>0</v>
      </c>
      <c r="U889" s="141">
        <f t="shared" si="230"/>
        <v>0</v>
      </c>
    </row>
    <row r="890" spans="1:23" thickTop="1" thickBot="1">
      <c r="A890" s="32">
        <v>668</v>
      </c>
      <c r="B890" s="60">
        <v>2</v>
      </c>
      <c r="C890" s="57">
        <f t="shared" si="219"/>
        <v>534.072</v>
      </c>
      <c r="D890" s="58">
        <v>800</v>
      </c>
      <c r="E890" s="59">
        <f t="shared" si="229"/>
        <v>0</v>
      </c>
      <c r="F890" s="52" t="s">
        <v>1577</v>
      </c>
      <c r="G890" s="138" t="s">
        <v>1579</v>
      </c>
      <c r="H890" s="142" t="s">
        <v>1383</v>
      </c>
      <c r="I890" s="143">
        <v>264</v>
      </c>
      <c r="J890" s="143">
        <f t="shared" si="224"/>
        <v>50.160000000000004</v>
      </c>
      <c r="K890" s="53">
        <f t="shared" si="225"/>
        <v>314.16000000000003</v>
      </c>
      <c r="L890" s="143">
        <f t="shared" si="226"/>
        <v>12.566400000000002</v>
      </c>
      <c r="M890" s="51">
        <f t="shared" si="227"/>
        <v>326.72640000000001</v>
      </c>
      <c r="N890" s="54">
        <v>10</v>
      </c>
      <c r="O890" s="95">
        <v>0</v>
      </c>
      <c r="P890" s="54">
        <f t="shared" si="231"/>
        <v>0</v>
      </c>
      <c r="Q890" s="55">
        <f t="shared" si="228"/>
        <v>10</v>
      </c>
      <c r="S890" s="61">
        <f t="shared" ref="S890:S899" si="232">Q890*M890</f>
        <v>3267.2640000000001</v>
      </c>
      <c r="T890" s="56">
        <f t="shared" si="223"/>
        <v>0</v>
      </c>
      <c r="U890" s="141">
        <f t="shared" si="230"/>
        <v>0</v>
      </c>
      <c r="V890" s="32" t="s">
        <v>1576</v>
      </c>
    </row>
    <row r="891" spans="1:23" thickTop="1" thickBot="1">
      <c r="A891" s="32">
        <v>669</v>
      </c>
      <c r="B891" s="60">
        <v>1</v>
      </c>
      <c r="C891" s="57">
        <f t="shared" ref="C891:C899" si="233">K891*1.7</f>
        <v>0</v>
      </c>
      <c r="D891" s="58">
        <v>800</v>
      </c>
      <c r="E891" s="59">
        <f t="shared" si="229"/>
        <v>0</v>
      </c>
      <c r="F891" s="52" t="s">
        <v>1577</v>
      </c>
      <c r="G891" s="138" t="s">
        <v>1580</v>
      </c>
      <c r="J891" s="143">
        <f t="shared" si="224"/>
        <v>0</v>
      </c>
      <c r="K891" s="53">
        <f t="shared" si="225"/>
        <v>0</v>
      </c>
      <c r="L891" s="143">
        <f t="shared" si="226"/>
        <v>0</v>
      </c>
      <c r="M891" s="51">
        <f t="shared" si="227"/>
        <v>0</v>
      </c>
      <c r="P891" s="54">
        <f t="shared" si="231"/>
        <v>0</v>
      </c>
      <c r="Q891" s="55">
        <f t="shared" si="228"/>
        <v>0</v>
      </c>
      <c r="S891" s="61">
        <f t="shared" si="232"/>
        <v>0</v>
      </c>
      <c r="T891" s="56">
        <f t="shared" si="223"/>
        <v>0</v>
      </c>
      <c r="U891" s="141">
        <f t="shared" si="230"/>
        <v>0</v>
      </c>
    </row>
    <row r="892" spans="1:23" thickTop="1" thickBot="1">
      <c r="A892" s="32">
        <v>670</v>
      </c>
      <c r="C892" s="57">
        <f t="shared" si="233"/>
        <v>0</v>
      </c>
      <c r="D892" s="58">
        <v>800</v>
      </c>
      <c r="E892" s="59">
        <f t="shared" si="229"/>
        <v>0</v>
      </c>
      <c r="F892" s="52" t="s">
        <v>1577</v>
      </c>
      <c r="G892" s="138" t="s">
        <v>1581</v>
      </c>
      <c r="J892" s="143">
        <f t="shared" si="224"/>
        <v>0</v>
      </c>
      <c r="K892" s="53">
        <f t="shared" si="225"/>
        <v>0</v>
      </c>
      <c r="L892" s="143">
        <f t="shared" si="226"/>
        <v>0</v>
      </c>
      <c r="M892" s="51">
        <f t="shared" si="227"/>
        <v>0</v>
      </c>
      <c r="P892" s="54">
        <f t="shared" si="231"/>
        <v>0</v>
      </c>
      <c r="Q892" s="55">
        <f t="shared" si="228"/>
        <v>0</v>
      </c>
      <c r="S892" s="61">
        <f t="shared" si="232"/>
        <v>0</v>
      </c>
      <c r="T892" s="56">
        <f t="shared" si="223"/>
        <v>0</v>
      </c>
      <c r="U892" s="141">
        <f t="shared" si="230"/>
        <v>0</v>
      </c>
      <c r="V892" s="32" t="s">
        <v>1576</v>
      </c>
    </row>
    <row r="893" spans="1:23" thickTop="1" thickBot="1">
      <c r="A893" s="32">
        <v>671</v>
      </c>
      <c r="C893" s="57">
        <f t="shared" si="233"/>
        <v>1132.8799999999999</v>
      </c>
      <c r="D893" s="58">
        <v>1200</v>
      </c>
      <c r="E893" s="59">
        <f t="shared" si="229"/>
        <v>0</v>
      </c>
      <c r="F893" s="52" t="s">
        <v>644</v>
      </c>
      <c r="G893" s="138" t="s">
        <v>1582</v>
      </c>
      <c r="H893" s="142" t="s">
        <v>1383</v>
      </c>
      <c r="I893" s="143">
        <v>560</v>
      </c>
      <c r="J893" s="143">
        <f t="shared" si="224"/>
        <v>106.4</v>
      </c>
      <c r="K893" s="53">
        <f t="shared" si="225"/>
        <v>666.4</v>
      </c>
      <c r="L893" s="143">
        <f t="shared" si="226"/>
        <v>26.655999999999999</v>
      </c>
      <c r="M893" s="51">
        <f t="shared" si="227"/>
        <v>693.05599999999993</v>
      </c>
      <c r="N893" s="54">
        <v>2</v>
      </c>
      <c r="O893" s="95">
        <v>0</v>
      </c>
      <c r="P893" s="54">
        <f t="shared" si="231"/>
        <v>0</v>
      </c>
      <c r="Q893" s="55">
        <f t="shared" si="228"/>
        <v>2</v>
      </c>
      <c r="S893" s="61">
        <f t="shared" si="232"/>
        <v>1386.1119999999999</v>
      </c>
      <c r="T893" s="56">
        <f t="shared" si="223"/>
        <v>0</v>
      </c>
      <c r="U893" s="141">
        <f t="shared" si="230"/>
        <v>0</v>
      </c>
      <c r="V893" s="32" t="s">
        <v>1576</v>
      </c>
    </row>
    <row r="894" spans="1:23" thickTop="1" thickBot="1">
      <c r="A894" s="32">
        <v>672</v>
      </c>
      <c r="C894" s="57">
        <f t="shared" si="233"/>
        <v>1132.8799999999999</v>
      </c>
      <c r="D894" s="58">
        <v>1200</v>
      </c>
      <c r="E894" s="59">
        <f t="shared" si="229"/>
        <v>0</v>
      </c>
      <c r="F894" s="52" t="s">
        <v>644</v>
      </c>
      <c r="G894" s="138" t="s">
        <v>1583</v>
      </c>
      <c r="H894" s="142" t="s">
        <v>1383</v>
      </c>
      <c r="I894" s="143">
        <v>560</v>
      </c>
      <c r="J894" s="143">
        <f t="shared" si="224"/>
        <v>106.4</v>
      </c>
      <c r="K894" s="53">
        <f t="shared" si="225"/>
        <v>666.4</v>
      </c>
      <c r="L894" s="143">
        <f t="shared" si="226"/>
        <v>26.655999999999999</v>
      </c>
      <c r="M894" s="51">
        <f t="shared" si="227"/>
        <v>693.05599999999993</v>
      </c>
      <c r="N894" s="54">
        <v>2</v>
      </c>
      <c r="O894" s="95">
        <v>0</v>
      </c>
      <c r="P894" s="54">
        <f t="shared" si="231"/>
        <v>0</v>
      </c>
      <c r="Q894" s="55">
        <f t="shared" si="228"/>
        <v>2</v>
      </c>
      <c r="S894" s="61">
        <f t="shared" si="232"/>
        <v>1386.1119999999999</v>
      </c>
      <c r="T894" s="56">
        <f t="shared" si="223"/>
        <v>0</v>
      </c>
      <c r="U894" s="141">
        <f t="shared" si="230"/>
        <v>0</v>
      </c>
      <c r="V894" s="32" t="s">
        <v>1576</v>
      </c>
    </row>
    <row r="895" spans="1:23" thickTop="1" thickBot="1">
      <c r="A895" s="32">
        <v>673</v>
      </c>
      <c r="C895" s="57">
        <f t="shared" si="233"/>
        <v>1132.8799999999999</v>
      </c>
      <c r="D895" s="58">
        <v>1200</v>
      </c>
      <c r="E895" s="59">
        <f t="shared" si="229"/>
        <v>0</v>
      </c>
      <c r="F895" s="52" t="s">
        <v>644</v>
      </c>
      <c r="G895" s="138" t="s">
        <v>1584</v>
      </c>
      <c r="H895" s="142" t="s">
        <v>1383</v>
      </c>
      <c r="I895" s="143">
        <v>560</v>
      </c>
      <c r="J895" s="143">
        <f t="shared" si="224"/>
        <v>106.4</v>
      </c>
      <c r="K895" s="53">
        <f t="shared" si="225"/>
        <v>666.4</v>
      </c>
      <c r="L895" s="143">
        <f t="shared" si="226"/>
        <v>26.655999999999999</v>
      </c>
      <c r="M895" s="51">
        <f t="shared" si="227"/>
        <v>693.05599999999993</v>
      </c>
      <c r="N895" s="54">
        <v>2</v>
      </c>
      <c r="O895" s="95">
        <v>0</v>
      </c>
      <c r="P895" s="54">
        <f t="shared" si="231"/>
        <v>0</v>
      </c>
      <c r="Q895" s="55">
        <f t="shared" si="228"/>
        <v>2</v>
      </c>
      <c r="S895" s="61">
        <f t="shared" si="232"/>
        <v>1386.1119999999999</v>
      </c>
      <c r="T895" s="56">
        <f t="shared" si="223"/>
        <v>0</v>
      </c>
      <c r="U895" s="141">
        <f t="shared" si="230"/>
        <v>0</v>
      </c>
    </row>
    <row r="896" spans="1:23" thickTop="1" thickBot="1">
      <c r="A896" s="32">
        <v>674</v>
      </c>
      <c r="C896" s="57">
        <f t="shared" si="233"/>
        <v>2322.4039999999995</v>
      </c>
      <c r="D896" s="58">
        <v>3150</v>
      </c>
      <c r="E896" s="59">
        <f t="shared" si="229"/>
        <v>0</v>
      </c>
      <c r="F896" s="52" t="s">
        <v>644</v>
      </c>
      <c r="G896" s="138" t="s">
        <v>406</v>
      </c>
      <c r="H896" s="142" t="s">
        <v>290</v>
      </c>
      <c r="I896" s="143">
        <v>1148</v>
      </c>
      <c r="J896" s="143">
        <f t="shared" si="224"/>
        <v>218.12</v>
      </c>
      <c r="K896" s="53">
        <f t="shared" si="225"/>
        <v>1366.12</v>
      </c>
      <c r="L896" s="143">
        <f t="shared" si="226"/>
        <v>54.644799999999996</v>
      </c>
      <c r="M896" s="51">
        <f t="shared" si="227"/>
        <v>1420.7647999999999</v>
      </c>
      <c r="N896" s="54">
        <v>2</v>
      </c>
      <c r="O896" s="95">
        <v>0</v>
      </c>
      <c r="P896" s="54">
        <f t="shared" si="231"/>
        <v>0</v>
      </c>
      <c r="Q896" s="55">
        <f t="shared" si="228"/>
        <v>2</v>
      </c>
      <c r="S896" s="61">
        <f t="shared" si="232"/>
        <v>2841.5295999999998</v>
      </c>
      <c r="T896" s="56">
        <f t="shared" si="223"/>
        <v>0</v>
      </c>
      <c r="U896" s="141">
        <f t="shared" si="230"/>
        <v>0</v>
      </c>
    </row>
    <row r="897" spans="1:22" thickTop="1" thickBot="1">
      <c r="A897" s="32">
        <v>675</v>
      </c>
      <c r="C897" s="57">
        <f t="shared" si="233"/>
        <v>4331.2429999999995</v>
      </c>
      <c r="D897" s="58">
        <v>4750</v>
      </c>
      <c r="E897" s="59">
        <f t="shared" si="229"/>
        <v>0</v>
      </c>
      <c r="F897" s="52" t="s">
        <v>1332</v>
      </c>
      <c r="G897" s="138" t="s">
        <v>1333</v>
      </c>
      <c r="H897" s="142" t="s">
        <v>1383</v>
      </c>
      <c r="I897" s="143">
        <v>2141</v>
      </c>
      <c r="J897" s="143">
        <f t="shared" si="224"/>
        <v>406.79</v>
      </c>
      <c r="K897" s="53">
        <f t="shared" si="225"/>
        <v>2547.79</v>
      </c>
      <c r="L897" s="143">
        <f t="shared" si="226"/>
        <v>101.91160000000001</v>
      </c>
      <c r="M897" s="51">
        <f t="shared" si="227"/>
        <v>2649.7015999999999</v>
      </c>
      <c r="N897" s="54">
        <v>4</v>
      </c>
      <c r="O897" s="95">
        <v>0</v>
      </c>
      <c r="P897" s="54">
        <f t="shared" si="231"/>
        <v>0</v>
      </c>
      <c r="Q897" s="55">
        <f t="shared" si="228"/>
        <v>4</v>
      </c>
      <c r="S897" s="61">
        <f t="shared" si="232"/>
        <v>10598.806399999999</v>
      </c>
      <c r="T897" s="56">
        <f t="shared" si="223"/>
        <v>0</v>
      </c>
      <c r="U897" s="141">
        <f t="shared" si="230"/>
        <v>0</v>
      </c>
      <c r="V897" s="32" t="s">
        <v>1324</v>
      </c>
    </row>
    <row r="898" spans="1:22" thickTop="1" thickBot="1">
      <c r="A898" s="32">
        <v>569</v>
      </c>
      <c r="C898" s="57">
        <f t="shared" si="233"/>
        <v>8901.1999999999989</v>
      </c>
      <c r="D898" s="58">
        <v>8900</v>
      </c>
      <c r="E898" s="59">
        <f>B905*D898</f>
        <v>0</v>
      </c>
      <c r="F898" s="52" t="s">
        <v>2416</v>
      </c>
      <c r="G898" s="138" t="s">
        <v>608</v>
      </c>
      <c r="H898" s="142" t="s">
        <v>11</v>
      </c>
      <c r="I898" s="143">
        <v>4400</v>
      </c>
      <c r="J898" s="143">
        <f t="shared" si="224"/>
        <v>836</v>
      </c>
      <c r="K898" s="53">
        <f t="shared" si="225"/>
        <v>5236</v>
      </c>
      <c r="L898" s="143">
        <f t="shared" si="226"/>
        <v>209.44</v>
      </c>
      <c r="M898" s="51">
        <f t="shared" si="227"/>
        <v>5445.44</v>
      </c>
      <c r="N898" s="54">
        <v>2</v>
      </c>
      <c r="O898" s="95">
        <v>0</v>
      </c>
      <c r="P898" s="54">
        <v>0</v>
      </c>
      <c r="Q898" s="55">
        <f t="shared" si="228"/>
        <v>2</v>
      </c>
      <c r="S898" s="61">
        <f t="shared" si="232"/>
        <v>10890.88</v>
      </c>
      <c r="T898" s="56">
        <f t="shared" si="223"/>
        <v>0</v>
      </c>
      <c r="U898" s="141">
        <f t="shared" si="230"/>
        <v>0</v>
      </c>
    </row>
    <row r="899" spans="1:22" thickTop="1" thickBot="1">
      <c r="A899" s="32">
        <v>615</v>
      </c>
      <c r="C899" s="57">
        <f t="shared" si="233"/>
        <v>6574.75</v>
      </c>
      <c r="D899" s="58">
        <v>7900</v>
      </c>
      <c r="E899" s="59">
        <f>B906*D899</f>
        <v>0</v>
      </c>
      <c r="F899" s="52" t="s">
        <v>2417</v>
      </c>
      <c r="G899" s="138" t="s">
        <v>281</v>
      </c>
      <c r="H899" s="142" t="s">
        <v>11</v>
      </c>
      <c r="I899" s="143">
        <v>3250</v>
      </c>
      <c r="J899" s="143">
        <f t="shared" si="224"/>
        <v>617.5</v>
      </c>
      <c r="K899" s="53">
        <f t="shared" si="225"/>
        <v>3867.5</v>
      </c>
      <c r="L899" s="143">
        <f t="shared" si="226"/>
        <v>154.70000000000002</v>
      </c>
      <c r="M899" s="51">
        <f t="shared" si="227"/>
        <v>4022.2</v>
      </c>
      <c r="N899" s="54">
        <v>2</v>
      </c>
      <c r="O899" s="95">
        <v>1</v>
      </c>
      <c r="P899" s="54">
        <f>O899+B906</f>
        <v>1</v>
      </c>
      <c r="Q899" s="55">
        <f t="shared" si="228"/>
        <v>1</v>
      </c>
      <c r="S899" s="61">
        <f t="shared" si="232"/>
        <v>4022.2</v>
      </c>
      <c r="T899" s="56">
        <f t="shared" si="223"/>
        <v>7900</v>
      </c>
      <c r="U899" s="141">
        <f t="shared" si="230"/>
        <v>3877.8</v>
      </c>
    </row>
    <row r="900" spans="1:22" thickTop="1" thickBot="1">
      <c r="F900" s="52" t="s">
        <v>2417</v>
      </c>
      <c r="G900" s="138" t="s">
        <v>2412</v>
      </c>
      <c r="H900" s="142" t="s">
        <v>11</v>
      </c>
      <c r="K900" s="125"/>
      <c r="P900" s="54">
        <v>1</v>
      </c>
      <c r="Q900" s="55">
        <f t="shared" si="228"/>
        <v>-1</v>
      </c>
      <c r="S900" s="61"/>
    </row>
    <row r="901" spans="1:22" thickTop="1" thickBot="1">
      <c r="A901" s="32">
        <v>676</v>
      </c>
      <c r="C901" s="57">
        <f t="shared" ref="C901:C964" si="234">K901*1.7</f>
        <v>2874.683</v>
      </c>
      <c r="D901" s="58">
        <v>3500</v>
      </c>
      <c r="E901" s="59">
        <f t="shared" ref="E901:E932" si="235">B909*D901</f>
        <v>0</v>
      </c>
      <c r="F901" s="52" t="s">
        <v>1218</v>
      </c>
      <c r="G901" s="138" t="s">
        <v>1019</v>
      </c>
      <c r="H901" s="142" t="s">
        <v>21</v>
      </c>
      <c r="I901" s="143">
        <v>1421</v>
      </c>
      <c r="J901" s="143">
        <f t="shared" ref="J901:J932" si="236">0.19*I901</f>
        <v>269.99</v>
      </c>
      <c r="K901" s="53">
        <f t="shared" ref="K901:K964" si="237">I901+J901</f>
        <v>1690.99</v>
      </c>
      <c r="L901" s="143">
        <f t="shared" ref="L901:L964" si="238">0.04*K901</f>
        <v>67.639600000000002</v>
      </c>
      <c r="M901" s="51">
        <f t="shared" ref="M901:M964" si="239">K901+L901</f>
        <v>1758.6296</v>
      </c>
      <c r="N901" s="54">
        <v>10</v>
      </c>
      <c r="O901" s="95">
        <v>5</v>
      </c>
      <c r="P901" s="54">
        <f>O901+B909</f>
        <v>5</v>
      </c>
      <c r="Q901" s="55">
        <f t="shared" si="228"/>
        <v>5</v>
      </c>
      <c r="S901" s="61">
        <f t="shared" ref="S901:S964" si="240">Q901*M901</f>
        <v>8793.1479999999992</v>
      </c>
      <c r="T901" s="56">
        <f t="shared" ref="T901:T932" si="241">P901*D901</f>
        <v>17500</v>
      </c>
      <c r="U901" s="141">
        <f t="shared" ref="U901:U964" si="242">T901-P901*M901</f>
        <v>8706.8520000000008</v>
      </c>
      <c r="V901" s="32" t="s">
        <v>983</v>
      </c>
    </row>
    <row r="902" spans="1:22" thickTop="1" thickBot="1">
      <c r="A902" s="32">
        <v>677</v>
      </c>
      <c r="C902" s="57">
        <f t="shared" si="234"/>
        <v>6969.2350000000006</v>
      </c>
      <c r="D902" s="58">
        <v>7500</v>
      </c>
      <c r="E902" s="59">
        <f t="shared" si="235"/>
        <v>0</v>
      </c>
      <c r="F902" s="52" t="s">
        <v>1607</v>
      </c>
      <c r="G902" s="138" t="s">
        <v>1608</v>
      </c>
      <c r="H902" s="142" t="s">
        <v>21</v>
      </c>
      <c r="I902" s="143">
        <v>3445</v>
      </c>
      <c r="J902" s="143">
        <f t="shared" si="236"/>
        <v>654.54999999999995</v>
      </c>
      <c r="K902" s="53">
        <f t="shared" si="237"/>
        <v>4099.55</v>
      </c>
      <c r="L902" s="143">
        <f t="shared" si="238"/>
        <v>163.982</v>
      </c>
      <c r="M902" s="51">
        <f t="shared" si="239"/>
        <v>4263.5320000000002</v>
      </c>
      <c r="N902" s="54">
        <v>2</v>
      </c>
      <c r="O902" s="95">
        <v>0</v>
      </c>
      <c r="P902" s="54">
        <f>O902+B910</f>
        <v>0</v>
      </c>
      <c r="Q902" s="55">
        <f t="shared" si="228"/>
        <v>2</v>
      </c>
      <c r="S902" s="61">
        <f t="shared" si="240"/>
        <v>8527.0640000000003</v>
      </c>
      <c r="T902" s="56">
        <f t="shared" si="241"/>
        <v>0</v>
      </c>
      <c r="U902" s="141">
        <f t="shared" si="242"/>
        <v>0</v>
      </c>
      <c r="V902" s="32" t="s">
        <v>1603</v>
      </c>
    </row>
    <row r="903" spans="1:22" thickTop="1" thickBot="1">
      <c r="A903" s="32">
        <v>678</v>
      </c>
      <c r="C903" s="57">
        <f t="shared" si="234"/>
        <v>3394.5939999999996</v>
      </c>
      <c r="D903" s="58">
        <v>3950</v>
      </c>
      <c r="E903" s="59">
        <f t="shared" si="235"/>
        <v>0</v>
      </c>
      <c r="F903" s="52" t="s">
        <v>1592</v>
      </c>
      <c r="G903" s="138" t="s">
        <v>1591</v>
      </c>
      <c r="H903" s="142" t="s">
        <v>1383</v>
      </c>
      <c r="I903" s="143">
        <v>1678</v>
      </c>
      <c r="J903" s="143">
        <f t="shared" si="236"/>
        <v>318.82</v>
      </c>
      <c r="K903" s="127">
        <f t="shared" si="237"/>
        <v>1996.82</v>
      </c>
      <c r="L903" s="143">
        <f t="shared" si="238"/>
        <v>79.872799999999998</v>
      </c>
      <c r="M903" s="51">
        <f t="shared" si="239"/>
        <v>2076.6927999999998</v>
      </c>
      <c r="N903" s="54">
        <v>2</v>
      </c>
      <c r="O903" s="95">
        <v>0</v>
      </c>
      <c r="P903" s="54">
        <f>O903+B911</f>
        <v>0</v>
      </c>
      <c r="Q903" s="55">
        <f t="shared" si="228"/>
        <v>2</v>
      </c>
      <c r="S903" s="61">
        <f t="shared" si="240"/>
        <v>4153.3855999999996</v>
      </c>
      <c r="T903" s="56">
        <f t="shared" si="241"/>
        <v>0</v>
      </c>
      <c r="U903" s="141">
        <f t="shared" si="242"/>
        <v>0</v>
      </c>
      <c r="V903" s="32" t="s">
        <v>1576</v>
      </c>
    </row>
    <row r="904" spans="1:22" thickTop="1" thickBot="1">
      <c r="A904" s="32">
        <v>679</v>
      </c>
      <c r="C904" s="57">
        <f t="shared" si="234"/>
        <v>5791.8490000000002</v>
      </c>
      <c r="D904" s="58">
        <v>5850</v>
      </c>
      <c r="E904" s="59">
        <f t="shared" si="235"/>
        <v>0</v>
      </c>
      <c r="F904" s="65" t="s">
        <v>677</v>
      </c>
      <c r="G904" s="138" t="s">
        <v>678</v>
      </c>
      <c r="H904" s="142" t="s">
        <v>624</v>
      </c>
      <c r="I904" s="143">
        <v>2863</v>
      </c>
      <c r="J904" s="143">
        <f t="shared" si="236"/>
        <v>543.97</v>
      </c>
      <c r="K904" s="53">
        <f t="shared" si="237"/>
        <v>3406.9700000000003</v>
      </c>
      <c r="L904" s="143">
        <f t="shared" si="238"/>
        <v>136.27880000000002</v>
      </c>
      <c r="M904" s="51">
        <f t="shared" si="239"/>
        <v>3543.2488000000003</v>
      </c>
      <c r="N904" s="54">
        <v>4</v>
      </c>
      <c r="O904" s="95">
        <v>0</v>
      </c>
      <c r="P904" s="54">
        <f>O904+B912</f>
        <v>0</v>
      </c>
      <c r="Q904" s="55">
        <f t="shared" si="228"/>
        <v>4</v>
      </c>
      <c r="S904" s="61">
        <f t="shared" si="240"/>
        <v>14172.995200000001</v>
      </c>
      <c r="T904" s="56">
        <f t="shared" si="241"/>
        <v>0</v>
      </c>
      <c r="U904" s="141">
        <f t="shared" si="242"/>
        <v>0</v>
      </c>
    </row>
    <row r="905" spans="1:22" thickTop="1" thickBot="1">
      <c r="A905" s="32">
        <v>680</v>
      </c>
      <c r="C905" s="57">
        <f t="shared" si="234"/>
        <v>2142.357</v>
      </c>
      <c r="E905" s="59">
        <f t="shared" si="235"/>
        <v>0</v>
      </c>
      <c r="F905" s="52" t="s">
        <v>2311</v>
      </c>
      <c r="G905" s="144" t="s">
        <v>177</v>
      </c>
      <c r="H905" s="142" t="s">
        <v>21</v>
      </c>
      <c r="I905" s="143">
        <v>1059</v>
      </c>
      <c r="J905" s="143">
        <f t="shared" si="236"/>
        <v>201.21</v>
      </c>
      <c r="K905" s="53">
        <f t="shared" si="237"/>
        <v>1260.21</v>
      </c>
      <c r="L905" s="143">
        <f t="shared" si="238"/>
        <v>50.4084</v>
      </c>
      <c r="M905" s="51">
        <f t="shared" si="239"/>
        <v>1310.6184000000001</v>
      </c>
      <c r="N905" s="54">
        <v>4</v>
      </c>
      <c r="O905" s="95">
        <v>0</v>
      </c>
      <c r="P905" s="54">
        <v>1</v>
      </c>
      <c r="Q905" s="55">
        <f t="shared" si="228"/>
        <v>3</v>
      </c>
      <c r="R905" s="55" t="s">
        <v>2312</v>
      </c>
      <c r="S905" s="61">
        <f t="shared" si="240"/>
        <v>3931.8552</v>
      </c>
      <c r="T905" s="56">
        <f t="shared" si="241"/>
        <v>0</v>
      </c>
      <c r="U905" s="141">
        <f t="shared" si="242"/>
        <v>-1310.6184000000001</v>
      </c>
      <c r="V905" s="32">
        <v>2014</v>
      </c>
    </row>
    <row r="906" spans="1:22" thickTop="1" thickBot="1">
      <c r="C906" s="57">
        <f t="shared" si="234"/>
        <v>38.436999999999998</v>
      </c>
      <c r="E906" s="59">
        <f t="shared" si="235"/>
        <v>0</v>
      </c>
      <c r="F906" s="52" t="s">
        <v>2313</v>
      </c>
      <c r="G906" s="144" t="s">
        <v>2314</v>
      </c>
      <c r="H906" s="142" t="s">
        <v>290</v>
      </c>
      <c r="I906" s="143">
        <v>19</v>
      </c>
      <c r="J906" s="143">
        <f t="shared" si="236"/>
        <v>3.61</v>
      </c>
      <c r="K906" s="53">
        <f t="shared" si="237"/>
        <v>22.61</v>
      </c>
      <c r="L906" s="143">
        <f t="shared" si="238"/>
        <v>0.90439999999999998</v>
      </c>
      <c r="M906" s="51">
        <f t="shared" si="239"/>
        <v>23.514399999999998</v>
      </c>
      <c r="N906" s="54">
        <v>382</v>
      </c>
      <c r="O906" s="95">
        <v>0</v>
      </c>
      <c r="P906" s="54">
        <v>1</v>
      </c>
      <c r="Q906" s="55">
        <f t="shared" si="228"/>
        <v>381</v>
      </c>
      <c r="R906" s="55" t="s">
        <v>2312</v>
      </c>
      <c r="S906" s="61">
        <f t="shared" si="240"/>
        <v>8958.9863999999998</v>
      </c>
      <c r="T906" s="56">
        <f t="shared" si="241"/>
        <v>0</v>
      </c>
      <c r="U906" s="141">
        <f t="shared" si="242"/>
        <v>-23.514399999999998</v>
      </c>
      <c r="V906" s="32">
        <v>2009</v>
      </c>
    </row>
    <row r="907" spans="1:22" thickTop="1" thickBot="1">
      <c r="C907" s="57">
        <f t="shared" si="234"/>
        <v>6514.06</v>
      </c>
      <c r="D907" s="58">
        <v>9500</v>
      </c>
      <c r="E907" s="59">
        <f t="shared" si="235"/>
        <v>0</v>
      </c>
      <c r="F907" s="52" t="s">
        <v>1834</v>
      </c>
      <c r="G907" s="138" t="s">
        <v>1835</v>
      </c>
      <c r="H907" s="142" t="s">
        <v>21</v>
      </c>
      <c r="I907" s="143">
        <v>3220</v>
      </c>
      <c r="J907" s="143">
        <f t="shared" si="236"/>
        <v>611.79999999999995</v>
      </c>
      <c r="K907" s="127">
        <f t="shared" si="237"/>
        <v>3831.8</v>
      </c>
      <c r="L907" s="143">
        <f t="shared" si="238"/>
        <v>153.27200000000002</v>
      </c>
      <c r="M907" s="51">
        <f t="shared" si="239"/>
        <v>3985.0720000000001</v>
      </c>
      <c r="N907" s="54">
        <v>2</v>
      </c>
      <c r="O907" s="95">
        <v>0</v>
      </c>
      <c r="P907" s="54">
        <v>0</v>
      </c>
      <c r="Q907" s="55">
        <f t="shared" si="228"/>
        <v>2</v>
      </c>
      <c r="S907" s="61">
        <f t="shared" si="240"/>
        <v>7970.1440000000002</v>
      </c>
      <c r="T907" s="56">
        <f t="shared" si="241"/>
        <v>0</v>
      </c>
      <c r="U907" s="141">
        <f t="shared" si="242"/>
        <v>0</v>
      </c>
      <c r="V907" s="32">
        <v>2014</v>
      </c>
    </row>
    <row r="908" spans="1:22" thickTop="1" thickBot="1">
      <c r="A908" s="32">
        <v>681</v>
      </c>
      <c r="C908" s="57">
        <f t="shared" si="234"/>
        <v>6085.1840000000002</v>
      </c>
      <c r="D908" s="58">
        <v>3050</v>
      </c>
      <c r="E908" s="59">
        <f t="shared" si="235"/>
        <v>0</v>
      </c>
      <c r="F908" s="52" t="s">
        <v>1415</v>
      </c>
      <c r="G908" s="138" t="s">
        <v>1416</v>
      </c>
      <c r="H908" s="142" t="s">
        <v>1383</v>
      </c>
      <c r="I908" s="143">
        <v>3008</v>
      </c>
      <c r="J908" s="143">
        <f t="shared" si="236"/>
        <v>571.52</v>
      </c>
      <c r="K908" s="53">
        <f t="shared" si="237"/>
        <v>3579.52</v>
      </c>
      <c r="L908" s="143">
        <f t="shared" si="238"/>
        <v>143.1808</v>
      </c>
      <c r="M908" s="51">
        <f t="shared" si="239"/>
        <v>3722.7008000000001</v>
      </c>
      <c r="N908" s="54">
        <v>4</v>
      </c>
      <c r="O908" s="95">
        <v>0</v>
      </c>
      <c r="P908" s="54">
        <f>O908+B916</f>
        <v>0</v>
      </c>
      <c r="Q908" s="55">
        <f t="shared" si="228"/>
        <v>4</v>
      </c>
      <c r="S908" s="61">
        <f t="shared" si="240"/>
        <v>14890.8032</v>
      </c>
      <c r="T908" s="56">
        <f t="shared" si="241"/>
        <v>0</v>
      </c>
      <c r="U908" s="141">
        <f t="shared" si="242"/>
        <v>0</v>
      </c>
      <c r="V908" s="32" t="s">
        <v>1324</v>
      </c>
    </row>
    <row r="909" spans="1:22" thickTop="1" thickBot="1">
      <c r="A909" s="32">
        <v>974</v>
      </c>
      <c r="C909" s="57">
        <f t="shared" si="234"/>
        <v>0</v>
      </c>
      <c r="E909" s="59">
        <f t="shared" si="235"/>
        <v>0</v>
      </c>
      <c r="F909" s="52" t="s">
        <v>2408</v>
      </c>
      <c r="G909" s="138" t="s">
        <v>2409</v>
      </c>
      <c r="H909" s="142" t="s">
        <v>615</v>
      </c>
      <c r="J909" s="143">
        <f t="shared" si="236"/>
        <v>0</v>
      </c>
      <c r="K909" s="125">
        <f t="shared" si="237"/>
        <v>0</v>
      </c>
      <c r="L909" s="143">
        <f t="shared" si="238"/>
        <v>0</v>
      </c>
      <c r="M909" s="51">
        <f t="shared" si="239"/>
        <v>0</v>
      </c>
      <c r="O909" s="95">
        <v>0</v>
      </c>
      <c r="P909" s="54">
        <v>0</v>
      </c>
      <c r="Q909" s="55">
        <f t="shared" si="228"/>
        <v>0</v>
      </c>
      <c r="S909" s="61">
        <f t="shared" si="240"/>
        <v>0</v>
      </c>
      <c r="T909" s="56">
        <f t="shared" si="241"/>
        <v>0</v>
      </c>
      <c r="U909" s="141">
        <f t="shared" si="242"/>
        <v>0</v>
      </c>
    </row>
    <row r="910" spans="1:22" thickTop="1" thickBot="1">
      <c r="A910" s="32">
        <v>682</v>
      </c>
      <c r="C910" s="57">
        <f t="shared" si="234"/>
        <v>410.66899999999998</v>
      </c>
      <c r="D910" s="58">
        <v>390</v>
      </c>
      <c r="E910" s="59">
        <f t="shared" si="235"/>
        <v>0</v>
      </c>
      <c r="F910" s="52" t="s">
        <v>613</v>
      </c>
      <c r="G910" s="138" t="s">
        <v>614</v>
      </c>
      <c r="H910" s="142" t="s">
        <v>615</v>
      </c>
      <c r="I910" s="143">
        <v>203</v>
      </c>
      <c r="J910" s="143">
        <f t="shared" si="236"/>
        <v>38.57</v>
      </c>
      <c r="K910" s="53">
        <f t="shared" si="237"/>
        <v>241.57</v>
      </c>
      <c r="L910" s="143">
        <f t="shared" si="238"/>
        <v>9.6628000000000007</v>
      </c>
      <c r="M910" s="51">
        <f t="shared" si="239"/>
        <v>251.2328</v>
      </c>
      <c r="N910" s="54">
        <v>20</v>
      </c>
      <c r="O910" s="95">
        <v>10</v>
      </c>
      <c r="P910" s="54">
        <v>11</v>
      </c>
      <c r="Q910" s="55">
        <f t="shared" si="228"/>
        <v>9</v>
      </c>
      <c r="S910" s="61">
        <f t="shared" si="240"/>
        <v>2261.0951999999997</v>
      </c>
      <c r="T910" s="56">
        <f t="shared" si="241"/>
        <v>4290</v>
      </c>
      <c r="U910" s="141">
        <f t="shared" si="242"/>
        <v>1526.4391999999998</v>
      </c>
      <c r="V910" s="32">
        <v>2013</v>
      </c>
    </row>
    <row r="911" spans="1:22" thickTop="1" thickBot="1">
      <c r="A911" s="32">
        <v>925</v>
      </c>
      <c r="C911" s="57">
        <f t="shared" si="234"/>
        <v>43923.375999999997</v>
      </c>
      <c r="D911" s="58">
        <v>48850</v>
      </c>
      <c r="E911" s="59">
        <f t="shared" si="235"/>
        <v>0</v>
      </c>
      <c r="F911" s="52" t="s">
        <v>1846</v>
      </c>
      <c r="G911" s="138" t="s">
        <v>1847</v>
      </c>
      <c r="H911" s="142" t="s">
        <v>624</v>
      </c>
      <c r="I911" s="143">
        <v>21712</v>
      </c>
      <c r="J911" s="143">
        <f t="shared" si="236"/>
        <v>4125.28</v>
      </c>
      <c r="K911" s="127">
        <f t="shared" si="237"/>
        <v>25837.279999999999</v>
      </c>
      <c r="L911" s="143">
        <f t="shared" si="238"/>
        <v>1033.4911999999999</v>
      </c>
      <c r="M911" s="51">
        <f t="shared" si="239"/>
        <v>26870.771199999999</v>
      </c>
      <c r="N911" s="54">
        <v>1</v>
      </c>
      <c r="O911" s="95">
        <v>0</v>
      </c>
      <c r="P911" s="54">
        <v>1</v>
      </c>
      <c r="Q911" s="55">
        <f t="shared" si="228"/>
        <v>0</v>
      </c>
      <c r="S911" s="62">
        <f t="shared" si="240"/>
        <v>0</v>
      </c>
      <c r="T911" s="56">
        <f t="shared" si="241"/>
        <v>48850</v>
      </c>
      <c r="U911" s="141">
        <f t="shared" si="242"/>
        <v>21979.228800000001</v>
      </c>
      <c r="V911" s="32" t="s">
        <v>1844</v>
      </c>
    </row>
    <row r="912" spans="1:22" thickTop="1" thickBot="1">
      <c r="A912" s="32">
        <v>684</v>
      </c>
      <c r="C912" s="57">
        <f t="shared" si="234"/>
        <v>4031.8389999999999</v>
      </c>
      <c r="D912" s="58">
        <v>4850</v>
      </c>
      <c r="E912" s="59">
        <f t="shared" si="235"/>
        <v>0</v>
      </c>
      <c r="F912" s="52" t="s">
        <v>1760</v>
      </c>
      <c r="G912" s="138" t="s">
        <v>1771</v>
      </c>
      <c r="H912" s="142" t="s">
        <v>624</v>
      </c>
      <c r="I912" s="143">
        <v>1993</v>
      </c>
      <c r="J912" s="143">
        <f t="shared" si="236"/>
        <v>378.67</v>
      </c>
      <c r="K912" s="53">
        <f t="shared" si="237"/>
        <v>2371.67</v>
      </c>
      <c r="L912" s="143">
        <f t="shared" si="238"/>
        <v>94.866799999999998</v>
      </c>
      <c r="M912" s="51">
        <f t="shared" si="239"/>
        <v>2466.5367999999999</v>
      </c>
      <c r="N912" s="54">
        <v>3</v>
      </c>
      <c r="O912" s="95">
        <v>0</v>
      </c>
      <c r="P912" s="54">
        <f>O912+B920</f>
        <v>0</v>
      </c>
      <c r="Q912" s="55">
        <f t="shared" si="228"/>
        <v>3</v>
      </c>
      <c r="S912" s="61">
        <f t="shared" si="240"/>
        <v>7399.6103999999996</v>
      </c>
      <c r="T912" s="56">
        <f t="shared" si="241"/>
        <v>0</v>
      </c>
      <c r="U912" s="141">
        <f t="shared" si="242"/>
        <v>0</v>
      </c>
      <c r="V912" s="32" t="s">
        <v>1349</v>
      </c>
    </row>
    <row r="913" spans="1:22" thickTop="1" thickBot="1">
      <c r="A913" s="32">
        <v>685</v>
      </c>
      <c r="C913" s="57">
        <f t="shared" si="234"/>
        <v>9148.0059999999994</v>
      </c>
      <c r="D913" s="58">
        <v>7500</v>
      </c>
      <c r="E913" s="59">
        <f t="shared" si="235"/>
        <v>0</v>
      </c>
      <c r="F913" s="52" t="s">
        <v>1760</v>
      </c>
      <c r="G913" s="138" t="s">
        <v>1765</v>
      </c>
      <c r="H913" s="142" t="s">
        <v>624</v>
      </c>
      <c r="I913" s="143">
        <v>4522</v>
      </c>
      <c r="J913" s="143">
        <f t="shared" si="236"/>
        <v>859.18000000000006</v>
      </c>
      <c r="K913" s="53">
        <f t="shared" si="237"/>
        <v>5381.18</v>
      </c>
      <c r="L913" s="143">
        <f t="shared" si="238"/>
        <v>215.24720000000002</v>
      </c>
      <c r="M913" s="51">
        <f t="shared" si="239"/>
        <v>5596.4272000000001</v>
      </c>
      <c r="N913" s="54">
        <v>2</v>
      </c>
      <c r="O913" s="95">
        <v>0</v>
      </c>
      <c r="P913" s="54">
        <f>O913+B921</f>
        <v>0</v>
      </c>
      <c r="Q913" s="55">
        <f t="shared" si="228"/>
        <v>2</v>
      </c>
      <c r="S913" s="61">
        <f t="shared" si="240"/>
        <v>11192.8544</v>
      </c>
      <c r="T913" s="56">
        <f t="shared" si="241"/>
        <v>0</v>
      </c>
      <c r="U913" s="141">
        <f t="shared" si="242"/>
        <v>0</v>
      </c>
      <c r="V913" s="32" t="s">
        <v>1349</v>
      </c>
    </row>
    <row r="914" spans="1:22" thickTop="1" thickBot="1">
      <c r="A914" s="32">
        <v>686</v>
      </c>
      <c r="C914" s="57">
        <f t="shared" si="234"/>
        <v>5708.9059999999999</v>
      </c>
      <c r="D914" s="58">
        <v>5950</v>
      </c>
      <c r="E914" s="59">
        <f t="shared" si="235"/>
        <v>0</v>
      </c>
      <c r="F914" s="52" t="s">
        <v>1763</v>
      </c>
      <c r="G914" s="138" t="s">
        <v>1766</v>
      </c>
      <c r="H914" s="142" t="s">
        <v>624</v>
      </c>
      <c r="I914" s="143">
        <v>2822</v>
      </c>
      <c r="J914" s="143">
        <f t="shared" si="236"/>
        <v>536.17999999999995</v>
      </c>
      <c r="K914" s="53">
        <f t="shared" si="237"/>
        <v>3358.18</v>
      </c>
      <c r="L914" s="143">
        <f t="shared" si="238"/>
        <v>134.3272</v>
      </c>
      <c r="M914" s="51">
        <f t="shared" si="239"/>
        <v>3492.5072</v>
      </c>
      <c r="N914" s="54">
        <v>3</v>
      </c>
      <c r="O914" s="95">
        <v>0</v>
      </c>
      <c r="P914" s="54">
        <f>O914+B922</f>
        <v>0</v>
      </c>
      <c r="Q914" s="55">
        <f t="shared" si="228"/>
        <v>3</v>
      </c>
      <c r="S914" s="61">
        <f t="shared" si="240"/>
        <v>10477.5216</v>
      </c>
      <c r="T914" s="56">
        <f t="shared" si="241"/>
        <v>0</v>
      </c>
      <c r="U914" s="141">
        <f t="shared" si="242"/>
        <v>0</v>
      </c>
    </row>
    <row r="915" spans="1:22" thickTop="1" thickBot="1">
      <c r="A915" s="32">
        <v>687</v>
      </c>
      <c r="C915" s="57">
        <f t="shared" si="234"/>
        <v>5866.7</v>
      </c>
      <c r="D915" s="58">
        <v>8500</v>
      </c>
      <c r="E915" s="59">
        <f t="shared" si="235"/>
        <v>0</v>
      </c>
      <c r="F915" s="52" t="s">
        <v>1763</v>
      </c>
      <c r="G915" s="138" t="s">
        <v>1783</v>
      </c>
      <c r="H915" s="142" t="s">
        <v>21</v>
      </c>
      <c r="I915" s="143">
        <v>2900</v>
      </c>
      <c r="J915" s="143">
        <f t="shared" si="236"/>
        <v>551</v>
      </c>
      <c r="K915" s="53">
        <f t="shared" si="237"/>
        <v>3451</v>
      </c>
      <c r="L915" s="143">
        <f t="shared" si="238"/>
        <v>138.04</v>
      </c>
      <c r="M915" s="51">
        <f t="shared" si="239"/>
        <v>3589.04</v>
      </c>
      <c r="N915" s="54">
        <v>4</v>
      </c>
      <c r="O915" s="95">
        <v>0</v>
      </c>
      <c r="P915" s="54">
        <v>0</v>
      </c>
      <c r="Q915" s="55">
        <f t="shared" si="228"/>
        <v>4</v>
      </c>
      <c r="S915" s="61">
        <f t="shared" si="240"/>
        <v>14356.16</v>
      </c>
      <c r="T915" s="56">
        <f t="shared" si="241"/>
        <v>0</v>
      </c>
      <c r="U915" s="141">
        <f t="shared" si="242"/>
        <v>0</v>
      </c>
    </row>
    <row r="916" spans="1:22" thickTop="1" thickBot="1">
      <c r="A916" s="32">
        <v>688</v>
      </c>
      <c r="C916" s="57">
        <f t="shared" si="234"/>
        <v>4181.5410000000002</v>
      </c>
      <c r="D916" s="58">
        <v>4000</v>
      </c>
      <c r="E916" s="59">
        <f t="shared" si="235"/>
        <v>0</v>
      </c>
      <c r="F916" s="52" t="s">
        <v>1761</v>
      </c>
      <c r="G916" s="138" t="s">
        <v>1768</v>
      </c>
      <c r="H916" s="142" t="s">
        <v>624</v>
      </c>
      <c r="I916" s="143">
        <v>2067</v>
      </c>
      <c r="J916" s="143">
        <f t="shared" si="236"/>
        <v>392.73</v>
      </c>
      <c r="K916" s="53">
        <f t="shared" si="237"/>
        <v>2459.73</v>
      </c>
      <c r="L916" s="143">
        <f t="shared" si="238"/>
        <v>98.389200000000002</v>
      </c>
      <c r="M916" s="51">
        <f t="shared" si="239"/>
        <v>2558.1192000000001</v>
      </c>
      <c r="N916" s="54">
        <v>6</v>
      </c>
      <c r="O916" s="95">
        <v>0</v>
      </c>
      <c r="P916" s="54">
        <f>O916+B924</f>
        <v>0</v>
      </c>
      <c r="Q916" s="55">
        <f t="shared" si="228"/>
        <v>6</v>
      </c>
      <c r="S916" s="61">
        <f t="shared" si="240"/>
        <v>15348.715200000001</v>
      </c>
      <c r="T916" s="56">
        <f t="shared" si="241"/>
        <v>0</v>
      </c>
      <c r="U916" s="141">
        <f t="shared" si="242"/>
        <v>0</v>
      </c>
    </row>
    <row r="917" spans="1:22" thickTop="1" thickBot="1">
      <c r="C917" s="57">
        <f t="shared" si="234"/>
        <v>4828.9009999999998</v>
      </c>
      <c r="D917" s="58">
        <v>5450</v>
      </c>
      <c r="E917" s="59">
        <f t="shared" si="235"/>
        <v>0</v>
      </c>
      <c r="F917" s="52" t="s">
        <v>1762</v>
      </c>
      <c r="G917" s="138" t="s">
        <v>1767</v>
      </c>
      <c r="H917" s="142" t="s">
        <v>624</v>
      </c>
      <c r="I917" s="143">
        <v>2387</v>
      </c>
      <c r="J917" s="143">
        <f t="shared" si="236"/>
        <v>453.53000000000003</v>
      </c>
      <c r="K917" s="53">
        <f t="shared" si="237"/>
        <v>2840.53</v>
      </c>
      <c r="L917" s="143">
        <f t="shared" si="238"/>
        <v>113.62120000000002</v>
      </c>
      <c r="M917" s="51">
        <f t="shared" si="239"/>
        <v>2954.1512000000002</v>
      </c>
      <c r="N917" s="54">
        <v>2</v>
      </c>
      <c r="O917" s="95">
        <v>0</v>
      </c>
      <c r="P917" s="54">
        <f>O917+B925</f>
        <v>0</v>
      </c>
      <c r="Q917" s="55">
        <f t="shared" si="228"/>
        <v>2</v>
      </c>
      <c r="S917" s="61">
        <f t="shared" si="240"/>
        <v>5908.3024000000005</v>
      </c>
      <c r="T917" s="56">
        <f t="shared" si="241"/>
        <v>0</v>
      </c>
      <c r="U917" s="141">
        <f t="shared" si="242"/>
        <v>0</v>
      </c>
    </row>
    <row r="918" spans="1:22" thickTop="1" thickBot="1">
      <c r="A918" s="32">
        <v>689</v>
      </c>
      <c r="C918" s="57">
        <f t="shared" si="234"/>
        <v>4608.3940000000002</v>
      </c>
      <c r="D918" s="58">
        <v>4950</v>
      </c>
      <c r="E918" s="59">
        <f t="shared" si="235"/>
        <v>0</v>
      </c>
      <c r="F918" s="52" t="s">
        <v>1759</v>
      </c>
      <c r="G918" s="138" t="s">
        <v>1770</v>
      </c>
      <c r="H918" s="142" t="s">
        <v>624</v>
      </c>
      <c r="I918" s="143">
        <v>2278</v>
      </c>
      <c r="J918" s="143">
        <f t="shared" si="236"/>
        <v>432.82</v>
      </c>
      <c r="K918" s="53">
        <f t="shared" si="237"/>
        <v>2710.82</v>
      </c>
      <c r="L918" s="143">
        <f t="shared" si="238"/>
        <v>108.43280000000001</v>
      </c>
      <c r="M918" s="51">
        <f t="shared" si="239"/>
        <v>2819.2528000000002</v>
      </c>
      <c r="N918" s="54">
        <v>4</v>
      </c>
      <c r="O918" s="95">
        <v>0</v>
      </c>
      <c r="P918" s="54">
        <f>O918+B926</f>
        <v>0</v>
      </c>
      <c r="Q918" s="55">
        <f t="shared" si="228"/>
        <v>4</v>
      </c>
      <c r="S918" s="61">
        <f t="shared" si="240"/>
        <v>11277.011200000001</v>
      </c>
      <c r="T918" s="56">
        <f t="shared" si="241"/>
        <v>0</v>
      </c>
      <c r="U918" s="141">
        <f t="shared" si="242"/>
        <v>0</v>
      </c>
      <c r="V918" s="32" t="s">
        <v>1349</v>
      </c>
    </row>
    <row r="919" spans="1:22" thickTop="1" thickBot="1">
      <c r="C919" s="57">
        <f t="shared" si="234"/>
        <v>4636.7160000000003</v>
      </c>
      <c r="D919" s="58">
        <v>4950</v>
      </c>
      <c r="E919" s="59">
        <f t="shared" si="235"/>
        <v>0</v>
      </c>
      <c r="F919" s="52" t="s">
        <v>1759</v>
      </c>
      <c r="G919" s="138" t="s">
        <v>1769</v>
      </c>
      <c r="H919" s="142" t="s">
        <v>624</v>
      </c>
      <c r="I919" s="143">
        <v>2292</v>
      </c>
      <c r="J919" s="143">
        <f t="shared" si="236"/>
        <v>435.48</v>
      </c>
      <c r="K919" s="53">
        <f t="shared" si="237"/>
        <v>2727.48</v>
      </c>
      <c r="L919" s="143">
        <f t="shared" si="238"/>
        <v>109.0992</v>
      </c>
      <c r="M919" s="51">
        <f t="shared" si="239"/>
        <v>2836.5792000000001</v>
      </c>
      <c r="N919" s="54">
        <v>4</v>
      </c>
      <c r="O919" s="95">
        <v>0</v>
      </c>
      <c r="P919" s="54">
        <v>0</v>
      </c>
      <c r="Q919" s="55">
        <f t="shared" si="228"/>
        <v>4</v>
      </c>
      <c r="S919" s="61">
        <f t="shared" si="240"/>
        <v>11346.316800000001</v>
      </c>
      <c r="T919" s="56">
        <f t="shared" si="241"/>
        <v>0</v>
      </c>
      <c r="U919" s="141">
        <f t="shared" si="242"/>
        <v>0</v>
      </c>
      <c r="V919" s="32" t="s">
        <v>1689</v>
      </c>
    </row>
    <row r="920" spans="1:22" thickTop="1" thickBot="1">
      <c r="A920" s="32">
        <v>772</v>
      </c>
      <c r="C920" s="57">
        <f t="shared" si="234"/>
        <v>13341.684999999999</v>
      </c>
      <c r="E920" s="59">
        <f t="shared" si="235"/>
        <v>0</v>
      </c>
      <c r="F920" s="52" t="s">
        <v>1759</v>
      </c>
      <c r="G920" s="138" t="s">
        <v>1121</v>
      </c>
      <c r="H920" s="142" t="s">
        <v>21</v>
      </c>
      <c r="I920" s="143">
        <v>6595</v>
      </c>
      <c r="J920" s="143">
        <f t="shared" si="236"/>
        <v>1253.05</v>
      </c>
      <c r="K920" s="53">
        <f t="shared" si="237"/>
        <v>7848.05</v>
      </c>
      <c r="L920" s="143">
        <f t="shared" si="238"/>
        <v>313.92200000000003</v>
      </c>
      <c r="M920" s="51">
        <f t="shared" si="239"/>
        <v>8161.9719999999998</v>
      </c>
      <c r="N920" s="54">
        <v>2</v>
      </c>
      <c r="O920" s="95">
        <v>0</v>
      </c>
      <c r="P920" s="54">
        <v>0</v>
      </c>
      <c r="Q920" s="55">
        <f t="shared" si="228"/>
        <v>2</v>
      </c>
      <c r="S920" s="61">
        <f t="shared" si="240"/>
        <v>16323.944</v>
      </c>
      <c r="T920" s="56">
        <f t="shared" si="241"/>
        <v>0</v>
      </c>
      <c r="U920" s="141">
        <f t="shared" si="242"/>
        <v>0</v>
      </c>
    </row>
    <row r="921" spans="1:22" thickTop="1" thickBot="1">
      <c r="A921" s="32">
        <v>690</v>
      </c>
      <c r="C921" s="57">
        <f t="shared" si="234"/>
        <v>7942.2980000000007</v>
      </c>
      <c r="E921" s="59">
        <f t="shared" si="235"/>
        <v>0</v>
      </c>
      <c r="F921" s="52" t="s">
        <v>1759</v>
      </c>
      <c r="G921" s="138" t="s">
        <v>1120</v>
      </c>
      <c r="H921" s="142" t="s">
        <v>21</v>
      </c>
      <c r="I921" s="143">
        <v>3926</v>
      </c>
      <c r="J921" s="143">
        <f t="shared" si="236"/>
        <v>745.94</v>
      </c>
      <c r="K921" s="53">
        <f t="shared" si="237"/>
        <v>4671.9400000000005</v>
      </c>
      <c r="L921" s="143">
        <f t="shared" si="238"/>
        <v>186.87760000000003</v>
      </c>
      <c r="M921" s="51">
        <f t="shared" si="239"/>
        <v>4858.8176000000003</v>
      </c>
      <c r="O921" s="95">
        <v>0</v>
      </c>
      <c r="P921" s="54">
        <v>0</v>
      </c>
      <c r="Q921" s="55">
        <f t="shared" si="228"/>
        <v>0</v>
      </c>
      <c r="S921" s="61">
        <f t="shared" si="240"/>
        <v>0</v>
      </c>
      <c r="T921" s="56">
        <f t="shared" si="241"/>
        <v>0</v>
      </c>
      <c r="U921" s="141">
        <f t="shared" si="242"/>
        <v>0</v>
      </c>
    </row>
    <row r="922" spans="1:22" thickTop="1" thickBot="1">
      <c r="A922" s="32">
        <v>778</v>
      </c>
      <c r="C922" s="57">
        <f t="shared" si="234"/>
        <v>3412.8009999999999</v>
      </c>
      <c r="D922" s="58">
        <v>5200</v>
      </c>
      <c r="E922" s="59">
        <f t="shared" si="235"/>
        <v>0</v>
      </c>
      <c r="F922" s="52" t="s">
        <v>522</v>
      </c>
      <c r="G922" s="138" t="s">
        <v>523</v>
      </c>
      <c r="H922" s="142" t="s">
        <v>21</v>
      </c>
      <c r="I922" s="143">
        <v>1687</v>
      </c>
      <c r="J922" s="143">
        <f t="shared" si="236"/>
        <v>320.53000000000003</v>
      </c>
      <c r="K922" s="53">
        <f t="shared" si="237"/>
        <v>2007.53</v>
      </c>
      <c r="L922" s="143">
        <f t="shared" si="238"/>
        <v>80.301199999999994</v>
      </c>
      <c r="M922" s="51">
        <f t="shared" si="239"/>
        <v>2087.8312000000001</v>
      </c>
      <c r="N922" s="54">
        <v>2</v>
      </c>
      <c r="O922" s="95">
        <v>0</v>
      </c>
      <c r="P922" s="54">
        <f t="shared" ref="P922:P953" si="243">O922+B930</f>
        <v>0</v>
      </c>
      <c r="Q922" s="55">
        <f t="shared" si="228"/>
        <v>2</v>
      </c>
      <c r="S922" s="61">
        <f t="shared" si="240"/>
        <v>4175.6624000000002</v>
      </c>
      <c r="T922" s="56">
        <f t="shared" si="241"/>
        <v>0</v>
      </c>
      <c r="U922" s="141">
        <f t="shared" si="242"/>
        <v>0</v>
      </c>
    </row>
    <row r="923" spans="1:22" thickTop="1" thickBot="1">
      <c r="A923" s="32">
        <v>779</v>
      </c>
      <c r="C923" s="57">
        <f t="shared" si="234"/>
        <v>3880.114</v>
      </c>
      <c r="D923" s="58">
        <v>7000</v>
      </c>
      <c r="E923" s="59">
        <f t="shared" si="235"/>
        <v>0</v>
      </c>
      <c r="F923" s="52" t="s">
        <v>522</v>
      </c>
      <c r="G923" s="138" t="s">
        <v>526</v>
      </c>
      <c r="H923" s="142" t="s">
        <v>24</v>
      </c>
      <c r="I923" s="143">
        <v>1918</v>
      </c>
      <c r="J923" s="143">
        <f t="shared" si="236"/>
        <v>364.42</v>
      </c>
      <c r="K923" s="125">
        <f t="shared" si="237"/>
        <v>2282.42</v>
      </c>
      <c r="L923" s="143">
        <f t="shared" si="238"/>
        <v>91.296800000000005</v>
      </c>
      <c r="M923" s="51">
        <f t="shared" si="239"/>
        <v>2373.7168000000001</v>
      </c>
      <c r="N923" s="54">
        <v>3</v>
      </c>
      <c r="O923" s="95">
        <v>0</v>
      </c>
      <c r="P923" s="54">
        <f t="shared" si="243"/>
        <v>0</v>
      </c>
      <c r="Q923" s="55">
        <f t="shared" si="228"/>
        <v>3</v>
      </c>
      <c r="S923" s="61">
        <f t="shared" si="240"/>
        <v>7121.1504000000004</v>
      </c>
      <c r="T923" s="56">
        <f t="shared" si="241"/>
        <v>0</v>
      </c>
      <c r="U923" s="141">
        <f t="shared" si="242"/>
        <v>0</v>
      </c>
    </row>
    <row r="924" spans="1:22" thickTop="1" thickBot="1">
      <c r="A924" s="32">
        <v>691</v>
      </c>
      <c r="C924" s="57">
        <f t="shared" si="234"/>
        <v>6182.2879999999996</v>
      </c>
      <c r="D924" s="58">
        <v>8700</v>
      </c>
      <c r="E924" s="59">
        <f t="shared" si="235"/>
        <v>0</v>
      </c>
      <c r="F924" s="52" t="s">
        <v>1000</v>
      </c>
      <c r="G924" s="138" t="s">
        <v>526</v>
      </c>
      <c r="H924" s="142" t="s">
        <v>21</v>
      </c>
      <c r="I924" s="143">
        <v>3056</v>
      </c>
      <c r="J924" s="143">
        <f t="shared" si="236"/>
        <v>580.64</v>
      </c>
      <c r="K924" s="53">
        <f t="shared" si="237"/>
        <v>3636.64</v>
      </c>
      <c r="L924" s="143">
        <f t="shared" si="238"/>
        <v>145.46559999999999</v>
      </c>
      <c r="M924" s="51">
        <f t="shared" si="239"/>
        <v>3782.1055999999999</v>
      </c>
      <c r="N924" s="54">
        <v>3</v>
      </c>
      <c r="O924" s="95">
        <v>0</v>
      </c>
      <c r="P924" s="54">
        <f t="shared" si="243"/>
        <v>0</v>
      </c>
      <c r="Q924" s="55">
        <f t="shared" si="228"/>
        <v>3</v>
      </c>
      <c r="S924" s="61">
        <f t="shared" si="240"/>
        <v>11346.316800000001</v>
      </c>
      <c r="T924" s="56">
        <f t="shared" si="241"/>
        <v>0</v>
      </c>
      <c r="U924" s="141">
        <f t="shared" si="242"/>
        <v>0</v>
      </c>
      <c r="V924" s="32" t="s">
        <v>983</v>
      </c>
    </row>
    <row r="925" spans="1:22" thickTop="1" thickBot="1">
      <c r="A925" s="32">
        <v>776</v>
      </c>
      <c r="C925" s="57">
        <f t="shared" si="234"/>
        <v>11889.171</v>
      </c>
      <c r="D925" s="58">
        <v>10550</v>
      </c>
      <c r="E925" s="59">
        <f t="shared" si="235"/>
        <v>0</v>
      </c>
      <c r="F925" s="52" t="s">
        <v>524</v>
      </c>
      <c r="G925" s="138" t="s">
        <v>525</v>
      </c>
      <c r="H925" s="142" t="s">
        <v>21</v>
      </c>
      <c r="I925" s="143">
        <v>5877</v>
      </c>
      <c r="J925" s="143">
        <f t="shared" si="236"/>
        <v>1116.6300000000001</v>
      </c>
      <c r="K925" s="53">
        <f t="shared" si="237"/>
        <v>6993.63</v>
      </c>
      <c r="L925" s="143">
        <f t="shared" si="238"/>
        <v>279.74520000000001</v>
      </c>
      <c r="M925" s="51">
        <f t="shared" si="239"/>
        <v>7273.3752000000004</v>
      </c>
      <c r="N925" s="54">
        <v>2</v>
      </c>
      <c r="O925" s="95">
        <v>0</v>
      </c>
      <c r="P925" s="54">
        <f t="shared" si="243"/>
        <v>0</v>
      </c>
      <c r="Q925" s="55">
        <f t="shared" si="228"/>
        <v>2</v>
      </c>
      <c r="S925" s="61">
        <f t="shared" si="240"/>
        <v>14546.750400000001</v>
      </c>
      <c r="T925" s="56">
        <f t="shared" si="241"/>
        <v>0</v>
      </c>
      <c r="U925" s="141">
        <f t="shared" si="242"/>
        <v>0</v>
      </c>
    </row>
    <row r="926" spans="1:22" thickTop="1" thickBot="1">
      <c r="A926" s="32">
        <v>777</v>
      </c>
      <c r="C926" s="57">
        <f t="shared" si="234"/>
        <v>5799.9409999999998</v>
      </c>
      <c r="D926" s="58">
        <v>6800</v>
      </c>
      <c r="E926" s="59">
        <f t="shared" si="235"/>
        <v>0</v>
      </c>
      <c r="F926" s="52" t="s">
        <v>527</v>
      </c>
      <c r="G926" s="138" t="s">
        <v>528</v>
      </c>
      <c r="H926" s="142" t="s">
        <v>11</v>
      </c>
      <c r="I926" s="143">
        <v>2867</v>
      </c>
      <c r="J926" s="143">
        <f t="shared" si="236"/>
        <v>544.73</v>
      </c>
      <c r="K926" s="53">
        <f t="shared" si="237"/>
        <v>3411.73</v>
      </c>
      <c r="L926" s="143">
        <f t="shared" si="238"/>
        <v>136.4692</v>
      </c>
      <c r="M926" s="51">
        <f t="shared" si="239"/>
        <v>3548.1992</v>
      </c>
      <c r="N926" s="54">
        <v>2</v>
      </c>
      <c r="O926" s="95">
        <v>0</v>
      </c>
      <c r="P926" s="54">
        <f t="shared" si="243"/>
        <v>0</v>
      </c>
      <c r="Q926" s="55">
        <f t="shared" si="228"/>
        <v>2</v>
      </c>
      <c r="S926" s="61">
        <f t="shared" si="240"/>
        <v>7096.3984</v>
      </c>
      <c r="T926" s="56">
        <f t="shared" si="241"/>
        <v>0</v>
      </c>
      <c r="U926" s="141">
        <f t="shared" si="242"/>
        <v>0</v>
      </c>
    </row>
    <row r="927" spans="1:22" thickTop="1" thickBot="1">
      <c r="A927" s="32">
        <v>771</v>
      </c>
      <c r="C927" s="57">
        <f t="shared" si="234"/>
        <v>4800.5789999999997</v>
      </c>
      <c r="D927" s="58">
        <v>5300</v>
      </c>
      <c r="E927" s="59">
        <f t="shared" si="235"/>
        <v>0</v>
      </c>
      <c r="F927" s="52" t="s">
        <v>387</v>
      </c>
      <c r="G927" s="138" t="s">
        <v>388</v>
      </c>
      <c r="H927" s="142" t="s">
        <v>290</v>
      </c>
      <c r="I927" s="143">
        <v>2373</v>
      </c>
      <c r="J927" s="143">
        <f t="shared" si="236"/>
        <v>450.87</v>
      </c>
      <c r="K927" s="53">
        <f t="shared" si="237"/>
        <v>2823.87</v>
      </c>
      <c r="L927" s="143">
        <f t="shared" si="238"/>
        <v>112.95479999999999</v>
      </c>
      <c r="M927" s="51">
        <f t="shared" si="239"/>
        <v>2936.8247999999999</v>
      </c>
      <c r="N927" s="54">
        <v>1</v>
      </c>
      <c r="O927" s="95">
        <v>0</v>
      </c>
      <c r="P927" s="54">
        <f t="shared" si="243"/>
        <v>0</v>
      </c>
      <c r="Q927" s="55">
        <f t="shared" si="228"/>
        <v>1</v>
      </c>
      <c r="S927" s="61">
        <f t="shared" si="240"/>
        <v>2936.8247999999999</v>
      </c>
      <c r="T927" s="56">
        <f t="shared" si="241"/>
        <v>0</v>
      </c>
      <c r="U927" s="141">
        <f t="shared" si="242"/>
        <v>0</v>
      </c>
    </row>
    <row r="928" spans="1:22" thickTop="1" thickBot="1">
      <c r="A928" s="32">
        <v>773</v>
      </c>
      <c r="C928" s="57">
        <f t="shared" si="234"/>
        <v>7394.0649999999996</v>
      </c>
      <c r="D928" s="58">
        <v>6770</v>
      </c>
      <c r="E928" s="59">
        <f t="shared" si="235"/>
        <v>0</v>
      </c>
      <c r="F928" s="52" t="s">
        <v>385</v>
      </c>
      <c r="G928" s="138" t="s">
        <v>386</v>
      </c>
      <c r="H928" s="142" t="s">
        <v>21</v>
      </c>
      <c r="I928" s="143">
        <v>3655</v>
      </c>
      <c r="J928" s="143">
        <f t="shared" si="236"/>
        <v>694.45</v>
      </c>
      <c r="K928" s="53">
        <f t="shared" si="237"/>
        <v>4349.45</v>
      </c>
      <c r="L928" s="143">
        <f t="shared" si="238"/>
        <v>173.97800000000001</v>
      </c>
      <c r="M928" s="51">
        <f t="shared" si="239"/>
        <v>4523.4279999999999</v>
      </c>
      <c r="N928" s="54">
        <v>1</v>
      </c>
      <c r="O928" s="95">
        <v>0</v>
      </c>
      <c r="P928" s="54">
        <f t="shared" si="243"/>
        <v>0</v>
      </c>
      <c r="Q928" s="55">
        <f t="shared" si="228"/>
        <v>1</v>
      </c>
      <c r="S928" s="61">
        <f t="shared" si="240"/>
        <v>4523.4279999999999</v>
      </c>
      <c r="T928" s="56">
        <f t="shared" si="241"/>
        <v>0</v>
      </c>
      <c r="U928" s="141">
        <f t="shared" si="242"/>
        <v>0</v>
      </c>
    </row>
    <row r="929" spans="1:22" thickTop="1" thickBot="1">
      <c r="A929" s="32">
        <v>1043</v>
      </c>
      <c r="C929" s="57">
        <f t="shared" si="234"/>
        <v>12542.6</v>
      </c>
      <c r="D929" s="58">
        <v>9880</v>
      </c>
      <c r="E929" s="59">
        <f t="shared" si="235"/>
        <v>0</v>
      </c>
      <c r="F929" s="52" t="s">
        <v>390</v>
      </c>
      <c r="G929" s="138" t="s">
        <v>393</v>
      </c>
      <c r="H929" s="142" t="s">
        <v>225</v>
      </c>
      <c r="I929" s="143">
        <v>6200</v>
      </c>
      <c r="J929" s="143">
        <f t="shared" si="236"/>
        <v>1178</v>
      </c>
      <c r="K929" s="125">
        <f t="shared" si="237"/>
        <v>7378</v>
      </c>
      <c r="L929" s="143">
        <f t="shared" si="238"/>
        <v>295.12</v>
      </c>
      <c r="M929" s="51">
        <f t="shared" si="239"/>
        <v>7673.12</v>
      </c>
      <c r="N929" s="54">
        <v>1</v>
      </c>
      <c r="O929" s="95">
        <v>0</v>
      </c>
      <c r="P929" s="54">
        <f t="shared" si="243"/>
        <v>0</v>
      </c>
      <c r="Q929" s="55">
        <f t="shared" si="228"/>
        <v>1</v>
      </c>
      <c r="S929" s="61">
        <f t="shared" si="240"/>
        <v>7673.12</v>
      </c>
      <c r="T929" s="56">
        <f t="shared" si="241"/>
        <v>0</v>
      </c>
      <c r="U929" s="141">
        <f t="shared" si="242"/>
        <v>0</v>
      </c>
    </row>
    <row r="930" spans="1:22" thickTop="1" thickBot="1">
      <c r="A930" s="32">
        <v>774</v>
      </c>
      <c r="C930" s="57">
        <f t="shared" si="234"/>
        <v>7731.9059999999999</v>
      </c>
      <c r="D930" s="58">
        <v>8200</v>
      </c>
      <c r="E930" s="59">
        <f t="shared" si="235"/>
        <v>0</v>
      </c>
      <c r="F930" s="52" t="s">
        <v>999</v>
      </c>
      <c r="G930" s="138" t="s">
        <v>997</v>
      </c>
      <c r="H930" s="142" t="s">
        <v>21</v>
      </c>
      <c r="I930" s="143">
        <v>3822</v>
      </c>
      <c r="J930" s="143">
        <f t="shared" si="236"/>
        <v>726.18000000000006</v>
      </c>
      <c r="K930" s="53">
        <f t="shared" si="237"/>
        <v>4548.18</v>
      </c>
      <c r="L930" s="143">
        <f t="shared" si="238"/>
        <v>181.92720000000003</v>
      </c>
      <c r="M930" s="51">
        <f t="shared" si="239"/>
        <v>4730.1072000000004</v>
      </c>
      <c r="N930" s="54">
        <v>2</v>
      </c>
      <c r="O930" s="95">
        <v>0</v>
      </c>
      <c r="P930" s="54">
        <f t="shared" si="243"/>
        <v>0</v>
      </c>
      <c r="Q930" s="55">
        <f t="shared" si="228"/>
        <v>2</v>
      </c>
      <c r="S930" s="61">
        <f t="shared" si="240"/>
        <v>9460.2144000000008</v>
      </c>
      <c r="T930" s="56">
        <f t="shared" si="241"/>
        <v>0</v>
      </c>
      <c r="U930" s="141">
        <f t="shared" si="242"/>
        <v>0</v>
      </c>
      <c r="V930" s="32" t="s">
        <v>983</v>
      </c>
    </row>
    <row r="931" spans="1:22" thickTop="1" thickBot="1">
      <c r="A931" s="32">
        <v>692</v>
      </c>
      <c r="C931" s="57">
        <f t="shared" si="234"/>
        <v>5057.5</v>
      </c>
      <c r="D931" s="58">
        <v>5500</v>
      </c>
      <c r="E931" s="59">
        <f t="shared" si="235"/>
        <v>0</v>
      </c>
      <c r="F931" s="52" t="s">
        <v>391</v>
      </c>
      <c r="G931" s="138"/>
      <c r="H931" s="142" t="s">
        <v>225</v>
      </c>
      <c r="I931" s="143">
        <v>2500</v>
      </c>
      <c r="J931" s="143">
        <f t="shared" si="236"/>
        <v>475</v>
      </c>
      <c r="K931" s="125">
        <f t="shared" si="237"/>
        <v>2975</v>
      </c>
      <c r="L931" s="143">
        <f t="shared" si="238"/>
        <v>119</v>
      </c>
      <c r="M931" s="51">
        <f t="shared" si="239"/>
        <v>3094</v>
      </c>
      <c r="N931" s="54">
        <v>1</v>
      </c>
      <c r="O931" s="95">
        <v>0</v>
      </c>
      <c r="P931" s="54">
        <f t="shared" si="243"/>
        <v>0</v>
      </c>
      <c r="Q931" s="55">
        <f t="shared" si="228"/>
        <v>1</v>
      </c>
      <c r="S931" s="61">
        <f t="shared" si="240"/>
        <v>3094</v>
      </c>
      <c r="T931" s="56">
        <f t="shared" si="241"/>
        <v>0</v>
      </c>
      <c r="U931" s="141">
        <f t="shared" si="242"/>
        <v>0</v>
      </c>
    </row>
    <row r="932" spans="1:22" thickTop="1" thickBot="1">
      <c r="A932" s="32">
        <v>693</v>
      </c>
      <c r="C932" s="57">
        <f t="shared" si="234"/>
        <v>4080.3910000000001</v>
      </c>
      <c r="D932" s="58">
        <v>4700</v>
      </c>
      <c r="E932" s="59">
        <f t="shared" si="235"/>
        <v>0</v>
      </c>
      <c r="F932" s="52" t="s">
        <v>391</v>
      </c>
      <c r="G932" s="138" t="s">
        <v>392</v>
      </c>
      <c r="H932" s="142" t="s">
        <v>21</v>
      </c>
      <c r="I932" s="143">
        <v>2017</v>
      </c>
      <c r="J932" s="143">
        <f t="shared" si="236"/>
        <v>383.23</v>
      </c>
      <c r="K932" s="53">
        <f t="shared" si="237"/>
        <v>2400.23</v>
      </c>
      <c r="L932" s="143">
        <f t="shared" si="238"/>
        <v>96.009200000000007</v>
      </c>
      <c r="M932" s="51">
        <f t="shared" si="239"/>
        <v>2496.2392</v>
      </c>
      <c r="N932" s="54">
        <v>1</v>
      </c>
      <c r="O932" s="95">
        <v>0</v>
      </c>
      <c r="P932" s="54">
        <f t="shared" si="243"/>
        <v>0</v>
      </c>
      <c r="Q932" s="55">
        <f t="shared" si="228"/>
        <v>1</v>
      </c>
      <c r="S932" s="61">
        <f t="shared" si="240"/>
        <v>2496.2392</v>
      </c>
      <c r="T932" s="56">
        <f t="shared" si="241"/>
        <v>0</v>
      </c>
      <c r="U932" s="141">
        <f t="shared" si="242"/>
        <v>0</v>
      </c>
    </row>
    <row r="933" spans="1:22" thickTop="1" thickBot="1">
      <c r="A933" s="32">
        <v>694</v>
      </c>
      <c r="C933" s="57">
        <f t="shared" si="234"/>
        <v>6394.7030000000004</v>
      </c>
      <c r="D933" s="58">
        <v>5900</v>
      </c>
      <c r="E933" s="59">
        <f t="shared" ref="E933:E964" si="244">B941*D933</f>
        <v>0</v>
      </c>
      <c r="F933" s="52" t="s">
        <v>383</v>
      </c>
      <c r="G933" s="138" t="s">
        <v>384</v>
      </c>
      <c r="H933" s="142" t="s">
        <v>225</v>
      </c>
      <c r="I933" s="143">
        <v>3161</v>
      </c>
      <c r="J933" s="143">
        <f t="shared" ref="J933:J964" si="245">0.19*I933</f>
        <v>600.59</v>
      </c>
      <c r="K933" s="125">
        <f t="shared" si="237"/>
        <v>3761.59</v>
      </c>
      <c r="L933" s="143">
        <f t="shared" si="238"/>
        <v>150.46360000000001</v>
      </c>
      <c r="M933" s="51">
        <f t="shared" si="239"/>
        <v>3912.0536000000002</v>
      </c>
      <c r="N933" s="54">
        <v>2</v>
      </c>
      <c r="O933" s="95">
        <v>0</v>
      </c>
      <c r="P933" s="54">
        <f t="shared" si="243"/>
        <v>0</v>
      </c>
      <c r="Q933" s="55">
        <f t="shared" si="228"/>
        <v>2</v>
      </c>
      <c r="S933" s="61">
        <f t="shared" si="240"/>
        <v>7824.1072000000004</v>
      </c>
      <c r="T933" s="56">
        <f t="shared" ref="T933:T964" si="246">P933*D933</f>
        <v>0</v>
      </c>
      <c r="U933" s="141">
        <f t="shared" si="242"/>
        <v>0</v>
      </c>
    </row>
    <row r="934" spans="1:22" thickTop="1" thickBot="1">
      <c r="A934" s="32">
        <v>695</v>
      </c>
      <c r="C934" s="57">
        <f t="shared" si="234"/>
        <v>6103.3909999999996</v>
      </c>
      <c r="D934" s="58">
        <v>6750</v>
      </c>
      <c r="E934" s="59">
        <f t="shared" si="244"/>
        <v>0</v>
      </c>
      <c r="F934" s="52" t="s">
        <v>163</v>
      </c>
      <c r="G934" s="138" t="s">
        <v>521</v>
      </c>
      <c r="H934" s="142" t="s">
        <v>290</v>
      </c>
      <c r="I934" s="143">
        <v>3017</v>
      </c>
      <c r="J934" s="143">
        <f t="shared" si="245"/>
        <v>573.23</v>
      </c>
      <c r="K934" s="53">
        <f t="shared" si="237"/>
        <v>3590.23</v>
      </c>
      <c r="L934" s="143">
        <f t="shared" si="238"/>
        <v>143.60920000000002</v>
      </c>
      <c r="M934" s="51">
        <f t="shared" si="239"/>
        <v>3733.8391999999999</v>
      </c>
      <c r="N934" s="54">
        <v>2</v>
      </c>
      <c r="O934" s="95">
        <v>0</v>
      </c>
      <c r="P934" s="54">
        <f t="shared" si="243"/>
        <v>0</v>
      </c>
      <c r="Q934" s="55">
        <f t="shared" si="228"/>
        <v>2</v>
      </c>
      <c r="S934" s="61">
        <f t="shared" si="240"/>
        <v>7467.6783999999998</v>
      </c>
      <c r="T934" s="56">
        <f t="shared" si="246"/>
        <v>0</v>
      </c>
      <c r="U934" s="141">
        <f t="shared" si="242"/>
        <v>0</v>
      </c>
    </row>
    <row r="935" spans="1:22" thickTop="1" thickBot="1">
      <c r="A935" s="32">
        <v>698</v>
      </c>
      <c r="C935" s="57">
        <f t="shared" si="234"/>
        <v>5937.5050000000001</v>
      </c>
      <c r="D935" s="58">
        <v>5930</v>
      </c>
      <c r="E935" s="59">
        <f t="shared" si="244"/>
        <v>0</v>
      </c>
      <c r="F935" s="52" t="s">
        <v>163</v>
      </c>
      <c r="G935" s="138" t="s">
        <v>375</v>
      </c>
      <c r="H935" s="142" t="s">
        <v>290</v>
      </c>
      <c r="I935" s="143">
        <v>2935</v>
      </c>
      <c r="J935" s="143">
        <f t="shared" si="245"/>
        <v>557.65</v>
      </c>
      <c r="K935" s="53">
        <f t="shared" si="237"/>
        <v>3492.65</v>
      </c>
      <c r="L935" s="143">
        <f t="shared" si="238"/>
        <v>139.70600000000002</v>
      </c>
      <c r="M935" s="51">
        <f t="shared" si="239"/>
        <v>3632.3560000000002</v>
      </c>
      <c r="N935" s="54">
        <v>1</v>
      </c>
      <c r="O935" s="95">
        <v>0</v>
      </c>
      <c r="P935" s="54">
        <f t="shared" si="243"/>
        <v>0</v>
      </c>
      <c r="Q935" s="55">
        <f t="shared" si="228"/>
        <v>1</v>
      </c>
      <c r="S935" s="61">
        <f t="shared" si="240"/>
        <v>3632.3560000000002</v>
      </c>
      <c r="T935" s="56">
        <f t="shared" si="246"/>
        <v>0</v>
      </c>
      <c r="U935" s="141">
        <f t="shared" si="242"/>
        <v>0</v>
      </c>
    </row>
    <row r="936" spans="1:22" thickTop="1" thickBot="1">
      <c r="A936" s="32">
        <v>699</v>
      </c>
      <c r="C936" s="57">
        <f t="shared" si="234"/>
        <v>13402.375</v>
      </c>
      <c r="D936" s="58">
        <v>10640</v>
      </c>
      <c r="E936" s="59">
        <f t="shared" si="244"/>
        <v>0</v>
      </c>
      <c r="F936" s="52" t="s">
        <v>163</v>
      </c>
      <c r="G936" s="138" t="s">
        <v>164</v>
      </c>
      <c r="H936" s="142" t="s">
        <v>21</v>
      </c>
      <c r="I936" s="143">
        <v>6625</v>
      </c>
      <c r="J936" s="143">
        <f t="shared" si="245"/>
        <v>1258.75</v>
      </c>
      <c r="K936" s="53">
        <f t="shared" si="237"/>
        <v>7883.75</v>
      </c>
      <c r="L936" s="143">
        <f t="shared" si="238"/>
        <v>315.35000000000002</v>
      </c>
      <c r="M936" s="51">
        <f t="shared" si="239"/>
        <v>8199.1</v>
      </c>
      <c r="N936" s="54">
        <v>1</v>
      </c>
      <c r="O936" s="95">
        <v>0</v>
      </c>
      <c r="P936" s="54">
        <f t="shared" si="243"/>
        <v>0</v>
      </c>
      <c r="Q936" s="55">
        <f t="shared" ref="Q936:Q999" si="247">N936-P936</f>
        <v>1</v>
      </c>
      <c r="S936" s="61">
        <f t="shared" si="240"/>
        <v>8199.1</v>
      </c>
      <c r="T936" s="56">
        <f t="shared" si="246"/>
        <v>0</v>
      </c>
      <c r="U936" s="141">
        <f t="shared" si="242"/>
        <v>0</v>
      </c>
    </row>
    <row r="937" spans="1:22" thickTop="1" thickBot="1">
      <c r="A937" s="32">
        <v>696</v>
      </c>
      <c r="C937" s="57">
        <f t="shared" si="234"/>
        <v>5035.2469999999994</v>
      </c>
      <c r="D937" s="58">
        <v>4950</v>
      </c>
      <c r="E937" s="59">
        <f t="shared" si="244"/>
        <v>0</v>
      </c>
      <c r="F937" s="52" t="s">
        <v>163</v>
      </c>
      <c r="G937" s="138" t="s">
        <v>379</v>
      </c>
      <c r="H937" s="142" t="s">
        <v>21</v>
      </c>
      <c r="I937" s="143">
        <v>2489</v>
      </c>
      <c r="J937" s="143">
        <f t="shared" si="245"/>
        <v>472.91</v>
      </c>
      <c r="K937" s="53">
        <f t="shared" si="237"/>
        <v>2961.91</v>
      </c>
      <c r="L937" s="143">
        <f t="shared" si="238"/>
        <v>118.4764</v>
      </c>
      <c r="M937" s="51">
        <f t="shared" si="239"/>
        <v>3080.3863999999999</v>
      </c>
      <c r="N937" s="54">
        <v>3</v>
      </c>
      <c r="O937" s="95">
        <v>0</v>
      </c>
      <c r="P937" s="54">
        <f t="shared" si="243"/>
        <v>0</v>
      </c>
      <c r="Q937" s="55">
        <f t="shared" si="247"/>
        <v>3</v>
      </c>
      <c r="S937" s="61">
        <f t="shared" si="240"/>
        <v>9241.1592000000001</v>
      </c>
      <c r="T937" s="56">
        <f t="shared" si="246"/>
        <v>0</v>
      </c>
      <c r="U937" s="141">
        <f t="shared" si="242"/>
        <v>0</v>
      </c>
    </row>
    <row r="938" spans="1:22" thickTop="1" thickBot="1">
      <c r="A938" s="32">
        <v>926</v>
      </c>
      <c r="C938" s="57">
        <f t="shared" si="234"/>
        <v>10760.337</v>
      </c>
      <c r="D938" s="58">
        <v>11200</v>
      </c>
      <c r="E938" s="59">
        <f t="shared" si="244"/>
        <v>0</v>
      </c>
      <c r="F938" s="52" t="s">
        <v>163</v>
      </c>
      <c r="G938" s="138" t="s">
        <v>1773</v>
      </c>
      <c r="H938" s="142" t="s">
        <v>21</v>
      </c>
      <c r="I938" s="143">
        <v>5319</v>
      </c>
      <c r="J938" s="143">
        <f t="shared" si="245"/>
        <v>1010.61</v>
      </c>
      <c r="K938" s="53">
        <f t="shared" si="237"/>
        <v>6329.61</v>
      </c>
      <c r="L938" s="143">
        <f t="shared" si="238"/>
        <v>253.18439999999998</v>
      </c>
      <c r="M938" s="51">
        <f t="shared" si="239"/>
        <v>6582.7943999999998</v>
      </c>
      <c r="N938" s="54">
        <v>1</v>
      </c>
      <c r="O938" s="95">
        <v>0</v>
      </c>
      <c r="P938" s="54">
        <f t="shared" si="243"/>
        <v>0</v>
      </c>
      <c r="Q938" s="55">
        <f t="shared" si="247"/>
        <v>1</v>
      </c>
      <c r="S938" s="61">
        <f t="shared" si="240"/>
        <v>6582.7943999999998</v>
      </c>
      <c r="T938" s="56">
        <f t="shared" si="246"/>
        <v>0</v>
      </c>
      <c r="U938" s="141">
        <f t="shared" si="242"/>
        <v>0</v>
      </c>
      <c r="V938" s="32" t="s">
        <v>983</v>
      </c>
    </row>
    <row r="939" spans="1:22" thickTop="1" thickBot="1">
      <c r="A939" s="32">
        <v>700</v>
      </c>
      <c r="C939" s="57">
        <f t="shared" si="234"/>
        <v>12916.855</v>
      </c>
      <c r="D939" s="58">
        <v>8900</v>
      </c>
      <c r="E939" s="59">
        <f t="shared" si="244"/>
        <v>0</v>
      </c>
      <c r="F939" s="52" t="s">
        <v>382</v>
      </c>
      <c r="G939" s="138" t="s">
        <v>164</v>
      </c>
      <c r="H939" s="142" t="s">
        <v>21</v>
      </c>
      <c r="I939" s="143">
        <v>6385</v>
      </c>
      <c r="J939" s="143">
        <f t="shared" si="245"/>
        <v>1213.1500000000001</v>
      </c>
      <c r="K939" s="53">
        <f t="shared" si="237"/>
        <v>7598.15</v>
      </c>
      <c r="L939" s="143">
        <f t="shared" si="238"/>
        <v>303.92599999999999</v>
      </c>
      <c r="M939" s="51">
        <f t="shared" si="239"/>
        <v>7902.076</v>
      </c>
      <c r="N939" s="54">
        <v>1</v>
      </c>
      <c r="O939" s="95">
        <v>0</v>
      </c>
      <c r="P939" s="54">
        <f t="shared" si="243"/>
        <v>0</v>
      </c>
      <c r="Q939" s="55">
        <f t="shared" si="247"/>
        <v>1</v>
      </c>
      <c r="S939" s="61">
        <f t="shared" si="240"/>
        <v>7902.076</v>
      </c>
      <c r="T939" s="56">
        <f t="shared" si="246"/>
        <v>0</v>
      </c>
      <c r="U939" s="141">
        <f t="shared" si="242"/>
        <v>0</v>
      </c>
    </row>
    <row r="940" spans="1:22" thickTop="1" thickBot="1">
      <c r="A940" s="32">
        <v>701</v>
      </c>
      <c r="C940" s="57">
        <f t="shared" si="234"/>
        <v>9317.9380000000001</v>
      </c>
      <c r="D940" s="58">
        <v>9750</v>
      </c>
      <c r="E940" s="59">
        <f t="shared" si="244"/>
        <v>0</v>
      </c>
      <c r="F940" s="52" t="s">
        <v>1772</v>
      </c>
      <c r="G940" s="138" t="s">
        <v>998</v>
      </c>
      <c r="H940" s="142" t="s">
        <v>21</v>
      </c>
      <c r="I940" s="143">
        <v>4606</v>
      </c>
      <c r="J940" s="143">
        <f t="shared" si="245"/>
        <v>875.14</v>
      </c>
      <c r="K940" s="53">
        <f t="shared" si="237"/>
        <v>5481.14</v>
      </c>
      <c r="L940" s="143">
        <f t="shared" si="238"/>
        <v>219.24560000000002</v>
      </c>
      <c r="M940" s="51">
        <f t="shared" si="239"/>
        <v>5700.3856000000005</v>
      </c>
      <c r="N940" s="54">
        <v>2</v>
      </c>
      <c r="O940" s="95">
        <v>0</v>
      </c>
      <c r="P940" s="54">
        <f t="shared" si="243"/>
        <v>0</v>
      </c>
      <c r="Q940" s="55">
        <f t="shared" si="247"/>
        <v>2</v>
      </c>
      <c r="S940" s="61">
        <f t="shared" si="240"/>
        <v>11400.771200000001</v>
      </c>
      <c r="T940" s="56">
        <f t="shared" si="246"/>
        <v>0</v>
      </c>
      <c r="U940" s="141">
        <f t="shared" si="242"/>
        <v>0</v>
      </c>
      <c r="V940" s="32" t="s">
        <v>983</v>
      </c>
    </row>
    <row r="941" spans="1:22" thickTop="1" thickBot="1">
      <c r="A941" s="32">
        <v>703</v>
      </c>
      <c r="C941" s="57">
        <f t="shared" si="234"/>
        <v>6103.3909999999996</v>
      </c>
      <c r="D941" s="58">
        <v>6200</v>
      </c>
      <c r="E941" s="59">
        <f t="shared" si="244"/>
        <v>0</v>
      </c>
      <c r="F941" s="52" t="s">
        <v>376</v>
      </c>
      <c r="G941" s="138" t="s">
        <v>389</v>
      </c>
      <c r="H941" s="142" t="s">
        <v>290</v>
      </c>
      <c r="I941" s="143">
        <v>3017</v>
      </c>
      <c r="J941" s="143">
        <f t="shared" si="245"/>
        <v>573.23</v>
      </c>
      <c r="K941" s="53">
        <f t="shared" si="237"/>
        <v>3590.23</v>
      </c>
      <c r="L941" s="143">
        <f t="shared" si="238"/>
        <v>143.60920000000002</v>
      </c>
      <c r="M941" s="51">
        <f t="shared" si="239"/>
        <v>3733.8391999999999</v>
      </c>
      <c r="N941" s="54">
        <v>2</v>
      </c>
      <c r="O941" s="95">
        <v>0</v>
      </c>
      <c r="P941" s="54">
        <f t="shared" si="243"/>
        <v>0</v>
      </c>
      <c r="Q941" s="55">
        <f t="shared" si="247"/>
        <v>2</v>
      </c>
      <c r="S941" s="61">
        <f t="shared" si="240"/>
        <v>7467.6783999999998</v>
      </c>
      <c r="T941" s="56">
        <f t="shared" si="246"/>
        <v>0</v>
      </c>
      <c r="U941" s="141">
        <f t="shared" si="242"/>
        <v>0</v>
      </c>
    </row>
    <row r="942" spans="1:22" thickTop="1" thickBot="1">
      <c r="A942" s="32">
        <v>964</v>
      </c>
      <c r="C942" s="57">
        <f t="shared" si="234"/>
        <v>8747.4520000000011</v>
      </c>
      <c r="D942" s="58">
        <v>8720</v>
      </c>
      <c r="E942" s="59">
        <f t="shared" si="244"/>
        <v>0</v>
      </c>
      <c r="F942" s="52" t="s">
        <v>376</v>
      </c>
      <c r="G942" s="138" t="s">
        <v>377</v>
      </c>
      <c r="H942" s="142" t="s">
        <v>21</v>
      </c>
      <c r="I942" s="143">
        <v>4324</v>
      </c>
      <c r="J942" s="143">
        <f t="shared" si="245"/>
        <v>821.56000000000006</v>
      </c>
      <c r="K942" s="53">
        <f t="shared" si="237"/>
        <v>5145.5600000000004</v>
      </c>
      <c r="L942" s="143">
        <f t="shared" si="238"/>
        <v>205.82240000000002</v>
      </c>
      <c r="M942" s="51">
        <f t="shared" si="239"/>
        <v>5351.3824000000004</v>
      </c>
      <c r="N942" s="54">
        <v>3</v>
      </c>
      <c r="O942" s="95">
        <v>0</v>
      </c>
      <c r="P942" s="54">
        <f t="shared" si="243"/>
        <v>0</v>
      </c>
      <c r="Q942" s="55">
        <f t="shared" si="247"/>
        <v>3</v>
      </c>
      <c r="S942" s="61">
        <f t="shared" si="240"/>
        <v>16054.147200000001</v>
      </c>
      <c r="T942" s="56">
        <f t="shared" si="246"/>
        <v>0</v>
      </c>
      <c r="U942" s="141">
        <f t="shared" si="242"/>
        <v>0</v>
      </c>
    </row>
    <row r="943" spans="1:22" thickTop="1" thickBot="1">
      <c r="A943" s="32">
        <v>706</v>
      </c>
      <c r="C943" s="57">
        <f t="shared" si="234"/>
        <v>5520.7669999999998</v>
      </c>
      <c r="D943" s="58">
        <v>5730</v>
      </c>
      <c r="E943" s="59">
        <f t="shared" si="244"/>
        <v>0</v>
      </c>
      <c r="F943" s="52" t="s">
        <v>376</v>
      </c>
      <c r="G943" s="138" t="s">
        <v>380</v>
      </c>
      <c r="H943" s="142" t="s">
        <v>21</v>
      </c>
      <c r="I943" s="143">
        <v>2729</v>
      </c>
      <c r="J943" s="143">
        <f t="shared" si="245"/>
        <v>518.51</v>
      </c>
      <c r="K943" s="53">
        <f t="shared" si="237"/>
        <v>3247.51</v>
      </c>
      <c r="L943" s="143">
        <f t="shared" si="238"/>
        <v>129.90040000000002</v>
      </c>
      <c r="M943" s="51">
        <f t="shared" si="239"/>
        <v>3377.4104000000002</v>
      </c>
      <c r="N943" s="54">
        <v>1</v>
      </c>
      <c r="O943" s="95">
        <v>0</v>
      </c>
      <c r="P943" s="54">
        <f t="shared" si="243"/>
        <v>0</v>
      </c>
      <c r="Q943" s="55">
        <f t="shared" si="247"/>
        <v>1</v>
      </c>
      <c r="S943" s="61">
        <f t="shared" si="240"/>
        <v>3377.4104000000002</v>
      </c>
      <c r="T943" s="56">
        <f t="shared" si="246"/>
        <v>0</v>
      </c>
      <c r="U943" s="141">
        <f t="shared" si="242"/>
        <v>0</v>
      </c>
    </row>
    <row r="944" spans="1:22" thickTop="1" thickBot="1">
      <c r="A944" s="32">
        <v>707</v>
      </c>
      <c r="C944" s="57">
        <f t="shared" si="234"/>
        <v>8077.8389999999999</v>
      </c>
      <c r="D944" s="58">
        <v>6900</v>
      </c>
      <c r="E944" s="59">
        <f t="shared" si="244"/>
        <v>0</v>
      </c>
      <c r="F944" s="52" t="s">
        <v>376</v>
      </c>
      <c r="G944" s="138" t="s">
        <v>381</v>
      </c>
      <c r="H944" s="142" t="s">
        <v>21</v>
      </c>
      <c r="I944" s="143">
        <v>3993</v>
      </c>
      <c r="J944" s="143">
        <f t="shared" si="245"/>
        <v>758.67</v>
      </c>
      <c r="K944" s="53">
        <f t="shared" si="237"/>
        <v>4751.67</v>
      </c>
      <c r="L944" s="143">
        <f t="shared" si="238"/>
        <v>190.0668</v>
      </c>
      <c r="M944" s="51">
        <f t="shared" si="239"/>
        <v>4941.7367999999997</v>
      </c>
      <c r="N944" s="54">
        <v>1</v>
      </c>
      <c r="O944" s="95">
        <v>0</v>
      </c>
      <c r="P944" s="54">
        <f t="shared" si="243"/>
        <v>0</v>
      </c>
      <c r="Q944" s="55">
        <f t="shared" si="247"/>
        <v>1</v>
      </c>
      <c r="S944" s="61">
        <f t="shared" si="240"/>
        <v>4941.7367999999997</v>
      </c>
      <c r="T944" s="56">
        <f t="shared" si="246"/>
        <v>0</v>
      </c>
      <c r="U944" s="141">
        <f t="shared" si="242"/>
        <v>0</v>
      </c>
    </row>
    <row r="945" spans="1:22" thickTop="1" thickBot="1">
      <c r="A945" s="32">
        <v>702</v>
      </c>
      <c r="C945" s="57">
        <f t="shared" si="234"/>
        <v>8557.2899999999991</v>
      </c>
      <c r="D945" s="58">
        <v>9500</v>
      </c>
      <c r="E945" s="59">
        <f t="shared" si="244"/>
        <v>0</v>
      </c>
      <c r="F945" s="52" t="s">
        <v>376</v>
      </c>
      <c r="G945" s="138" t="s">
        <v>378</v>
      </c>
      <c r="H945" s="142" t="s">
        <v>24</v>
      </c>
      <c r="I945" s="143">
        <v>4230</v>
      </c>
      <c r="J945" s="143">
        <f t="shared" si="245"/>
        <v>803.7</v>
      </c>
      <c r="K945" s="125">
        <f t="shared" si="237"/>
        <v>5033.7</v>
      </c>
      <c r="L945" s="143">
        <f t="shared" si="238"/>
        <v>201.34799999999998</v>
      </c>
      <c r="M945" s="51">
        <f t="shared" si="239"/>
        <v>5235.0479999999998</v>
      </c>
      <c r="N945" s="54">
        <v>3</v>
      </c>
      <c r="O945" s="95">
        <v>0</v>
      </c>
      <c r="P945" s="54">
        <f t="shared" si="243"/>
        <v>0</v>
      </c>
      <c r="Q945" s="55">
        <f t="shared" si="247"/>
        <v>3</v>
      </c>
      <c r="S945" s="61">
        <f t="shared" si="240"/>
        <v>15705.144</v>
      </c>
      <c r="T945" s="56">
        <f t="shared" si="246"/>
        <v>0</v>
      </c>
      <c r="U945" s="141">
        <f t="shared" si="242"/>
        <v>0</v>
      </c>
    </row>
    <row r="946" spans="1:22" thickTop="1" thickBot="1">
      <c r="A946" s="32">
        <v>927</v>
      </c>
      <c r="C946" s="57">
        <f t="shared" si="234"/>
        <v>5931.4359999999997</v>
      </c>
      <c r="D946" s="58">
        <v>5120</v>
      </c>
      <c r="E946" s="59">
        <f t="shared" si="244"/>
        <v>0</v>
      </c>
      <c r="F946" s="52" t="s">
        <v>372</v>
      </c>
      <c r="G946" s="138" t="s">
        <v>373</v>
      </c>
      <c r="H946" s="142" t="s">
        <v>290</v>
      </c>
      <c r="I946" s="143">
        <v>2932</v>
      </c>
      <c r="J946" s="143">
        <f t="shared" si="245"/>
        <v>557.08000000000004</v>
      </c>
      <c r="K946" s="53">
        <f t="shared" si="237"/>
        <v>3489.08</v>
      </c>
      <c r="L946" s="143">
        <f t="shared" si="238"/>
        <v>139.56319999999999</v>
      </c>
      <c r="M946" s="51">
        <f t="shared" si="239"/>
        <v>3628.6432</v>
      </c>
      <c r="N946" s="54">
        <v>2</v>
      </c>
      <c r="O946" s="95">
        <v>0</v>
      </c>
      <c r="P946" s="54">
        <f t="shared" si="243"/>
        <v>0</v>
      </c>
      <c r="Q946" s="55">
        <f t="shared" si="247"/>
        <v>2</v>
      </c>
      <c r="S946" s="61">
        <f t="shared" si="240"/>
        <v>7257.2864</v>
      </c>
      <c r="T946" s="56">
        <f t="shared" si="246"/>
        <v>0</v>
      </c>
      <c r="U946" s="141">
        <f t="shared" si="242"/>
        <v>0</v>
      </c>
    </row>
    <row r="947" spans="1:22" thickTop="1" thickBot="1">
      <c r="A947" s="32">
        <v>764</v>
      </c>
      <c r="C947" s="57">
        <f t="shared" si="234"/>
        <v>3509.9050000000002</v>
      </c>
      <c r="D947" s="58">
        <v>4710</v>
      </c>
      <c r="E947" s="59">
        <f t="shared" si="244"/>
        <v>0</v>
      </c>
      <c r="F947" s="52" t="s">
        <v>372</v>
      </c>
      <c r="G947" s="138" t="s">
        <v>529</v>
      </c>
      <c r="H947" s="142" t="s">
        <v>21</v>
      </c>
      <c r="I947" s="143">
        <v>1735</v>
      </c>
      <c r="J947" s="143">
        <f t="shared" si="245"/>
        <v>329.65</v>
      </c>
      <c r="K947" s="53">
        <f t="shared" si="237"/>
        <v>2064.65</v>
      </c>
      <c r="L947" s="143">
        <f t="shared" si="238"/>
        <v>82.585999999999999</v>
      </c>
      <c r="M947" s="51">
        <f t="shared" si="239"/>
        <v>2147.2359999999999</v>
      </c>
      <c r="N947" s="54">
        <v>1</v>
      </c>
      <c r="O947" s="95">
        <v>0</v>
      </c>
      <c r="P947" s="54">
        <f t="shared" si="243"/>
        <v>0</v>
      </c>
      <c r="Q947" s="55">
        <f t="shared" si="247"/>
        <v>1</v>
      </c>
      <c r="S947" s="61">
        <f t="shared" si="240"/>
        <v>2147.2359999999999</v>
      </c>
      <c r="T947" s="56">
        <f t="shared" si="246"/>
        <v>0</v>
      </c>
      <c r="U947" s="141">
        <f t="shared" si="242"/>
        <v>0</v>
      </c>
    </row>
    <row r="948" spans="1:22" thickTop="1" thickBot="1">
      <c r="A948" s="32">
        <v>765</v>
      </c>
      <c r="C948" s="57">
        <f t="shared" si="234"/>
        <v>5245.6390000000001</v>
      </c>
      <c r="E948" s="59">
        <f t="shared" si="244"/>
        <v>0</v>
      </c>
      <c r="F948" s="52" t="s">
        <v>372</v>
      </c>
      <c r="G948" s="138" t="s">
        <v>374</v>
      </c>
      <c r="H948" s="142" t="s">
        <v>21</v>
      </c>
      <c r="I948" s="143">
        <v>2593</v>
      </c>
      <c r="J948" s="143">
        <f t="shared" si="245"/>
        <v>492.67</v>
      </c>
      <c r="K948" s="53">
        <f t="shared" si="237"/>
        <v>3085.67</v>
      </c>
      <c r="L948" s="143">
        <f t="shared" si="238"/>
        <v>123.4268</v>
      </c>
      <c r="M948" s="51">
        <f t="shared" si="239"/>
        <v>3209.0968000000003</v>
      </c>
      <c r="N948" s="54">
        <v>1</v>
      </c>
      <c r="O948" s="95">
        <v>0</v>
      </c>
      <c r="P948" s="54">
        <f t="shared" si="243"/>
        <v>0</v>
      </c>
      <c r="Q948" s="55">
        <f t="shared" si="247"/>
        <v>1</v>
      </c>
      <c r="S948" s="61">
        <f t="shared" si="240"/>
        <v>3209.0968000000003</v>
      </c>
      <c r="T948" s="56">
        <f t="shared" si="246"/>
        <v>0</v>
      </c>
      <c r="U948" s="141">
        <f t="shared" si="242"/>
        <v>0</v>
      </c>
    </row>
    <row r="949" spans="1:22" thickTop="1" thickBot="1">
      <c r="A949" s="32">
        <v>708</v>
      </c>
      <c r="C949" s="57">
        <f t="shared" si="234"/>
        <v>6603.0719999999992</v>
      </c>
      <c r="E949" s="59">
        <f t="shared" si="244"/>
        <v>0</v>
      </c>
      <c r="F949" s="52" t="s">
        <v>369</v>
      </c>
      <c r="G949" s="138" t="s">
        <v>370</v>
      </c>
      <c r="H949" s="142" t="s">
        <v>21</v>
      </c>
      <c r="I949" s="143">
        <v>3264</v>
      </c>
      <c r="J949" s="143">
        <f t="shared" si="245"/>
        <v>620.16</v>
      </c>
      <c r="K949" s="53">
        <f t="shared" si="237"/>
        <v>3884.16</v>
      </c>
      <c r="L949" s="143">
        <f t="shared" si="238"/>
        <v>155.3664</v>
      </c>
      <c r="M949" s="51">
        <f t="shared" si="239"/>
        <v>4039.5263999999997</v>
      </c>
      <c r="N949" s="54">
        <v>3</v>
      </c>
      <c r="O949" s="95">
        <v>0</v>
      </c>
      <c r="P949" s="54">
        <f t="shared" si="243"/>
        <v>0</v>
      </c>
      <c r="Q949" s="55">
        <f t="shared" si="247"/>
        <v>3</v>
      </c>
      <c r="S949" s="61">
        <f t="shared" si="240"/>
        <v>12118.5792</v>
      </c>
      <c r="T949" s="56">
        <f t="shared" si="246"/>
        <v>0</v>
      </c>
      <c r="U949" s="141">
        <f t="shared" si="242"/>
        <v>0</v>
      </c>
    </row>
    <row r="950" spans="1:22" thickTop="1" thickBot="1">
      <c r="A950" s="32">
        <v>709</v>
      </c>
      <c r="C950" s="57">
        <f t="shared" si="234"/>
        <v>6574.75</v>
      </c>
      <c r="D950" s="58">
        <v>6850</v>
      </c>
      <c r="E950" s="59">
        <f t="shared" si="244"/>
        <v>0</v>
      </c>
      <c r="F950" s="52" t="s">
        <v>369</v>
      </c>
      <c r="G950" s="138" t="s">
        <v>371</v>
      </c>
      <c r="H950" s="142" t="s">
        <v>21</v>
      </c>
      <c r="I950" s="143">
        <v>3250</v>
      </c>
      <c r="J950" s="143">
        <f t="shared" si="245"/>
        <v>617.5</v>
      </c>
      <c r="K950" s="53">
        <f t="shared" si="237"/>
        <v>3867.5</v>
      </c>
      <c r="L950" s="143">
        <f t="shared" si="238"/>
        <v>154.70000000000002</v>
      </c>
      <c r="M950" s="51">
        <f t="shared" si="239"/>
        <v>4022.2</v>
      </c>
      <c r="N950" s="54">
        <v>1</v>
      </c>
      <c r="O950" s="95">
        <v>0</v>
      </c>
      <c r="P950" s="54">
        <f t="shared" si="243"/>
        <v>0</v>
      </c>
      <c r="Q950" s="55">
        <f t="shared" si="247"/>
        <v>1</v>
      </c>
      <c r="S950" s="61">
        <f t="shared" si="240"/>
        <v>4022.2</v>
      </c>
      <c r="T950" s="56">
        <f t="shared" si="246"/>
        <v>0</v>
      </c>
      <c r="U950" s="141">
        <f t="shared" si="242"/>
        <v>0</v>
      </c>
    </row>
    <row r="951" spans="1:22" thickTop="1" thickBot="1">
      <c r="A951" s="32">
        <v>711</v>
      </c>
      <c r="C951" s="57">
        <f t="shared" si="234"/>
        <v>7394.0649999999996</v>
      </c>
      <c r="E951" s="59">
        <f t="shared" si="244"/>
        <v>0</v>
      </c>
      <c r="F951" s="52" t="s">
        <v>367</v>
      </c>
      <c r="G951" s="138" t="s">
        <v>368</v>
      </c>
      <c r="H951" s="142" t="s">
        <v>21</v>
      </c>
      <c r="I951" s="143">
        <v>3655</v>
      </c>
      <c r="J951" s="143">
        <f t="shared" si="245"/>
        <v>694.45</v>
      </c>
      <c r="K951" s="53">
        <f t="shared" si="237"/>
        <v>4349.45</v>
      </c>
      <c r="L951" s="143">
        <f t="shared" si="238"/>
        <v>173.97800000000001</v>
      </c>
      <c r="M951" s="51">
        <f t="shared" si="239"/>
        <v>4523.4279999999999</v>
      </c>
      <c r="N951" s="54">
        <v>2</v>
      </c>
      <c r="O951" s="95">
        <v>0</v>
      </c>
      <c r="P951" s="54">
        <f t="shared" si="243"/>
        <v>0</v>
      </c>
      <c r="Q951" s="55">
        <f t="shared" si="247"/>
        <v>2</v>
      </c>
      <c r="S951" s="61">
        <f t="shared" si="240"/>
        <v>9046.8559999999998</v>
      </c>
      <c r="T951" s="56">
        <f t="shared" si="246"/>
        <v>0</v>
      </c>
      <c r="U951" s="141">
        <f t="shared" si="242"/>
        <v>0</v>
      </c>
    </row>
    <row r="952" spans="1:22" thickTop="1" thickBot="1">
      <c r="A952" s="32">
        <v>712</v>
      </c>
      <c r="C952" s="57">
        <f t="shared" si="234"/>
        <v>6297.5990000000002</v>
      </c>
      <c r="E952" s="59">
        <f t="shared" si="244"/>
        <v>0</v>
      </c>
      <c r="F952" s="52" t="s">
        <v>365</v>
      </c>
      <c r="G952" s="138" t="s">
        <v>366</v>
      </c>
      <c r="H952" s="142" t="s">
        <v>21</v>
      </c>
      <c r="I952" s="143">
        <v>3113</v>
      </c>
      <c r="J952" s="143">
        <f t="shared" si="245"/>
        <v>591.47</v>
      </c>
      <c r="K952" s="53">
        <f t="shared" si="237"/>
        <v>3704.4700000000003</v>
      </c>
      <c r="L952" s="143">
        <f t="shared" si="238"/>
        <v>148.17880000000002</v>
      </c>
      <c r="M952" s="51">
        <f t="shared" si="239"/>
        <v>3852.6488000000004</v>
      </c>
      <c r="N952" s="54">
        <v>2</v>
      </c>
      <c r="O952" s="95">
        <v>0</v>
      </c>
      <c r="P952" s="54">
        <f t="shared" si="243"/>
        <v>0</v>
      </c>
      <c r="Q952" s="55">
        <f t="shared" si="247"/>
        <v>2</v>
      </c>
      <c r="S952" s="61">
        <f t="shared" si="240"/>
        <v>7705.2976000000008</v>
      </c>
      <c r="T952" s="56">
        <f t="shared" si="246"/>
        <v>0</v>
      </c>
      <c r="U952" s="141">
        <f t="shared" si="242"/>
        <v>0</v>
      </c>
    </row>
    <row r="953" spans="1:22" thickTop="1" thickBot="1">
      <c r="A953" s="32">
        <v>713</v>
      </c>
      <c r="C953" s="57">
        <f t="shared" si="234"/>
        <v>8239.6790000000001</v>
      </c>
      <c r="D953" s="58">
        <v>10350</v>
      </c>
      <c r="E953" s="59">
        <f t="shared" si="244"/>
        <v>0</v>
      </c>
      <c r="F953" s="52" t="s">
        <v>1774</v>
      </c>
      <c r="G953" s="138" t="s">
        <v>1775</v>
      </c>
      <c r="H953" s="142" t="s">
        <v>21</v>
      </c>
      <c r="I953" s="143">
        <v>4073</v>
      </c>
      <c r="J953" s="143">
        <f t="shared" si="245"/>
        <v>773.87</v>
      </c>
      <c r="K953" s="53">
        <f t="shared" si="237"/>
        <v>4846.87</v>
      </c>
      <c r="L953" s="143">
        <f t="shared" si="238"/>
        <v>193.87479999999999</v>
      </c>
      <c r="M953" s="51">
        <f t="shared" si="239"/>
        <v>5040.7447999999995</v>
      </c>
      <c r="N953" s="54">
        <v>4</v>
      </c>
      <c r="O953" s="95">
        <v>0</v>
      </c>
      <c r="P953" s="54">
        <f t="shared" si="243"/>
        <v>0</v>
      </c>
      <c r="Q953" s="55">
        <f t="shared" si="247"/>
        <v>4</v>
      </c>
      <c r="S953" s="61">
        <f t="shared" si="240"/>
        <v>20162.979199999998</v>
      </c>
      <c r="T953" s="56">
        <f t="shared" si="246"/>
        <v>0</v>
      </c>
      <c r="U953" s="141">
        <f t="shared" si="242"/>
        <v>0</v>
      </c>
      <c r="V953" s="32" t="s">
        <v>983</v>
      </c>
    </row>
    <row r="954" spans="1:22" thickTop="1" thickBot="1">
      <c r="A954" s="32">
        <v>965</v>
      </c>
      <c r="C954" s="57">
        <f t="shared" si="234"/>
        <v>18077.527999999998</v>
      </c>
      <c r="D954" s="58">
        <v>18790</v>
      </c>
      <c r="E954" s="59">
        <f t="shared" si="244"/>
        <v>0</v>
      </c>
      <c r="F954" s="52" t="s">
        <v>1774</v>
      </c>
      <c r="G954" s="138" t="s">
        <v>1778</v>
      </c>
      <c r="H954" s="142" t="s">
        <v>21</v>
      </c>
      <c r="I954" s="143">
        <v>8936</v>
      </c>
      <c r="J954" s="143">
        <f t="shared" si="245"/>
        <v>1697.84</v>
      </c>
      <c r="K954" s="53">
        <f t="shared" si="237"/>
        <v>10633.84</v>
      </c>
      <c r="L954" s="143">
        <f t="shared" si="238"/>
        <v>425.35360000000003</v>
      </c>
      <c r="M954" s="51">
        <f t="shared" si="239"/>
        <v>11059.193600000001</v>
      </c>
      <c r="N954" s="54">
        <v>1</v>
      </c>
      <c r="O954" s="95">
        <v>0</v>
      </c>
      <c r="P954" s="54">
        <v>0</v>
      </c>
      <c r="Q954" s="55">
        <f t="shared" si="247"/>
        <v>1</v>
      </c>
      <c r="S954" s="61">
        <f t="shared" si="240"/>
        <v>11059.193600000001</v>
      </c>
      <c r="T954" s="56">
        <f t="shared" si="246"/>
        <v>0</v>
      </c>
      <c r="U954" s="141">
        <f t="shared" si="242"/>
        <v>0</v>
      </c>
      <c r="V954" s="32" t="s">
        <v>983</v>
      </c>
    </row>
    <row r="955" spans="1:22" thickTop="1" thickBot="1">
      <c r="A955" s="32">
        <v>715</v>
      </c>
      <c r="C955" s="57">
        <f t="shared" si="234"/>
        <v>5057.5</v>
      </c>
      <c r="D955" s="58">
        <v>5000</v>
      </c>
      <c r="E955" s="59">
        <f t="shared" si="244"/>
        <v>0</v>
      </c>
      <c r="F955" s="52" t="s">
        <v>159</v>
      </c>
      <c r="G955" s="138" t="s">
        <v>355</v>
      </c>
      <c r="H955" s="142" t="s">
        <v>225</v>
      </c>
      <c r="I955" s="143">
        <v>2500</v>
      </c>
      <c r="J955" s="143">
        <f t="shared" si="245"/>
        <v>475</v>
      </c>
      <c r="K955" s="125">
        <f t="shared" si="237"/>
        <v>2975</v>
      </c>
      <c r="L955" s="143">
        <f t="shared" si="238"/>
        <v>119</v>
      </c>
      <c r="M955" s="51">
        <f t="shared" si="239"/>
        <v>3094</v>
      </c>
      <c r="N955" s="54">
        <v>3</v>
      </c>
      <c r="O955" s="95">
        <v>0</v>
      </c>
      <c r="P955" s="54">
        <f>O955+B963</f>
        <v>0</v>
      </c>
      <c r="Q955" s="55">
        <f t="shared" si="247"/>
        <v>3</v>
      </c>
      <c r="S955" s="61">
        <f t="shared" si="240"/>
        <v>9282</v>
      </c>
      <c r="T955" s="56">
        <f t="shared" si="246"/>
        <v>0</v>
      </c>
      <c r="U955" s="141">
        <f t="shared" si="242"/>
        <v>0</v>
      </c>
    </row>
    <row r="956" spans="1:22" thickTop="1" thickBot="1">
      <c r="A956" s="32">
        <v>716</v>
      </c>
      <c r="C956" s="57">
        <f t="shared" si="234"/>
        <v>4936.12</v>
      </c>
      <c r="D956" s="58">
        <v>6500</v>
      </c>
      <c r="E956" s="59">
        <f t="shared" si="244"/>
        <v>0</v>
      </c>
      <c r="F956" s="52" t="s">
        <v>159</v>
      </c>
      <c r="G956" s="138" t="s">
        <v>361</v>
      </c>
      <c r="H956" s="142" t="s">
        <v>11</v>
      </c>
      <c r="I956" s="143">
        <v>2440</v>
      </c>
      <c r="J956" s="143">
        <f t="shared" si="245"/>
        <v>463.6</v>
      </c>
      <c r="K956" s="53">
        <f t="shared" si="237"/>
        <v>2903.6</v>
      </c>
      <c r="L956" s="143">
        <f t="shared" si="238"/>
        <v>116.14400000000001</v>
      </c>
      <c r="M956" s="51">
        <f t="shared" si="239"/>
        <v>3019.7439999999997</v>
      </c>
      <c r="N956" s="54">
        <v>3</v>
      </c>
      <c r="O956" s="95">
        <v>0</v>
      </c>
      <c r="P956" s="54">
        <v>3</v>
      </c>
      <c r="Q956" s="55">
        <f t="shared" si="247"/>
        <v>0</v>
      </c>
      <c r="S956" s="61">
        <f t="shared" si="240"/>
        <v>0</v>
      </c>
      <c r="T956" s="56">
        <f t="shared" si="246"/>
        <v>19500</v>
      </c>
      <c r="U956" s="141">
        <f t="shared" si="242"/>
        <v>10440.768</v>
      </c>
    </row>
    <row r="957" spans="1:22" thickTop="1" thickBot="1">
      <c r="A957" s="32">
        <v>966</v>
      </c>
      <c r="C957" s="57">
        <f t="shared" si="234"/>
        <v>7080.5</v>
      </c>
      <c r="E957" s="59">
        <f t="shared" si="244"/>
        <v>0</v>
      </c>
      <c r="F957" s="52" t="s">
        <v>159</v>
      </c>
      <c r="G957" s="138" t="s">
        <v>363</v>
      </c>
      <c r="H957" s="142" t="s">
        <v>225</v>
      </c>
      <c r="I957" s="143">
        <v>3500</v>
      </c>
      <c r="J957" s="143">
        <f t="shared" si="245"/>
        <v>665</v>
      </c>
      <c r="K957" s="125">
        <f t="shared" si="237"/>
        <v>4165</v>
      </c>
      <c r="L957" s="143">
        <f t="shared" si="238"/>
        <v>166.6</v>
      </c>
      <c r="M957" s="51">
        <f t="shared" si="239"/>
        <v>4331.6000000000004</v>
      </c>
      <c r="N957" s="54">
        <v>3</v>
      </c>
      <c r="O957" s="95">
        <v>0</v>
      </c>
      <c r="P957" s="54">
        <v>3</v>
      </c>
      <c r="Q957" s="55">
        <f t="shared" si="247"/>
        <v>0</v>
      </c>
      <c r="S957" s="61">
        <f t="shared" si="240"/>
        <v>0</v>
      </c>
      <c r="T957" s="56">
        <f t="shared" si="246"/>
        <v>0</v>
      </c>
      <c r="U957" s="141">
        <f t="shared" si="242"/>
        <v>-12994.800000000001</v>
      </c>
    </row>
    <row r="958" spans="1:22" thickTop="1" thickBot="1">
      <c r="A958" s="32">
        <v>717</v>
      </c>
      <c r="C958" s="57">
        <f t="shared" si="234"/>
        <v>8092</v>
      </c>
      <c r="D958" s="58">
        <v>5500</v>
      </c>
      <c r="E958" s="59">
        <f t="shared" si="244"/>
        <v>0</v>
      </c>
      <c r="F958" s="52" t="s">
        <v>159</v>
      </c>
      <c r="G958" s="138" t="s">
        <v>1779</v>
      </c>
      <c r="H958" s="142" t="s">
        <v>225</v>
      </c>
      <c r="I958" s="143">
        <v>4000</v>
      </c>
      <c r="J958" s="143">
        <f t="shared" si="245"/>
        <v>760</v>
      </c>
      <c r="K958" s="125">
        <f t="shared" si="237"/>
        <v>4760</v>
      </c>
      <c r="L958" s="143">
        <f t="shared" si="238"/>
        <v>190.4</v>
      </c>
      <c r="M958" s="51">
        <f t="shared" si="239"/>
        <v>4950.3999999999996</v>
      </c>
      <c r="N958" s="54">
        <v>1</v>
      </c>
      <c r="O958" s="95">
        <v>0</v>
      </c>
      <c r="P958" s="54">
        <f t="shared" ref="P958:P966" si="248">O958+B966</f>
        <v>0</v>
      </c>
      <c r="Q958" s="55">
        <f t="shared" si="247"/>
        <v>1</v>
      </c>
      <c r="S958" s="61">
        <f t="shared" si="240"/>
        <v>4950.3999999999996</v>
      </c>
      <c r="T958" s="56">
        <f t="shared" si="246"/>
        <v>0</v>
      </c>
      <c r="U958" s="141">
        <f t="shared" si="242"/>
        <v>0</v>
      </c>
    </row>
    <row r="959" spans="1:22" thickTop="1" thickBot="1">
      <c r="A959" s="32">
        <v>725</v>
      </c>
      <c r="C959" s="57">
        <f t="shared" si="234"/>
        <v>7080.5</v>
      </c>
      <c r="D959" s="58">
        <v>5800</v>
      </c>
      <c r="E959" s="59">
        <f t="shared" si="244"/>
        <v>0</v>
      </c>
      <c r="F959" s="52" t="s">
        <v>159</v>
      </c>
      <c r="G959" s="138" t="s">
        <v>560</v>
      </c>
      <c r="H959" s="142" t="s">
        <v>225</v>
      </c>
      <c r="I959" s="143">
        <v>3500</v>
      </c>
      <c r="J959" s="143">
        <f t="shared" si="245"/>
        <v>665</v>
      </c>
      <c r="K959" s="125">
        <f t="shared" si="237"/>
        <v>4165</v>
      </c>
      <c r="L959" s="143">
        <f t="shared" si="238"/>
        <v>166.6</v>
      </c>
      <c r="M959" s="51">
        <f t="shared" si="239"/>
        <v>4331.6000000000004</v>
      </c>
      <c r="N959" s="54">
        <v>1</v>
      </c>
      <c r="O959" s="95">
        <v>0</v>
      </c>
      <c r="P959" s="54">
        <f t="shared" si="248"/>
        <v>0</v>
      </c>
      <c r="Q959" s="55">
        <f t="shared" si="247"/>
        <v>1</v>
      </c>
      <c r="S959" s="61">
        <f t="shared" si="240"/>
        <v>4331.6000000000004</v>
      </c>
      <c r="T959" s="56">
        <f t="shared" si="246"/>
        <v>0</v>
      </c>
      <c r="U959" s="141">
        <f t="shared" si="242"/>
        <v>0</v>
      </c>
    </row>
    <row r="960" spans="1:22" thickTop="1" thickBot="1">
      <c r="A960" s="32">
        <v>726</v>
      </c>
      <c r="C960" s="57">
        <f t="shared" si="234"/>
        <v>6655.67</v>
      </c>
      <c r="D960" s="58">
        <v>5200</v>
      </c>
      <c r="E960" s="59">
        <f t="shared" si="244"/>
        <v>0</v>
      </c>
      <c r="F960" s="52" t="s">
        <v>159</v>
      </c>
      <c r="G960" s="138" t="s">
        <v>394</v>
      </c>
      <c r="H960" s="142" t="s">
        <v>21</v>
      </c>
      <c r="I960" s="143">
        <v>3290</v>
      </c>
      <c r="J960" s="143">
        <f t="shared" si="245"/>
        <v>625.1</v>
      </c>
      <c r="K960" s="53">
        <f t="shared" si="237"/>
        <v>3915.1</v>
      </c>
      <c r="L960" s="143">
        <f t="shared" si="238"/>
        <v>156.60400000000001</v>
      </c>
      <c r="M960" s="51">
        <f t="shared" si="239"/>
        <v>4071.7039999999997</v>
      </c>
      <c r="N960" s="54">
        <v>0</v>
      </c>
      <c r="O960" s="95">
        <v>0</v>
      </c>
      <c r="P960" s="54">
        <f t="shared" si="248"/>
        <v>0</v>
      </c>
      <c r="Q960" s="55">
        <f t="shared" si="247"/>
        <v>0</v>
      </c>
      <c r="S960" s="61">
        <f t="shared" si="240"/>
        <v>0</v>
      </c>
      <c r="T960" s="56">
        <f t="shared" si="246"/>
        <v>0</v>
      </c>
      <c r="U960" s="141">
        <f t="shared" si="242"/>
        <v>0</v>
      </c>
    </row>
    <row r="961" spans="1:22" thickTop="1" thickBot="1">
      <c r="A961" s="32">
        <v>718</v>
      </c>
      <c r="C961" s="57">
        <f t="shared" si="234"/>
        <v>13833.273999999999</v>
      </c>
      <c r="D961" s="58">
        <v>5750</v>
      </c>
      <c r="E961" s="59">
        <f t="shared" si="244"/>
        <v>0</v>
      </c>
      <c r="F961" s="52" t="s">
        <v>159</v>
      </c>
      <c r="G961" s="138" t="s">
        <v>354</v>
      </c>
      <c r="H961" s="142" t="s">
        <v>21</v>
      </c>
      <c r="I961" s="143">
        <v>6838</v>
      </c>
      <c r="J961" s="143">
        <f t="shared" si="245"/>
        <v>1299.22</v>
      </c>
      <c r="K961" s="53">
        <f t="shared" si="237"/>
        <v>8137.22</v>
      </c>
      <c r="L961" s="143">
        <f t="shared" si="238"/>
        <v>325.48880000000003</v>
      </c>
      <c r="M961" s="51">
        <f t="shared" si="239"/>
        <v>8462.7088000000003</v>
      </c>
      <c r="N961" s="54">
        <v>3</v>
      </c>
      <c r="O961" s="95">
        <v>0</v>
      </c>
      <c r="P961" s="54">
        <f t="shared" si="248"/>
        <v>0</v>
      </c>
      <c r="Q961" s="55">
        <f t="shared" si="247"/>
        <v>3</v>
      </c>
      <c r="S961" s="61">
        <f t="shared" si="240"/>
        <v>25388.126400000001</v>
      </c>
      <c r="T961" s="56">
        <f t="shared" si="246"/>
        <v>0</v>
      </c>
      <c r="U961" s="141">
        <f t="shared" si="242"/>
        <v>0</v>
      </c>
    </row>
    <row r="962" spans="1:22" thickTop="1" thickBot="1">
      <c r="A962" s="32">
        <v>719</v>
      </c>
      <c r="C962" s="57">
        <f t="shared" si="234"/>
        <v>7794.6189999999997</v>
      </c>
      <c r="D962" s="58">
        <v>11405</v>
      </c>
      <c r="E962" s="59">
        <f t="shared" si="244"/>
        <v>0</v>
      </c>
      <c r="F962" s="52" t="s">
        <v>159</v>
      </c>
      <c r="G962" s="138" t="s">
        <v>353</v>
      </c>
      <c r="H962" s="142" t="s">
        <v>21</v>
      </c>
      <c r="I962" s="143">
        <v>3853</v>
      </c>
      <c r="J962" s="143">
        <f t="shared" si="245"/>
        <v>732.07</v>
      </c>
      <c r="K962" s="53">
        <f t="shared" si="237"/>
        <v>4585.07</v>
      </c>
      <c r="L962" s="143">
        <f t="shared" si="238"/>
        <v>183.40279999999998</v>
      </c>
      <c r="M962" s="51">
        <f t="shared" si="239"/>
        <v>4768.4727999999996</v>
      </c>
      <c r="N962" s="54">
        <v>2</v>
      </c>
      <c r="O962" s="95">
        <v>0</v>
      </c>
      <c r="P962" s="54">
        <f t="shared" si="248"/>
        <v>0</v>
      </c>
      <c r="Q962" s="55">
        <f t="shared" si="247"/>
        <v>2</v>
      </c>
      <c r="S962" s="61">
        <f t="shared" si="240"/>
        <v>9536.9455999999991</v>
      </c>
      <c r="T962" s="56">
        <f t="shared" si="246"/>
        <v>0</v>
      </c>
      <c r="U962" s="141">
        <f t="shared" si="242"/>
        <v>0</v>
      </c>
    </row>
    <row r="963" spans="1:22" thickTop="1" thickBot="1">
      <c r="A963" s="32">
        <v>720</v>
      </c>
      <c r="C963" s="57">
        <f t="shared" si="234"/>
        <v>10398.220000000001</v>
      </c>
      <c r="E963" s="59">
        <f t="shared" si="244"/>
        <v>0</v>
      </c>
      <c r="F963" s="52" t="s">
        <v>159</v>
      </c>
      <c r="G963" s="138" t="s">
        <v>357</v>
      </c>
      <c r="H963" s="142" t="s">
        <v>21</v>
      </c>
      <c r="I963" s="143">
        <v>5140</v>
      </c>
      <c r="J963" s="143">
        <f t="shared" si="245"/>
        <v>976.6</v>
      </c>
      <c r="K963" s="53">
        <f t="shared" si="237"/>
        <v>6116.6</v>
      </c>
      <c r="L963" s="143">
        <f t="shared" si="238"/>
        <v>244.66400000000002</v>
      </c>
      <c r="M963" s="51">
        <f t="shared" si="239"/>
        <v>6361.2640000000001</v>
      </c>
      <c r="N963" s="54">
        <v>1</v>
      </c>
      <c r="O963" s="95">
        <v>0</v>
      </c>
      <c r="P963" s="54">
        <f t="shared" si="248"/>
        <v>0</v>
      </c>
      <c r="Q963" s="55">
        <f t="shared" si="247"/>
        <v>1</v>
      </c>
      <c r="S963" s="61">
        <f t="shared" si="240"/>
        <v>6361.2640000000001</v>
      </c>
      <c r="T963" s="56">
        <f t="shared" si="246"/>
        <v>0</v>
      </c>
      <c r="U963" s="141">
        <f t="shared" si="242"/>
        <v>0</v>
      </c>
    </row>
    <row r="964" spans="1:22" thickTop="1" thickBot="1">
      <c r="A964" s="32">
        <v>766</v>
      </c>
      <c r="C964" s="57">
        <f t="shared" si="234"/>
        <v>5069.6379999999999</v>
      </c>
      <c r="E964" s="59">
        <f t="shared" si="244"/>
        <v>0</v>
      </c>
      <c r="F964" s="52" t="s">
        <v>159</v>
      </c>
      <c r="G964" s="138" t="s">
        <v>358</v>
      </c>
      <c r="H964" s="142" t="s">
        <v>21</v>
      </c>
      <c r="I964" s="143">
        <v>2506</v>
      </c>
      <c r="J964" s="143">
        <f t="shared" si="245"/>
        <v>476.14</v>
      </c>
      <c r="K964" s="53">
        <f t="shared" si="237"/>
        <v>2982.14</v>
      </c>
      <c r="L964" s="143">
        <f t="shared" si="238"/>
        <v>119.2856</v>
      </c>
      <c r="M964" s="51">
        <f t="shared" si="239"/>
        <v>3101.4256</v>
      </c>
      <c r="N964" s="54">
        <v>4</v>
      </c>
      <c r="O964" s="95">
        <v>0</v>
      </c>
      <c r="P964" s="54">
        <f t="shared" si="248"/>
        <v>1</v>
      </c>
      <c r="Q964" s="55">
        <f t="shared" si="247"/>
        <v>3</v>
      </c>
      <c r="S964" s="61">
        <f t="shared" si="240"/>
        <v>9304.2767999999996</v>
      </c>
      <c r="T964" s="56">
        <f t="shared" si="246"/>
        <v>0</v>
      </c>
      <c r="U964" s="141">
        <f t="shared" si="242"/>
        <v>-3101.4256</v>
      </c>
    </row>
    <row r="965" spans="1:22" thickTop="1" thickBot="1">
      <c r="A965" s="32">
        <v>739</v>
      </c>
      <c r="C965" s="57">
        <f t="shared" ref="C965:C1028" si="249">K965*1.7</f>
        <v>7416.3179999999993</v>
      </c>
      <c r="E965" s="59">
        <f t="shared" ref="E965:E996" si="250">B973*D965</f>
        <v>0</v>
      </c>
      <c r="F965" s="52" t="s">
        <v>159</v>
      </c>
      <c r="G965" s="138" t="s">
        <v>359</v>
      </c>
      <c r="H965" s="142" t="s">
        <v>21</v>
      </c>
      <c r="I965" s="143">
        <v>3666</v>
      </c>
      <c r="J965" s="143">
        <f t="shared" ref="J965:J996" si="251">0.19*I965</f>
        <v>696.54</v>
      </c>
      <c r="K965" s="53">
        <f t="shared" ref="K965:K1028" si="252">I965+J965</f>
        <v>4362.54</v>
      </c>
      <c r="L965" s="143">
        <f t="shared" ref="L965:L1028" si="253">0.04*K965</f>
        <v>174.5016</v>
      </c>
      <c r="M965" s="51">
        <f t="shared" ref="M965:M1028" si="254">K965+L965</f>
        <v>4537.0415999999996</v>
      </c>
      <c r="N965" s="54">
        <v>3</v>
      </c>
      <c r="O965" s="95">
        <v>0</v>
      </c>
      <c r="P965" s="54">
        <f t="shared" si="248"/>
        <v>0</v>
      </c>
      <c r="Q965" s="55">
        <f t="shared" si="247"/>
        <v>3</v>
      </c>
      <c r="S965" s="61">
        <f t="shared" ref="S965:S1028" si="255">Q965*M965</f>
        <v>13611.124799999998</v>
      </c>
      <c r="T965" s="56">
        <f t="shared" ref="T965:T996" si="256">P965*D965</f>
        <v>0</v>
      </c>
      <c r="U965" s="141">
        <f t="shared" ref="U965:U1028" si="257">T965-P965*M965</f>
        <v>0</v>
      </c>
    </row>
    <row r="966" spans="1:22" thickTop="1" thickBot="1">
      <c r="A966" s="32">
        <v>721</v>
      </c>
      <c r="C966" s="57">
        <f t="shared" si="249"/>
        <v>12083.378999999999</v>
      </c>
      <c r="D966" s="58">
        <v>12050</v>
      </c>
      <c r="E966" s="59">
        <f t="shared" si="250"/>
        <v>0</v>
      </c>
      <c r="F966" s="52" t="s">
        <v>159</v>
      </c>
      <c r="G966" s="138" t="s">
        <v>360</v>
      </c>
      <c r="H966" s="142" t="s">
        <v>21</v>
      </c>
      <c r="I966" s="143">
        <v>5973</v>
      </c>
      <c r="J966" s="143">
        <f t="shared" si="251"/>
        <v>1134.8700000000001</v>
      </c>
      <c r="K966" s="53">
        <f t="shared" si="252"/>
        <v>7107.87</v>
      </c>
      <c r="L966" s="143">
        <f t="shared" si="253"/>
        <v>284.31479999999999</v>
      </c>
      <c r="M966" s="51">
        <f t="shared" si="254"/>
        <v>7392.1848</v>
      </c>
      <c r="N966" s="54">
        <v>3</v>
      </c>
      <c r="O966" s="95">
        <v>0</v>
      </c>
      <c r="P966" s="54">
        <f t="shared" si="248"/>
        <v>0</v>
      </c>
      <c r="Q966" s="55">
        <f t="shared" si="247"/>
        <v>3</v>
      </c>
      <c r="S966" s="61">
        <f t="shared" si="255"/>
        <v>22176.554400000001</v>
      </c>
      <c r="T966" s="56">
        <f t="shared" si="256"/>
        <v>0</v>
      </c>
      <c r="U966" s="141">
        <f t="shared" si="257"/>
        <v>0</v>
      </c>
    </row>
    <row r="967" spans="1:22" thickTop="1" thickBot="1">
      <c r="A967" s="32">
        <v>722</v>
      </c>
      <c r="C967" s="57">
        <f t="shared" si="249"/>
        <v>5909.1829999999991</v>
      </c>
      <c r="E967" s="59">
        <f t="shared" si="250"/>
        <v>0</v>
      </c>
      <c r="F967" s="52" t="s">
        <v>159</v>
      </c>
      <c r="G967" s="138" t="s">
        <v>362</v>
      </c>
      <c r="H967" s="142" t="s">
        <v>21</v>
      </c>
      <c r="I967" s="143">
        <v>2921</v>
      </c>
      <c r="J967" s="143">
        <f t="shared" si="251"/>
        <v>554.99</v>
      </c>
      <c r="K967" s="53">
        <f t="shared" si="252"/>
        <v>3475.99</v>
      </c>
      <c r="L967" s="143">
        <f t="shared" si="253"/>
        <v>139.03960000000001</v>
      </c>
      <c r="M967" s="51">
        <f t="shared" si="254"/>
        <v>3615.0295999999998</v>
      </c>
      <c r="N967" s="54">
        <v>4</v>
      </c>
      <c r="O967" s="95">
        <v>0</v>
      </c>
      <c r="P967" s="54">
        <v>2</v>
      </c>
      <c r="Q967" s="55">
        <f t="shared" si="247"/>
        <v>2</v>
      </c>
      <c r="S967" s="61">
        <f t="shared" si="255"/>
        <v>7230.0591999999997</v>
      </c>
      <c r="T967" s="56">
        <f t="shared" si="256"/>
        <v>0</v>
      </c>
      <c r="U967" s="141">
        <f t="shared" si="257"/>
        <v>-7230.0591999999997</v>
      </c>
    </row>
    <row r="968" spans="1:22" thickTop="1" thickBot="1">
      <c r="A968" s="32">
        <v>723</v>
      </c>
      <c r="C968" s="57">
        <f t="shared" si="249"/>
        <v>8569.4279999999999</v>
      </c>
      <c r="D968" s="58">
        <v>8700</v>
      </c>
      <c r="E968" s="59">
        <f t="shared" si="250"/>
        <v>0</v>
      </c>
      <c r="F968" s="52" t="s">
        <v>159</v>
      </c>
      <c r="G968" s="138" t="s">
        <v>364</v>
      </c>
      <c r="H968" s="142" t="s">
        <v>21</v>
      </c>
      <c r="I968" s="143">
        <v>4236</v>
      </c>
      <c r="J968" s="143">
        <f t="shared" si="251"/>
        <v>804.84</v>
      </c>
      <c r="K968" s="53">
        <f t="shared" si="252"/>
        <v>5040.84</v>
      </c>
      <c r="L968" s="143">
        <f t="shared" si="253"/>
        <v>201.6336</v>
      </c>
      <c r="M968" s="51">
        <f t="shared" si="254"/>
        <v>5242.4736000000003</v>
      </c>
      <c r="N968" s="54">
        <v>1</v>
      </c>
      <c r="O968" s="95">
        <v>0</v>
      </c>
      <c r="P968" s="54">
        <v>1</v>
      </c>
      <c r="Q968" s="55">
        <f t="shared" si="247"/>
        <v>0</v>
      </c>
      <c r="S968" s="61">
        <f t="shared" si="255"/>
        <v>0</v>
      </c>
      <c r="T968" s="56">
        <f t="shared" si="256"/>
        <v>8700</v>
      </c>
      <c r="U968" s="141">
        <f t="shared" si="257"/>
        <v>3457.5263999999997</v>
      </c>
      <c r="V968" s="32" t="s">
        <v>983</v>
      </c>
    </row>
    <row r="969" spans="1:22" thickTop="1" thickBot="1">
      <c r="A969" s="32">
        <v>724</v>
      </c>
      <c r="C969" s="57">
        <f t="shared" si="249"/>
        <v>8605.8420000000006</v>
      </c>
      <c r="D969" s="58">
        <v>7620</v>
      </c>
      <c r="E969" s="59">
        <f t="shared" si="250"/>
        <v>0</v>
      </c>
      <c r="F969" s="52" t="s">
        <v>1780</v>
      </c>
      <c r="G969" s="138" t="s">
        <v>1781</v>
      </c>
      <c r="H969" s="142" t="s">
        <v>21</v>
      </c>
      <c r="I969" s="143">
        <v>4254</v>
      </c>
      <c r="J969" s="143">
        <f t="shared" si="251"/>
        <v>808.26</v>
      </c>
      <c r="K969" s="53">
        <f t="shared" si="252"/>
        <v>5062.26</v>
      </c>
      <c r="L969" s="143">
        <f t="shared" si="253"/>
        <v>202.49040000000002</v>
      </c>
      <c r="M969" s="51">
        <f t="shared" si="254"/>
        <v>5264.7503999999999</v>
      </c>
      <c r="N969" s="54">
        <v>2</v>
      </c>
      <c r="O969" s="95">
        <v>0</v>
      </c>
      <c r="P969" s="54">
        <f t="shared" ref="P969:P974" si="258">O969+B977</f>
        <v>0</v>
      </c>
      <c r="Q969" s="55">
        <f t="shared" si="247"/>
        <v>2</v>
      </c>
      <c r="S969" s="61">
        <f t="shared" si="255"/>
        <v>10529.5008</v>
      </c>
      <c r="T969" s="56">
        <f t="shared" si="256"/>
        <v>0</v>
      </c>
      <c r="U969" s="141">
        <f t="shared" si="257"/>
        <v>0</v>
      </c>
    </row>
    <row r="970" spans="1:22" thickTop="1" thickBot="1">
      <c r="A970" s="32">
        <v>727</v>
      </c>
      <c r="C970" s="57">
        <f t="shared" si="249"/>
        <v>6376.4960000000001</v>
      </c>
      <c r="D970" s="58">
        <v>5850</v>
      </c>
      <c r="E970" s="59">
        <f t="shared" si="250"/>
        <v>0</v>
      </c>
      <c r="F970" s="52" t="s">
        <v>1780</v>
      </c>
      <c r="G970" s="138" t="s">
        <v>1782</v>
      </c>
      <c r="H970" s="142" t="s">
        <v>21</v>
      </c>
      <c r="I970" s="143">
        <v>3152</v>
      </c>
      <c r="J970" s="143">
        <f t="shared" si="251"/>
        <v>598.88</v>
      </c>
      <c r="K970" s="53">
        <f t="shared" si="252"/>
        <v>3750.88</v>
      </c>
      <c r="L970" s="143">
        <f t="shared" si="253"/>
        <v>150.0352</v>
      </c>
      <c r="M970" s="51">
        <f t="shared" si="254"/>
        <v>3900.9151999999999</v>
      </c>
      <c r="N970" s="54">
        <v>2</v>
      </c>
      <c r="O970" s="95">
        <v>0</v>
      </c>
      <c r="P970" s="54">
        <f t="shared" si="258"/>
        <v>0</v>
      </c>
      <c r="Q970" s="55">
        <f t="shared" si="247"/>
        <v>2</v>
      </c>
      <c r="S970" s="61">
        <f t="shared" si="255"/>
        <v>7801.8303999999998</v>
      </c>
      <c r="T970" s="56">
        <f t="shared" si="256"/>
        <v>0</v>
      </c>
      <c r="U970" s="141">
        <f t="shared" si="257"/>
        <v>0</v>
      </c>
    </row>
    <row r="971" spans="1:22" thickTop="1" thickBot="1">
      <c r="A971" s="32">
        <v>728</v>
      </c>
      <c r="C971" s="57">
        <f t="shared" si="249"/>
        <v>7129.0520000000006</v>
      </c>
      <c r="D971" s="58">
        <v>6350</v>
      </c>
      <c r="E971" s="59">
        <f t="shared" si="250"/>
        <v>0</v>
      </c>
      <c r="F971" s="52" t="s">
        <v>1776</v>
      </c>
      <c r="G971" s="138" t="s">
        <v>1777</v>
      </c>
      <c r="H971" s="142" t="s">
        <v>11</v>
      </c>
      <c r="I971" s="143">
        <v>3524</v>
      </c>
      <c r="J971" s="143">
        <f t="shared" si="251"/>
        <v>669.56000000000006</v>
      </c>
      <c r="K971" s="53">
        <f t="shared" si="252"/>
        <v>4193.5600000000004</v>
      </c>
      <c r="L971" s="143">
        <f t="shared" si="253"/>
        <v>167.74240000000003</v>
      </c>
      <c r="M971" s="51">
        <f t="shared" si="254"/>
        <v>4361.3024000000005</v>
      </c>
      <c r="N971" s="54">
        <v>1</v>
      </c>
      <c r="O971" s="95">
        <v>0</v>
      </c>
      <c r="P971" s="54">
        <f t="shared" si="258"/>
        <v>0</v>
      </c>
      <c r="Q971" s="55">
        <f t="shared" si="247"/>
        <v>1</v>
      </c>
      <c r="S971" s="61">
        <f t="shared" si="255"/>
        <v>4361.3024000000005</v>
      </c>
      <c r="T971" s="56">
        <f t="shared" si="256"/>
        <v>0</v>
      </c>
      <c r="U971" s="141">
        <f t="shared" si="257"/>
        <v>0</v>
      </c>
    </row>
    <row r="972" spans="1:22" thickTop="1" thickBot="1">
      <c r="A972" s="32">
        <v>729</v>
      </c>
      <c r="B972" s="60">
        <v>1</v>
      </c>
      <c r="C972" s="57">
        <f t="shared" si="249"/>
        <v>7537.6980000000003</v>
      </c>
      <c r="D972" s="58">
        <v>7500</v>
      </c>
      <c r="E972" s="59">
        <f t="shared" si="250"/>
        <v>0</v>
      </c>
      <c r="F972" s="52" t="s">
        <v>530</v>
      </c>
      <c r="G972" s="138" t="s">
        <v>531</v>
      </c>
      <c r="H972" s="142" t="s">
        <v>21</v>
      </c>
      <c r="I972" s="143">
        <v>3726</v>
      </c>
      <c r="J972" s="143">
        <f t="shared" si="251"/>
        <v>707.94</v>
      </c>
      <c r="K972" s="53">
        <f t="shared" si="252"/>
        <v>4433.9400000000005</v>
      </c>
      <c r="L972" s="143">
        <f t="shared" si="253"/>
        <v>177.35760000000002</v>
      </c>
      <c r="M972" s="51">
        <f t="shared" si="254"/>
        <v>4611.2976000000008</v>
      </c>
      <c r="N972" s="54">
        <v>1</v>
      </c>
      <c r="O972" s="95">
        <v>0</v>
      </c>
      <c r="P972" s="54">
        <f t="shared" si="258"/>
        <v>0</v>
      </c>
      <c r="Q972" s="55">
        <f t="shared" si="247"/>
        <v>1</v>
      </c>
      <c r="S972" s="61">
        <f t="shared" si="255"/>
        <v>4611.2976000000008</v>
      </c>
      <c r="T972" s="56">
        <f t="shared" si="256"/>
        <v>0</v>
      </c>
      <c r="U972" s="141">
        <f t="shared" si="257"/>
        <v>0</v>
      </c>
    </row>
    <row r="973" spans="1:22" thickTop="1" thickBot="1">
      <c r="A973" s="32">
        <v>730</v>
      </c>
      <c r="C973" s="57">
        <f t="shared" si="249"/>
        <v>8092</v>
      </c>
      <c r="D973" s="58">
        <v>6500</v>
      </c>
      <c r="E973" s="59">
        <f t="shared" si="250"/>
        <v>0</v>
      </c>
      <c r="F973" s="52" t="s">
        <v>535</v>
      </c>
      <c r="G973" s="138" t="s">
        <v>537</v>
      </c>
      <c r="H973" s="142" t="s">
        <v>225</v>
      </c>
      <c r="I973" s="143">
        <v>4000</v>
      </c>
      <c r="J973" s="143">
        <f t="shared" si="251"/>
        <v>760</v>
      </c>
      <c r="K973" s="125">
        <f t="shared" si="252"/>
        <v>4760</v>
      </c>
      <c r="L973" s="143">
        <f t="shared" si="253"/>
        <v>190.4</v>
      </c>
      <c r="M973" s="51">
        <f t="shared" si="254"/>
        <v>4950.3999999999996</v>
      </c>
      <c r="N973" s="54">
        <v>2</v>
      </c>
      <c r="O973" s="95">
        <v>1</v>
      </c>
      <c r="P973" s="54">
        <f t="shared" si="258"/>
        <v>1</v>
      </c>
      <c r="Q973" s="55">
        <f t="shared" si="247"/>
        <v>1</v>
      </c>
      <c r="S973" s="61">
        <f t="shared" si="255"/>
        <v>4950.3999999999996</v>
      </c>
      <c r="T973" s="56">
        <f t="shared" si="256"/>
        <v>6500</v>
      </c>
      <c r="U973" s="141">
        <f t="shared" si="257"/>
        <v>1549.6000000000004</v>
      </c>
    </row>
    <row r="974" spans="1:22" thickTop="1" thickBot="1">
      <c r="A974" s="32">
        <v>731</v>
      </c>
      <c r="C974" s="57">
        <f t="shared" si="249"/>
        <v>7481.0539999999992</v>
      </c>
      <c r="D974" s="58">
        <v>6800</v>
      </c>
      <c r="E974" s="59">
        <f t="shared" si="250"/>
        <v>0</v>
      </c>
      <c r="F974" s="52" t="s">
        <v>535</v>
      </c>
      <c r="G974" s="138" t="s">
        <v>536</v>
      </c>
      <c r="H974" s="142" t="s">
        <v>21</v>
      </c>
      <c r="I974" s="143">
        <v>3698</v>
      </c>
      <c r="J974" s="143">
        <f t="shared" si="251"/>
        <v>702.62</v>
      </c>
      <c r="K974" s="53">
        <f t="shared" si="252"/>
        <v>4400.62</v>
      </c>
      <c r="L974" s="143">
        <f t="shared" si="253"/>
        <v>176.0248</v>
      </c>
      <c r="M974" s="51">
        <f t="shared" si="254"/>
        <v>4576.6448</v>
      </c>
      <c r="N974" s="54">
        <v>2</v>
      </c>
      <c r="O974" s="95">
        <v>0</v>
      </c>
      <c r="P974" s="54">
        <f t="shared" si="258"/>
        <v>0</v>
      </c>
      <c r="Q974" s="55">
        <f t="shared" si="247"/>
        <v>2</v>
      </c>
      <c r="S974" s="61">
        <f t="shared" si="255"/>
        <v>9153.2896000000001</v>
      </c>
      <c r="T974" s="56">
        <f t="shared" si="256"/>
        <v>0</v>
      </c>
      <c r="U974" s="141">
        <f t="shared" si="257"/>
        <v>0</v>
      </c>
    </row>
    <row r="975" spans="1:22" thickTop="1" thickBot="1">
      <c r="A975" s="32">
        <v>732</v>
      </c>
      <c r="C975" s="57">
        <f t="shared" si="249"/>
        <v>4964.442</v>
      </c>
      <c r="D975" s="58">
        <v>5200</v>
      </c>
      <c r="E975" s="59">
        <f t="shared" si="250"/>
        <v>0</v>
      </c>
      <c r="F975" s="52" t="s">
        <v>532</v>
      </c>
      <c r="G975" s="138" t="s">
        <v>1845</v>
      </c>
      <c r="H975" s="142" t="s">
        <v>624</v>
      </c>
      <c r="I975" s="143">
        <v>2454</v>
      </c>
      <c r="J975" s="143">
        <f t="shared" si="251"/>
        <v>466.26</v>
      </c>
      <c r="K975" s="127">
        <f t="shared" si="252"/>
        <v>2920.26</v>
      </c>
      <c r="L975" s="143">
        <f t="shared" si="253"/>
        <v>116.81040000000002</v>
      </c>
      <c r="M975" s="51">
        <f t="shared" si="254"/>
        <v>3037.0704000000001</v>
      </c>
      <c r="N975" s="54">
        <v>3</v>
      </c>
      <c r="O975" s="95">
        <v>0</v>
      </c>
      <c r="P975" s="54">
        <v>0</v>
      </c>
      <c r="Q975" s="55">
        <f t="shared" si="247"/>
        <v>3</v>
      </c>
      <c r="S975" s="61">
        <f t="shared" si="255"/>
        <v>9111.2111999999997</v>
      </c>
      <c r="T975" s="56">
        <f t="shared" si="256"/>
        <v>0</v>
      </c>
      <c r="U975" s="141">
        <f t="shared" si="257"/>
        <v>0</v>
      </c>
      <c r="V975" s="32" t="s">
        <v>1844</v>
      </c>
    </row>
    <row r="976" spans="1:22" thickTop="1" thickBot="1">
      <c r="A976" s="32">
        <v>734</v>
      </c>
      <c r="C976" s="57">
        <f t="shared" si="249"/>
        <v>6868.085</v>
      </c>
      <c r="D976" s="58">
        <v>6290</v>
      </c>
      <c r="E976" s="59">
        <f t="shared" si="250"/>
        <v>0</v>
      </c>
      <c r="F976" s="52" t="s">
        <v>532</v>
      </c>
      <c r="G976" s="138" t="s">
        <v>540</v>
      </c>
      <c r="H976" s="142" t="s">
        <v>21</v>
      </c>
      <c r="I976" s="143">
        <v>3395</v>
      </c>
      <c r="J976" s="143">
        <f t="shared" si="251"/>
        <v>645.04999999999995</v>
      </c>
      <c r="K976" s="53">
        <f t="shared" si="252"/>
        <v>4040.05</v>
      </c>
      <c r="L976" s="143">
        <f t="shared" si="253"/>
        <v>161.602</v>
      </c>
      <c r="M976" s="51">
        <f t="shared" si="254"/>
        <v>4201.652</v>
      </c>
      <c r="N976" s="54">
        <v>2</v>
      </c>
      <c r="O976" s="95">
        <v>0</v>
      </c>
      <c r="P976" s="54">
        <f t="shared" ref="P976:P983" si="259">O976+B984</f>
        <v>0</v>
      </c>
      <c r="Q976" s="55">
        <f t="shared" si="247"/>
        <v>2</v>
      </c>
      <c r="S976" s="61">
        <f t="shared" si="255"/>
        <v>8403.3040000000001</v>
      </c>
      <c r="T976" s="56">
        <f t="shared" si="256"/>
        <v>0</v>
      </c>
      <c r="U976" s="141">
        <f t="shared" si="257"/>
        <v>0</v>
      </c>
    </row>
    <row r="977" spans="1:22" thickTop="1" thickBot="1">
      <c r="A977" s="32">
        <v>733</v>
      </c>
      <c r="C977" s="57">
        <f t="shared" si="249"/>
        <v>10719.877</v>
      </c>
      <c r="D977" s="58">
        <v>9480</v>
      </c>
      <c r="E977" s="59">
        <f t="shared" si="250"/>
        <v>0</v>
      </c>
      <c r="F977" s="52" t="s">
        <v>538</v>
      </c>
      <c r="G977" s="138" t="s">
        <v>539</v>
      </c>
      <c r="H977" s="142" t="s">
        <v>21</v>
      </c>
      <c r="I977" s="143">
        <v>5299</v>
      </c>
      <c r="J977" s="143">
        <f t="shared" si="251"/>
        <v>1006.8100000000001</v>
      </c>
      <c r="K977" s="53">
        <f t="shared" si="252"/>
        <v>6305.81</v>
      </c>
      <c r="L977" s="143">
        <f t="shared" si="253"/>
        <v>252.23240000000001</v>
      </c>
      <c r="M977" s="51">
        <f t="shared" si="254"/>
        <v>6558.0424000000003</v>
      </c>
      <c r="N977" s="54">
        <v>2</v>
      </c>
      <c r="O977" s="95">
        <v>0</v>
      </c>
      <c r="P977" s="54">
        <f t="shared" si="259"/>
        <v>0</v>
      </c>
      <c r="Q977" s="55">
        <f t="shared" si="247"/>
        <v>2</v>
      </c>
      <c r="S977" s="61">
        <f t="shared" si="255"/>
        <v>13116.084800000001</v>
      </c>
      <c r="T977" s="56">
        <f t="shared" si="256"/>
        <v>0</v>
      </c>
      <c r="U977" s="141">
        <f t="shared" si="257"/>
        <v>0</v>
      </c>
    </row>
    <row r="978" spans="1:22" thickTop="1" thickBot="1">
      <c r="A978" s="32">
        <v>735</v>
      </c>
      <c r="C978" s="57">
        <f t="shared" si="249"/>
        <v>7602.4340000000002</v>
      </c>
      <c r="D978" s="58">
        <v>7430</v>
      </c>
      <c r="E978" s="59">
        <f t="shared" si="250"/>
        <v>0</v>
      </c>
      <c r="F978" s="52" t="s">
        <v>533</v>
      </c>
      <c r="G978" s="138" t="s">
        <v>534</v>
      </c>
      <c r="H978" s="142" t="s">
        <v>21</v>
      </c>
      <c r="I978" s="143">
        <v>3758</v>
      </c>
      <c r="J978" s="143">
        <f t="shared" si="251"/>
        <v>714.02</v>
      </c>
      <c r="K978" s="53">
        <f t="shared" si="252"/>
        <v>4472.0200000000004</v>
      </c>
      <c r="L978" s="143">
        <f t="shared" si="253"/>
        <v>178.88080000000002</v>
      </c>
      <c r="M978" s="51">
        <f t="shared" si="254"/>
        <v>4650.9008000000003</v>
      </c>
      <c r="N978" s="54">
        <v>1</v>
      </c>
      <c r="O978" s="95">
        <v>0</v>
      </c>
      <c r="P978" s="54">
        <f t="shared" si="259"/>
        <v>0</v>
      </c>
      <c r="Q978" s="55">
        <f t="shared" si="247"/>
        <v>1</v>
      </c>
      <c r="S978" s="61">
        <f t="shared" si="255"/>
        <v>4650.9008000000003</v>
      </c>
      <c r="T978" s="56">
        <f t="shared" si="256"/>
        <v>0</v>
      </c>
      <c r="U978" s="141">
        <f t="shared" si="257"/>
        <v>0</v>
      </c>
    </row>
    <row r="979" spans="1:22" thickTop="1" thickBot="1">
      <c r="A979" s="32">
        <v>736</v>
      </c>
      <c r="C979" s="57">
        <f t="shared" si="249"/>
        <v>7292.9149999999991</v>
      </c>
      <c r="D979" s="58">
        <v>6750</v>
      </c>
      <c r="E979" s="59">
        <f t="shared" si="250"/>
        <v>0</v>
      </c>
      <c r="F979" s="52" t="s">
        <v>161</v>
      </c>
      <c r="G979" s="138" t="s">
        <v>541</v>
      </c>
      <c r="H979" s="142" t="s">
        <v>11</v>
      </c>
      <c r="I979" s="143">
        <v>3605</v>
      </c>
      <c r="J979" s="143">
        <f t="shared" si="251"/>
        <v>684.95</v>
      </c>
      <c r="K979" s="53">
        <f t="shared" si="252"/>
        <v>4289.95</v>
      </c>
      <c r="L979" s="143">
        <f t="shared" si="253"/>
        <v>171.59799999999998</v>
      </c>
      <c r="M979" s="51">
        <f t="shared" si="254"/>
        <v>4461.5479999999998</v>
      </c>
      <c r="N979" s="54">
        <v>1</v>
      </c>
      <c r="O979" s="95">
        <v>0</v>
      </c>
      <c r="P979" s="54">
        <f t="shared" si="259"/>
        <v>0</v>
      </c>
      <c r="Q979" s="55">
        <f t="shared" si="247"/>
        <v>1</v>
      </c>
      <c r="S979" s="61">
        <f t="shared" si="255"/>
        <v>4461.5479999999998</v>
      </c>
      <c r="T979" s="56">
        <f t="shared" si="256"/>
        <v>0</v>
      </c>
      <c r="U979" s="141">
        <f t="shared" si="257"/>
        <v>0</v>
      </c>
    </row>
    <row r="980" spans="1:22" thickTop="1" thickBot="1">
      <c r="A980" s="32">
        <v>737</v>
      </c>
      <c r="C980" s="57">
        <f t="shared" si="249"/>
        <v>9107.5460000000003</v>
      </c>
      <c r="D980" s="58">
        <v>7800</v>
      </c>
      <c r="E980" s="59">
        <f t="shared" si="250"/>
        <v>0</v>
      </c>
      <c r="F980" s="52" t="s">
        <v>161</v>
      </c>
      <c r="G980" s="138" t="s">
        <v>541</v>
      </c>
      <c r="H980" s="142" t="s">
        <v>11</v>
      </c>
      <c r="I980" s="143">
        <v>4502</v>
      </c>
      <c r="J980" s="143">
        <f t="shared" si="251"/>
        <v>855.38</v>
      </c>
      <c r="K980" s="53">
        <f t="shared" si="252"/>
        <v>5357.38</v>
      </c>
      <c r="L980" s="143">
        <f t="shared" si="253"/>
        <v>214.29520000000002</v>
      </c>
      <c r="M980" s="51">
        <f t="shared" si="254"/>
        <v>5571.6751999999997</v>
      </c>
      <c r="N980" s="54">
        <v>2</v>
      </c>
      <c r="O980" s="95">
        <v>0</v>
      </c>
      <c r="P980" s="54">
        <f t="shared" si="259"/>
        <v>0</v>
      </c>
      <c r="Q980" s="55">
        <f t="shared" si="247"/>
        <v>2</v>
      </c>
      <c r="S980" s="61">
        <f t="shared" si="255"/>
        <v>11143.350399999999</v>
      </c>
      <c r="T980" s="56">
        <f t="shared" si="256"/>
        <v>0</v>
      </c>
      <c r="U980" s="141">
        <f t="shared" si="257"/>
        <v>0</v>
      </c>
    </row>
    <row r="981" spans="1:22" thickTop="1" thickBot="1">
      <c r="A981" s="32">
        <v>738</v>
      </c>
      <c r="C981" s="57">
        <f t="shared" si="249"/>
        <v>7080.5</v>
      </c>
      <c r="D981" s="58">
        <v>6500</v>
      </c>
      <c r="E981" s="59">
        <f t="shared" si="250"/>
        <v>0</v>
      </c>
      <c r="F981" s="52" t="s">
        <v>161</v>
      </c>
      <c r="G981" s="138" t="s">
        <v>543</v>
      </c>
      <c r="H981" s="142" t="s">
        <v>225</v>
      </c>
      <c r="I981" s="143">
        <v>3500</v>
      </c>
      <c r="J981" s="143">
        <f t="shared" si="251"/>
        <v>665</v>
      </c>
      <c r="K981" s="125">
        <f t="shared" si="252"/>
        <v>4165</v>
      </c>
      <c r="L981" s="143">
        <f t="shared" si="253"/>
        <v>166.6</v>
      </c>
      <c r="M981" s="51">
        <f t="shared" si="254"/>
        <v>4331.6000000000004</v>
      </c>
      <c r="N981" s="54">
        <v>1</v>
      </c>
      <c r="O981" s="95">
        <v>0</v>
      </c>
      <c r="P981" s="54">
        <f t="shared" si="259"/>
        <v>0</v>
      </c>
      <c r="Q981" s="55">
        <f t="shared" si="247"/>
        <v>1</v>
      </c>
      <c r="S981" s="61">
        <f t="shared" si="255"/>
        <v>4331.6000000000004</v>
      </c>
      <c r="T981" s="56">
        <f t="shared" si="256"/>
        <v>0</v>
      </c>
      <c r="U981" s="141">
        <f t="shared" si="257"/>
        <v>0</v>
      </c>
    </row>
    <row r="982" spans="1:22" thickTop="1" thickBot="1">
      <c r="A982" s="32">
        <v>740</v>
      </c>
      <c r="C982" s="57">
        <f t="shared" si="249"/>
        <v>7201.8799999999992</v>
      </c>
      <c r="D982" s="58">
        <v>6000</v>
      </c>
      <c r="E982" s="59">
        <f t="shared" si="250"/>
        <v>0</v>
      </c>
      <c r="F982" s="52" t="s">
        <v>161</v>
      </c>
      <c r="G982" s="138" t="s">
        <v>543</v>
      </c>
      <c r="H982" s="142" t="s">
        <v>11</v>
      </c>
      <c r="I982" s="143">
        <v>3560</v>
      </c>
      <c r="J982" s="143">
        <f t="shared" si="251"/>
        <v>676.4</v>
      </c>
      <c r="K982" s="53">
        <f t="shared" si="252"/>
        <v>4236.3999999999996</v>
      </c>
      <c r="L982" s="143">
        <f t="shared" si="253"/>
        <v>169.45599999999999</v>
      </c>
      <c r="M982" s="51">
        <f t="shared" si="254"/>
        <v>4405.8559999999998</v>
      </c>
      <c r="N982" s="54">
        <v>2</v>
      </c>
      <c r="O982" s="95">
        <v>0</v>
      </c>
      <c r="P982" s="54">
        <f t="shared" si="259"/>
        <v>0</v>
      </c>
      <c r="Q982" s="55">
        <f t="shared" si="247"/>
        <v>2</v>
      </c>
      <c r="S982" s="61">
        <f t="shared" si="255"/>
        <v>8811.7119999999995</v>
      </c>
      <c r="T982" s="56">
        <f t="shared" si="256"/>
        <v>0</v>
      </c>
      <c r="U982" s="141">
        <f t="shared" si="257"/>
        <v>0</v>
      </c>
    </row>
    <row r="983" spans="1:22" thickTop="1" thickBot="1">
      <c r="A983" s="32">
        <v>741</v>
      </c>
      <c r="C983" s="57">
        <f t="shared" si="249"/>
        <v>13509.593999999999</v>
      </c>
      <c r="D983" s="58">
        <v>12500</v>
      </c>
      <c r="E983" s="59">
        <f t="shared" si="250"/>
        <v>0</v>
      </c>
      <c r="F983" s="52" t="s">
        <v>161</v>
      </c>
      <c r="G983" s="138" t="s">
        <v>541</v>
      </c>
      <c r="H983" s="142" t="s">
        <v>225</v>
      </c>
      <c r="I983" s="143">
        <v>6678</v>
      </c>
      <c r="J983" s="143">
        <f t="shared" si="251"/>
        <v>1268.82</v>
      </c>
      <c r="K983" s="125">
        <f t="shared" si="252"/>
        <v>7946.82</v>
      </c>
      <c r="L983" s="143">
        <f t="shared" si="253"/>
        <v>317.87279999999998</v>
      </c>
      <c r="M983" s="51">
        <f t="shared" si="254"/>
        <v>8264.6927999999989</v>
      </c>
      <c r="N983" s="54">
        <v>1</v>
      </c>
      <c r="O983" s="95">
        <v>0</v>
      </c>
      <c r="P983" s="54">
        <f t="shared" si="259"/>
        <v>0</v>
      </c>
      <c r="Q983" s="55">
        <f t="shared" si="247"/>
        <v>1</v>
      </c>
      <c r="S983" s="61">
        <f t="shared" si="255"/>
        <v>8264.6927999999989</v>
      </c>
      <c r="T983" s="56">
        <f t="shared" si="256"/>
        <v>0</v>
      </c>
      <c r="U983" s="141">
        <f t="shared" si="257"/>
        <v>0</v>
      </c>
    </row>
    <row r="984" spans="1:22" thickTop="1" thickBot="1">
      <c r="A984" s="32">
        <v>742</v>
      </c>
      <c r="C984" s="57">
        <f t="shared" si="249"/>
        <v>5142.4660000000003</v>
      </c>
      <c r="D984" s="58">
        <v>5300</v>
      </c>
      <c r="E984" s="59">
        <f t="shared" si="250"/>
        <v>0</v>
      </c>
      <c r="F984" s="52" t="s">
        <v>161</v>
      </c>
      <c r="G984" s="138" t="s">
        <v>544</v>
      </c>
      <c r="H984" s="142" t="s">
        <v>624</v>
      </c>
      <c r="I984" s="143">
        <v>2542</v>
      </c>
      <c r="J984" s="143">
        <f t="shared" si="251"/>
        <v>482.98</v>
      </c>
      <c r="K984" s="53">
        <f t="shared" si="252"/>
        <v>3024.98</v>
      </c>
      <c r="L984" s="143">
        <f t="shared" si="253"/>
        <v>120.9992</v>
      </c>
      <c r="M984" s="51">
        <f t="shared" si="254"/>
        <v>3145.9792000000002</v>
      </c>
      <c r="N984" s="54">
        <v>3</v>
      </c>
      <c r="O984" s="95">
        <v>10</v>
      </c>
      <c r="P984" s="54">
        <v>1</v>
      </c>
      <c r="Q984" s="55">
        <f t="shared" si="247"/>
        <v>2</v>
      </c>
      <c r="S984" s="61">
        <f t="shared" si="255"/>
        <v>6291.9584000000004</v>
      </c>
      <c r="T984" s="56">
        <f t="shared" si="256"/>
        <v>5300</v>
      </c>
      <c r="U984" s="141">
        <f t="shared" si="257"/>
        <v>2154.0207999999998</v>
      </c>
      <c r="V984" s="32">
        <v>2014</v>
      </c>
    </row>
    <row r="985" spans="1:22" thickTop="1" thickBot="1">
      <c r="A985" s="32">
        <v>744</v>
      </c>
      <c r="C985" s="57">
        <f t="shared" si="249"/>
        <v>4308.99</v>
      </c>
      <c r="D985" s="58">
        <v>5650</v>
      </c>
      <c r="E985" s="59">
        <f t="shared" si="250"/>
        <v>0</v>
      </c>
      <c r="F985" s="52" t="s">
        <v>161</v>
      </c>
      <c r="G985" s="138" t="s">
        <v>542</v>
      </c>
      <c r="H985" s="142" t="s">
        <v>21</v>
      </c>
      <c r="I985" s="143">
        <v>2130</v>
      </c>
      <c r="J985" s="143">
        <f t="shared" si="251"/>
        <v>404.7</v>
      </c>
      <c r="K985" s="53">
        <f t="shared" si="252"/>
        <v>2534.6999999999998</v>
      </c>
      <c r="L985" s="143">
        <f t="shared" si="253"/>
        <v>101.38799999999999</v>
      </c>
      <c r="M985" s="51">
        <f t="shared" si="254"/>
        <v>2636.0879999999997</v>
      </c>
      <c r="N985" s="54">
        <v>1</v>
      </c>
      <c r="O985" s="95">
        <v>0</v>
      </c>
      <c r="P985" s="54">
        <f>O985+B993</f>
        <v>0</v>
      </c>
      <c r="Q985" s="55">
        <f t="shared" si="247"/>
        <v>1</v>
      </c>
      <c r="S985" s="61">
        <f t="shared" si="255"/>
        <v>2636.0879999999997</v>
      </c>
      <c r="T985" s="56">
        <f t="shared" si="256"/>
        <v>0</v>
      </c>
      <c r="U985" s="141">
        <f t="shared" si="257"/>
        <v>0</v>
      </c>
    </row>
    <row r="986" spans="1:22" thickTop="1" thickBot="1">
      <c r="C986" s="57">
        <f t="shared" si="249"/>
        <v>12734.785</v>
      </c>
      <c r="D986" s="58">
        <v>10113</v>
      </c>
      <c r="E986" s="59">
        <f t="shared" si="250"/>
        <v>0</v>
      </c>
      <c r="F986" s="52" t="s">
        <v>161</v>
      </c>
      <c r="G986" s="138" t="s">
        <v>162</v>
      </c>
      <c r="H986" s="142" t="s">
        <v>21</v>
      </c>
      <c r="I986" s="143">
        <v>6295</v>
      </c>
      <c r="J986" s="143">
        <f t="shared" si="251"/>
        <v>1196.05</v>
      </c>
      <c r="K986" s="53">
        <f t="shared" si="252"/>
        <v>7491.05</v>
      </c>
      <c r="L986" s="143">
        <f t="shared" si="253"/>
        <v>299.642</v>
      </c>
      <c r="M986" s="51">
        <f t="shared" si="254"/>
        <v>7790.692</v>
      </c>
      <c r="N986" s="54">
        <v>0</v>
      </c>
      <c r="O986" s="95">
        <v>0</v>
      </c>
      <c r="P986" s="54">
        <f>O986+B994</f>
        <v>0</v>
      </c>
      <c r="Q986" s="55">
        <f t="shared" si="247"/>
        <v>0</v>
      </c>
      <c r="S986" s="61">
        <f t="shared" si="255"/>
        <v>0</v>
      </c>
      <c r="T986" s="56">
        <f t="shared" si="256"/>
        <v>0</v>
      </c>
      <c r="U986" s="141">
        <f t="shared" si="257"/>
        <v>0</v>
      </c>
    </row>
    <row r="987" spans="1:22" thickTop="1" thickBot="1">
      <c r="A987" s="32">
        <v>743</v>
      </c>
      <c r="C987" s="57">
        <f t="shared" si="249"/>
        <v>5830.2860000000001</v>
      </c>
      <c r="D987" s="58">
        <v>5700</v>
      </c>
      <c r="E987" s="59">
        <f t="shared" si="250"/>
        <v>0</v>
      </c>
      <c r="F987" s="52" t="s">
        <v>555</v>
      </c>
      <c r="G987" s="138" t="s">
        <v>549</v>
      </c>
      <c r="H987" s="142" t="s">
        <v>21</v>
      </c>
      <c r="I987" s="143">
        <v>2882</v>
      </c>
      <c r="J987" s="143">
        <f t="shared" si="251"/>
        <v>547.58000000000004</v>
      </c>
      <c r="K987" s="53">
        <f t="shared" si="252"/>
        <v>3429.58</v>
      </c>
      <c r="L987" s="143">
        <f t="shared" si="253"/>
        <v>137.1832</v>
      </c>
      <c r="M987" s="51">
        <f t="shared" si="254"/>
        <v>3566.7631999999999</v>
      </c>
      <c r="N987" s="54">
        <v>1</v>
      </c>
      <c r="O987" s="95">
        <v>0</v>
      </c>
      <c r="P987" s="54">
        <v>1</v>
      </c>
      <c r="Q987" s="55">
        <f t="shared" si="247"/>
        <v>0</v>
      </c>
      <c r="S987" s="61">
        <f t="shared" si="255"/>
        <v>0</v>
      </c>
      <c r="T987" s="56">
        <f t="shared" si="256"/>
        <v>5700</v>
      </c>
      <c r="U987" s="141">
        <f t="shared" si="257"/>
        <v>2133.2368000000001</v>
      </c>
    </row>
    <row r="988" spans="1:22" thickTop="1" thickBot="1">
      <c r="A988" s="32">
        <v>745</v>
      </c>
      <c r="C988" s="57">
        <f t="shared" si="249"/>
        <v>7201.8799999999992</v>
      </c>
      <c r="D988" s="58">
        <v>6500</v>
      </c>
      <c r="E988" s="59">
        <f t="shared" si="250"/>
        <v>0</v>
      </c>
      <c r="F988" s="52" t="s">
        <v>550</v>
      </c>
      <c r="G988" s="138" t="s">
        <v>546</v>
      </c>
      <c r="H988" s="142" t="s">
        <v>225</v>
      </c>
      <c r="I988" s="143">
        <v>3560</v>
      </c>
      <c r="J988" s="143">
        <f t="shared" si="251"/>
        <v>676.4</v>
      </c>
      <c r="K988" s="125">
        <f t="shared" si="252"/>
        <v>4236.3999999999996</v>
      </c>
      <c r="L988" s="143">
        <f t="shared" si="253"/>
        <v>169.45599999999999</v>
      </c>
      <c r="M988" s="51">
        <f t="shared" si="254"/>
        <v>4405.8559999999998</v>
      </c>
      <c r="N988" s="54">
        <v>1</v>
      </c>
      <c r="O988" s="95">
        <v>0</v>
      </c>
      <c r="P988" s="54">
        <f t="shared" ref="P988:P995" si="260">O988+B996</f>
        <v>0</v>
      </c>
      <c r="Q988" s="55">
        <f t="shared" si="247"/>
        <v>1</v>
      </c>
      <c r="S988" s="61">
        <f t="shared" si="255"/>
        <v>4405.8559999999998</v>
      </c>
      <c r="T988" s="56">
        <f t="shared" si="256"/>
        <v>0</v>
      </c>
      <c r="U988" s="141">
        <f t="shared" si="257"/>
        <v>0</v>
      </c>
    </row>
    <row r="989" spans="1:22" thickTop="1" thickBot="1">
      <c r="A989" s="32">
        <v>746</v>
      </c>
      <c r="C989" s="57">
        <f t="shared" si="249"/>
        <v>5735.2049999999999</v>
      </c>
      <c r="D989" s="58">
        <v>5000</v>
      </c>
      <c r="E989" s="59">
        <f t="shared" si="250"/>
        <v>0</v>
      </c>
      <c r="F989" s="52" t="s">
        <v>556</v>
      </c>
      <c r="G989" s="138" t="s">
        <v>557</v>
      </c>
      <c r="H989" s="142" t="s">
        <v>21</v>
      </c>
      <c r="I989" s="143">
        <v>2835</v>
      </c>
      <c r="J989" s="143">
        <f t="shared" si="251"/>
        <v>538.65</v>
      </c>
      <c r="K989" s="53">
        <f t="shared" si="252"/>
        <v>3373.65</v>
      </c>
      <c r="L989" s="143">
        <f t="shared" si="253"/>
        <v>134.946</v>
      </c>
      <c r="M989" s="51">
        <f t="shared" si="254"/>
        <v>3508.596</v>
      </c>
      <c r="N989" s="54">
        <v>3</v>
      </c>
      <c r="O989" s="95">
        <v>0</v>
      </c>
      <c r="P989" s="54">
        <f t="shared" si="260"/>
        <v>0</v>
      </c>
      <c r="Q989" s="55">
        <f t="shared" si="247"/>
        <v>3</v>
      </c>
      <c r="S989" s="61">
        <f t="shared" si="255"/>
        <v>10525.788</v>
      </c>
      <c r="T989" s="56">
        <f t="shared" si="256"/>
        <v>0</v>
      </c>
      <c r="U989" s="141">
        <f t="shared" si="257"/>
        <v>0</v>
      </c>
    </row>
    <row r="990" spans="1:22" thickTop="1" thickBot="1">
      <c r="A990" s="32">
        <v>747</v>
      </c>
      <c r="C990" s="57">
        <f t="shared" si="249"/>
        <v>9139.9140000000007</v>
      </c>
      <c r="D990" s="58">
        <v>7950</v>
      </c>
      <c r="E990" s="59">
        <f t="shared" si="250"/>
        <v>0</v>
      </c>
      <c r="F990" s="52" t="s">
        <v>556</v>
      </c>
      <c r="G990" s="138" t="s">
        <v>559</v>
      </c>
      <c r="H990" s="142" t="s">
        <v>21</v>
      </c>
      <c r="I990" s="143">
        <v>4518</v>
      </c>
      <c r="J990" s="143">
        <f t="shared" si="251"/>
        <v>858.42</v>
      </c>
      <c r="K990" s="53">
        <f t="shared" si="252"/>
        <v>5376.42</v>
      </c>
      <c r="L990" s="143">
        <f t="shared" si="253"/>
        <v>215.05680000000001</v>
      </c>
      <c r="M990" s="51">
        <f t="shared" si="254"/>
        <v>5591.4768000000004</v>
      </c>
      <c r="N990" s="54">
        <v>2</v>
      </c>
      <c r="O990" s="95">
        <v>0</v>
      </c>
      <c r="P990" s="54">
        <f t="shared" si="260"/>
        <v>0</v>
      </c>
      <c r="Q990" s="55">
        <f t="shared" si="247"/>
        <v>2</v>
      </c>
      <c r="S990" s="61">
        <f t="shared" si="255"/>
        <v>11182.953600000001</v>
      </c>
      <c r="T990" s="56">
        <f t="shared" si="256"/>
        <v>0</v>
      </c>
      <c r="U990" s="141">
        <f t="shared" si="257"/>
        <v>0</v>
      </c>
    </row>
    <row r="991" spans="1:22" thickTop="1" thickBot="1">
      <c r="A991" s="32">
        <v>748</v>
      </c>
      <c r="C991" s="57">
        <f t="shared" si="249"/>
        <v>5765.55</v>
      </c>
      <c r="D991" s="58">
        <v>5680</v>
      </c>
      <c r="E991" s="59">
        <f t="shared" si="250"/>
        <v>0</v>
      </c>
      <c r="F991" s="52" t="s">
        <v>551</v>
      </c>
      <c r="G991" s="138" t="s">
        <v>547</v>
      </c>
      <c r="H991" s="142" t="s">
        <v>11</v>
      </c>
      <c r="I991" s="143">
        <v>2850</v>
      </c>
      <c r="J991" s="143">
        <f t="shared" si="251"/>
        <v>541.5</v>
      </c>
      <c r="K991" s="53">
        <f t="shared" si="252"/>
        <v>3391.5</v>
      </c>
      <c r="L991" s="143">
        <f t="shared" si="253"/>
        <v>135.66</v>
      </c>
      <c r="M991" s="51">
        <f t="shared" si="254"/>
        <v>3527.16</v>
      </c>
      <c r="N991" s="54">
        <v>2</v>
      </c>
      <c r="O991" s="95">
        <v>0</v>
      </c>
      <c r="P991" s="54">
        <f t="shared" si="260"/>
        <v>0</v>
      </c>
      <c r="Q991" s="55">
        <f t="shared" si="247"/>
        <v>2</v>
      </c>
      <c r="S991" s="61">
        <f t="shared" si="255"/>
        <v>7054.32</v>
      </c>
      <c r="T991" s="56">
        <f t="shared" si="256"/>
        <v>0</v>
      </c>
      <c r="U991" s="141">
        <f t="shared" si="257"/>
        <v>0</v>
      </c>
    </row>
    <row r="992" spans="1:22" thickTop="1" thickBot="1">
      <c r="A992" s="32">
        <v>750</v>
      </c>
      <c r="C992" s="57">
        <f t="shared" si="249"/>
        <v>4068.2530000000002</v>
      </c>
      <c r="D992" s="58">
        <v>5000</v>
      </c>
      <c r="E992" s="59">
        <f t="shared" si="250"/>
        <v>0</v>
      </c>
      <c r="F992" s="52" t="s">
        <v>551</v>
      </c>
      <c r="G992" s="138" t="s">
        <v>545</v>
      </c>
      <c r="H992" s="142" t="s">
        <v>290</v>
      </c>
      <c r="I992" s="143">
        <v>2011</v>
      </c>
      <c r="J992" s="143">
        <f t="shared" si="251"/>
        <v>382.09000000000003</v>
      </c>
      <c r="K992" s="53">
        <f t="shared" si="252"/>
        <v>2393.09</v>
      </c>
      <c r="L992" s="143">
        <f t="shared" si="253"/>
        <v>95.723600000000005</v>
      </c>
      <c r="M992" s="51">
        <f t="shared" si="254"/>
        <v>2488.8136</v>
      </c>
      <c r="N992" s="54">
        <v>2</v>
      </c>
      <c r="O992" s="95">
        <v>0</v>
      </c>
      <c r="P992" s="54">
        <f t="shared" si="260"/>
        <v>0</v>
      </c>
      <c r="Q992" s="55">
        <f t="shared" si="247"/>
        <v>2</v>
      </c>
      <c r="S992" s="61">
        <f t="shared" si="255"/>
        <v>4977.6271999999999</v>
      </c>
      <c r="T992" s="56">
        <f t="shared" si="256"/>
        <v>0</v>
      </c>
      <c r="U992" s="141">
        <f t="shared" si="257"/>
        <v>0</v>
      </c>
    </row>
    <row r="993" spans="1:22" thickTop="1" thickBot="1">
      <c r="A993" s="32">
        <v>751</v>
      </c>
      <c r="C993" s="57">
        <f t="shared" si="249"/>
        <v>6069</v>
      </c>
      <c r="D993" s="58">
        <v>5000</v>
      </c>
      <c r="E993" s="59">
        <f t="shared" si="250"/>
        <v>0</v>
      </c>
      <c r="F993" s="52" t="s">
        <v>552</v>
      </c>
      <c r="G993" s="138" t="s">
        <v>548</v>
      </c>
      <c r="H993" s="142" t="s">
        <v>225</v>
      </c>
      <c r="I993" s="143">
        <v>3000</v>
      </c>
      <c r="J993" s="143">
        <f t="shared" si="251"/>
        <v>570</v>
      </c>
      <c r="K993" s="125">
        <f t="shared" si="252"/>
        <v>3570</v>
      </c>
      <c r="L993" s="143">
        <f t="shared" si="253"/>
        <v>142.80000000000001</v>
      </c>
      <c r="M993" s="51">
        <f t="shared" si="254"/>
        <v>3712.8</v>
      </c>
      <c r="N993" s="54">
        <v>1</v>
      </c>
      <c r="O993" s="95">
        <v>0</v>
      </c>
      <c r="P993" s="54">
        <f t="shared" si="260"/>
        <v>0</v>
      </c>
      <c r="Q993" s="55">
        <f t="shared" si="247"/>
        <v>1</v>
      </c>
      <c r="S993" s="61">
        <f t="shared" si="255"/>
        <v>3712.8</v>
      </c>
      <c r="T993" s="56">
        <f t="shared" si="256"/>
        <v>0</v>
      </c>
      <c r="U993" s="141">
        <f t="shared" si="257"/>
        <v>0</v>
      </c>
    </row>
    <row r="994" spans="1:22" thickTop="1" thickBot="1">
      <c r="A994" s="32">
        <v>752</v>
      </c>
      <c r="C994" s="57">
        <f t="shared" si="249"/>
        <v>8092</v>
      </c>
      <c r="D994" s="58">
        <v>6800</v>
      </c>
      <c r="E994" s="59">
        <f t="shared" si="250"/>
        <v>0</v>
      </c>
      <c r="F994" s="52" t="s">
        <v>552</v>
      </c>
      <c r="G994" s="138" t="s">
        <v>162</v>
      </c>
      <c r="H994" s="142" t="s">
        <v>225</v>
      </c>
      <c r="I994" s="143">
        <v>4000</v>
      </c>
      <c r="J994" s="143">
        <f t="shared" si="251"/>
        <v>760</v>
      </c>
      <c r="K994" s="125">
        <f t="shared" si="252"/>
        <v>4760</v>
      </c>
      <c r="L994" s="143">
        <f t="shared" si="253"/>
        <v>190.4</v>
      </c>
      <c r="M994" s="51">
        <f t="shared" si="254"/>
        <v>4950.3999999999996</v>
      </c>
      <c r="N994" s="54">
        <v>1</v>
      </c>
      <c r="O994" s="95">
        <v>0</v>
      </c>
      <c r="P994" s="54">
        <f t="shared" si="260"/>
        <v>0</v>
      </c>
      <c r="Q994" s="55">
        <f t="shared" si="247"/>
        <v>1</v>
      </c>
      <c r="S994" s="61">
        <f t="shared" si="255"/>
        <v>4950.3999999999996</v>
      </c>
      <c r="T994" s="56">
        <f t="shared" si="256"/>
        <v>0</v>
      </c>
      <c r="U994" s="141">
        <f t="shared" si="257"/>
        <v>0</v>
      </c>
    </row>
    <row r="995" spans="1:22" thickTop="1" thickBot="1">
      <c r="A995" s="32">
        <v>749</v>
      </c>
      <c r="C995" s="57">
        <f t="shared" si="249"/>
        <v>19766.733</v>
      </c>
      <c r="D995" s="58">
        <v>16950</v>
      </c>
      <c r="E995" s="59">
        <f t="shared" si="250"/>
        <v>0</v>
      </c>
      <c r="F995" s="52" t="s">
        <v>558</v>
      </c>
      <c r="G995" s="138" t="s">
        <v>559</v>
      </c>
      <c r="H995" s="142" t="s">
        <v>21</v>
      </c>
      <c r="I995" s="143">
        <v>9771</v>
      </c>
      <c r="J995" s="143">
        <f t="shared" si="251"/>
        <v>1856.49</v>
      </c>
      <c r="K995" s="53">
        <f t="shared" si="252"/>
        <v>11627.49</v>
      </c>
      <c r="L995" s="143">
        <f t="shared" si="253"/>
        <v>465.09960000000001</v>
      </c>
      <c r="M995" s="51">
        <f t="shared" si="254"/>
        <v>12092.589599999999</v>
      </c>
      <c r="N995" s="54">
        <v>2</v>
      </c>
      <c r="O995" s="95">
        <v>0</v>
      </c>
      <c r="P995" s="54">
        <f t="shared" si="260"/>
        <v>0</v>
      </c>
      <c r="Q995" s="55">
        <f t="shared" si="247"/>
        <v>2</v>
      </c>
      <c r="S995" s="61">
        <f t="shared" si="255"/>
        <v>24185.179199999999</v>
      </c>
      <c r="T995" s="56">
        <f t="shared" si="256"/>
        <v>0</v>
      </c>
      <c r="U995" s="141">
        <f t="shared" si="257"/>
        <v>0</v>
      </c>
    </row>
    <row r="996" spans="1:22" thickTop="1" thickBot="1">
      <c r="A996" s="32">
        <v>753</v>
      </c>
      <c r="C996" s="57">
        <f t="shared" si="249"/>
        <v>6069</v>
      </c>
      <c r="D996" s="58">
        <v>7790</v>
      </c>
      <c r="E996" s="59">
        <f t="shared" si="250"/>
        <v>0</v>
      </c>
      <c r="F996" s="52" t="s">
        <v>554</v>
      </c>
      <c r="G996" s="138" t="s">
        <v>162</v>
      </c>
      <c r="H996" s="142" t="s">
        <v>21</v>
      </c>
      <c r="I996" s="143">
        <v>3000</v>
      </c>
      <c r="J996" s="143">
        <f t="shared" si="251"/>
        <v>570</v>
      </c>
      <c r="K996" s="53">
        <f t="shared" si="252"/>
        <v>3570</v>
      </c>
      <c r="L996" s="143">
        <f t="shared" si="253"/>
        <v>142.80000000000001</v>
      </c>
      <c r="M996" s="51">
        <f t="shared" si="254"/>
        <v>3712.8</v>
      </c>
      <c r="N996" s="54">
        <v>1</v>
      </c>
      <c r="O996" s="95">
        <v>0</v>
      </c>
      <c r="P996" s="54">
        <v>1</v>
      </c>
      <c r="Q996" s="55">
        <f t="shared" si="247"/>
        <v>0</v>
      </c>
      <c r="S996" s="61">
        <f t="shared" si="255"/>
        <v>0</v>
      </c>
      <c r="T996" s="56">
        <f t="shared" si="256"/>
        <v>7790</v>
      </c>
      <c r="U996" s="141">
        <f t="shared" si="257"/>
        <v>4077.2</v>
      </c>
    </row>
    <row r="997" spans="1:22" thickTop="1" thickBot="1">
      <c r="A997" s="32">
        <v>754</v>
      </c>
      <c r="C997" s="57">
        <f t="shared" si="249"/>
        <v>12275.564</v>
      </c>
      <c r="D997" s="58">
        <v>12500</v>
      </c>
      <c r="E997" s="59">
        <f t="shared" ref="E997:E1008" si="261">B1005*D997</f>
        <v>0</v>
      </c>
      <c r="F997" s="52" t="s">
        <v>553</v>
      </c>
      <c r="G997" s="138" t="s">
        <v>162</v>
      </c>
      <c r="H997" s="142" t="s">
        <v>21</v>
      </c>
      <c r="I997" s="143">
        <v>6068</v>
      </c>
      <c r="J997" s="143">
        <f t="shared" ref="J997:J1020" si="262">0.19*I997</f>
        <v>1152.92</v>
      </c>
      <c r="K997" s="53">
        <f t="shared" si="252"/>
        <v>7220.92</v>
      </c>
      <c r="L997" s="143">
        <f t="shared" si="253"/>
        <v>288.83679999999998</v>
      </c>
      <c r="M997" s="51">
        <f t="shared" si="254"/>
        <v>7509.7568000000001</v>
      </c>
      <c r="N997" s="54">
        <v>3</v>
      </c>
      <c r="O997" s="95">
        <v>0</v>
      </c>
      <c r="P997" s="54">
        <v>1</v>
      </c>
      <c r="Q997" s="55">
        <f t="shared" si="247"/>
        <v>2</v>
      </c>
      <c r="S997" s="61">
        <f t="shared" si="255"/>
        <v>15019.5136</v>
      </c>
      <c r="T997" s="56">
        <f t="shared" ref="T997:T1008" si="263">P997*D997</f>
        <v>12500</v>
      </c>
      <c r="U997" s="141">
        <f t="shared" si="257"/>
        <v>4990.2431999999999</v>
      </c>
    </row>
    <row r="998" spans="1:22" thickTop="1" thickBot="1">
      <c r="A998" s="32">
        <v>755</v>
      </c>
      <c r="C998" s="57">
        <f t="shared" si="249"/>
        <v>4893.6369999999997</v>
      </c>
      <c r="D998" s="58">
        <v>4330</v>
      </c>
      <c r="E998" s="59">
        <f t="shared" si="261"/>
        <v>0</v>
      </c>
      <c r="F998" s="52" t="s">
        <v>85</v>
      </c>
      <c r="G998" s="138" t="s">
        <v>84</v>
      </c>
      <c r="H998" s="142" t="s">
        <v>290</v>
      </c>
      <c r="I998" s="143">
        <v>2419</v>
      </c>
      <c r="J998" s="143">
        <f t="shared" si="262"/>
        <v>459.61</v>
      </c>
      <c r="K998" s="53">
        <f t="shared" si="252"/>
        <v>2878.61</v>
      </c>
      <c r="L998" s="143">
        <f t="shared" si="253"/>
        <v>115.1444</v>
      </c>
      <c r="M998" s="51">
        <f t="shared" si="254"/>
        <v>2993.7544000000003</v>
      </c>
      <c r="N998" s="54">
        <v>4</v>
      </c>
      <c r="O998" s="95">
        <v>4</v>
      </c>
      <c r="P998" s="54">
        <f t="shared" ref="P998:P1003" si="264">O998+B1006</f>
        <v>4</v>
      </c>
      <c r="Q998" s="55">
        <f t="shared" si="247"/>
        <v>0</v>
      </c>
      <c r="S998" s="61">
        <f t="shared" si="255"/>
        <v>0</v>
      </c>
      <c r="T998" s="56">
        <f t="shared" si="263"/>
        <v>17320</v>
      </c>
      <c r="U998" s="141">
        <f t="shared" si="257"/>
        <v>5344.982399999999</v>
      </c>
      <c r="V998" s="32">
        <v>2014</v>
      </c>
    </row>
    <row r="999" spans="1:22" thickTop="1" thickBot="1">
      <c r="A999" s="32">
        <v>756</v>
      </c>
      <c r="C999" s="57">
        <f t="shared" si="249"/>
        <v>4207.8399999999992</v>
      </c>
      <c r="D999" s="58">
        <v>3350</v>
      </c>
      <c r="E999" s="59">
        <f t="shared" si="261"/>
        <v>0</v>
      </c>
      <c r="F999" s="52" t="s">
        <v>119</v>
      </c>
      <c r="G999" s="138" t="s">
        <v>120</v>
      </c>
      <c r="H999" s="142" t="s">
        <v>11</v>
      </c>
      <c r="I999" s="143">
        <v>2080</v>
      </c>
      <c r="J999" s="143">
        <f t="shared" si="262"/>
        <v>395.2</v>
      </c>
      <c r="K999" s="53">
        <f t="shared" si="252"/>
        <v>2475.1999999999998</v>
      </c>
      <c r="L999" s="143">
        <f t="shared" si="253"/>
        <v>99.007999999999996</v>
      </c>
      <c r="M999" s="51">
        <f t="shared" si="254"/>
        <v>2574.2079999999996</v>
      </c>
      <c r="N999" s="54">
        <v>0</v>
      </c>
      <c r="O999" s="95">
        <v>0</v>
      </c>
      <c r="P999" s="54">
        <f t="shared" si="264"/>
        <v>0</v>
      </c>
      <c r="Q999" s="55">
        <f t="shared" si="247"/>
        <v>0</v>
      </c>
      <c r="S999" s="61">
        <f t="shared" si="255"/>
        <v>0</v>
      </c>
      <c r="T999" s="56">
        <f t="shared" si="263"/>
        <v>0</v>
      </c>
      <c r="U999" s="141">
        <f t="shared" si="257"/>
        <v>0</v>
      </c>
    </row>
    <row r="1000" spans="1:22" thickTop="1" thickBot="1">
      <c r="A1000" s="32">
        <v>758</v>
      </c>
      <c r="C1000" s="57">
        <f t="shared" si="249"/>
        <v>5462.0999999999995</v>
      </c>
      <c r="D1000" s="58">
        <v>4830</v>
      </c>
      <c r="E1000" s="59">
        <f t="shared" si="261"/>
        <v>0</v>
      </c>
      <c r="F1000" s="52" t="s">
        <v>119</v>
      </c>
      <c r="G1000" s="138" t="s">
        <v>1192</v>
      </c>
      <c r="H1000" s="142" t="s">
        <v>290</v>
      </c>
      <c r="I1000" s="143">
        <v>2700</v>
      </c>
      <c r="J1000" s="143">
        <f t="shared" si="262"/>
        <v>513</v>
      </c>
      <c r="K1000" s="53">
        <f t="shared" si="252"/>
        <v>3213</v>
      </c>
      <c r="L1000" s="143">
        <f t="shared" si="253"/>
        <v>128.52000000000001</v>
      </c>
      <c r="M1000" s="51">
        <f t="shared" si="254"/>
        <v>3341.52</v>
      </c>
      <c r="N1000" s="54">
        <v>3</v>
      </c>
      <c r="O1000" s="95">
        <v>0</v>
      </c>
      <c r="P1000" s="54">
        <f t="shared" si="264"/>
        <v>0</v>
      </c>
      <c r="Q1000" s="55">
        <f t="shared" ref="Q1000:Q1063" si="265">N1000-P1000</f>
        <v>3</v>
      </c>
      <c r="S1000" s="61">
        <f t="shared" si="255"/>
        <v>10024.56</v>
      </c>
      <c r="T1000" s="56">
        <f t="shared" si="263"/>
        <v>0</v>
      </c>
      <c r="U1000" s="141">
        <f t="shared" si="257"/>
        <v>0</v>
      </c>
      <c r="V1000" s="32" t="s">
        <v>1170</v>
      </c>
    </row>
    <row r="1001" spans="1:22" thickTop="1" thickBot="1">
      <c r="A1001" s="32">
        <v>1006</v>
      </c>
      <c r="C1001" s="57">
        <f t="shared" si="249"/>
        <v>3679.837</v>
      </c>
      <c r="D1001" s="58">
        <v>3850</v>
      </c>
      <c r="E1001" s="59">
        <f t="shared" si="261"/>
        <v>0</v>
      </c>
      <c r="F1001" s="52" t="s">
        <v>327</v>
      </c>
      <c r="G1001" s="138" t="s">
        <v>328</v>
      </c>
      <c r="H1001" s="142" t="s">
        <v>35</v>
      </c>
      <c r="I1001" s="143">
        <v>1819</v>
      </c>
      <c r="J1001" s="143">
        <f t="shared" si="262"/>
        <v>345.61</v>
      </c>
      <c r="K1001" s="53">
        <f t="shared" si="252"/>
        <v>2164.61</v>
      </c>
      <c r="L1001" s="143">
        <f t="shared" si="253"/>
        <v>86.584400000000002</v>
      </c>
      <c r="M1001" s="51">
        <f t="shared" si="254"/>
        <v>2251.1944000000003</v>
      </c>
      <c r="N1001" s="54">
        <v>2</v>
      </c>
      <c r="O1001" s="95">
        <v>0</v>
      </c>
      <c r="P1001" s="54">
        <f t="shared" si="264"/>
        <v>0</v>
      </c>
      <c r="Q1001" s="55">
        <f t="shared" si="265"/>
        <v>2</v>
      </c>
      <c r="S1001" s="61">
        <f t="shared" si="255"/>
        <v>4502.3888000000006</v>
      </c>
      <c r="T1001" s="56">
        <f t="shared" si="263"/>
        <v>0</v>
      </c>
      <c r="U1001" s="141">
        <f t="shared" si="257"/>
        <v>0</v>
      </c>
    </row>
    <row r="1002" spans="1:22" thickTop="1" thickBot="1">
      <c r="A1002" s="32">
        <v>759</v>
      </c>
      <c r="C1002" s="57">
        <f t="shared" si="249"/>
        <v>1053.9829999999999</v>
      </c>
      <c r="D1002" s="58">
        <v>1500</v>
      </c>
      <c r="E1002" s="59">
        <f t="shared" si="261"/>
        <v>0</v>
      </c>
      <c r="F1002" s="52" t="s">
        <v>623</v>
      </c>
      <c r="G1002" s="138"/>
      <c r="H1002" s="142" t="s">
        <v>11</v>
      </c>
      <c r="I1002" s="143">
        <v>521</v>
      </c>
      <c r="J1002" s="143">
        <f t="shared" si="262"/>
        <v>98.99</v>
      </c>
      <c r="K1002" s="53">
        <f t="shared" si="252"/>
        <v>619.99</v>
      </c>
      <c r="L1002" s="143">
        <f t="shared" si="253"/>
        <v>24.799600000000002</v>
      </c>
      <c r="M1002" s="51">
        <f t="shared" si="254"/>
        <v>644.78960000000006</v>
      </c>
      <c r="N1002" s="54">
        <v>5</v>
      </c>
      <c r="O1002" s="95">
        <v>5</v>
      </c>
      <c r="P1002" s="54">
        <f t="shared" si="264"/>
        <v>5</v>
      </c>
      <c r="Q1002" s="55">
        <f t="shared" si="265"/>
        <v>0</v>
      </c>
      <c r="S1002" s="61">
        <f t="shared" si="255"/>
        <v>0</v>
      </c>
      <c r="T1002" s="56">
        <f t="shared" si="263"/>
        <v>7500</v>
      </c>
      <c r="U1002" s="141">
        <f t="shared" si="257"/>
        <v>4276.0519999999997</v>
      </c>
    </row>
    <row r="1003" spans="1:22" thickTop="1" thickBot="1">
      <c r="A1003" s="32">
        <v>760</v>
      </c>
      <c r="C1003" s="57">
        <f t="shared" si="249"/>
        <v>404.59999999999997</v>
      </c>
      <c r="D1003" s="58">
        <v>500</v>
      </c>
      <c r="E1003" s="59">
        <f t="shared" si="261"/>
        <v>0</v>
      </c>
      <c r="F1003" s="52" t="s">
        <v>1162</v>
      </c>
      <c r="G1003" s="138" t="s">
        <v>641</v>
      </c>
      <c r="H1003" s="142" t="s">
        <v>290</v>
      </c>
      <c r="I1003" s="143">
        <v>200</v>
      </c>
      <c r="J1003" s="143">
        <f t="shared" si="262"/>
        <v>38</v>
      </c>
      <c r="K1003" s="53">
        <f t="shared" si="252"/>
        <v>238</v>
      </c>
      <c r="L1003" s="143">
        <f t="shared" si="253"/>
        <v>9.52</v>
      </c>
      <c r="M1003" s="51">
        <f t="shared" si="254"/>
        <v>247.52</v>
      </c>
      <c r="N1003" s="54">
        <v>6</v>
      </c>
      <c r="O1003" s="95">
        <v>0</v>
      </c>
      <c r="P1003" s="54">
        <f t="shared" si="264"/>
        <v>0</v>
      </c>
      <c r="Q1003" s="55">
        <f t="shared" si="265"/>
        <v>6</v>
      </c>
      <c r="S1003" s="61">
        <f t="shared" si="255"/>
        <v>1485.1200000000001</v>
      </c>
      <c r="T1003" s="56">
        <f t="shared" si="263"/>
        <v>0</v>
      </c>
      <c r="U1003" s="141">
        <f t="shared" si="257"/>
        <v>0</v>
      </c>
      <c r="V1003" s="32" t="s">
        <v>1170</v>
      </c>
    </row>
    <row r="1004" spans="1:22" thickTop="1" thickBot="1">
      <c r="A1004" s="32">
        <v>761</v>
      </c>
      <c r="C1004" s="57">
        <f t="shared" si="249"/>
        <v>1232.0070000000001</v>
      </c>
      <c r="D1004" s="58">
        <v>1500</v>
      </c>
      <c r="E1004" s="59">
        <f t="shared" si="261"/>
        <v>0</v>
      </c>
      <c r="F1004" s="52" t="s">
        <v>1392</v>
      </c>
      <c r="G1004" s="138" t="s">
        <v>244</v>
      </c>
      <c r="H1004" s="142" t="s">
        <v>21</v>
      </c>
      <c r="I1004" s="143">
        <v>609</v>
      </c>
      <c r="J1004" s="143">
        <f t="shared" si="262"/>
        <v>115.71000000000001</v>
      </c>
      <c r="K1004" s="53">
        <f t="shared" si="252"/>
        <v>724.71</v>
      </c>
      <c r="L1004" s="143">
        <f t="shared" si="253"/>
        <v>28.988400000000002</v>
      </c>
      <c r="M1004" s="51">
        <f t="shared" si="254"/>
        <v>753.69839999999999</v>
      </c>
      <c r="N1004" s="54">
        <v>20</v>
      </c>
      <c r="O1004" s="95">
        <v>0</v>
      </c>
      <c r="P1004" s="54">
        <v>4</v>
      </c>
      <c r="Q1004" s="55">
        <f t="shared" si="265"/>
        <v>16</v>
      </c>
      <c r="S1004" s="61">
        <f t="shared" si="255"/>
        <v>12059.1744</v>
      </c>
      <c r="T1004" s="56">
        <f t="shared" si="263"/>
        <v>6000</v>
      </c>
      <c r="U1004" s="141">
        <f t="shared" si="257"/>
        <v>2985.2064</v>
      </c>
      <c r="V1004" s="32">
        <v>2013</v>
      </c>
    </row>
    <row r="1005" spans="1:22" thickTop="1" thickBot="1">
      <c r="A1005" s="32">
        <v>762</v>
      </c>
      <c r="C1005" s="57">
        <f t="shared" si="249"/>
        <v>455.17500000000001</v>
      </c>
      <c r="D1005" s="58">
        <v>1500</v>
      </c>
      <c r="E1005" s="59">
        <f t="shared" si="261"/>
        <v>0</v>
      </c>
      <c r="F1005" s="52" t="s">
        <v>1392</v>
      </c>
      <c r="G1005" s="138" t="s">
        <v>683</v>
      </c>
      <c r="H1005" s="142" t="s">
        <v>21</v>
      </c>
      <c r="I1005" s="143">
        <v>225</v>
      </c>
      <c r="J1005" s="143">
        <f t="shared" si="262"/>
        <v>42.75</v>
      </c>
      <c r="K1005" s="53">
        <f t="shared" si="252"/>
        <v>267.75</v>
      </c>
      <c r="L1005" s="143">
        <f t="shared" si="253"/>
        <v>10.71</v>
      </c>
      <c r="M1005" s="51">
        <f t="shared" si="254"/>
        <v>278.45999999999998</v>
      </c>
      <c r="N1005" s="54">
        <v>24</v>
      </c>
      <c r="O1005" s="95">
        <v>0</v>
      </c>
      <c r="P1005" s="54">
        <v>0</v>
      </c>
      <c r="Q1005" s="55">
        <f t="shared" si="265"/>
        <v>24</v>
      </c>
      <c r="S1005" s="61">
        <f t="shared" si="255"/>
        <v>6683.0399999999991</v>
      </c>
      <c r="T1005" s="56">
        <f t="shared" si="263"/>
        <v>0</v>
      </c>
      <c r="U1005" s="141">
        <f t="shared" si="257"/>
        <v>0</v>
      </c>
      <c r="V1005" s="32">
        <v>2014</v>
      </c>
    </row>
    <row r="1006" spans="1:22" thickTop="1" thickBot="1">
      <c r="A1006" s="32">
        <v>763</v>
      </c>
      <c r="C1006" s="57">
        <f t="shared" si="249"/>
        <v>1395.87</v>
      </c>
      <c r="D1006" s="58">
        <v>1200</v>
      </c>
      <c r="E1006" s="59">
        <f t="shared" si="261"/>
        <v>0</v>
      </c>
      <c r="F1006" s="52" t="s">
        <v>1002</v>
      </c>
      <c r="G1006" s="138" t="s">
        <v>1003</v>
      </c>
      <c r="H1006" s="142" t="s">
        <v>21</v>
      </c>
      <c r="I1006" s="143">
        <v>690</v>
      </c>
      <c r="J1006" s="143">
        <f t="shared" si="262"/>
        <v>131.1</v>
      </c>
      <c r="K1006" s="53">
        <f t="shared" si="252"/>
        <v>821.1</v>
      </c>
      <c r="L1006" s="143">
        <f t="shared" si="253"/>
        <v>32.844000000000001</v>
      </c>
      <c r="M1006" s="51">
        <f t="shared" si="254"/>
        <v>853.94400000000007</v>
      </c>
      <c r="N1006" s="54">
        <v>15</v>
      </c>
      <c r="O1006" s="95">
        <v>0</v>
      </c>
      <c r="P1006" s="54">
        <f>O1006+B1014</f>
        <v>0</v>
      </c>
      <c r="Q1006" s="55">
        <f t="shared" si="265"/>
        <v>15</v>
      </c>
      <c r="S1006" s="61">
        <f t="shared" si="255"/>
        <v>12809.160000000002</v>
      </c>
      <c r="T1006" s="56">
        <f t="shared" si="263"/>
        <v>0</v>
      </c>
      <c r="U1006" s="141">
        <f t="shared" si="257"/>
        <v>0</v>
      </c>
      <c r="V1006" s="32" t="s">
        <v>983</v>
      </c>
    </row>
    <row r="1007" spans="1:22" thickTop="1" thickBot="1">
      <c r="A1007" s="32">
        <v>1007</v>
      </c>
      <c r="C1007" s="57">
        <f t="shared" si="249"/>
        <v>453.15199999999999</v>
      </c>
      <c r="D1007" s="58">
        <v>1000</v>
      </c>
      <c r="E1007" s="59">
        <f t="shared" si="261"/>
        <v>0</v>
      </c>
      <c r="F1007" s="52" t="s">
        <v>1001</v>
      </c>
      <c r="G1007" s="138" t="s">
        <v>1004</v>
      </c>
      <c r="H1007" s="142" t="s">
        <v>21</v>
      </c>
      <c r="I1007" s="143">
        <v>224</v>
      </c>
      <c r="J1007" s="143">
        <f t="shared" si="262"/>
        <v>42.56</v>
      </c>
      <c r="K1007" s="53">
        <f t="shared" si="252"/>
        <v>266.56</v>
      </c>
      <c r="L1007" s="143">
        <f t="shared" si="253"/>
        <v>10.6624</v>
      </c>
      <c r="M1007" s="51">
        <f t="shared" si="254"/>
        <v>277.22239999999999</v>
      </c>
      <c r="N1007" s="54">
        <v>24</v>
      </c>
      <c r="O1007" s="95">
        <v>0</v>
      </c>
      <c r="P1007" s="54">
        <f>O1007+B1015</f>
        <v>0</v>
      </c>
      <c r="Q1007" s="55">
        <f t="shared" si="265"/>
        <v>24</v>
      </c>
      <c r="S1007" s="61">
        <f t="shared" si="255"/>
        <v>6653.3375999999998</v>
      </c>
      <c r="T1007" s="56">
        <f t="shared" si="263"/>
        <v>0</v>
      </c>
      <c r="U1007" s="141">
        <f t="shared" si="257"/>
        <v>0</v>
      </c>
      <c r="V1007" s="32" t="s">
        <v>983</v>
      </c>
    </row>
    <row r="1008" spans="1:22" thickTop="1" thickBot="1">
      <c r="A1008" s="32">
        <v>768</v>
      </c>
      <c r="C1008" s="57">
        <f t="shared" si="249"/>
        <v>720.18799999999999</v>
      </c>
      <c r="D1008" s="58">
        <v>600</v>
      </c>
      <c r="E1008" s="59">
        <f t="shared" si="261"/>
        <v>0</v>
      </c>
      <c r="F1008" s="52" t="s">
        <v>274</v>
      </c>
      <c r="G1008" s="138" t="s">
        <v>45</v>
      </c>
      <c r="H1008" s="142" t="s">
        <v>35</v>
      </c>
      <c r="I1008" s="143">
        <v>356</v>
      </c>
      <c r="J1008" s="143">
        <f t="shared" si="262"/>
        <v>67.64</v>
      </c>
      <c r="K1008" s="53">
        <f t="shared" si="252"/>
        <v>423.64</v>
      </c>
      <c r="L1008" s="143">
        <f t="shared" si="253"/>
        <v>16.945599999999999</v>
      </c>
      <c r="M1008" s="51">
        <f t="shared" si="254"/>
        <v>440.5856</v>
      </c>
      <c r="N1008" s="54">
        <v>24</v>
      </c>
      <c r="O1008" s="95">
        <v>0</v>
      </c>
      <c r="P1008" s="54">
        <v>2</v>
      </c>
      <c r="Q1008" s="55">
        <f t="shared" si="265"/>
        <v>22</v>
      </c>
      <c r="S1008" s="61">
        <f t="shared" si="255"/>
        <v>9692.8832000000002</v>
      </c>
      <c r="T1008" s="56">
        <f t="shared" si="263"/>
        <v>1200</v>
      </c>
      <c r="U1008" s="141">
        <f t="shared" si="257"/>
        <v>318.8288</v>
      </c>
    </row>
    <row r="1009" spans="1:22" thickTop="1" thickBot="1">
      <c r="A1009" s="32">
        <v>1008</v>
      </c>
      <c r="C1009" s="57">
        <f t="shared" si="249"/>
        <v>766.71699999999998</v>
      </c>
      <c r="F1009" s="52" t="s">
        <v>274</v>
      </c>
      <c r="G1009" s="138" t="s">
        <v>442</v>
      </c>
      <c r="H1009" s="142" t="s">
        <v>35</v>
      </c>
      <c r="I1009" s="143">
        <v>379</v>
      </c>
      <c r="J1009" s="143">
        <f t="shared" si="262"/>
        <v>72.010000000000005</v>
      </c>
      <c r="K1009" s="53">
        <f t="shared" si="252"/>
        <v>451.01</v>
      </c>
      <c r="L1009" s="143">
        <f t="shared" si="253"/>
        <v>18.040400000000002</v>
      </c>
      <c r="M1009" s="51">
        <f t="shared" si="254"/>
        <v>469.05039999999997</v>
      </c>
      <c r="N1009" s="54">
        <v>18</v>
      </c>
      <c r="O1009" s="95">
        <v>2</v>
      </c>
      <c r="P1009" s="54">
        <f>O1009+B1017</f>
        <v>2</v>
      </c>
      <c r="Q1009" s="55">
        <f t="shared" si="265"/>
        <v>16</v>
      </c>
      <c r="S1009" s="61">
        <f t="shared" si="255"/>
        <v>7504.8063999999995</v>
      </c>
      <c r="U1009" s="141">
        <f t="shared" si="257"/>
        <v>-938.10079999999994</v>
      </c>
    </row>
    <row r="1010" spans="1:22" thickTop="1" thickBot="1">
      <c r="A1010" s="32">
        <v>770</v>
      </c>
      <c r="C1010" s="57">
        <f t="shared" si="249"/>
        <v>720.18799999999999</v>
      </c>
      <c r="D1010" s="58">
        <v>600</v>
      </c>
      <c r="E1010" s="59">
        <f>B1018*D1010</f>
        <v>600</v>
      </c>
      <c r="F1010" s="52" t="s">
        <v>274</v>
      </c>
      <c r="G1010" s="138" t="s">
        <v>277</v>
      </c>
      <c r="H1010" s="142" t="s">
        <v>35</v>
      </c>
      <c r="I1010" s="143">
        <v>356</v>
      </c>
      <c r="J1010" s="143">
        <f t="shared" si="262"/>
        <v>67.64</v>
      </c>
      <c r="K1010" s="53">
        <f t="shared" si="252"/>
        <v>423.64</v>
      </c>
      <c r="L1010" s="143">
        <f t="shared" si="253"/>
        <v>16.945599999999999</v>
      </c>
      <c r="M1010" s="51">
        <f t="shared" si="254"/>
        <v>440.5856</v>
      </c>
      <c r="N1010" s="54">
        <v>24</v>
      </c>
      <c r="O1010" s="95">
        <v>0</v>
      </c>
      <c r="P1010" s="54">
        <f>O1010+B1018</f>
        <v>1</v>
      </c>
      <c r="Q1010" s="55">
        <f t="shared" si="265"/>
        <v>23</v>
      </c>
      <c r="S1010" s="61">
        <f t="shared" si="255"/>
        <v>10133.468800000001</v>
      </c>
      <c r="T1010" s="56">
        <f>P1010*D1010</f>
        <v>600</v>
      </c>
      <c r="U1010" s="141">
        <f t="shared" si="257"/>
        <v>159.4144</v>
      </c>
    </row>
    <row r="1011" spans="1:22" thickTop="1" thickBot="1">
      <c r="A1011" s="32">
        <v>775</v>
      </c>
      <c r="C1011" s="57">
        <f t="shared" si="249"/>
        <v>766.71699999999998</v>
      </c>
      <c r="F1011" s="52" t="s">
        <v>274</v>
      </c>
      <c r="G1011" s="138" t="s">
        <v>440</v>
      </c>
      <c r="H1011" s="142" t="s">
        <v>35</v>
      </c>
      <c r="I1011" s="143">
        <v>379</v>
      </c>
      <c r="J1011" s="143">
        <f t="shared" si="262"/>
        <v>72.010000000000005</v>
      </c>
      <c r="K1011" s="53">
        <f t="shared" si="252"/>
        <v>451.01</v>
      </c>
      <c r="L1011" s="143">
        <f t="shared" si="253"/>
        <v>18.040400000000002</v>
      </c>
      <c r="M1011" s="51">
        <f t="shared" si="254"/>
        <v>469.05039999999997</v>
      </c>
      <c r="N1011" s="54">
        <v>2</v>
      </c>
      <c r="O1011" s="95">
        <v>0</v>
      </c>
      <c r="P1011" s="54">
        <f>O1011+B1019</f>
        <v>0</v>
      </c>
      <c r="Q1011" s="55">
        <f t="shared" si="265"/>
        <v>2</v>
      </c>
      <c r="S1011" s="61">
        <f t="shared" si="255"/>
        <v>938.10079999999994</v>
      </c>
      <c r="U1011" s="141">
        <f t="shared" si="257"/>
        <v>0</v>
      </c>
    </row>
    <row r="1012" spans="1:22" thickTop="1" thickBot="1">
      <c r="A1012" s="32">
        <v>1009</v>
      </c>
      <c r="C1012" s="57">
        <f t="shared" si="249"/>
        <v>766.71699999999998</v>
      </c>
      <c r="D1012" s="58">
        <v>600</v>
      </c>
      <c r="E1012" s="59">
        <f>B1020*D1012</f>
        <v>0</v>
      </c>
      <c r="F1012" s="52" t="s">
        <v>274</v>
      </c>
      <c r="G1012" s="138" t="s">
        <v>323</v>
      </c>
      <c r="H1012" s="142" t="s">
        <v>986</v>
      </c>
      <c r="I1012" s="143">
        <v>379</v>
      </c>
      <c r="J1012" s="143">
        <f t="shared" si="262"/>
        <v>72.010000000000005</v>
      </c>
      <c r="K1012" s="125">
        <f t="shared" si="252"/>
        <v>451.01</v>
      </c>
      <c r="L1012" s="143">
        <f t="shared" si="253"/>
        <v>18.040400000000002</v>
      </c>
      <c r="M1012" s="51">
        <f t="shared" si="254"/>
        <v>469.05039999999997</v>
      </c>
      <c r="N1012" s="54">
        <v>15</v>
      </c>
      <c r="O1012" s="95">
        <v>2</v>
      </c>
      <c r="P1012" s="54">
        <f>O1012+B1020</f>
        <v>2</v>
      </c>
      <c r="Q1012" s="55">
        <f t="shared" si="265"/>
        <v>13</v>
      </c>
      <c r="S1012" s="61">
        <f t="shared" si="255"/>
        <v>6097.6551999999992</v>
      </c>
      <c r="T1012" s="56">
        <f>P1012*D1012</f>
        <v>1200</v>
      </c>
      <c r="U1012" s="141">
        <f t="shared" si="257"/>
        <v>261.89920000000006</v>
      </c>
      <c r="V1012" s="32" t="s">
        <v>987</v>
      </c>
    </row>
    <row r="1013" spans="1:22" thickTop="1" thickBot="1">
      <c r="A1013" s="32">
        <v>782</v>
      </c>
      <c r="C1013" s="57">
        <f t="shared" si="249"/>
        <v>766.71699999999998</v>
      </c>
      <c r="D1013" s="58">
        <v>600</v>
      </c>
      <c r="E1013" s="59">
        <f>B1021*D1013</f>
        <v>0</v>
      </c>
      <c r="F1013" s="52" t="s">
        <v>274</v>
      </c>
      <c r="G1013" s="138" t="s">
        <v>325</v>
      </c>
      <c r="H1013" s="142" t="s">
        <v>35</v>
      </c>
      <c r="I1013" s="143">
        <v>379</v>
      </c>
      <c r="J1013" s="143">
        <f t="shared" si="262"/>
        <v>72.010000000000005</v>
      </c>
      <c r="K1013" s="53">
        <f t="shared" si="252"/>
        <v>451.01</v>
      </c>
      <c r="L1013" s="143">
        <f t="shared" si="253"/>
        <v>18.040400000000002</v>
      </c>
      <c r="M1013" s="51">
        <f t="shared" si="254"/>
        <v>469.05039999999997</v>
      </c>
      <c r="N1013" s="54">
        <v>15</v>
      </c>
      <c r="O1013" s="95">
        <v>2</v>
      </c>
      <c r="P1013" s="54">
        <f>O1013+B1021</f>
        <v>2</v>
      </c>
      <c r="Q1013" s="55">
        <f t="shared" si="265"/>
        <v>13</v>
      </c>
      <c r="S1013" s="61">
        <f t="shared" si="255"/>
        <v>6097.6551999999992</v>
      </c>
      <c r="T1013" s="56">
        <f>P1013*D1013</f>
        <v>1200</v>
      </c>
      <c r="U1013" s="141">
        <f t="shared" si="257"/>
        <v>261.89920000000006</v>
      </c>
    </row>
    <row r="1014" spans="1:22" thickTop="1" thickBot="1">
      <c r="A1014" s="32">
        <v>783</v>
      </c>
      <c r="C1014" s="57">
        <f t="shared" si="249"/>
        <v>766.71699999999998</v>
      </c>
      <c r="D1014" s="58">
        <v>600</v>
      </c>
      <c r="E1014" s="59">
        <f>B1022*D1014</f>
        <v>0</v>
      </c>
      <c r="F1014" s="52" t="s">
        <v>274</v>
      </c>
      <c r="G1014" s="138" t="s">
        <v>324</v>
      </c>
      <c r="H1014" s="142" t="s">
        <v>35</v>
      </c>
      <c r="I1014" s="143">
        <v>379</v>
      </c>
      <c r="J1014" s="143">
        <f t="shared" si="262"/>
        <v>72.010000000000005</v>
      </c>
      <c r="K1014" s="53">
        <f t="shared" si="252"/>
        <v>451.01</v>
      </c>
      <c r="L1014" s="143">
        <f t="shared" si="253"/>
        <v>18.040400000000002</v>
      </c>
      <c r="M1014" s="51">
        <f t="shared" si="254"/>
        <v>469.05039999999997</v>
      </c>
      <c r="N1014" s="54">
        <v>15</v>
      </c>
      <c r="O1014" s="95">
        <v>2</v>
      </c>
      <c r="P1014" s="54">
        <v>12</v>
      </c>
      <c r="Q1014" s="55">
        <f t="shared" si="265"/>
        <v>3</v>
      </c>
      <c r="S1014" s="61">
        <f t="shared" si="255"/>
        <v>1407.1511999999998</v>
      </c>
      <c r="T1014" s="56">
        <f>P1014*D1014</f>
        <v>7200</v>
      </c>
      <c r="U1014" s="141">
        <f t="shared" si="257"/>
        <v>1571.3952000000008</v>
      </c>
    </row>
    <row r="1015" spans="1:22" thickTop="1" thickBot="1">
      <c r="A1015" s="32">
        <v>784</v>
      </c>
      <c r="C1015" s="57">
        <f t="shared" si="249"/>
        <v>766.71699999999998</v>
      </c>
      <c r="F1015" s="52" t="s">
        <v>274</v>
      </c>
      <c r="G1015" s="138" t="s">
        <v>441</v>
      </c>
      <c r="H1015" s="142" t="s">
        <v>35</v>
      </c>
      <c r="I1015" s="143">
        <v>379</v>
      </c>
      <c r="J1015" s="143">
        <f t="shared" si="262"/>
        <v>72.010000000000005</v>
      </c>
      <c r="K1015" s="53">
        <f t="shared" si="252"/>
        <v>451.01</v>
      </c>
      <c r="L1015" s="143">
        <f t="shared" si="253"/>
        <v>18.040400000000002</v>
      </c>
      <c r="M1015" s="51">
        <f t="shared" si="254"/>
        <v>469.05039999999997</v>
      </c>
      <c r="N1015" s="54">
        <v>4</v>
      </c>
      <c r="O1015" s="95">
        <v>0</v>
      </c>
      <c r="P1015" s="54">
        <f>O1015+B1023</f>
        <v>0</v>
      </c>
      <c r="Q1015" s="55">
        <f t="shared" si="265"/>
        <v>4</v>
      </c>
      <c r="S1015" s="61">
        <f t="shared" si="255"/>
        <v>1876.2015999999999</v>
      </c>
      <c r="U1015" s="141">
        <f t="shared" si="257"/>
        <v>0</v>
      </c>
    </row>
    <row r="1016" spans="1:22" thickTop="1" thickBot="1">
      <c r="A1016" s="32">
        <v>785</v>
      </c>
      <c r="C1016" s="57">
        <f t="shared" si="249"/>
        <v>720.18799999999999</v>
      </c>
      <c r="D1016" s="58">
        <v>600</v>
      </c>
      <c r="E1016" s="59">
        <f>B1024*D1016</f>
        <v>0</v>
      </c>
      <c r="F1016" s="52" t="s">
        <v>274</v>
      </c>
      <c r="G1016" s="138" t="s">
        <v>276</v>
      </c>
      <c r="H1016" s="142" t="s">
        <v>35</v>
      </c>
      <c r="I1016" s="143">
        <v>356</v>
      </c>
      <c r="J1016" s="143">
        <f t="shared" si="262"/>
        <v>67.64</v>
      </c>
      <c r="K1016" s="53">
        <f t="shared" si="252"/>
        <v>423.64</v>
      </c>
      <c r="L1016" s="143">
        <f t="shared" si="253"/>
        <v>16.945599999999999</v>
      </c>
      <c r="M1016" s="51">
        <f t="shared" si="254"/>
        <v>440.5856</v>
      </c>
      <c r="N1016" s="54">
        <v>48</v>
      </c>
      <c r="O1016" s="95">
        <v>10</v>
      </c>
      <c r="P1016" s="54">
        <v>14</v>
      </c>
      <c r="Q1016" s="55">
        <f t="shared" si="265"/>
        <v>34</v>
      </c>
      <c r="S1016" s="61">
        <f t="shared" si="255"/>
        <v>14979.910400000001</v>
      </c>
      <c r="T1016" s="56">
        <f t="shared" ref="T1016:T1041" si="266">P1016*D1016</f>
        <v>8400</v>
      </c>
      <c r="U1016" s="141">
        <f t="shared" si="257"/>
        <v>2231.8015999999998</v>
      </c>
    </row>
    <row r="1017" spans="1:22" thickTop="1" thickBot="1">
      <c r="A1017" s="32">
        <v>786</v>
      </c>
      <c r="C1017" s="57">
        <f t="shared" si="249"/>
        <v>766.71699999999998</v>
      </c>
      <c r="D1017" s="58">
        <v>600</v>
      </c>
      <c r="E1017" s="59">
        <f>B1025*D1017</f>
        <v>0</v>
      </c>
      <c r="F1017" s="52" t="s">
        <v>274</v>
      </c>
      <c r="G1017" s="138" t="s">
        <v>326</v>
      </c>
      <c r="H1017" s="142" t="s">
        <v>35</v>
      </c>
      <c r="I1017" s="143">
        <v>379</v>
      </c>
      <c r="J1017" s="143">
        <f t="shared" si="262"/>
        <v>72.010000000000005</v>
      </c>
      <c r="K1017" s="53">
        <f t="shared" si="252"/>
        <v>451.01</v>
      </c>
      <c r="L1017" s="143">
        <f t="shared" si="253"/>
        <v>18.040400000000002</v>
      </c>
      <c r="M1017" s="51">
        <f t="shared" si="254"/>
        <v>469.05039999999997</v>
      </c>
      <c r="N1017" s="54">
        <v>6</v>
      </c>
      <c r="O1017" s="95">
        <v>1</v>
      </c>
      <c r="P1017" s="54">
        <f>O1017+B1025</f>
        <v>1</v>
      </c>
      <c r="Q1017" s="55">
        <f t="shared" si="265"/>
        <v>5</v>
      </c>
      <c r="S1017" s="61">
        <f t="shared" si="255"/>
        <v>2345.252</v>
      </c>
      <c r="T1017" s="56">
        <f t="shared" si="266"/>
        <v>600</v>
      </c>
      <c r="U1017" s="141">
        <f t="shared" si="257"/>
        <v>130.94960000000003</v>
      </c>
    </row>
    <row r="1018" spans="1:22" thickTop="1" thickBot="1">
      <c r="A1018" s="32">
        <v>787</v>
      </c>
      <c r="B1018" s="60">
        <v>1</v>
      </c>
      <c r="C1018" s="57">
        <f t="shared" si="249"/>
        <v>766.71699999999998</v>
      </c>
      <c r="D1018" s="58">
        <v>600</v>
      </c>
      <c r="E1018" s="59">
        <f>B1026*D1018</f>
        <v>0</v>
      </c>
      <c r="F1018" s="52" t="s">
        <v>274</v>
      </c>
      <c r="G1018" s="138" t="s">
        <v>275</v>
      </c>
      <c r="H1018" s="142" t="s">
        <v>35</v>
      </c>
      <c r="I1018" s="143">
        <v>379</v>
      </c>
      <c r="J1018" s="143">
        <f t="shared" si="262"/>
        <v>72.010000000000005</v>
      </c>
      <c r="K1018" s="53">
        <f t="shared" si="252"/>
        <v>451.01</v>
      </c>
      <c r="L1018" s="143">
        <f t="shared" si="253"/>
        <v>18.040400000000002</v>
      </c>
      <c r="M1018" s="51">
        <f t="shared" si="254"/>
        <v>469.05039999999997</v>
      </c>
      <c r="N1018" s="54">
        <v>32</v>
      </c>
      <c r="O1018" s="95">
        <v>0</v>
      </c>
      <c r="P1018" s="54">
        <v>10</v>
      </c>
      <c r="Q1018" s="55">
        <f t="shared" si="265"/>
        <v>22</v>
      </c>
      <c r="S1018" s="61">
        <f t="shared" si="255"/>
        <v>10319.1088</v>
      </c>
      <c r="T1018" s="56">
        <f t="shared" si="266"/>
        <v>6000</v>
      </c>
      <c r="U1018" s="141">
        <f t="shared" si="257"/>
        <v>1309.4960000000001</v>
      </c>
    </row>
    <row r="1019" spans="1:22" thickTop="1" thickBot="1">
      <c r="A1019" s="32">
        <v>788</v>
      </c>
      <c r="C1019" s="57">
        <f t="shared" si="249"/>
        <v>544.18700000000001</v>
      </c>
      <c r="D1019" s="58">
        <v>600</v>
      </c>
      <c r="E1019" s="59">
        <v>1</v>
      </c>
      <c r="F1019" s="52" t="s">
        <v>274</v>
      </c>
      <c r="G1019" s="138" t="s">
        <v>77</v>
      </c>
      <c r="H1019" s="142" t="s">
        <v>35</v>
      </c>
      <c r="I1019" s="143">
        <v>269</v>
      </c>
      <c r="J1019" s="143">
        <f t="shared" si="262"/>
        <v>51.11</v>
      </c>
      <c r="K1019" s="53">
        <f t="shared" si="252"/>
        <v>320.11</v>
      </c>
      <c r="L1019" s="143">
        <f t="shared" si="253"/>
        <v>12.804400000000001</v>
      </c>
      <c r="M1019" s="51">
        <f t="shared" si="254"/>
        <v>332.9144</v>
      </c>
      <c r="N1019" s="54">
        <v>15</v>
      </c>
      <c r="O1019" s="95">
        <v>8</v>
      </c>
      <c r="P1019" s="54">
        <f>O1019+B1027</f>
        <v>8</v>
      </c>
      <c r="Q1019" s="55">
        <f t="shared" si="265"/>
        <v>7</v>
      </c>
      <c r="S1019" s="61">
        <f t="shared" si="255"/>
        <v>2330.4007999999999</v>
      </c>
      <c r="T1019" s="56">
        <f t="shared" si="266"/>
        <v>4800</v>
      </c>
      <c r="U1019" s="141">
        <f t="shared" si="257"/>
        <v>2136.6848</v>
      </c>
    </row>
    <row r="1020" spans="1:22" thickTop="1" thickBot="1">
      <c r="A1020" s="32">
        <v>789</v>
      </c>
      <c r="C1020" s="57">
        <f t="shared" si="249"/>
        <v>546.21</v>
      </c>
      <c r="E1020" s="59">
        <v>1</v>
      </c>
      <c r="F1020" s="52" t="s">
        <v>274</v>
      </c>
      <c r="G1020" s="138" t="s">
        <v>1838</v>
      </c>
      <c r="H1020" s="142" t="s">
        <v>35</v>
      </c>
      <c r="I1020" s="143">
        <v>270</v>
      </c>
      <c r="J1020" s="143">
        <f t="shared" si="262"/>
        <v>51.3</v>
      </c>
      <c r="K1020" s="53">
        <f t="shared" si="252"/>
        <v>321.3</v>
      </c>
      <c r="L1020" s="143">
        <f t="shared" si="253"/>
        <v>12.852</v>
      </c>
      <c r="M1020" s="51">
        <f t="shared" si="254"/>
        <v>334.15199999999999</v>
      </c>
      <c r="N1020" s="54">
        <v>10</v>
      </c>
      <c r="O1020" s="95">
        <v>9</v>
      </c>
      <c r="P1020" s="54">
        <v>10</v>
      </c>
      <c r="Q1020" s="55">
        <f t="shared" si="265"/>
        <v>0</v>
      </c>
      <c r="S1020" s="61">
        <f t="shared" si="255"/>
        <v>0</v>
      </c>
      <c r="T1020" s="56">
        <f t="shared" si="266"/>
        <v>0</v>
      </c>
      <c r="U1020" s="141">
        <f t="shared" si="257"/>
        <v>-3341.52</v>
      </c>
    </row>
    <row r="1021" spans="1:22" thickTop="1" thickBot="1">
      <c r="A1021" s="32">
        <v>790</v>
      </c>
      <c r="C1021" s="57">
        <f t="shared" si="249"/>
        <v>545.69999999999993</v>
      </c>
      <c r="D1021" s="58">
        <v>600</v>
      </c>
      <c r="E1021" s="59">
        <v>1</v>
      </c>
      <c r="F1021" s="52" t="s">
        <v>274</v>
      </c>
      <c r="G1021" s="144" t="s">
        <v>2183</v>
      </c>
      <c r="H1021" s="142" t="s">
        <v>35</v>
      </c>
      <c r="I1021" s="143">
        <v>270</v>
      </c>
      <c r="J1021" s="143">
        <v>51</v>
      </c>
      <c r="K1021" s="53">
        <f t="shared" si="252"/>
        <v>321</v>
      </c>
      <c r="L1021" s="143">
        <f t="shared" si="253"/>
        <v>12.84</v>
      </c>
      <c r="M1021" s="51">
        <f t="shared" si="254"/>
        <v>333.84</v>
      </c>
      <c r="N1021" s="54">
        <v>5</v>
      </c>
      <c r="O1021" s="95">
        <v>0</v>
      </c>
      <c r="P1021" s="54">
        <f>O1021+B1021</f>
        <v>0</v>
      </c>
      <c r="Q1021" s="55">
        <f t="shared" si="265"/>
        <v>5</v>
      </c>
      <c r="S1021" s="61">
        <f t="shared" si="255"/>
        <v>1669.1999999999998</v>
      </c>
      <c r="T1021" s="56">
        <f t="shared" si="266"/>
        <v>0</v>
      </c>
      <c r="U1021" s="141">
        <f t="shared" si="257"/>
        <v>0</v>
      </c>
      <c r="V1021" s="32">
        <v>2014</v>
      </c>
    </row>
    <row r="1022" spans="1:22" thickTop="1" thickBot="1">
      <c r="C1022" s="57">
        <f t="shared" si="249"/>
        <v>4642.7849999999999</v>
      </c>
      <c r="D1022" s="58">
        <v>4750</v>
      </c>
      <c r="E1022" s="59">
        <f t="shared" ref="E1022:E1035" si="267">B1030*D1022</f>
        <v>0</v>
      </c>
      <c r="F1022" s="52" t="s">
        <v>222</v>
      </c>
      <c r="G1022" s="138" t="s">
        <v>223</v>
      </c>
      <c r="H1022" s="142" t="s">
        <v>21</v>
      </c>
      <c r="I1022" s="143">
        <v>2295</v>
      </c>
      <c r="J1022" s="143">
        <f t="shared" ref="J1022:J1085" si="268">0.19*I1022</f>
        <v>436.05</v>
      </c>
      <c r="K1022" s="53">
        <f t="shared" si="252"/>
        <v>2731.05</v>
      </c>
      <c r="L1022" s="143">
        <f t="shared" si="253"/>
        <v>109.242</v>
      </c>
      <c r="M1022" s="51">
        <f t="shared" si="254"/>
        <v>2840.2920000000004</v>
      </c>
      <c r="N1022" s="54">
        <v>4</v>
      </c>
      <c r="O1022" s="95">
        <v>0</v>
      </c>
      <c r="P1022" s="54">
        <f>O1022+B1030</f>
        <v>0</v>
      </c>
      <c r="Q1022" s="55">
        <f t="shared" si="265"/>
        <v>4</v>
      </c>
      <c r="S1022" s="61">
        <f t="shared" si="255"/>
        <v>11361.168000000001</v>
      </c>
      <c r="T1022" s="56">
        <f t="shared" si="266"/>
        <v>0</v>
      </c>
      <c r="U1022" s="141">
        <f t="shared" si="257"/>
        <v>0</v>
      </c>
      <c r="V1022" s="32">
        <v>2014</v>
      </c>
    </row>
    <row r="1023" spans="1:22" thickTop="1" thickBot="1">
      <c r="A1023" s="32">
        <v>791</v>
      </c>
      <c r="C1023" s="57">
        <f t="shared" si="249"/>
        <v>3823.47</v>
      </c>
      <c r="D1023" s="58">
        <v>3950</v>
      </c>
      <c r="E1023" s="59">
        <f t="shared" si="267"/>
        <v>3950</v>
      </c>
      <c r="F1023" s="52" t="s">
        <v>222</v>
      </c>
      <c r="G1023" s="138" t="s">
        <v>2045</v>
      </c>
      <c r="H1023" s="142" t="s">
        <v>21</v>
      </c>
      <c r="I1023" s="143">
        <v>1890</v>
      </c>
      <c r="J1023" s="143">
        <f t="shared" si="268"/>
        <v>359.1</v>
      </c>
      <c r="K1023" s="53">
        <f t="shared" si="252"/>
        <v>2249.1</v>
      </c>
      <c r="L1023" s="143">
        <f t="shared" si="253"/>
        <v>89.963999999999999</v>
      </c>
      <c r="M1023" s="51">
        <f t="shared" si="254"/>
        <v>2339.0639999999999</v>
      </c>
      <c r="N1023" s="54">
        <v>4</v>
      </c>
      <c r="O1023" s="95">
        <v>0</v>
      </c>
      <c r="P1023" s="54">
        <f>O1023+B1031</f>
        <v>1</v>
      </c>
      <c r="Q1023" s="55">
        <f t="shared" si="265"/>
        <v>3</v>
      </c>
      <c r="S1023" s="61">
        <f t="shared" si="255"/>
        <v>7017.1919999999991</v>
      </c>
      <c r="T1023" s="56">
        <f t="shared" si="266"/>
        <v>3950</v>
      </c>
      <c r="U1023" s="141">
        <f t="shared" si="257"/>
        <v>1610.9360000000001</v>
      </c>
      <c r="V1023" s="32">
        <v>2014</v>
      </c>
    </row>
    <row r="1024" spans="1:22" thickTop="1" thickBot="1">
      <c r="A1024" s="32">
        <v>792</v>
      </c>
      <c r="C1024" s="57">
        <f t="shared" si="249"/>
        <v>4135.0119999999997</v>
      </c>
      <c r="D1024" s="58">
        <v>4200</v>
      </c>
      <c r="E1024" s="59">
        <f t="shared" si="267"/>
        <v>0</v>
      </c>
      <c r="F1024" s="52" t="s">
        <v>599</v>
      </c>
      <c r="G1024" s="138" t="s">
        <v>177</v>
      </c>
      <c r="H1024" s="142" t="s">
        <v>21</v>
      </c>
      <c r="I1024" s="143">
        <v>2044</v>
      </c>
      <c r="J1024" s="143">
        <f t="shared" si="268"/>
        <v>388.36</v>
      </c>
      <c r="K1024" s="53">
        <f t="shared" si="252"/>
        <v>2432.36</v>
      </c>
      <c r="L1024" s="143">
        <f t="shared" si="253"/>
        <v>97.29440000000001</v>
      </c>
      <c r="M1024" s="51">
        <f t="shared" si="254"/>
        <v>2529.6544000000004</v>
      </c>
      <c r="N1024" s="54">
        <v>10</v>
      </c>
      <c r="O1024" s="95">
        <v>0</v>
      </c>
      <c r="P1024" s="54">
        <f>O1024+B1032</f>
        <v>0</v>
      </c>
      <c r="Q1024" s="55">
        <f t="shared" si="265"/>
        <v>10</v>
      </c>
      <c r="S1024" s="61">
        <f t="shared" si="255"/>
        <v>25296.544000000002</v>
      </c>
      <c r="T1024" s="56">
        <f t="shared" si="266"/>
        <v>0</v>
      </c>
      <c r="U1024" s="141">
        <f t="shared" si="257"/>
        <v>0</v>
      </c>
    </row>
    <row r="1025" spans="1:23" thickTop="1" thickBot="1">
      <c r="C1025" s="57">
        <f t="shared" si="249"/>
        <v>14223.712999999998</v>
      </c>
      <c r="D1025" s="58">
        <v>14200</v>
      </c>
      <c r="E1025" s="59">
        <f t="shared" si="267"/>
        <v>0</v>
      </c>
      <c r="F1025" s="52" t="s">
        <v>599</v>
      </c>
      <c r="G1025" s="138" t="s">
        <v>2397</v>
      </c>
      <c r="H1025" s="142" t="s">
        <v>624</v>
      </c>
      <c r="I1025" s="143">
        <v>7031</v>
      </c>
      <c r="J1025" s="143">
        <f t="shared" si="268"/>
        <v>1335.89</v>
      </c>
      <c r="K1025" s="125">
        <f t="shared" si="252"/>
        <v>8366.89</v>
      </c>
      <c r="L1025" s="143">
        <f t="shared" si="253"/>
        <v>334.67559999999997</v>
      </c>
      <c r="M1025" s="51">
        <f t="shared" si="254"/>
        <v>8701.5655999999999</v>
      </c>
      <c r="N1025" s="54">
        <v>2</v>
      </c>
      <c r="O1025" s="95">
        <v>0</v>
      </c>
      <c r="P1025" s="54">
        <v>0</v>
      </c>
      <c r="Q1025" s="55">
        <f t="shared" si="265"/>
        <v>2</v>
      </c>
      <c r="R1025" s="55" t="s">
        <v>2398</v>
      </c>
      <c r="S1025" s="61">
        <f t="shared" si="255"/>
        <v>17403.1312</v>
      </c>
      <c r="T1025" s="56">
        <f t="shared" si="266"/>
        <v>0</v>
      </c>
      <c r="U1025" s="141">
        <f t="shared" si="257"/>
        <v>0</v>
      </c>
      <c r="V1025" s="32" t="s">
        <v>2386</v>
      </c>
      <c r="W1025" s="32">
        <v>30770</v>
      </c>
    </row>
    <row r="1026" spans="1:23" thickTop="1" thickBot="1">
      <c r="A1026" s="32">
        <v>793</v>
      </c>
      <c r="C1026" s="57">
        <f t="shared" si="249"/>
        <v>10155.460000000001</v>
      </c>
      <c r="D1026" s="58">
        <v>9500</v>
      </c>
      <c r="E1026" s="59">
        <f t="shared" si="267"/>
        <v>0</v>
      </c>
      <c r="F1026" s="52" t="s">
        <v>1147</v>
      </c>
      <c r="G1026" s="138" t="s">
        <v>1360</v>
      </c>
      <c r="H1026" s="142" t="s">
        <v>21</v>
      </c>
      <c r="I1026" s="143">
        <v>5020</v>
      </c>
      <c r="J1026" s="143">
        <f t="shared" si="268"/>
        <v>953.8</v>
      </c>
      <c r="K1026" s="53">
        <f t="shared" si="252"/>
        <v>5973.8</v>
      </c>
      <c r="L1026" s="143">
        <f t="shared" si="253"/>
        <v>238.952</v>
      </c>
      <c r="M1026" s="51">
        <f t="shared" si="254"/>
        <v>6212.7520000000004</v>
      </c>
      <c r="N1026" s="54">
        <v>3</v>
      </c>
      <c r="O1026" s="95">
        <v>0</v>
      </c>
      <c r="P1026" s="54">
        <f>O1026+B1034</f>
        <v>0</v>
      </c>
      <c r="Q1026" s="55">
        <f t="shared" si="265"/>
        <v>3</v>
      </c>
      <c r="S1026" s="61">
        <f t="shared" si="255"/>
        <v>18638.256000000001</v>
      </c>
      <c r="T1026" s="56">
        <f t="shared" si="266"/>
        <v>0</v>
      </c>
      <c r="U1026" s="141">
        <f t="shared" si="257"/>
        <v>0</v>
      </c>
      <c r="V1026" s="32" t="s">
        <v>1349</v>
      </c>
    </row>
    <row r="1027" spans="1:23" thickTop="1" thickBot="1">
      <c r="A1027" s="32">
        <v>794</v>
      </c>
      <c r="C1027" s="57">
        <f t="shared" si="249"/>
        <v>10155.460000000001</v>
      </c>
      <c r="D1027" s="58">
        <v>9500</v>
      </c>
      <c r="E1027" s="59">
        <f t="shared" si="267"/>
        <v>0</v>
      </c>
      <c r="F1027" s="52" t="s">
        <v>1147</v>
      </c>
      <c r="G1027" s="138" t="s">
        <v>1361</v>
      </c>
      <c r="H1027" s="142" t="s">
        <v>21</v>
      </c>
      <c r="I1027" s="143">
        <v>5020</v>
      </c>
      <c r="J1027" s="143">
        <f t="shared" si="268"/>
        <v>953.8</v>
      </c>
      <c r="K1027" s="53">
        <f t="shared" si="252"/>
        <v>5973.8</v>
      </c>
      <c r="L1027" s="143">
        <f t="shared" si="253"/>
        <v>238.952</v>
      </c>
      <c r="M1027" s="51">
        <f t="shared" si="254"/>
        <v>6212.7520000000004</v>
      </c>
      <c r="N1027" s="54">
        <v>3</v>
      </c>
      <c r="O1027" s="95">
        <v>0</v>
      </c>
      <c r="P1027" s="54">
        <f>O1027+B1035</f>
        <v>0</v>
      </c>
      <c r="Q1027" s="55">
        <f t="shared" si="265"/>
        <v>3</v>
      </c>
      <c r="S1027" s="61">
        <f t="shared" si="255"/>
        <v>18638.256000000001</v>
      </c>
      <c r="T1027" s="56">
        <f t="shared" si="266"/>
        <v>0</v>
      </c>
      <c r="U1027" s="141">
        <f t="shared" si="257"/>
        <v>0</v>
      </c>
      <c r="V1027" s="32" t="s">
        <v>1349</v>
      </c>
    </row>
    <row r="1028" spans="1:23" thickTop="1" thickBot="1">
      <c r="A1028" s="32">
        <v>795</v>
      </c>
      <c r="C1028" s="57">
        <f t="shared" si="249"/>
        <v>3574.6410000000001</v>
      </c>
      <c r="D1028" s="58">
        <v>4200</v>
      </c>
      <c r="E1028" s="59">
        <f t="shared" si="267"/>
        <v>0</v>
      </c>
      <c r="F1028" s="52" t="s">
        <v>1501</v>
      </c>
      <c r="G1028" s="138" t="s">
        <v>1502</v>
      </c>
      <c r="H1028" s="142" t="s">
        <v>21</v>
      </c>
      <c r="I1028" s="143">
        <v>1767</v>
      </c>
      <c r="J1028" s="143">
        <f t="shared" si="268"/>
        <v>335.73</v>
      </c>
      <c r="K1028" s="127">
        <f t="shared" si="252"/>
        <v>2102.73</v>
      </c>
      <c r="L1028" s="143">
        <f t="shared" si="253"/>
        <v>84.109200000000001</v>
      </c>
      <c r="M1028" s="51">
        <f t="shared" si="254"/>
        <v>2186.8391999999999</v>
      </c>
      <c r="N1028" s="54">
        <v>1</v>
      </c>
      <c r="O1028" s="95">
        <v>0</v>
      </c>
      <c r="P1028" s="54">
        <f>O1028+B1036</f>
        <v>0</v>
      </c>
      <c r="Q1028" s="55">
        <f t="shared" si="265"/>
        <v>1</v>
      </c>
      <c r="S1028" s="61">
        <f t="shared" si="255"/>
        <v>2186.8391999999999</v>
      </c>
      <c r="T1028" s="56">
        <f t="shared" si="266"/>
        <v>0</v>
      </c>
      <c r="U1028" s="141">
        <f t="shared" si="257"/>
        <v>0</v>
      </c>
      <c r="V1028" s="32" t="s">
        <v>1493</v>
      </c>
    </row>
    <row r="1029" spans="1:23" thickTop="1" thickBot="1">
      <c r="A1029" s="32">
        <v>796</v>
      </c>
      <c r="C1029" s="57">
        <f t="shared" ref="C1029:C1092" si="269">K1029*1.7</f>
        <v>14161</v>
      </c>
      <c r="D1029" s="58">
        <v>10000</v>
      </c>
      <c r="E1029" s="59">
        <f t="shared" si="267"/>
        <v>0</v>
      </c>
      <c r="F1029" s="52" t="s">
        <v>991</v>
      </c>
      <c r="G1029" s="138" t="s">
        <v>990</v>
      </c>
      <c r="H1029" s="142" t="s">
        <v>314</v>
      </c>
      <c r="I1029" s="143">
        <v>7000</v>
      </c>
      <c r="J1029" s="143">
        <f t="shared" si="268"/>
        <v>1330</v>
      </c>
      <c r="K1029" s="125">
        <f t="shared" ref="K1029:K1092" si="270">I1029+J1029</f>
        <v>8330</v>
      </c>
      <c r="L1029" s="143">
        <f t="shared" ref="L1029:L1092" si="271">0.04*K1029</f>
        <v>333.2</v>
      </c>
      <c r="M1029" s="51">
        <f t="shared" ref="M1029:M1092" si="272">K1029+L1029</f>
        <v>8663.2000000000007</v>
      </c>
      <c r="N1029" s="54">
        <v>1</v>
      </c>
      <c r="O1029" s="95">
        <v>0</v>
      </c>
      <c r="P1029" s="54">
        <f>O1029+B1037</f>
        <v>0</v>
      </c>
      <c r="Q1029" s="55">
        <f t="shared" si="265"/>
        <v>1</v>
      </c>
      <c r="S1029" s="61">
        <f t="shared" ref="S1029:S1092" si="273">Q1029*M1029</f>
        <v>8663.2000000000007</v>
      </c>
      <c r="T1029" s="56">
        <f t="shared" si="266"/>
        <v>0</v>
      </c>
      <c r="U1029" s="141">
        <f t="shared" ref="U1029:U1092" si="274">T1029-P1029*M1029</f>
        <v>0</v>
      </c>
      <c r="V1029" s="32">
        <v>2008</v>
      </c>
    </row>
    <row r="1030" spans="1:23" thickTop="1" thickBot="1">
      <c r="A1030" s="32">
        <v>797</v>
      </c>
      <c r="C1030" s="57">
        <f t="shared" si="269"/>
        <v>9095.4079999999994</v>
      </c>
      <c r="D1030" s="58">
        <v>9650</v>
      </c>
      <c r="E1030" s="59">
        <f t="shared" si="267"/>
        <v>0</v>
      </c>
      <c r="F1030" s="52" t="s">
        <v>992</v>
      </c>
      <c r="G1030" s="138" t="s">
        <v>985</v>
      </c>
      <c r="H1030" s="142" t="s">
        <v>986</v>
      </c>
      <c r="I1030" s="143">
        <v>4496</v>
      </c>
      <c r="J1030" s="143">
        <f t="shared" si="268"/>
        <v>854.24</v>
      </c>
      <c r="K1030" s="125">
        <f t="shared" si="270"/>
        <v>5350.24</v>
      </c>
      <c r="L1030" s="143">
        <f t="shared" si="271"/>
        <v>214.00960000000001</v>
      </c>
      <c r="M1030" s="51">
        <f t="shared" si="272"/>
        <v>5564.2496000000001</v>
      </c>
      <c r="N1030" s="54">
        <v>6</v>
      </c>
      <c r="O1030" s="95">
        <v>0</v>
      </c>
      <c r="P1030" s="54">
        <v>0</v>
      </c>
      <c r="Q1030" s="55">
        <f t="shared" si="265"/>
        <v>6</v>
      </c>
      <c r="S1030" s="61">
        <f t="shared" si="273"/>
        <v>33385.497600000002</v>
      </c>
      <c r="T1030" s="56">
        <f t="shared" si="266"/>
        <v>0</v>
      </c>
      <c r="U1030" s="141">
        <f t="shared" si="274"/>
        <v>0</v>
      </c>
      <c r="V1030" s="32" t="s">
        <v>1719</v>
      </c>
    </row>
    <row r="1031" spans="1:23" thickTop="1" thickBot="1">
      <c r="A1031" s="32">
        <v>798</v>
      </c>
      <c r="B1031" s="60">
        <v>1</v>
      </c>
      <c r="C1031" s="57">
        <f t="shared" si="269"/>
        <v>10823.05</v>
      </c>
      <c r="D1031" s="58">
        <v>9650</v>
      </c>
      <c r="E1031" s="59">
        <f t="shared" si="267"/>
        <v>0</v>
      </c>
      <c r="F1031" s="52" t="s">
        <v>992</v>
      </c>
      <c r="G1031" s="138" t="s">
        <v>988</v>
      </c>
      <c r="H1031" s="142" t="s">
        <v>986</v>
      </c>
      <c r="I1031" s="143">
        <v>5350</v>
      </c>
      <c r="J1031" s="143">
        <f t="shared" si="268"/>
        <v>1016.5</v>
      </c>
      <c r="K1031" s="125">
        <f t="shared" si="270"/>
        <v>6366.5</v>
      </c>
      <c r="L1031" s="143">
        <f t="shared" si="271"/>
        <v>254.66</v>
      </c>
      <c r="M1031" s="51">
        <f t="shared" si="272"/>
        <v>6621.16</v>
      </c>
      <c r="N1031" s="54">
        <v>4</v>
      </c>
      <c r="O1031" s="95">
        <v>0</v>
      </c>
      <c r="P1031" s="54">
        <f>O1031+B1039</f>
        <v>0</v>
      </c>
      <c r="Q1031" s="55">
        <f t="shared" si="265"/>
        <v>4</v>
      </c>
      <c r="S1031" s="61">
        <f t="shared" si="273"/>
        <v>26484.639999999999</v>
      </c>
      <c r="T1031" s="56">
        <f t="shared" si="266"/>
        <v>0</v>
      </c>
      <c r="U1031" s="141">
        <f t="shared" si="274"/>
        <v>0</v>
      </c>
      <c r="V1031" s="32" t="s">
        <v>1719</v>
      </c>
    </row>
    <row r="1032" spans="1:23" thickTop="1" thickBot="1">
      <c r="A1032" s="32">
        <v>799</v>
      </c>
      <c r="C1032" s="57">
        <f t="shared" si="269"/>
        <v>11126.5</v>
      </c>
      <c r="D1032" s="58">
        <v>11000</v>
      </c>
      <c r="E1032" s="59">
        <f t="shared" si="267"/>
        <v>0</v>
      </c>
      <c r="F1032" s="52" t="s">
        <v>993</v>
      </c>
      <c r="G1032" s="138" t="s">
        <v>989</v>
      </c>
      <c r="H1032" s="142" t="s">
        <v>63</v>
      </c>
      <c r="I1032" s="143">
        <v>5500</v>
      </c>
      <c r="J1032" s="143">
        <f t="shared" si="268"/>
        <v>1045</v>
      </c>
      <c r="K1032" s="53">
        <f t="shared" si="270"/>
        <v>6545</v>
      </c>
      <c r="L1032" s="143">
        <f t="shared" si="271"/>
        <v>261.8</v>
      </c>
      <c r="M1032" s="51">
        <f t="shared" si="272"/>
        <v>6806.8</v>
      </c>
      <c r="N1032" s="54">
        <v>1</v>
      </c>
      <c r="O1032" s="95">
        <v>0</v>
      </c>
      <c r="P1032" s="54">
        <f>O1032+B1040</f>
        <v>0</v>
      </c>
      <c r="Q1032" s="55">
        <f t="shared" si="265"/>
        <v>1</v>
      </c>
      <c r="S1032" s="61">
        <f t="shared" si="273"/>
        <v>6806.8</v>
      </c>
      <c r="T1032" s="56">
        <f t="shared" si="266"/>
        <v>0</v>
      </c>
      <c r="U1032" s="141">
        <f t="shared" si="274"/>
        <v>0</v>
      </c>
      <c r="V1032" s="32">
        <v>2008</v>
      </c>
    </row>
    <row r="1033" spans="1:23" thickTop="1" thickBot="1">
      <c r="C1033" s="57">
        <f t="shared" si="269"/>
        <v>2874.683</v>
      </c>
      <c r="D1033" s="58">
        <v>3500</v>
      </c>
      <c r="E1033" s="59">
        <f t="shared" si="267"/>
        <v>0</v>
      </c>
      <c r="F1033" s="52" t="s">
        <v>2157</v>
      </c>
      <c r="G1033" s="144" t="s">
        <v>244</v>
      </c>
      <c r="H1033" s="142" t="s">
        <v>21</v>
      </c>
      <c r="I1033" s="143">
        <v>1421</v>
      </c>
      <c r="J1033" s="143">
        <f t="shared" si="268"/>
        <v>269.99</v>
      </c>
      <c r="K1033" s="53">
        <f t="shared" si="270"/>
        <v>1690.99</v>
      </c>
      <c r="L1033" s="143">
        <f t="shared" si="271"/>
        <v>67.639600000000002</v>
      </c>
      <c r="M1033" s="51">
        <f t="shared" si="272"/>
        <v>1758.6296</v>
      </c>
      <c r="N1033" s="54">
        <v>4</v>
      </c>
      <c r="O1033" s="95">
        <v>0</v>
      </c>
      <c r="P1033" s="54">
        <v>3</v>
      </c>
      <c r="Q1033" s="55">
        <f t="shared" si="265"/>
        <v>1</v>
      </c>
      <c r="R1033" s="55" t="s">
        <v>2056</v>
      </c>
      <c r="S1033" s="61">
        <f t="shared" si="273"/>
        <v>1758.6296</v>
      </c>
      <c r="T1033" s="56">
        <f t="shared" si="266"/>
        <v>10500</v>
      </c>
      <c r="U1033" s="141">
        <f t="shared" si="274"/>
        <v>5224.1112000000003</v>
      </c>
      <c r="V1033" s="32">
        <v>2015</v>
      </c>
    </row>
    <row r="1034" spans="1:23" thickTop="1" thickBot="1">
      <c r="A1034" s="32">
        <v>800</v>
      </c>
      <c r="C1034" s="57">
        <f t="shared" si="269"/>
        <v>2427.6</v>
      </c>
      <c r="D1034" s="58">
        <v>2700</v>
      </c>
      <c r="E1034" s="59">
        <f t="shared" si="267"/>
        <v>0</v>
      </c>
      <c r="F1034" s="52" t="s">
        <v>2149</v>
      </c>
      <c r="G1034" s="144" t="s">
        <v>2150</v>
      </c>
      <c r="H1034" s="142" t="s">
        <v>11</v>
      </c>
      <c r="I1034" s="143">
        <v>1200</v>
      </c>
      <c r="J1034" s="143">
        <f t="shared" si="268"/>
        <v>228</v>
      </c>
      <c r="K1034" s="53">
        <f t="shared" si="270"/>
        <v>1428</v>
      </c>
      <c r="L1034" s="143">
        <f t="shared" si="271"/>
        <v>57.120000000000005</v>
      </c>
      <c r="M1034" s="51">
        <f t="shared" si="272"/>
        <v>1485.12</v>
      </c>
      <c r="N1034" s="54">
        <v>3</v>
      </c>
      <c r="O1034" s="95">
        <v>0</v>
      </c>
      <c r="P1034" s="54">
        <f>O1034+B1042</f>
        <v>0</v>
      </c>
      <c r="Q1034" s="55">
        <f t="shared" si="265"/>
        <v>3</v>
      </c>
      <c r="R1034" s="55" t="s">
        <v>2056</v>
      </c>
      <c r="S1034" s="61">
        <f t="shared" si="273"/>
        <v>4455.3599999999997</v>
      </c>
      <c r="T1034" s="56">
        <f t="shared" si="266"/>
        <v>0</v>
      </c>
      <c r="U1034" s="141">
        <f t="shared" si="274"/>
        <v>0</v>
      </c>
      <c r="V1034" s="32">
        <v>2011</v>
      </c>
    </row>
    <row r="1035" spans="1:23" thickTop="1" thickBot="1">
      <c r="A1035" s="32">
        <v>801</v>
      </c>
      <c r="C1035" s="57">
        <f t="shared" si="269"/>
        <v>3833.585</v>
      </c>
      <c r="D1035" s="58">
        <v>4000</v>
      </c>
      <c r="E1035" s="59">
        <f t="shared" si="267"/>
        <v>0</v>
      </c>
      <c r="F1035" s="52" t="s">
        <v>2149</v>
      </c>
      <c r="G1035" s="144" t="s">
        <v>2151</v>
      </c>
      <c r="H1035" s="142" t="s">
        <v>11</v>
      </c>
      <c r="I1035" s="143">
        <v>1895</v>
      </c>
      <c r="J1035" s="143">
        <f t="shared" si="268"/>
        <v>360.05</v>
      </c>
      <c r="K1035" s="53">
        <f t="shared" si="270"/>
        <v>2255.0500000000002</v>
      </c>
      <c r="L1035" s="143">
        <f t="shared" si="271"/>
        <v>90.202000000000012</v>
      </c>
      <c r="M1035" s="51">
        <f t="shared" si="272"/>
        <v>2345.2520000000004</v>
      </c>
      <c r="N1035" s="54">
        <v>2</v>
      </c>
      <c r="O1035" s="95">
        <v>0</v>
      </c>
      <c r="P1035" s="54">
        <f>O1035+B1043</f>
        <v>0</v>
      </c>
      <c r="Q1035" s="55">
        <f t="shared" si="265"/>
        <v>2</v>
      </c>
      <c r="R1035" s="55" t="s">
        <v>2056</v>
      </c>
      <c r="S1035" s="61">
        <f t="shared" si="273"/>
        <v>4690.5040000000008</v>
      </c>
      <c r="T1035" s="56">
        <f t="shared" si="266"/>
        <v>0</v>
      </c>
      <c r="U1035" s="141">
        <f t="shared" si="274"/>
        <v>0</v>
      </c>
      <c r="V1035" s="32">
        <v>2011</v>
      </c>
    </row>
    <row r="1036" spans="1:23" thickTop="1" thickBot="1">
      <c r="A1036" s="32">
        <v>802</v>
      </c>
      <c r="C1036" s="57">
        <f t="shared" si="269"/>
        <v>2528.75</v>
      </c>
      <c r="D1036" s="58">
        <v>3000</v>
      </c>
      <c r="E1036" s="59" t="e">
        <f>#REF!*D1036</f>
        <v>#REF!</v>
      </c>
      <c r="F1036" s="52" t="s">
        <v>2149</v>
      </c>
      <c r="G1036" s="144" t="s">
        <v>2152</v>
      </c>
      <c r="H1036" s="142" t="s">
        <v>11</v>
      </c>
      <c r="I1036" s="143">
        <v>1250</v>
      </c>
      <c r="J1036" s="143">
        <f t="shared" si="268"/>
        <v>237.5</v>
      </c>
      <c r="K1036" s="53">
        <f t="shared" si="270"/>
        <v>1487.5</v>
      </c>
      <c r="L1036" s="143">
        <f t="shared" si="271"/>
        <v>59.5</v>
      </c>
      <c r="M1036" s="51">
        <f t="shared" si="272"/>
        <v>1547</v>
      </c>
      <c r="N1036" s="54">
        <v>1</v>
      </c>
      <c r="O1036" s="95">
        <v>0</v>
      </c>
      <c r="P1036" s="54" t="e">
        <f>O1036+#REF!</f>
        <v>#REF!</v>
      </c>
      <c r="Q1036" s="55" t="e">
        <f t="shared" si="265"/>
        <v>#REF!</v>
      </c>
      <c r="R1036" s="55" t="s">
        <v>2056</v>
      </c>
      <c r="S1036" s="61" t="e">
        <f t="shared" si="273"/>
        <v>#REF!</v>
      </c>
      <c r="T1036" s="56" t="e">
        <f t="shared" si="266"/>
        <v>#REF!</v>
      </c>
      <c r="U1036" s="141" t="e">
        <f t="shared" si="274"/>
        <v>#REF!</v>
      </c>
      <c r="V1036" s="32">
        <v>2011</v>
      </c>
    </row>
    <row r="1037" spans="1:23" thickTop="1" thickBot="1">
      <c r="A1037" s="32">
        <v>803</v>
      </c>
      <c r="C1037" s="57">
        <f t="shared" si="269"/>
        <v>3074.96</v>
      </c>
      <c r="D1037" s="58">
        <v>3200</v>
      </c>
      <c r="E1037" s="59">
        <f>B1044*D1037</f>
        <v>0</v>
      </c>
      <c r="F1037" s="52" t="s">
        <v>2149</v>
      </c>
      <c r="G1037" s="144" t="s">
        <v>2153</v>
      </c>
      <c r="H1037" s="142" t="s">
        <v>11</v>
      </c>
      <c r="I1037" s="143">
        <v>1520</v>
      </c>
      <c r="J1037" s="143">
        <f t="shared" si="268"/>
        <v>288.8</v>
      </c>
      <c r="K1037" s="53">
        <f t="shared" si="270"/>
        <v>1808.8</v>
      </c>
      <c r="L1037" s="143">
        <f t="shared" si="271"/>
        <v>72.352000000000004</v>
      </c>
      <c r="M1037" s="51">
        <f t="shared" si="272"/>
        <v>1881.152</v>
      </c>
      <c r="N1037" s="54">
        <v>1</v>
      </c>
      <c r="O1037" s="95">
        <v>0</v>
      </c>
      <c r="P1037" s="54">
        <f>O1037+B1044</f>
        <v>0</v>
      </c>
      <c r="Q1037" s="55">
        <f t="shared" si="265"/>
        <v>1</v>
      </c>
      <c r="R1037" s="55" t="s">
        <v>2056</v>
      </c>
      <c r="S1037" s="61">
        <f t="shared" si="273"/>
        <v>1881.152</v>
      </c>
      <c r="T1037" s="56">
        <f t="shared" si="266"/>
        <v>0</v>
      </c>
      <c r="U1037" s="141">
        <f t="shared" si="274"/>
        <v>0</v>
      </c>
      <c r="V1037" s="32">
        <v>2011</v>
      </c>
    </row>
    <row r="1038" spans="1:23" thickTop="1" thickBot="1">
      <c r="A1038" s="32">
        <v>804</v>
      </c>
      <c r="C1038" s="57">
        <f t="shared" si="269"/>
        <v>3435.0539999999996</v>
      </c>
      <c r="D1038" s="58">
        <v>3500</v>
      </c>
      <c r="E1038" s="59">
        <f>B1045*D1038</f>
        <v>0</v>
      </c>
      <c r="F1038" s="52" t="s">
        <v>2149</v>
      </c>
      <c r="G1038" s="144" t="s">
        <v>2154</v>
      </c>
      <c r="H1038" s="142" t="s">
        <v>11</v>
      </c>
      <c r="I1038" s="143">
        <v>1698</v>
      </c>
      <c r="J1038" s="143">
        <f t="shared" si="268"/>
        <v>322.62</v>
      </c>
      <c r="K1038" s="53">
        <f t="shared" si="270"/>
        <v>2020.62</v>
      </c>
      <c r="L1038" s="143">
        <f t="shared" si="271"/>
        <v>80.824799999999996</v>
      </c>
      <c r="M1038" s="51">
        <f t="shared" si="272"/>
        <v>2101.4447999999998</v>
      </c>
      <c r="N1038" s="54">
        <v>2</v>
      </c>
      <c r="O1038" s="95">
        <v>0</v>
      </c>
      <c r="P1038" s="54">
        <f>O1038+B1045</f>
        <v>0</v>
      </c>
      <c r="Q1038" s="55">
        <f t="shared" si="265"/>
        <v>2</v>
      </c>
      <c r="R1038" s="55" t="s">
        <v>2056</v>
      </c>
      <c r="S1038" s="61">
        <f t="shared" si="273"/>
        <v>4202.8895999999995</v>
      </c>
      <c r="T1038" s="56">
        <f t="shared" si="266"/>
        <v>0</v>
      </c>
      <c r="U1038" s="141">
        <f t="shared" si="274"/>
        <v>0</v>
      </c>
      <c r="V1038" s="32">
        <v>2011</v>
      </c>
    </row>
    <row r="1039" spans="1:23" thickTop="1" thickBot="1">
      <c r="A1039" s="32">
        <v>805</v>
      </c>
      <c r="C1039" s="57">
        <f t="shared" si="269"/>
        <v>2791.74</v>
      </c>
      <c r="D1039" s="58">
        <v>3200</v>
      </c>
      <c r="E1039" s="59">
        <f>B1046*D1039</f>
        <v>0</v>
      </c>
      <c r="F1039" s="52" t="s">
        <v>2149</v>
      </c>
      <c r="G1039" s="144" t="s">
        <v>2155</v>
      </c>
      <c r="H1039" s="142" t="s">
        <v>11</v>
      </c>
      <c r="I1039" s="143">
        <v>1380</v>
      </c>
      <c r="J1039" s="143">
        <f t="shared" si="268"/>
        <v>262.2</v>
      </c>
      <c r="K1039" s="53">
        <f t="shared" si="270"/>
        <v>1642.2</v>
      </c>
      <c r="L1039" s="143">
        <f t="shared" si="271"/>
        <v>65.688000000000002</v>
      </c>
      <c r="M1039" s="51">
        <f t="shared" si="272"/>
        <v>1707.8880000000001</v>
      </c>
      <c r="N1039" s="54">
        <v>2</v>
      </c>
      <c r="O1039" s="95">
        <v>0</v>
      </c>
      <c r="P1039" s="54">
        <f>O1039+B1046</f>
        <v>0</v>
      </c>
      <c r="Q1039" s="55">
        <f t="shared" si="265"/>
        <v>2</v>
      </c>
      <c r="R1039" s="55" t="s">
        <v>2056</v>
      </c>
      <c r="S1039" s="61">
        <f t="shared" si="273"/>
        <v>3415.7760000000003</v>
      </c>
      <c r="T1039" s="56">
        <f t="shared" si="266"/>
        <v>0</v>
      </c>
      <c r="U1039" s="141">
        <f t="shared" si="274"/>
        <v>0</v>
      </c>
      <c r="V1039" s="32">
        <v>2011</v>
      </c>
    </row>
    <row r="1040" spans="1:23" thickTop="1" thickBot="1">
      <c r="A1040" s="32">
        <v>806</v>
      </c>
      <c r="C1040" s="57">
        <f t="shared" si="269"/>
        <v>3165.9949999999999</v>
      </c>
      <c r="D1040" s="58">
        <v>3200</v>
      </c>
      <c r="E1040" s="59">
        <f>B1047*D1040</f>
        <v>0</v>
      </c>
      <c r="F1040" s="52" t="s">
        <v>2144</v>
      </c>
      <c r="G1040" s="144" t="s">
        <v>244</v>
      </c>
      <c r="H1040" s="142" t="s">
        <v>290</v>
      </c>
      <c r="I1040" s="143">
        <v>1565</v>
      </c>
      <c r="J1040" s="143">
        <f t="shared" si="268"/>
        <v>297.35000000000002</v>
      </c>
      <c r="K1040" s="53">
        <f t="shared" si="270"/>
        <v>1862.35</v>
      </c>
      <c r="L1040" s="143">
        <f t="shared" si="271"/>
        <v>74.494</v>
      </c>
      <c r="M1040" s="51">
        <f t="shared" si="272"/>
        <v>1936.8439999999998</v>
      </c>
      <c r="N1040" s="54">
        <v>4</v>
      </c>
      <c r="O1040" s="95">
        <v>0</v>
      </c>
      <c r="P1040" s="54">
        <v>2</v>
      </c>
      <c r="Q1040" s="55">
        <f t="shared" si="265"/>
        <v>2</v>
      </c>
      <c r="R1040" s="55" t="s">
        <v>2056</v>
      </c>
      <c r="S1040" s="61">
        <f t="shared" si="273"/>
        <v>3873.6879999999996</v>
      </c>
      <c r="T1040" s="56">
        <f t="shared" si="266"/>
        <v>6400</v>
      </c>
      <c r="U1040" s="141">
        <f t="shared" si="274"/>
        <v>2526.3120000000004</v>
      </c>
      <c r="V1040" s="32">
        <v>2014</v>
      </c>
    </row>
    <row r="1041" spans="1:22" thickTop="1" thickBot="1">
      <c r="A1041" s="32">
        <v>807</v>
      </c>
      <c r="C1041" s="57">
        <f t="shared" si="269"/>
        <v>2846.3609999999999</v>
      </c>
      <c r="D1041" s="58">
        <v>3200</v>
      </c>
      <c r="E1041" s="59">
        <f>B1048*D1041</f>
        <v>0</v>
      </c>
      <c r="F1041" s="52" t="s">
        <v>2144</v>
      </c>
      <c r="G1041" s="144" t="s">
        <v>2148</v>
      </c>
      <c r="H1041" s="142" t="s">
        <v>290</v>
      </c>
      <c r="I1041" s="143">
        <v>1407</v>
      </c>
      <c r="J1041" s="143">
        <f t="shared" si="268"/>
        <v>267.33</v>
      </c>
      <c r="K1041" s="53">
        <f t="shared" si="270"/>
        <v>1674.33</v>
      </c>
      <c r="L1041" s="143">
        <f t="shared" si="271"/>
        <v>66.973199999999991</v>
      </c>
      <c r="M1041" s="51">
        <f t="shared" si="272"/>
        <v>1741.3031999999998</v>
      </c>
      <c r="N1041" s="54">
        <v>24</v>
      </c>
      <c r="O1041" s="95">
        <v>0</v>
      </c>
      <c r="P1041" s="54">
        <v>3</v>
      </c>
      <c r="Q1041" s="55">
        <f t="shared" si="265"/>
        <v>21</v>
      </c>
      <c r="R1041" s="55" t="s">
        <v>2056</v>
      </c>
      <c r="S1041" s="61">
        <f t="shared" si="273"/>
        <v>36567.367199999993</v>
      </c>
      <c r="T1041" s="56">
        <f t="shared" si="266"/>
        <v>9600</v>
      </c>
      <c r="U1041" s="141">
        <f t="shared" si="274"/>
        <v>4376.090400000001</v>
      </c>
      <c r="V1041" s="32">
        <v>2013</v>
      </c>
    </row>
    <row r="1042" spans="1:22" thickTop="1" thickBot="1">
      <c r="C1042" s="57">
        <f t="shared" si="269"/>
        <v>2623.8310000000001</v>
      </c>
      <c r="D1042" s="58">
        <v>2850</v>
      </c>
      <c r="E1042" s="59" t="e">
        <f>#REF!*D1042</f>
        <v>#REF!</v>
      </c>
      <c r="F1042" s="52" t="s">
        <v>2146</v>
      </c>
      <c r="G1042" s="138" t="s">
        <v>2147</v>
      </c>
      <c r="H1042" s="142" t="s">
        <v>225</v>
      </c>
      <c r="I1042" s="143">
        <v>1297</v>
      </c>
      <c r="J1042" s="143">
        <f t="shared" si="268"/>
        <v>246.43</v>
      </c>
      <c r="K1042" s="125">
        <f t="shared" si="270"/>
        <v>1543.43</v>
      </c>
      <c r="L1042" s="143">
        <f t="shared" si="271"/>
        <v>61.737200000000001</v>
      </c>
      <c r="M1042" s="51">
        <f t="shared" si="272"/>
        <v>1605.1672000000001</v>
      </c>
      <c r="N1042" s="54">
        <v>5</v>
      </c>
      <c r="O1042" s="95">
        <v>1</v>
      </c>
      <c r="P1042" s="54" t="e">
        <f>O1042+#REF!</f>
        <v>#REF!</v>
      </c>
      <c r="Q1042" s="55" t="e">
        <f t="shared" si="265"/>
        <v>#REF!</v>
      </c>
      <c r="R1042" s="55" t="s">
        <v>2056</v>
      </c>
      <c r="S1042" s="61" t="e">
        <f t="shared" si="273"/>
        <v>#REF!</v>
      </c>
      <c r="U1042" s="141" t="e">
        <f t="shared" si="274"/>
        <v>#REF!</v>
      </c>
      <c r="V1042" s="32">
        <v>2012</v>
      </c>
    </row>
    <row r="1043" spans="1:22" thickTop="1" thickBot="1">
      <c r="C1043" s="57">
        <f t="shared" si="269"/>
        <v>1537.48</v>
      </c>
      <c r="D1043" s="58">
        <v>2500</v>
      </c>
      <c r="E1043" s="59" t="e">
        <f>#REF!*D1043</f>
        <v>#REF!</v>
      </c>
      <c r="F1043" s="52" t="s">
        <v>2145</v>
      </c>
      <c r="G1043" s="138" t="s">
        <v>2156</v>
      </c>
      <c r="H1043" s="142" t="s">
        <v>11</v>
      </c>
      <c r="I1043" s="143">
        <v>760</v>
      </c>
      <c r="J1043" s="143">
        <f t="shared" si="268"/>
        <v>144.4</v>
      </c>
      <c r="K1043" s="53">
        <f t="shared" si="270"/>
        <v>904.4</v>
      </c>
      <c r="L1043" s="143">
        <f t="shared" si="271"/>
        <v>36.176000000000002</v>
      </c>
      <c r="M1043" s="51">
        <f t="shared" si="272"/>
        <v>940.57600000000002</v>
      </c>
      <c r="N1043" s="54">
        <v>10</v>
      </c>
      <c r="O1043" s="95">
        <v>0</v>
      </c>
      <c r="P1043" s="54">
        <v>5</v>
      </c>
      <c r="Q1043" s="55">
        <f t="shared" si="265"/>
        <v>5</v>
      </c>
      <c r="R1043" s="55" t="s">
        <v>2056</v>
      </c>
      <c r="S1043" s="61">
        <f t="shared" si="273"/>
        <v>4702.88</v>
      </c>
      <c r="T1043" s="56">
        <f t="shared" ref="T1043:T1074" si="275">P1043*D1043</f>
        <v>12500</v>
      </c>
      <c r="U1043" s="141">
        <f t="shared" si="274"/>
        <v>7797.12</v>
      </c>
      <c r="V1043" s="32">
        <v>2013</v>
      </c>
    </row>
    <row r="1044" spans="1:22" thickTop="1" thickBot="1">
      <c r="C1044" s="57">
        <f t="shared" si="269"/>
        <v>3093.1669999999999</v>
      </c>
      <c r="D1044" s="58">
        <v>3600</v>
      </c>
      <c r="E1044" s="59">
        <f t="shared" ref="E1044:E1061" si="276">B1044*D1044</f>
        <v>0</v>
      </c>
      <c r="F1044" s="52" t="s">
        <v>1474</v>
      </c>
      <c r="G1044" s="138" t="s">
        <v>333</v>
      </c>
      <c r="H1044" s="142" t="s">
        <v>35</v>
      </c>
      <c r="I1044" s="143">
        <v>1529</v>
      </c>
      <c r="J1044" s="143">
        <f t="shared" si="268"/>
        <v>290.51</v>
      </c>
      <c r="K1044" s="53">
        <f t="shared" si="270"/>
        <v>1819.51</v>
      </c>
      <c r="L1044" s="143">
        <f t="shared" si="271"/>
        <v>72.7804</v>
      </c>
      <c r="M1044" s="51">
        <f t="shared" si="272"/>
        <v>1892.2904000000001</v>
      </c>
      <c r="N1044" s="54">
        <v>3</v>
      </c>
      <c r="O1044" s="95">
        <v>0</v>
      </c>
      <c r="P1044" s="54">
        <v>1</v>
      </c>
      <c r="Q1044" s="55">
        <f t="shared" si="265"/>
        <v>2</v>
      </c>
      <c r="S1044" s="61">
        <f t="shared" si="273"/>
        <v>3784.5808000000002</v>
      </c>
      <c r="T1044" s="56">
        <f t="shared" si="275"/>
        <v>3600</v>
      </c>
      <c r="U1044" s="141">
        <f t="shared" si="274"/>
        <v>1707.7095999999999</v>
      </c>
      <c r="V1044" s="32">
        <v>2013</v>
      </c>
    </row>
    <row r="1045" spans="1:22" thickTop="1" thickBot="1">
      <c r="C1045" s="57">
        <f t="shared" si="269"/>
        <v>1385.7549999999999</v>
      </c>
      <c r="D1045" s="58">
        <v>2800</v>
      </c>
      <c r="E1045" s="59">
        <f t="shared" si="276"/>
        <v>0</v>
      </c>
      <c r="F1045" s="52" t="s">
        <v>1474</v>
      </c>
      <c r="G1045" s="144" t="s">
        <v>2445</v>
      </c>
      <c r="H1045" s="142" t="s">
        <v>18</v>
      </c>
      <c r="I1045" s="143">
        <v>685</v>
      </c>
      <c r="J1045" s="143">
        <f t="shared" si="268"/>
        <v>130.15</v>
      </c>
      <c r="K1045" s="53">
        <f t="shared" si="270"/>
        <v>815.15</v>
      </c>
      <c r="L1045" s="143">
        <f t="shared" si="271"/>
        <v>32.606000000000002</v>
      </c>
      <c r="M1045" s="51">
        <f t="shared" si="272"/>
        <v>847.75599999999997</v>
      </c>
      <c r="N1045" s="54">
        <v>5</v>
      </c>
      <c r="O1045" s="95">
        <v>0</v>
      </c>
      <c r="P1045" s="54">
        <v>2</v>
      </c>
      <c r="Q1045" s="55">
        <f t="shared" si="265"/>
        <v>3</v>
      </c>
      <c r="S1045" s="61">
        <f t="shared" si="273"/>
        <v>2543.268</v>
      </c>
      <c r="T1045" s="56">
        <f t="shared" si="275"/>
        <v>5600</v>
      </c>
      <c r="U1045" s="141">
        <f t="shared" si="274"/>
        <v>3904.4880000000003</v>
      </c>
      <c r="V1045" s="32">
        <v>2013</v>
      </c>
    </row>
    <row r="1046" spans="1:22" thickTop="1" thickBot="1">
      <c r="C1046" s="57">
        <f t="shared" si="269"/>
        <v>2451.8759999999997</v>
      </c>
      <c r="D1046" s="58">
        <v>3200</v>
      </c>
      <c r="E1046" s="59">
        <f t="shared" si="276"/>
        <v>0</v>
      </c>
      <c r="F1046" s="52" t="s">
        <v>1474</v>
      </c>
      <c r="G1046" s="138" t="s">
        <v>2447</v>
      </c>
      <c r="H1046" s="142" t="s">
        <v>1383</v>
      </c>
      <c r="I1046" s="143">
        <v>1212</v>
      </c>
      <c r="J1046" s="143">
        <f t="shared" si="268"/>
        <v>230.28</v>
      </c>
      <c r="K1046" s="53">
        <f t="shared" si="270"/>
        <v>1442.28</v>
      </c>
      <c r="L1046" s="143">
        <f t="shared" si="271"/>
        <v>57.691200000000002</v>
      </c>
      <c r="M1046" s="51">
        <f t="shared" si="272"/>
        <v>1499.9712</v>
      </c>
      <c r="N1046" s="54">
        <v>6</v>
      </c>
      <c r="O1046" s="95">
        <v>0</v>
      </c>
      <c r="P1046" s="54">
        <v>2</v>
      </c>
      <c r="Q1046" s="55">
        <f t="shared" si="265"/>
        <v>4</v>
      </c>
      <c r="S1046" s="61">
        <f t="shared" si="273"/>
        <v>5999.8847999999998</v>
      </c>
      <c r="T1046" s="56">
        <f t="shared" si="275"/>
        <v>6400</v>
      </c>
      <c r="U1046" s="141">
        <f t="shared" si="274"/>
        <v>3400.0576000000001</v>
      </c>
      <c r="V1046" s="32">
        <v>2012</v>
      </c>
    </row>
    <row r="1047" spans="1:22" thickTop="1" thickBot="1">
      <c r="C1047" s="57">
        <f t="shared" si="269"/>
        <v>1899.597</v>
      </c>
      <c r="D1047" s="58">
        <v>2500</v>
      </c>
      <c r="E1047" s="59">
        <f t="shared" si="276"/>
        <v>0</v>
      </c>
      <c r="F1047" s="52" t="s">
        <v>2441</v>
      </c>
      <c r="G1047" s="138" t="s">
        <v>2461</v>
      </c>
      <c r="H1047" s="142" t="s">
        <v>35</v>
      </c>
      <c r="I1047" s="143">
        <v>939</v>
      </c>
      <c r="J1047" s="143">
        <f t="shared" si="268"/>
        <v>178.41</v>
      </c>
      <c r="K1047" s="53">
        <f t="shared" si="270"/>
        <v>1117.4100000000001</v>
      </c>
      <c r="L1047" s="143">
        <f t="shared" si="271"/>
        <v>44.696400000000004</v>
      </c>
      <c r="M1047" s="51">
        <f t="shared" si="272"/>
        <v>1162.1064000000001</v>
      </c>
      <c r="N1047" s="54">
        <v>5</v>
      </c>
      <c r="O1047" s="95">
        <v>4</v>
      </c>
      <c r="P1047" s="54">
        <v>5</v>
      </c>
      <c r="Q1047" s="55">
        <f t="shared" si="265"/>
        <v>0</v>
      </c>
      <c r="S1047" s="61">
        <f t="shared" si="273"/>
        <v>0</v>
      </c>
      <c r="T1047" s="56">
        <f t="shared" si="275"/>
        <v>12500</v>
      </c>
      <c r="U1047" s="141">
        <f t="shared" si="274"/>
        <v>6689.4679999999989</v>
      </c>
    </row>
    <row r="1048" spans="1:22" thickTop="1" thickBot="1">
      <c r="C1048" s="57">
        <f t="shared" si="269"/>
        <v>3378.41</v>
      </c>
      <c r="D1048" s="58">
        <v>3500</v>
      </c>
      <c r="E1048" s="59">
        <f t="shared" si="276"/>
        <v>0</v>
      </c>
      <c r="F1048" s="52" t="s">
        <v>2441</v>
      </c>
      <c r="G1048" s="138" t="s">
        <v>1713</v>
      </c>
      <c r="H1048" s="142" t="s">
        <v>624</v>
      </c>
      <c r="I1048" s="143">
        <v>1670</v>
      </c>
      <c r="J1048" s="143">
        <f t="shared" si="268"/>
        <v>317.3</v>
      </c>
      <c r="K1048" s="53">
        <f t="shared" si="270"/>
        <v>1987.3</v>
      </c>
      <c r="L1048" s="143">
        <f t="shared" si="271"/>
        <v>79.492000000000004</v>
      </c>
      <c r="M1048" s="51">
        <f t="shared" si="272"/>
        <v>2066.7919999999999</v>
      </c>
      <c r="N1048" s="54">
        <v>4</v>
      </c>
      <c r="O1048" s="95">
        <v>0</v>
      </c>
      <c r="P1048" s="54">
        <v>3</v>
      </c>
      <c r="Q1048" s="55">
        <f t="shared" si="265"/>
        <v>1</v>
      </c>
      <c r="S1048" s="61">
        <f t="shared" si="273"/>
        <v>2066.7919999999999</v>
      </c>
      <c r="T1048" s="56">
        <f t="shared" si="275"/>
        <v>10500</v>
      </c>
      <c r="U1048" s="141">
        <f t="shared" si="274"/>
        <v>4299.6239999999998</v>
      </c>
    </row>
    <row r="1049" spans="1:22" thickTop="1" thickBot="1">
      <c r="C1049" s="57">
        <f t="shared" si="269"/>
        <v>1818.6769999999999</v>
      </c>
      <c r="D1049" s="58">
        <v>1600</v>
      </c>
      <c r="E1049" s="59">
        <f t="shared" si="276"/>
        <v>0</v>
      </c>
      <c r="F1049" s="52" t="s">
        <v>2441</v>
      </c>
      <c r="G1049" s="144" t="s">
        <v>2445</v>
      </c>
      <c r="H1049" s="142" t="s">
        <v>18</v>
      </c>
      <c r="I1049" s="143">
        <v>899</v>
      </c>
      <c r="J1049" s="143">
        <f t="shared" si="268"/>
        <v>170.81</v>
      </c>
      <c r="K1049" s="53">
        <f t="shared" si="270"/>
        <v>1069.81</v>
      </c>
      <c r="L1049" s="143">
        <f t="shared" si="271"/>
        <v>42.792400000000001</v>
      </c>
      <c r="M1049" s="51">
        <f t="shared" si="272"/>
        <v>1112.6024</v>
      </c>
      <c r="N1049" s="54">
        <v>5</v>
      </c>
      <c r="O1049" s="95">
        <v>0</v>
      </c>
      <c r="P1049" s="54">
        <f>O1049+B1057</f>
        <v>0</v>
      </c>
      <c r="Q1049" s="55">
        <f t="shared" si="265"/>
        <v>5</v>
      </c>
      <c r="S1049" s="61">
        <f t="shared" si="273"/>
        <v>5563.0119999999997</v>
      </c>
      <c r="T1049" s="56">
        <f t="shared" si="275"/>
        <v>0</v>
      </c>
      <c r="U1049" s="141">
        <f t="shared" si="274"/>
        <v>0</v>
      </c>
      <c r="V1049" s="32">
        <v>2014</v>
      </c>
    </row>
    <row r="1050" spans="1:22" thickTop="1" thickBot="1">
      <c r="C1050" s="57">
        <f t="shared" si="269"/>
        <v>1925.8960000000002</v>
      </c>
      <c r="D1050" s="58">
        <v>2000</v>
      </c>
      <c r="E1050" s="59">
        <f t="shared" si="276"/>
        <v>0</v>
      </c>
      <c r="F1050" s="52" t="s">
        <v>2441</v>
      </c>
      <c r="G1050" s="138" t="s">
        <v>2446</v>
      </c>
      <c r="H1050" s="142" t="s">
        <v>11</v>
      </c>
      <c r="I1050" s="143">
        <v>952</v>
      </c>
      <c r="J1050" s="143">
        <f t="shared" si="268"/>
        <v>180.88</v>
      </c>
      <c r="K1050" s="53">
        <f t="shared" si="270"/>
        <v>1132.8800000000001</v>
      </c>
      <c r="L1050" s="143">
        <f t="shared" si="271"/>
        <v>45.315200000000004</v>
      </c>
      <c r="M1050" s="51">
        <f t="shared" si="272"/>
        <v>1178.1952000000001</v>
      </c>
      <c r="N1050" s="54">
        <v>4</v>
      </c>
      <c r="O1050" s="95">
        <v>0</v>
      </c>
      <c r="P1050" s="54">
        <v>3</v>
      </c>
      <c r="Q1050" s="55">
        <f t="shared" si="265"/>
        <v>1</v>
      </c>
      <c r="S1050" s="61">
        <f t="shared" si="273"/>
        <v>1178.1952000000001</v>
      </c>
      <c r="T1050" s="56">
        <f t="shared" si="275"/>
        <v>6000</v>
      </c>
      <c r="U1050" s="141">
        <f t="shared" si="274"/>
        <v>2465.4143999999997</v>
      </c>
      <c r="V1050" s="32">
        <v>2013</v>
      </c>
    </row>
    <row r="1051" spans="1:22" thickTop="1" thickBot="1">
      <c r="C1051" s="57">
        <f t="shared" si="269"/>
        <v>1225.9379999999999</v>
      </c>
      <c r="D1051" s="58">
        <v>1600</v>
      </c>
      <c r="E1051" s="59">
        <f t="shared" si="276"/>
        <v>0</v>
      </c>
      <c r="F1051" s="52" t="s">
        <v>2441</v>
      </c>
      <c r="G1051" s="138" t="s">
        <v>2447</v>
      </c>
      <c r="H1051" s="142" t="s">
        <v>1383</v>
      </c>
      <c r="I1051" s="143">
        <v>606</v>
      </c>
      <c r="J1051" s="143">
        <f t="shared" si="268"/>
        <v>115.14</v>
      </c>
      <c r="K1051" s="53">
        <f t="shared" si="270"/>
        <v>721.14</v>
      </c>
      <c r="L1051" s="143">
        <f t="shared" si="271"/>
        <v>28.845600000000001</v>
      </c>
      <c r="M1051" s="51">
        <f t="shared" si="272"/>
        <v>749.98559999999998</v>
      </c>
      <c r="N1051" s="54">
        <v>1</v>
      </c>
      <c r="O1051" s="95">
        <v>0</v>
      </c>
      <c r="P1051" s="54">
        <v>0</v>
      </c>
      <c r="Q1051" s="55">
        <f t="shared" si="265"/>
        <v>1</v>
      </c>
      <c r="S1051" s="61">
        <f t="shared" si="273"/>
        <v>749.98559999999998</v>
      </c>
      <c r="T1051" s="56">
        <f t="shared" si="275"/>
        <v>0</v>
      </c>
      <c r="U1051" s="141">
        <f t="shared" si="274"/>
        <v>0</v>
      </c>
      <c r="V1051" s="32">
        <v>2012</v>
      </c>
    </row>
    <row r="1052" spans="1:22" thickTop="1" thickBot="1">
      <c r="C1052" s="57">
        <f t="shared" si="269"/>
        <v>2921.212</v>
      </c>
      <c r="D1052" s="58">
        <v>3500</v>
      </c>
      <c r="E1052" s="59">
        <f t="shared" si="276"/>
        <v>0</v>
      </c>
      <c r="F1052" s="52" t="s">
        <v>2442</v>
      </c>
      <c r="G1052" s="138" t="s">
        <v>333</v>
      </c>
      <c r="H1052" s="142" t="s">
        <v>35</v>
      </c>
      <c r="I1052" s="143">
        <v>1444</v>
      </c>
      <c r="J1052" s="143">
        <f t="shared" si="268"/>
        <v>274.36</v>
      </c>
      <c r="K1052" s="53">
        <f t="shared" si="270"/>
        <v>1718.3600000000001</v>
      </c>
      <c r="L1052" s="143">
        <f t="shared" si="271"/>
        <v>68.734400000000008</v>
      </c>
      <c r="M1052" s="51">
        <f t="shared" si="272"/>
        <v>1787.0944000000002</v>
      </c>
      <c r="N1052" s="54">
        <v>3</v>
      </c>
      <c r="O1052" s="95">
        <v>0</v>
      </c>
      <c r="P1052" s="54">
        <v>2</v>
      </c>
      <c r="Q1052" s="55">
        <f t="shared" si="265"/>
        <v>1</v>
      </c>
      <c r="S1052" s="61">
        <f t="shared" si="273"/>
        <v>1787.0944000000002</v>
      </c>
      <c r="T1052" s="56">
        <f t="shared" si="275"/>
        <v>7000</v>
      </c>
      <c r="U1052" s="141">
        <f t="shared" si="274"/>
        <v>3425.8111999999996</v>
      </c>
    </row>
    <row r="1053" spans="1:22" thickTop="1" thickBot="1">
      <c r="C1053" s="57">
        <f t="shared" si="269"/>
        <v>3884.1600000000003</v>
      </c>
      <c r="D1053" s="58">
        <v>3500</v>
      </c>
      <c r="E1053" s="59">
        <f t="shared" si="276"/>
        <v>0</v>
      </c>
      <c r="F1053" s="52" t="s">
        <v>2440</v>
      </c>
      <c r="G1053" s="138" t="s">
        <v>1713</v>
      </c>
      <c r="H1053" s="142" t="s">
        <v>11</v>
      </c>
      <c r="I1053" s="143">
        <v>1920</v>
      </c>
      <c r="J1053" s="143">
        <f t="shared" si="268"/>
        <v>364.8</v>
      </c>
      <c r="K1053" s="53">
        <f t="shared" si="270"/>
        <v>2284.8000000000002</v>
      </c>
      <c r="L1053" s="143">
        <f t="shared" si="271"/>
        <v>91.39200000000001</v>
      </c>
      <c r="M1053" s="51">
        <f t="shared" si="272"/>
        <v>2376.192</v>
      </c>
      <c r="N1053" s="54">
        <v>4</v>
      </c>
      <c r="O1053" s="95">
        <v>0</v>
      </c>
      <c r="P1053" s="54">
        <v>1</v>
      </c>
      <c r="Q1053" s="55">
        <f t="shared" si="265"/>
        <v>3</v>
      </c>
      <c r="S1053" s="61">
        <f t="shared" si="273"/>
        <v>7128.576</v>
      </c>
      <c r="T1053" s="56">
        <f t="shared" si="275"/>
        <v>3500</v>
      </c>
      <c r="U1053" s="141">
        <f t="shared" si="274"/>
        <v>1123.808</v>
      </c>
      <c r="V1053" s="32">
        <v>2014</v>
      </c>
    </row>
    <row r="1054" spans="1:22" thickTop="1" thickBot="1">
      <c r="C1054" s="57">
        <f t="shared" si="269"/>
        <v>3783.01</v>
      </c>
      <c r="D1054" s="58">
        <v>3500</v>
      </c>
      <c r="E1054" s="59">
        <f t="shared" si="276"/>
        <v>0</v>
      </c>
      <c r="F1054" s="52" t="s">
        <v>2440</v>
      </c>
      <c r="G1054" s="138" t="s">
        <v>2448</v>
      </c>
      <c r="H1054" s="142" t="s">
        <v>11</v>
      </c>
      <c r="I1054" s="143">
        <v>1870</v>
      </c>
      <c r="J1054" s="143">
        <f t="shared" si="268"/>
        <v>355.3</v>
      </c>
      <c r="K1054" s="53">
        <f t="shared" si="270"/>
        <v>2225.3000000000002</v>
      </c>
      <c r="L1054" s="143">
        <f t="shared" si="271"/>
        <v>89.012000000000015</v>
      </c>
      <c r="M1054" s="51">
        <f t="shared" si="272"/>
        <v>2314.3120000000004</v>
      </c>
      <c r="N1054" s="54">
        <v>5</v>
      </c>
      <c r="O1054" s="95">
        <v>0</v>
      </c>
      <c r="P1054" s="54">
        <v>1</v>
      </c>
      <c r="Q1054" s="55">
        <f t="shared" si="265"/>
        <v>4</v>
      </c>
      <c r="S1054" s="61">
        <f t="shared" si="273"/>
        <v>9257.2480000000014</v>
      </c>
      <c r="T1054" s="56">
        <f t="shared" si="275"/>
        <v>3500</v>
      </c>
      <c r="U1054" s="141">
        <f t="shared" si="274"/>
        <v>1185.6879999999996</v>
      </c>
      <c r="V1054" s="32">
        <v>2013</v>
      </c>
    </row>
    <row r="1055" spans="1:22" thickTop="1" thickBot="1">
      <c r="C1055" s="57">
        <f t="shared" si="269"/>
        <v>1782.2630000000001</v>
      </c>
      <c r="D1055" s="58">
        <v>1800</v>
      </c>
      <c r="E1055" s="59">
        <f t="shared" si="276"/>
        <v>0</v>
      </c>
      <c r="F1055" s="52" t="s">
        <v>2440</v>
      </c>
      <c r="G1055" s="138" t="s">
        <v>2449</v>
      </c>
      <c r="H1055" s="142" t="s">
        <v>11</v>
      </c>
      <c r="I1055" s="143">
        <v>881</v>
      </c>
      <c r="J1055" s="143">
        <f t="shared" si="268"/>
        <v>167.39000000000001</v>
      </c>
      <c r="K1055" s="53">
        <f t="shared" si="270"/>
        <v>1048.3900000000001</v>
      </c>
      <c r="L1055" s="143">
        <f t="shared" si="271"/>
        <v>41.935600000000008</v>
      </c>
      <c r="M1055" s="51">
        <f t="shared" si="272"/>
        <v>1090.3256000000001</v>
      </c>
      <c r="N1055" s="54">
        <v>5</v>
      </c>
      <c r="O1055" s="95">
        <v>0</v>
      </c>
      <c r="P1055" s="54">
        <v>1</v>
      </c>
      <c r="Q1055" s="55">
        <f t="shared" si="265"/>
        <v>4</v>
      </c>
      <c r="S1055" s="61">
        <f t="shared" si="273"/>
        <v>4361.3024000000005</v>
      </c>
      <c r="T1055" s="56">
        <f t="shared" si="275"/>
        <v>1800</v>
      </c>
      <c r="U1055" s="141">
        <f t="shared" si="274"/>
        <v>709.67439999999988</v>
      </c>
      <c r="V1055" s="32">
        <v>2013</v>
      </c>
    </row>
    <row r="1056" spans="1:22" thickTop="1" thickBot="1">
      <c r="C1056" s="57">
        <f t="shared" si="269"/>
        <v>1749.8949999999998</v>
      </c>
      <c r="D1056" s="58">
        <v>2500</v>
      </c>
      <c r="E1056" s="59">
        <f t="shared" si="276"/>
        <v>0</v>
      </c>
      <c r="F1056" s="52" t="s">
        <v>2440</v>
      </c>
      <c r="G1056" s="138" t="s">
        <v>565</v>
      </c>
      <c r="H1056" s="142" t="s">
        <v>63</v>
      </c>
      <c r="I1056" s="143">
        <v>865</v>
      </c>
      <c r="J1056" s="143">
        <f t="shared" si="268"/>
        <v>164.35</v>
      </c>
      <c r="K1056" s="53">
        <f t="shared" si="270"/>
        <v>1029.3499999999999</v>
      </c>
      <c r="L1056" s="143">
        <f t="shared" si="271"/>
        <v>41.173999999999999</v>
      </c>
      <c r="M1056" s="51">
        <f t="shared" si="272"/>
        <v>1070.5239999999999</v>
      </c>
      <c r="N1056" s="54">
        <v>4</v>
      </c>
      <c r="O1056" s="95">
        <v>0</v>
      </c>
      <c r="P1056" s="54">
        <v>3</v>
      </c>
      <c r="Q1056" s="55">
        <f t="shared" si="265"/>
        <v>1</v>
      </c>
      <c r="S1056" s="61">
        <f t="shared" si="273"/>
        <v>1070.5239999999999</v>
      </c>
      <c r="T1056" s="56">
        <f t="shared" si="275"/>
        <v>7500</v>
      </c>
      <c r="U1056" s="141">
        <f t="shared" si="274"/>
        <v>4288.4279999999999</v>
      </c>
      <c r="V1056" s="32">
        <v>2012</v>
      </c>
    </row>
    <row r="1057" spans="1:23" thickTop="1" thickBot="1">
      <c r="B1057" s="60">
        <v>0</v>
      </c>
      <c r="C1057" s="57">
        <f t="shared" si="269"/>
        <v>2427.6</v>
      </c>
      <c r="D1057" s="58">
        <v>2700</v>
      </c>
      <c r="E1057" s="59">
        <f t="shared" si="276"/>
        <v>0</v>
      </c>
      <c r="F1057" s="52" t="s">
        <v>2440</v>
      </c>
      <c r="G1057" s="138" t="s">
        <v>2458</v>
      </c>
      <c r="H1057" s="142" t="s">
        <v>225</v>
      </c>
      <c r="I1057" s="143">
        <v>1200</v>
      </c>
      <c r="J1057" s="143">
        <f t="shared" si="268"/>
        <v>228</v>
      </c>
      <c r="K1057" s="53">
        <f t="shared" si="270"/>
        <v>1428</v>
      </c>
      <c r="L1057" s="143">
        <f t="shared" si="271"/>
        <v>57.120000000000005</v>
      </c>
      <c r="M1057" s="51">
        <f t="shared" si="272"/>
        <v>1485.12</v>
      </c>
      <c r="N1057" s="54">
        <v>1</v>
      </c>
      <c r="O1057" s="95">
        <v>0</v>
      </c>
      <c r="P1057" s="54">
        <v>0</v>
      </c>
      <c r="Q1057" s="55">
        <f t="shared" si="265"/>
        <v>1</v>
      </c>
      <c r="S1057" s="61">
        <f t="shared" si="273"/>
        <v>1485.12</v>
      </c>
      <c r="T1057" s="56">
        <f t="shared" si="275"/>
        <v>0</v>
      </c>
      <c r="U1057" s="141">
        <f t="shared" si="274"/>
        <v>0</v>
      </c>
      <c r="V1057" s="32">
        <v>2013</v>
      </c>
    </row>
    <row r="1058" spans="1:23" thickTop="1" thickBot="1">
      <c r="B1058" s="60">
        <v>0</v>
      </c>
      <c r="C1058" s="57">
        <f t="shared" si="269"/>
        <v>4248.3</v>
      </c>
      <c r="D1058" s="58">
        <v>4500</v>
      </c>
      <c r="E1058" s="59">
        <f t="shared" si="276"/>
        <v>0</v>
      </c>
      <c r="F1058" s="52" t="s">
        <v>2459</v>
      </c>
      <c r="G1058" s="138" t="s">
        <v>2460</v>
      </c>
      <c r="H1058" s="142" t="s">
        <v>225</v>
      </c>
      <c r="I1058" s="143">
        <v>2100</v>
      </c>
      <c r="J1058" s="143">
        <f t="shared" si="268"/>
        <v>399</v>
      </c>
      <c r="K1058" s="53">
        <f t="shared" si="270"/>
        <v>2499</v>
      </c>
      <c r="L1058" s="143">
        <f t="shared" si="271"/>
        <v>99.960000000000008</v>
      </c>
      <c r="M1058" s="51">
        <f t="shared" si="272"/>
        <v>2598.96</v>
      </c>
      <c r="N1058" s="54">
        <v>1</v>
      </c>
      <c r="O1058" s="95">
        <v>0</v>
      </c>
      <c r="P1058" s="54">
        <v>0</v>
      </c>
      <c r="Q1058" s="55">
        <f t="shared" si="265"/>
        <v>1</v>
      </c>
      <c r="S1058" s="61">
        <f t="shared" si="273"/>
        <v>2598.96</v>
      </c>
      <c r="T1058" s="56">
        <f t="shared" si="275"/>
        <v>0</v>
      </c>
      <c r="U1058" s="141">
        <f t="shared" si="274"/>
        <v>0</v>
      </c>
      <c r="V1058" s="32">
        <v>2013</v>
      </c>
    </row>
    <row r="1059" spans="1:23" thickTop="1" thickBot="1">
      <c r="A1059" s="32">
        <v>813</v>
      </c>
      <c r="B1059" s="60">
        <v>3</v>
      </c>
      <c r="C1059" s="57">
        <f t="shared" si="269"/>
        <v>4003.5170000000003</v>
      </c>
      <c r="D1059" s="58">
        <v>3500</v>
      </c>
      <c r="E1059" s="59">
        <f t="shared" si="276"/>
        <v>10500</v>
      </c>
      <c r="F1059" s="52" t="s">
        <v>1718</v>
      </c>
      <c r="G1059" s="138" t="s">
        <v>2463</v>
      </c>
      <c r="H1059" s="142" t="s">
        <v>35</v>
      </c>
      <c r="I1059" s="143">
        <v>1979</v>
      </c>
      <c r="J1059" s="143">
        <f t="shared" si="268"/>
        <v>376.01</v>
      </c>
      <c r="K1059" s="53">
        <f t="shared" si="270"/>
        <v>2355.0100000000002</v>
      </c>
      <c r="L1059" s="143">
        <f t="shared" si="271"/>
        <v>94.200400000000016</v>
      </c>
      <c r="M1059" s="51">
        <f t="shared" si="272"/>
        <v>2449.2104000000004</v>
      </c>
      <c r="N1059" s="54">
        <v>10</v>
      </c>
      <c r="O1059" s="95">
        <v>0</v>
      </c>
      <c r="P1059" s="54">
        <v>3</v>
      </c>
      <c r="Q1059" s="55">
        <f t="shared" si="265"/>
        <v>7</v>
      </c>
      <c r="S1059" s="61">
        <f t="shared" si="273"/>
        <v>17144.472800000003</v>
      </c>
      <c r="T1059" s="56">
        <f t="shared" si="275"/>
        <v>10500</v>
      </c>
      <c r="U1059" s="141">
        <f t="shared" si="274"/>
        <v>3152.3687999999984</v>
      </c>
      <c r="V1059" s="32" t="s">
        <v>1369</v>
      </c>
    </row>
    <row r="1060" spans="1:23" thickTop="1" thickBot="1">
      <c r="A1060" s="32">
        <v>816</v>
      </c>
      <c r="B1060" s="60">
        <v>2</v>
      </c>
      <c r="C1060" s="57">
        <f t="shared" si="269"/>
        <v>1288.6509999999998</v>
      </c>
      <c r="D1060" s="58">
        <v>1500</v>
      </c>
      <c r="E1060" s="59">
        <f t="shared" si="276"/>
        <v>3000</v>
      </c>
      <c r="F1060" s="52" t="s">
        <v>1715</v>
      </c>
      <c r="G1060" s="138" t="s">
        <v>1326</v>
      </c>
      <c r="H1060" s="142" t="s">
        <v>1383</v>
      </c>
      <c r="I1060" s="143">
        <v>637</v>
      </c>
      <c r="J1060" s="143">
        <f t="shared" si="268"/>
        <v>121.03</v>
      </c>
      <c r="K1060" s="53">
        <f t="shared" si="270"/>
        <v>758.03</v>
      </c>
      <c r="L1060" s="143">
        <f t="shared" si="271"/>
        <v>30.321200000000001</v>
      </c>
      <c r="M1060" s="51">
        <f t="shared" si="272"/>
        <v>788.35119999999995</v>
      </c>
      <c r="N1060" s="54">
        <v>5</v>
      </c>
      <c r="O1060" s="95">
        <v>0</v>
      </c>
      <c r="P1060" s="54">
        <v>2</v>
      </c>
      <c r="Q1060" s="55">
        <f t="shared" si="265"/>
        <v>3</v>
      </c>
      <c r="S1060" s="61">
        <f t="shared" si="273"/>
        <v>2365.0535999999997</v>
      </c>
      <c r="T1060" s="56">
        <f t="shared" si="275"/>
        <v>3000</v>
      </c>
      <c r="U1060" s="141">
        <f t="shared" si="274"/>
        <v>1423.2976000000001</v>
      </c>
      <c r="V1060" s="32" t="s">
        <v>1324</v>
      </c>
    </row>
    <row r="1061" spans="1:23" thickTop="1" thickBot="1">
      <c r="A1061" s="32">
        <v>814</v>
      </c>
      <c r="B1061" s="60">
        <v>2</v>
      </c>
      <c r="C1061" s="57">
        <f t="shared" si="269"/>
        <v>3437.0769999999998</v>
      </c>
      <c r="D1061" s="58">
        <v>3600</v>
      </c>
      <c r="E1061" s="59">
        <f t="shared" si="276"/>
        <v>7200</v>
      </c>
      <c r="F1061" s="52" t="s">
        <v>1716</v>
      </c>
      <c r="G1061" s="138" t="s">
        <v>333</v>
      </c>
      <c r="H1061" s="142" t="s">
        <v>35</v>
      </c>
      <c r="I1061" s="143">
        <v>1699</v>
      </c>
      <c r="J1061" s="143">
        <f t="shared" si="268"/>
        <v>322.81</v>
      </c>
      <c r="K1061" s="53">
        <f t="shared" si="270"/>
        <v>2021.81</v>
      </c>
      <c r="L1061" s="143">
        <f t="shared" si="271"/>
        <v>80.872399999999999</v>
      </c>
      <c r="M1061" s="51">
        <f t="shared" si="272"/>
        <v>2102.6824000000001</v>
      </c>
      <c r="N1061" s="54">
        <v>6</v>
      </c>
      <c r="O1061" s="95">
        <v>0</v>
      </c>
      <c r="P1061" s="54">
        <v>2</v>
      </c>
      <c r="Q1061" s="55">
        <f t="shared" si="265"/>
        <v>4</v>
      </c>
      <c r="S1061" s="61">
        <f t="shared" si="273"/>
        <v>8410.7296000000006</v>
      </c>
      <c r="T1061" s="56">
        <f t="shared" si="275"/>
        <v>7200</v>
      </c>
      <c r="U1061" s="141">
        <f t="shared" si="274"/>
        <v>2994.6351999999997</v>
      </c>
    </row>
    <row r="1062" spans="1:23" thickTop="1" thickBot="1">
      <c r="A1062" s="32">
        <v>825</v>
      </c>
      <c r="C1062" s="57">
        <f t="shared" si="269"/>
        <v>3050.6839999999997</v>
      </c>
      <c r="D1062" s="58">
        <v>3000</v>
      </c>
      <c r="E1062" s="59">
        <f t="shared" ref="E1062:E1070" si="277">B1070*D1062</f>
        <v>0</v>
      </c>
      <c r="F1062" s="52" t="s">
        <v>133</v>
      </c>
      <c r="G1062" s="138" t="s">
        <v>134</v>
      </c>
      <c r="H1062" s="142" t="s">
        <v>11</v>
      </c>
      <c r="I1062" s="143">
        <v>1508</v>
      </c>
      <c r="J1062" s="143">
        <f t="shared" si="268"/>
        <v>286.52</v>
      </c>
      <c r="K1062" s="53">
        <f t="shared" si="270"/>
        <v>1794.52</v>
      </c>
      <c r="L1062" s="143">
        <f t="shared" si="271"/>
        <v>71.780799999999999</v>
      </c>
      <c r="M1062" s="51">
        <f t="shared" si="272"/>
        <v>1866.3008</v>
      </c>
      <c r="N1062" s="54">
        <v>8</v>
      </c>
      <c r="O1062" s="95">
        <v>3</v>
      </c>
      <c r="P1062" s="54">
        <f>O1062+B1070</f>
        <v>3</v>
      </c>
      <c r="Q1062" s="55">
        <f t="shared" si="265"/>
        <v>5</v>
      </c>
      <c r="S1062" s="61">
        <f t="shared" si="273"/>
        <v>9331.5040000000008</v>
      </c>
      <c r="T1062" s="56">
        <f t="shared" si="275"/>
        <v>9000</v>
      </c>
      <c r="U1062" s="141">
        <f t="shared" si="274"/>
        <v>3401.0976000000001</v>
      </c>
    </row>
    <row r="1063" spans="1:23" thickTop="1" thickBot="1">
      <c r="A1063" s="32">
        <v>1036</v>
      </c>
      <c r="C1063" s="57">
        <f t="shared" si="269"/>
        <v>3050.6839999999997</v>
      </c>
      <c r="D1063" s="58">
        <v>3000</v>
      </c>
      <c r="E1063" s="59">
        <f t="shared" si="277"/>
        <v>0</v>
      </c>
      <c r="F1063" s="52" t="s">
        <v>133</v>
      </c>
      <c r="G1063" s="138" t="s">
        <v>135</v>
      </c>
      <c r="H1063" s="142" t="s">
        <v>11</v>
      </c>
      <c r="I1063" s="143">
        <v>1508</v>
      </c>
      <c r="J1063" s="143">
        <f t="shared" si="268"/>
        <v>286.52</v>
      </c>
      <c r="K1063" s="53">
        <f t="shared" si="270"/>
        <v>1794.52</v>
      </c>
      <c r="L1063" s="143">
        <f t="shared" si="271"/>
        <v>71.780799999999999</v>
      </c>
      <c r="M1063" s="51">
        <f t="shared" si="272"/>
        <v>1866.3008</v>
      </c>
      <c r="N1063" s="54">
        <v>4</v>
      </c>
      <c r="O1063" s="95">
        <v>4</v>
      </c>
      <c r="P1063" s="54">
        <f>O1063+B1071</f>
        <v>4</v>
      </c>
      <c r="Q1063" s="55">
        <f t="shared" si="265"/>
        <v>0</v>
      </c>
      <c r="S1063" s="61">
        <f t="shared" si="273"/>
        <v>0</v>
      </c>
      <c r="T1063" s="56">
        <f t="shared" si="275"/>
        <v>12000</v>
      </c>
      <c r="U1063" s="141">
        <f t="shared" si="274"/>
        <v>4534.7968000000001</v>
      </c>
    </row>
    <row r="1064" spans="1:23" thickTop="1" thickBot="1">
      <c r="A1064" s="32">
        <v>826</v>
      </c>
      <c r="C1064" s="57">
        <f t="shared" si="269"/>
        <v>3052.7069999999999</v>
      </c>
      <c r="D1064" s="58">
        <v>3000</v>
      </c>
      <c r="E1064" s="59">
        <f t="shared" si="277"/>
        <v>0</v>
      </c>
      <c r="F1064" s="52" t="s">
        <v>133</v>
      </c>
      <c r="G1064" s="138" t="s">
        <v>483</v>
      </c>
      <c r="H1064" s="142" t="s">
        <v>11</v>
      </c>
      <c r="I1064" s="143">
        <v>1509</v>
      </c>
      <c r="J1064" s="143">
        <f t="shared" si="268"/>
        <v>286.70999999999998</v>
      </c>
      <c r="K1064" s="53">
        <f t="shared" si="270"/>
        <v>1795.71</v>
      </c>
      <c r="L1064" s="143">
        <f t="shared" si="271"/>
        <v>71.828400000000002</v>
      </c>
      <c r="M1064" s="51">
        <f t="shared" si="272"/>
        <v>1867.5384000000001</v>
      </c>
      <c r="N1064" s="54">
        <v>4</v>
      </c>
      <c r="O1064" s="95">
        <v>3</v>
      </c>
      <c r="P1064" s="54">
        <f>O1064+B1072</f>
        <v>3</v>
      </c>
      <c r="Q1064" s="55">
        <f t="shared" ref="Q1064:Q1127" si="278">N1064-P1064</f>
        <v>1</v>
      </c>
      <c r="S1064" s="61">
        <f t="shared" si="273"/>
        <v>1867.5384000000001</v>
      </c>
      <c r="T1064" s="56">
        <f t="shared" si="275"/>
        <v>9000</v>
      </c>
      <c r="U1064" s="141">
        <f t="shared" si="274"/>
        <v>3397.3847999999998</v>
      </c>
    </row>
    <row r="1065" spans="1:23" thickTop="1" thickBot="1">
      <c r="A1065" s="32">
        <v>1034</v>
      </c>
      <c r="C1065" s="57">
        <f t="shared" si="269"/>
        <v>3054.73</v>
      </c>
      <c r="D1065" s="58">
        <v>3000</v>
      </c>
      <c r="E1065" s="59">
        <f t="shared" si="277"/>
        <v>0</v>
      </c>
      <c r="F1065" s="52" t="s">
        <v>133</v>
      </c>
      <c r="G1065" s="138" t="s">
        <v>484</v>
      </c>
      <c r="H1065" s="142" t="s">
        <v>11</v>
      </c>
      <c r="I1065" s="143">
        <v>1510</v>
      </c>
      <c r="J1065" s="143">
        <f t="shared" si="268"/>
        <v>286.89999999999998</v>
      </c>
      <c r="K1065" s="53">
        <f t="shared" si="270"/>
        <v>1796.9</v>
      </c>
      <c r="L1065" s="143">
        <f t="shared" si="271"/>
        <v>71.876000000000005</v>
      </c>
      <c r="M1065" s="51">
        <f t="shared" si="272"/>
        <v>1868.7760000000001</v>
      </c>
      <c r="N1065" s="54">
        <v>4</v>
      </c>
      <c r="O1065" s="95">
        <v>3</v>
      </c>
      <c r="P1065" s="54">
        <f>O1065+B1073</f>
        <v>3</v>
      </c>
      <c r="Q1065" s="55">
        <f t="shared" si="278"/>
        <v>1</v>
      </c>
      <c r="S1065" s="61">
        <f t="shared" si="273"/>
        <v>1868.7760000000001</v>
      </c>
      <c r="T1065" s="56">
        <f t="shared" si="275"/>
        <v>9000</v>
      </c>
      <c r="U1065" s="141">
        <f t="shared" si="274"/>
        <v>3393.6719999999996</v>
      </c>
    </row>
    <row r="1066" spans="1:23" thickTop="1" thickBot="1">
      <c r="A1066" s="32">
        <v>827</v>
      </c>
      <c r="C1066" s="57">
        <f t="shared" si="269"/>
        <v>5170.7879999999996</v>
      </c>
      <c r="D1066" s="58">
        <v>5500</v>
      </c>
      <c r="E1066" s="59">
        <f t="shared" si="277"/>
        <v>0</v>
      </c>
      <c r="F1066" s="52" t="s">
        <v>685</v>
      </c>
      <c r="G1066" s="138" t="s">
        <v>686</v>
      </c>
      <c r="H1066" s="142" t="s">
        <v>624</v>
      </c>
      <c r="I1066" s="143">
        <v>2556</v>
      </c>
      <c r="J1066" s="143">
        <f t="shared" si="268"/>
        <v>485.64</v>
      </c>
      <c r="K1066" s="53">
        <f t="shared" si="270"/>
        <v>3041.64</v>
      </c>
      <c r="L1066" s="143">
        <f t="shared" si="271"/>
        <v>121.6656</v>
      </c>
      <c r="M1066" s="51">
        <f t="shared" si="272"/>
        <v>3163.3055999999997</v>
      </c>
      <c r="N1066" s="54">
        <v>1</v>
      </c>
      <c r="O1066" s="95">
        <v>0</v>
      </c>
      <c r="P1066" s="54">
        <f>O1066+B1074</f>
        <v>0</v>
      </c>
      <c r="Q1066" s="55">
        <f t="shared" si="278"/>
        <v>1</v>
      </c>
      <c r="S1066" s="61">
        <f t="shared" si="273"/>
        <v>3163.3055999999997</v>
      </c>
      <c r="T1066" s="56">
        <f t="shared" si="275"/>
        <v>0</v>
      </c>
      <c r="U1066" s="141">
        <f t="shared" si="274"/>
        <v>0</v>
      </c>
    </row>
    <row r="1067" spans="1:23" thickTop="1" thickBot="1">
      <c r="A1067" s="32">
        <v>1035</v>
      </c>
      <c r="C1067" s="57">
        <f t="shared" si="269"/>
        <v>1964.3329999999999</v>
      </c>
      <c r="E1067" s="59">
        <f t="shared" si="277"/>
        <v>0</v>
      </c>
      <c r="F1067" s="52" t="s">
        <v>611</v>
      </c>
      <c r="G1067" s="138" t="s">
        <v>612</v>
      </c>
      <c r="H1067" s="142" t="s">
        <v>24</v>
      </c>
      <c r="I1067" s="143">
        <v>971</v>
      </c>
      <c r="J1067" s="143">
        <f t="shared" si="268"/>
        <v>184.49</v>
      </c>
      <c r="K1067" s="125">
        <f t="shared" si="270"/>
        <v>1155.49</v>
      </c>
      <c r="L1067" s="143">
        <f t="shared" si="271"/>
        <v>46.2196</v>
      </c>
      <c r="M1067" s="51">
        <f t="shared" si="272"/>
        <v>1201.7095999999999</v>
      </c>
      <c r="N1067" s="54">
        <v>4</v>
      </c>
      <c r="O1067" s="95">
        <v>0</v>
      </c>
      <c r="P1067" s="54">
        <v>0</v>
      </c>
      <c r="Q1067" s="55">
        <f t="shared" si="278"/>
        <v>4</v>
      </c>
      <c r="S1067" s="61">
        <f t="shared" si="273"/>
        <v>4806.8383999999996</v>
      </c>
      <c r="T1067" s="56">
        <f t="shared" si="275"/>
        <v>0</v>
      </c>
      <c r="U1067" s="141">
        <f t="shared" si="274"/>
        <v>0</v>
      </c>
    </row>
    <row r="1068" spans="1:23" thickTop="1" thickBot="1">
      <c r="A1068" s="32">
        <v>1033</v>
      </c>
      <c r="C1068" s="57">
        <f t="shared" si="269"/>
        <v>5589.549</v>
      </c>
      <c r="D1068" s="58">
        <v>5800</v>
      </c>
      <c r="E1068" s="59">
        <f t="shared" si="277"/>
        <v>0</v>
      </c>
      <c r="F1068" s="52" t="s">
        <v>2142</v>
      </c>
      <c r="G1068" s="138" t="s">
        <v>2143</v>
      </c>
      <c r="H1068" s="142" t="s">
        <v>1383</v>
      </c>
      <c r="I1068" s="143">
        <v>2763</v>
      </c>
      <c r="J1068" s="143">
        <f t="shared" si="268"/>
        <v>524.97</v>
      </c>
      <c r="K1068" s="127">
        <f t="shared" si="270"/>
        <v>3287.9700000000003</v>
      </c>
      <c r="L1068" s="143">
        <f t="shared" si="271"/>
        <v>131.5188</v>
      </c>
      <c r="M1068" s="51">
        <f t="shared" si="272"/>
        <v>3419.4888000000001</v>
      </c>
      <c r="N1068" s="54">
        <v>1</v>
      </c>
      <c r="O1068" s="95">
        <v>0</v>
      </c>
      <c r="P1068" s="54">
        <v>0</v>
      </c>
      <c r="Q1068" s="55">
        <f t="shared" si="278"/>
        <v>1</v>
      </c>
      <c r="S1068" s="61">
        <f t="shared" si="273"/>
        <v>3419.4888000000001</v>
      </c>
      <c r="T1068" s="56">
        <f t="shared" si="275"/>
        <v>0</v>
      </c>
      <c r="U1068" s="141">
        <f t="shared" si="274"/>
        <v>0</v>
      </c>
      <c r="V1068" s="32" t="s">
        <v>1844</v>
      </c>
    </row>
    <row r="1069" spans="1:23" thickTop="1" thickBot="1">
      <c r="A1069" s="32">
        <v>828</v>
      </c>
      <c r="C1069" s="57">
        <f t="shared" si="269"/>
        <v>2508.52</v>
      </c>
      <c r="D1069" s="58">
        <v>5000</v>
      </c>
      <c r="E1069" s="59">
        <f t="shared" si="277"/>
        <v>0</v>
      </c>
      <c r="F1069" s="52" t="s">
        <v>1548</v>
      </c>
      <c r="G1069" s="138" t="s">
        <v>1549</v>
      </c>
      <c r="H1069" s="142" t="s">
        <v>286</v>
      </c>
      <c r="I1069" s="143">
        <v>1240</v>
      </c>
      <c r="J1069" s="143">
        <f t="shared" si="268"/>
        <v>235.6</v>
      </c>
      <c r="K1069" s="53">
        <f t="shared" si="270"/>
        <v>1475.6</v>
      </c>
      <c r="L1069" s="143">
        <f t="shared" si="271"/>
        <v>59.024000000000001</v>
      </c>
      <c r="M1069" s="51">
        <f t="shared" si="272"/>
        <v>1534.6239999999998</v>
      </c>
      <c r="N1069" s="54">
        <v>5</v>
      </c>
      <c r="O1069" s="95">
        <v>0</v>
      </c>
      <c r="P1069" s="54">
        <v>3</v>
      </c>
      <c r="Q1069" s="55">
        <f t="shared" si="278"/>
        <v>2</v>
      </c>
      <c r="S1069" s="61">
        <f t="shared" si="273"/>
        <v>3069.2479999999996</v>
      </c>
      <c r="T1069" s="56">
        <f t="shared" si="275"/>
        <v>15000</v>
      </c>
      <c r="U1069" s="141">
        <f t="shared" si="274"/>
        <v>10396.128000000001</v>
      </c>
      <c r="V1069" s="32">
        <v>2011</v>
      </c>
    </row>
    <row r="1070" spans="1:23" thickTop="1" thickBot="1">
      <c r="A1070" s="32">
        <v>829</v>
      </c>
      <c r="C1070" s="57">
        <f t="shared" si="269"/>
        <v>1460.606</v>
      </c>
      <c r="D1070" s="58">
        <v>2000</v>
      </c>
      <c r="E1070" s="59">
        <f t="shared" si="277"/>
        <v>0</v>
      </c>
      <c r="F1070" s="52" t="s">
        <v>1265</v>
      </c>
      <c r="G1070" s="138" t="s">
        <v>2432</v>
      </c>
      <c r="H1070" s="142" t="s">
        <v>624</v>
      </c>
      <c r="I1070" s="143">
        <v>722</v>
      </c>
      <c r="J1070" s="143">
        <f t="shared" si="268"/>
        <v>137.18</v>
      </c>
      <c r="K1070" s="53">
        <f t="shared" si="270"/>
        <v>859.18000000000006</v>
      </c>
      <c r="L1070" s="143">
        <f t="shared" si="271"/>
        <v>34.367200000000004</v>
      </c>
      <c r="M1070" s="51">
        <f t="shared" si="272"/>
        <v>893.54720000000009</v>
      </c>
      <c r="N1070" s="54">
        <v>8</v>
      </c>
      <c r="O1070" s="95">
        <v>0</v>
      </c>
      <c r="P1070" s="54">
        <v>1</v>
      </c>
      <c r="Q1070" s="55">
        <f t="shared" si="278"/>
        <v>7</v>
      </c>
      <c r="S1070" s="61">
        <f t="shared" si="273"/>
        <v>6254.8304000000007</v>
      </c>
      <c r="T1070" s="56">
        <f t="shared" si="275"/>
        <v>2000</v>
      </c>
      <c r="U1070" s="141">
        <f t="shared" si="274"/>
        <v>1106.4528</v>
      </c>
    </row>
    <row r="1071" spans="1:23" thickTop="1" thickBot="1">
      <c r="A1071" s="32">
        <v>973</v>
      </c>
      <c r="C1071" s="57">
        <f t="shared" si="269"/>
        <v>15214.982999999998</v>
      </c>
      <c r="D1071" s="58">
        <v>24000</v>
      </c>
      <c r="E1071" s="59">
        <f>B1078*D1071</f>
        <v>0</v>
      </c>
      <c r="F1071" s="52" t="s">
        <v>2373</v>
      </c>
      <c r="G1071" s="138" t="s">
        <v>177</v>
      </c>
      <c r="H1071" s="142" t="s">
        <v>21</v>
      </c>
      <c r="I1071" s="143">
        <v>7521</v>
      </c>
      <c r="J1071" s="143">
        <f t="shared" si="268"/>
        <v>1428.99</v>
      </c>
      <c r="K1071" s="127">
        <f t="shared" si="270"/>
        <v>8949.99</v>
      </c>
      <c r="L1071" s="143">
        <f t="shared" si="271"/>
        <v>357.99959999999999</v>
      </c>
      <c r="M1071" s="51">
        <f t="shared" si="272"/>
        <v>9307.989599999999</v>
      </c>
      <c r="N1071" s="54">
        <v>2</v>
      </c>
      <c r="O1071" s="95">
        <v>0</v>
      </c>
      <c r="P1071" s="54">
        <v>1</v>
      </c>
      <c r="Q1071" s="55">
        <f t="shared" si="278"/>
        <v>1</v>
      </c>
      <c r="S1071" s="61">
        <f t="shared" si="273"/>
        <v>9307.989599999999</v>
      </c>
      <c r="T1071" s="56">
        <f t="shared" si="275"/>
        <v>24000</v>
      </c>
      <c r="U1071" s="141">
        <f t="shared" si="274"/>
        <v>14692.010400000001</v>
      </c>
      <c r="V1071" s="32">
        <v>2014</v>
      </c>
      <c r="W1071" s="32">
        <v>110345</v>
      </c>
    </row>
    <row r="1072" spans="1:23" thickTop="1" thickBot="1">
      <c r="A1072" s="32">
        <v>832</v>
      </c>
      <c r="C1072" s="57">
        <f t="shared" si="269"/>
        <v>2840.2919999999999</v>
      </c>
      <c r="D1072" s="58">
        <v>2500</v>
      </c>
      <c r="E1072" s="59">
        <f>B1080*D1072</f>
        <v>0</v>
      </c>
      <c r="F1072" s="52" t="s">
        <v>107</v>
      </c>
      <c r="G1072" s="138" t="s">
        <v>485</v>
      </c>
      <c r="H1072" s="142" t="s">
        <v>11</v>
      </c>
      <c r="I1072" s="143">
        <v>1404</v>
      </c>
      <c r="J1072" s="143">
        <f t="shared" si="268"/>
        <v>266.76</v>
      </c>
      <c r="K1072" s="53">
        <f t="shared" si="270"/>
        <v>1670.76</v>
      </c>
      <c r="L1072" s="143">
        <f t="shared" si="271"/>
        <v>66.830399999999997</v>
      </c>
      <c r="M1072" s="51">
        <f t="shared" si="272"/>
        <v>1737.5904</v>
      </c>
      <c r="N1072" s="54">
        <v>6</v>
      </c>
      <c r="O1072" s="95">
        <v>3</v>
      </c>
      <c r="P1072" s="54">
        <f>O1072+B1080</f>
        <v>3</v>
      </c>
      <c r="Q1072" s="55">
        <f t="shared" si="278"/>
        <v>3</v>
      </c>
      <c r="S1072" s="61">
        <f t="shared" si="273"/>
        <v>5212.7712000000001</v>
      </c>
      <c r="T1072" s="56">
        <f t="shared" si="275"/>
        <v>7500</v>
      </c>
      <c r="U1072" s="141">
        <f t="shared" si="274"/>
        <v>2287.2287999999999</v>
      </c>
    </row>
    <row r="1073" spans="1:22" thickTop="1" thickBot="1">
      <c r="A1073" s="32">
        <v>833</v>
      </c>
      <c r="C1073" s="57">
        <f t="shared" si="269"/>
        <v>3261.076</v>
      </c>
      <c r="D1073" s="58">
        <v>3000</v>
      </c>
      <c r="E1073" s="59">
        <f>B1081*D1073</f>
        <v>0</v>
      </c>
      <c r="F1073" s="52" t="s">
        <v>107</v>
      </c>
      <c r="G1073" s="138" t="s">
        <v>486</v>
      </c>
      <c r="H1073" s="142" t="s">
        <v>11</v>
      </c>
      <c r="I1073" s="143">
        <v>1612</v>
      </c>
      <c r="J1073" s="143">
        <f t="shared" si="268"/>
        <v>306.28000000000003</v>
      </c>
      <c r="K1073" s="53">
        <f t="shared" si="270"/>
        <v>1918.28</v>
      </c>
      <c r="L1073" s="143">
        <f t="shared" si="271"/>
        <v>76.731200000000001</v>
      </c>
      <c r="M1073" s="51">
        <f t="shared" si="272"/>
        <v>1995.0111999999999</v>
      </c>
      <c r="N1073" s="54">
        <v>6</v>
      </c>
      <c r="O1073" s="95">
        <v>3</v>
      </c>
      <c r="P1073" s="54">
        <f>O1073+B1081</f>
        <v>3</v>
      </c>
      <c r="Q1073" s="55">
        <f t="shared" si="278"/>
        <v>3</v>
      </c>
      <c r="S1073" s="61">
        <f t="shared" si="273"/>
        <v>5985.0335999999998</v>
      </c>
      <c r="T1073" s="56">
        <f t="shared" si="275"/>
        <v>9000</v>
      </c>
      <c r="U1073" s="141">
        <f t="shared" si="274"/>
        <v>3014.9664000000002</v>
      </c>
    </row>
    <row r="1074" spans="1:22" thickTop="1" thickBot="1">
      <c r="A1074" s="32">
        <v>834</v>
      </c>
      <c r="C1074" s="57">
        <f t="shared" si="269"/>
        <v>1946.126</v>
      </c>
      <c r="D1074" s="58">
        <v>1850</v>
      </c>
      <c r="E1074" s="59">
        <f>B1082*D1074</f>
        <v>0</v>
      </c>
      <c r="F1074" s="52" t="s">
        <v>575</v>
      </c>
      <c r="G1074" s="138" t="s">
        <v>563</v>
      </c>
      <c r="H1074" s="142" t="s">
        <v>286</v>
      </c>
      <c r="I1074" s="143">
        <v>962</v>
      </c>
      <c r="J1074" s="143">
        <f t="shared" si="268"/>
        <v>182.78</v>
      </c>
      <c r="K1074" s="53">
        <f t="shared" si="270"/>
        <v>1144.78</v>
      </c>
      <c r="L1074" s="143">
        <f t="shared" si="271"/>
        <v>45.791199999999996</v>
      </c>
      <c r="M1074" s="51">
        <f t="shared" si="272"/>
        <v>1190.5711999999999</v>
      </c>
      <c r="N1074" s="54">
        <v>4</v>
      </c>
      <c r="O1074" s="95">
        <v>0</v>
      </c>
      <c r="P1074" s="54">
        <v>0</v>
      </c>
      <c r="Q1074" s="55">
        <f t="shared" si="278"/>
        <v>4</v>
      </c>
      <c r="S1074" s="61">
        <f t="shared" si="273"/>
        <v>4762.2847999999994</v>
      </c>
      <c r="T1074" s="56">
        <f t="shared" si="275"/>
        <v>0</v>
      </c>
      <c r="U1074" s="141">
        <f t="shared" si="274"/>
        <v>0</v>
      </c>
    </row>
    <row r="1075" spans="1:22" thickTop="1" thickBot="1">
      <c r="A1075" s="32">
        <v>835</v>
      </c>
      <c r="C1075" s="57">
        <f t="shared" si="269"/>
        <v>3139.6959999999999</v>
      </c>
      <c r="D1075" s="58">
        <v>3000</v>
      </c>
      <c r="F1075" s="52" t="s">
        <v>575</v>
      </c>
      <c r="G1075" s="138" t="s">
        <v>573</v>
      </c>
      <c r="H1075" s="142" t="s">
        <v>11</v>
      </c>
      <c r="I1075" s="143">
        <v>1552</v>
      </c>
      <c r="J1075" s="143">
        <f t="shared" si="268"/>
        <v>294.88</v>
      </c>
      <c r="K1075" s="53">
        <f t="shared" si="270"/>
        <v>1846.88</v>
      </c>
      <c r="L1075" s="143">
        <f t="shared" si="271"/>
        <v>73.875200000000007</v>
      </c>
      <c r="M1075" s="51">
        <f t="shared" si="272"/>
        <v>1920.7552000000001</v>
      </c>
      <c r="N1075" s="54">
        <v>1</v>
      </c>
      <c r="O1075" s="95">
        <v>0</v>
      </c>
      <c r="P1075" s="54">
        <v>0</v>
      </c>
      <c r="Q1075" s="55">
        <f t="shared" si="278"/>
        <v>1</v>
      </c>
      <c r="S1075" s="61">
        <f t="shared" si="273"/>
        <v>1920.7552000000001</v>
      </c>
      <c r="U1075" s="141">
        <f t="shared" si="274"/>
        <v>0</v>
      </c>
    </row>
    <row r="1076" spans="1:22" thickTop="1" thickBot="1">
      <c r="A1076" s="32">
        <v>836</v>
      </c>
      <c r="C1076" s="57">
        <f t="shared" si="269"/>
        <v>1442.3990000000001</v>
      </c>
      <c r="D1076" s="58">
        <v>1850</v>
      </c>
      <c r="E1076" s="59">
        <f t="shared" ref="E1076:E1107" si="279">B1084*D1076</f>
        <v>0</v>
      </c>
      <c r="F1076" s="52" t="s">
        <v>575</v>
      </c>
      <c r="G1076" s="138" t="s">
        <v>563</v>
      </c>
      <c r="H1076" s="142" t="s">
        <v>11</v>
      </c>
      <c r="I1076" s="143">
        <v>713</v>
      </c>
      <c r="J1076" s="143">
        <f t="shared" si="268"/>
        <v>135.47</v>
      </c>
      <c r="K1076" s="53">
        <f t="shared" si="270"/>
        <v>848.47</v>
      </c>
      <c r="L1076" s="143">
        <f t="shared" si="271"/>
        <v>33.938800000000001</v>
      </c>
      <c r="M1076" s="51">
        <f t="shared" si="272"/>
        <v>882.40880000000004</v>
      </c>
      <c r="N1076" s="54">
        <v>2</v>
      </c>
      <c r="O1076" s="95">
        <v>0</v>
      </c>
      <c r="P1076" s="54">
        <v>0</v>
      </c>
      <c r="Q1076" s="55">
        <f t="shared" si="278"/>
        <v>2</v>
      </c>
      <c r="S1076" s="61">
        <f t="shared" si="273"/>
        <v>1764.8176000000001</v>
      </c>
      <c r="T1076" s="56">
        <f t="shared" ref="T1076:T1107" si="280">P1076*D1076</f>
        <v>0</v>
      </c>
      <c r="U1076" s="141">
        <f t="shared" si="274"/>
        <v>0</v>
      </c>
    </row>
    <row r="1077" spans="1:22" thickTop="1" thickBot="1">
      <c r="A1077" s="32">
        <v>837</v>
      </c>
      <c r="C1077" s="57">
        <f t="shared" si="269"/>
        <v>5876.8149999999996</v>
      </c>
      <c r="D1077" s="58">
        <v>5800</v>
      </c>
      <c r="E1077" s="59">
        <f t="shared" si="279"/>
        <v>0</v>
      </c>
      <c r="F1077" s="52" t="s">
        <v>564</v>
      </c>
      <c r="G1077" s="138" t="s">
        <v>565</v>
      </c>
      <c r="H1077" s="142" t="s">
        <v>11</v>
      </c>
      <c r="I1077" s="143">
        <v>2905</v>
      </c>
      <c r="J1077" s="143">
        <f t="shared" si="268"/>
        <v>551.95000000000005</v>
      </c>
      <c r="K1077" s="53">
        <f t="shared" si="270"/>
        <v>3456.95</v>
      </c>
      <c r="L1077" s="143">
        <f t="shared" si="271"/>
        <v>138.27799999999999</v>
      </c>
      <c r="M1077" s="51">
        <f t="shared" si="272"/>
        <v>3595.2279999999996</v>
      </c>
      <c r="N1077" s="54">
        <v>2</v>
      </c>
      <c r="O1077" s="95">
        <v>0</v>
      </c>
      <c r="P1077" s="54">
        <v>0</v>
      </c>
      <c r="Q1077" s="55">
        <f t="shared" si="278"/>
        <v>2</v>
      </c>
      <c r="S1077" s="61">
        <f t="shared" si="273"/>
        <v>7190.4559999999992</v>
      </c>
      <c r="T1077" s="56">
        <f t="shared" si="280"/>
        <v>0</v>
      </c>
      <c r="U1077" s="141">
        <f t="shared" si="274"/>
        <v>0</v>
      </c>
    </row>
    <row r="1078" spans="1:22" thickTop="1" thickBot="1">
      <c r="C1078" s="57">
        <f t="shared" si="269"/>
        <v>3433.0309999999999</v>
      </c>
      <c r="D1078" s="58">
        <v>3250</v>
      </c>
      <c r="E1078" s="59">
        <f t="shared" si="279"/>
        <v>0</v>
      </c>
      <c r="F1078" s="52" t="s">
        <v>569</v>
      </c>
      <c r="G1078" s="138" t="s">
        <v>570</v>
      </c>
      <c r="H1078" s="142" t="s">
        <v>286</v>
      </c>
      <c r="I1078" s="143">
        <v>1697</v>
      </c>
      <c r="J1078" s="143">
        <f t="shared" si="268"/>
        <v>322.43</v>
      </c>
      <c r="K1078" s="53">
        <f t="shared" si="270"/>
        <v>2019.43</v>
      </c>
      <c r="L1078" s="143">
        <f t="shared" si="271"/>
        <v>80.777200000000008</v>
      </c>
      <c r="M1078" s="51">
        <f t="shared" si="272"/>
        <v>2100.2072000000003</v>
      </c>
      <c r="N1078" s="54">
        <v>2</v>
      </c>
      <c r="O1078" s="95">
        <v>0</v>
      </c>
      <c r="P1078" s="54">
        <v>0</v>
      </c>
      <c r="Q1078" s="55">
        <f t="shared" si="278"/>
        <v>2</v>
      </c>
      <c r="S1078" s="61">
        <f t="shared" si="273"/>
        <v>4200.4144000000006</v>
      </c>
      <c r="T1078" s="56">
        <f t="shared" si="280"/>
        <v>0</v>
      </c>
      <c r="U1078" s="141">
        <f t="shared" si="274"/>
        <v>0</v>
      </c>
    </row>
    <row r="1079" spans="1:22" thickTop="1" thickBot="1">
      <c r="A1079" s="32">
        <v>844</v>
      </c>
      <c r="C1079" s="57">
        <f t="shared" si="269"/>
        <v>0</v>
      </c>
      <c r="D1079" s="58">
        <v>2800</v>
      </c>
      <c r="E1079" s="59">
        <f t="shared" si="279"/>
        <v>0</v>
      </c>
      <c r="F1079" s="52" t="s">
        <v>569</v>
      </c>
      <c r="G1079" s="138" t="s">
        <v>571</v>
      </c>
      <c r="H1079" s="142" t="s">
        <v>225</v>
      </c>
      <c r="I1079" s="143">
        <v>0</v>
      </c>
      <c r="J1079" s="143">
        <f t="shared" si="268"/>
        <v>0</v>
      </c>
      <c r="K1079" s="125">
        <f t="shared" si="270"/>
        <v>0</v>
      </c>
      <c r="L1079" s="143">
        <f t="shared" si="271"/>
        <v>0</v>
      </c>
      <c r="M1079" s="51">
        <f t="shared" si="272"/>
        <v>0</v>
      </c>
      <c r="N1079" s="54">
        <v>2</v>
      </c>
      <c r="O1079" s="95">
        <v>0</v>
      </c>
      <c r="P1079" s="54">
        <v>0</v>
      </c>
      <c r="Q1079" s="55">
        <f t="shared" si="278"/>
        <v>2</v>
      </c>
      <c r="S1079" s="61">
        <f t="shared" si="273"/>
        <v>0</v>
      </c>
      <c r="T1079" s="56">
        <f t="shared" si="280"/>
        <v>0</v>
      </c>
      <c r="U1079" s="141">
        <f t="shared" si="274"/>
        <v>0</v>
      </c>
    </row>
    <row r="1080" spans="1:22" thickTop="1" thickBot="1">
      <c r="A1080" s="32">
        <v>845</v>
      </c>
      <c r="C1080" s="57">
        <f t="shared" si="269"/>
        <v>1946.126</v>
      </c>
      <c r="D1080" s="58">
        <v>1850</v>
      </c>
      <c r="E1080" s="59">
        <f t="shared" si="279"/>
        <v>0</v>
      </c>
      <c r="F1080" s="52" t="s">
        <v>567</v>
      </c>
      <c r="G1080" s="138" t="s">
        <v>563</v>
      </c>
      <c r="H1080" s="142" t="s">
        <v>11</v>
      </c>
      <c r="I1080" s="143">
        <v>962</v>
      </c>
      <c r="J1080" s="143">
        <f t="shared" si="268"/>
        <v>182.78</v>
      </c>
      <c r="K1080" s="53">
        <f t="shared" si="270"/>
        <v>1144.78</v>
      </c>
      <c r="L1080" s="143">
        <f t="shared" si="271"/>
        <v>45.791199999999996</v>
      </c>
      <c r="M1080" s="51">
        <f t="shared" si="272"/>
        <v>1190.5711999999999</v>
      </c>
      <c r="N1080" s="54">
        <v>4</v>
      </c>
      <c r="O1080" s="95">
        <v>0</v>
      </c>
      <c r="P1080" s="54">
        <v>0</v>
      </c>
      <c r="Q1080" s="55">
        <f t="shared" si="278"/>
        <v>4</v>
      </c>
      <c r="S1080" s="61">
        <f t="shared" si="273"/>
        <v>4762.2847999999994</v>
      </c>
      <c r="T1080" s="56">
        <f t="shared" si="280"/>
        <v>0</v>
      </c>
      <c r="U1080" s="141">
        <f t="shared" si="274"/>
        <v>0</v>
      </c>
    </row>
    <row r="1081" spans="1:22" thickTop="1" thickBot="1">
      <c r="A1081" s="32">
        <v>846</v>
      </c>
      <c r="C1081" s="57">
        <f t="shared" si="269"/>
        <v>4050.0460000000003</v>
      </c>
      <c r="D1081" s="58">
        <v>3500</v>
      </c>
      <c r="E1081" s="59">
        <f t="shared" si="279"/>
        <v>0</v>
      </c>
      <c r="F1081" s="52" t="s">
        <v>567</v>
      </c>
      <c r="G1081" s="138" t="s">
        <v>563</v>
      </c>
      <c r="H1081" s="142" t="s">
        <v>225</v>
      </c>
      <c r="I1081" s="143">
        <v>2002</v>
      </c>
      <c r="J1081" s="143">
        <f t="shared" si="268"/>
        <v>380.38</v>
      </c>
      <c r="K1081" s="125">
        <f t="shared" si="270"/>
        <v>2382.38</v>
      </c>
      <c r="L1081" s="143">
        <f t="shared" si="271"/>
        <v>95.295200000000008</v>
      </c>
      <c r="M1081" s="51">
        <f t="shared" si="272"/>
        <v>2477.6752000000001</v>
      </c>
      <c r="N1081" s="54">
        <v>2</v>
      </c>
      <c r="O1081" s="95">
        <v>0</v>
      </c>
      <c r="P1081" s="54">
        <v>0</v>
      </c>
      <c r="Q1081" s="55">
        <f t="shared" si="278"/>
        <v>2</v>
      </c>
      <c r="S1081" s="61">
        <f t="shared" si="273"/>
        <v>4955.3504000000003</v>
      </c>
      <c r="T1081" s="56">
        <f t="shared" si="280"/>
        <v>0</v>
      </c>
      <c r="U1081" s="141">
        <f t="shared" si="274"/>
        <v>0</v>
      </c>
    </row>
    <row r="1082" spans="1:22" thickTop="1" thickBot="1">
      <c r="A1082" s="32">
        <v>847</v>
      </c>
      <c r="C1082" s="57">
        <f t="shared" si="269"/>
        <v>3070.9140000000002</v>
      </c>
      <c r="D1082" s="58">
        <v>3800</v>
      </c>
      <c r="E1082" s="59">
        <f t="shared" si="279"/>
        <v>0</v>
      </c>
      <c r="F1082" s="52" t="s">
        <v>567</v>
      </c>
      <c r="G1082" s="138" t="s">
        <v>568</v>
      </c>
      <c r="H1082" s="142" t="s">
        <v>35</v>
      </c>
      <c r="I1082" s="143">
        <v>1518</v>
      </c>
      <c r="J1082" s="143">
        <f t="shared" si="268"/>
        <v>288.42</v>
      </c>
      <c r="K1082" s="53">
        <f t="shared" si="270"/>
        <v>1806.42</v>
      </c>
      <c r="L1082" s="143">
        <f t="shared" si="271"/>
        <v>72.256799999999998</v>
      </c>
      <c r="M1082" s="51">
        <f t="shared" si="272"/>
        <v>1878.6768000000002</v>
      </c>
      <c r="N1082" s="54">
        <v>2</v>
      </c>
      <c r="O1082" s="95">
        <v>0</v>
      </c>
      <c r="P1082" s="54">
        <v>0</v>
      </c>
      <c r="Q1082" s="55">
        <f t="shared" si="278"/>
        <v>2</v>
      </c>
      <c r="S1082" s="61">
        <f t="shared" si="273"/>
        <v>3757.3536000000004</v>
      </c>
      <c r="T1082" s="56">
        <f t="shared" si="280"/>
        <v>0</v>
      </c>
      <c r="U1082" s="141">
        <f t="shared" si="274"/>
        <v>0</v>
      </c>
    </row>
    <row r="1083" spans="1:22" thickTop="1" thickBot="1">
      <c r="A1083" s="32">
        <v>848</v>
      </c>
      <c r="C1083" s="57">
        <f t="shared" si="269"/>
        <v>5480.3069999999998</v>
      </c>
      <c r="D1083" s="58">
        <v>5800</v>
      </c>
      <c r="E1083" s="59">
        <f t="shared" si="279"/>
        <v>0</v>
      </c>
      <c r="F1083" s="52" t="s">
        <v>566</v>
      </c>
      <c r="G1083" s="138" t="s">
        <v>565</v>
      </c>
      <c r="H1083" s="142" t="s">
        <v>11</v>
      </c>
      <c r="I1083" s="143">
        <v>2709</v>
      </c>
      <c r="J1083" s="143">
        <f t="shared" si="268"/>
        <v>514.71</v>
      </c>
      <c r="K1083" s="53">
        <f t="shared" si="270"/>
        <v>3223.71</v>
      </c>
      <c r="L1083" s="143">
        <f t="shared" si="271"/>
        <v>128.94839999999999</v>
      </c>
      <c r="M1083" s="51">
        <f t="shared" si="272"/>
        <v>3352.6584000000003</v>
      </c>
      <c r="N1083" s="54">
        <v>1</v>
      </c>
      <c r="O1083" s="95">
        <v>0</v>
      </c>
      <c r="P1083" s="54">
        <v>0</v>
      </c>
      <c r="Q1083" s="55">
        <f t="shared" si="278"/>
        <v>1</v>
      </c>
      <c r="S1083" s="61">
        <f t="shared" si="273"/>
        <v>3352.6584000000003</v>
      </c>
      <c r="T1083" s="56">
        <f t="shared" si="280"/>
        <v>0</v>
      </c>
      <c r="U1083" s="141">
        <f t="shared" si="274"/>
        <v>0</v>
      </c>
    </row>
    <row r="1084" spans="1:22" thickTop="1" thickBot="1">
      <c r="A1084" s="32">
        <v>849</v>
      </c>
      <c r="C1084" s="57">
        <f t="shared" si="269"/>
        <v>3576.6640000000002</v>
      </c>
      <c r="D1084" s="58">
        <v>3950</v>
      </c>
      <c r="E1084" s="59">
        <f t="shared" si="279"/>
        <v>0</v>
      </c>
      <c r="F1084" s="52" t="s">
        <v>1695</v>
      </c>
      <c r="G1084" s="138" t="s">
        <v>1696</v>
      </c>
      <c r="H1084" s="142" t="s">
        <v>624</v>
      </c>
      <c r="I1084" s="143">
        <v>1768</v>
      </c>
      <c r="J1084" s="143">
        <f t="shared" si="268"/>
        <v>335.92</v>
      </c>
      <c r="K1084" s="53">
        <f t="shared" si="270"/>
        <v>2103.92</v>
      </c>
      <c r="L1084" s="143">
        <f t="shared" si="271"/>
        <v>84.156800000000004</v>
      </c>
      <c r="M1084" s="51">
        <f t="shared" si="272"/>
        <v>2188.0768000000003</v>
      </c>
      <c r="N1084" s="54">
        <v>5</v>
      </c>
      <c r="O1084" s="95">
        <v>0</v>
      </c>
      <c r="P1084" s="54">
        <v>0</v>
      </c>
      <c r="Q1084" s="55">
        <f t="shared" si="278"/>
        <v>5</v>
      </c>
      <c r="S1084" s="61">
        <f t="shared" si="273"/>
        <v>10940.384000000002</v>
      </c>
      <c r="T1084" s="56">
        <f t="shared" si="280"/>
        <v>0</v>
      </c>
      <c r="U1084" s="141">
        <f t="shared" si="274"/>
        <v>0</v>
      </c>
      <c r="V1084" s="32" t="s">
        <v>1689</v>
      </c>
    </row>
    <row r="1085" spans="1:22" thickTop="1" thickBot="1">
      <c r="A1085" s="32">
        <v>850</v>
      </c>
      <c r="C1085" s="57">
        <f t="shared" si="269"/>
        <v>3139.6959999999999</v>
      </c>
      <c r="D1085" s="58">
        <v>3000</v>
      </c>
      <c r="E1085" s="59">
        <f t="shared" si="279"/>
        <v>0</v>
      </c>
      <c r="F1085" s="52" t="s">
        <v>572</v>
      </c>
      <c r="G1085" s="138" t="s">
        <v>573</v>
      </c>
      <c r="H1085" s="142" t="s">
        <v>11</v>
      </c>
      <c r="I1085" s="143">
        <v>1552</v>
      </c>
      <c r="J1085" s="143">
        <f t="shared" si="268"/>
        <v>294.88</v>
      </c>
      <c r="K1085" s="53">
        <f t="shared" si="270"/>
        <v>1846.88</v>
      </c>
      <c r="L1085" s="143">
        <f t="shared" si="271"/>
        <v>73.875200000000007</v>
      </c>
      <c r="M1085" s="51">
        <f t="shared" si="272"/>
        <v>1920.7552000000001</v>
      </c>
      <c r="N1085" s="54">
        <v>3</v>
      </c>
      <c r="O1085" s="95">
        <v>0</v>
      </c>
      <c r="P1085" s="54">
        <v>0</v>
      </c>
      <c r="Q1085" s="55">
        <f t="shared" si="278"/>
        <v>3</v>
      </c>
      <c r="S1085" s="61">
        <f t="shared" si="273"/>
        <v>5762.2656000000006</v>
      </c>
      <c r="T1085" s="56">
        <f t="shared" si="280"/>
        <v>0</v>
      </c>
      <c r="U1085" s="141">
        <f t="shared" si="274"/>
        <v>0</v>
      </c>
    </row>
    <row r="1086" spans="1:22" thickTop="1" thickBot="1">
      <c r="A1086" s="32">
        <v>851</v>
      </c>
      <c r="C1086" s="57">
        <f t="shared" si="269"/>
        <v>3139.6959999999999</v>
      </c>
      <c r="D1086" s="58">
        <v>3000</v>
      </c>
      <c r="E1086" s="59">
        <f t="shared" si="279"/>
        <v>0</v>
      </c>
      <c r="F1086" s="52" t="s">
        <v>574</v>
      </c>
      <c r="G1086" s="138" t="s">
        <v>573</v>
      </c>
      <c r="H1086" s="142" t="s">
        <v>11</v>
      </c>
      <c r="I1086" s="143">
        <v>1552</v>
      </c>
      <c r="J1086" s="143">
        <f t="shared" ref="J1086:J1149" si="281">0.19*I1086</f>
        <v>294.88</v>
      </c>
      <c r="K1086" s="53">
        <f t="shared" si="270"/>
        <v>1846.88</v>
      </c>
      <c r="L1086" s="143">
        <f t="shared" si="271"/>
        <v>73.875200000000007</v>
      </c>
      <c r="M1086" s="51">
        <f t="shared" si="272"/>
        <v>1920.7552000000001</v>
      </c>
      <c r="N1086" s="54">
        <v>2</v>
      </c>
      <c r="O1086" s="95">
        <v>0</v>
      </c>
      <c r="P1086" s="54">
        <v>0</v>
      </c>
      <c r="Q1086" s="55">
        <f t="shared" si="278"/>
        <v>2</v>
      </c>
      <c r="S1086" s="61">
        <f t="shared" si="273"/>
        <v>3841.5104000000001</v>
      </c>
      <c r="T1086" s="56">
        <f t="shared" si="280"/>
        <v>0</v>
      </c>
      <c r="U1086" s="141">
        <f t="shared" si="274"/>
        <v>0</v>
      </c>
    </row>
    <row r="1087" spans="1:22" thickTop="1" thickBot="1">
      <c r="A1087" s="32">
        <v>852</v>
      </c>
      <c r="C1087" s="57">
        <f t="shared" si="269"/>
        <v>1177.386</v>
      </c>
      <c r="D1087" s="58">
        <v>1500</v>
      </c>
      <c r="E1087" s="59">
        <f t="shared" si="279"/>
        <v>0</v>
      </c>
      <c r="F1087" s="52" t="s">
        <v>574</v>
      </c>
      <c r="G1087" s="138" t="s">
        <v>563</v>
      </c>
      <c r="H1087" s="142" t="s">
        <v>35</v>
      </c>
      <c r="I1087" s="143">
        <v>582</v>
      </c>
      <c r="J1087" s="143">
        <f t="shared" si="281"/>
        <v>110.58</v>
      </c>
      <c r="K1087" s="53">
        <f t="shared" si="270"/>
        <v>692.58</v>
      </c>
      <c r="L1087" s="143">
        <f t="shared" si="271"/>
        <v>27.703200000000002</v>
      </c>
      <c r="M1087" s="51">
        <f t="shared" si="272"/>
        <v>720.28320000000008</v>
      </c>
      <c r="N1087" s="54">
        <v>1</v>
      </c>
      <c r="O1087" s="95">
        <v>0</v>
      </c>
      <c r="P1087" s="54">
        <v>0</v>
      </c>
      <c r="Q1087" s="55">
        <f t="shared" si="278"/>
        <v>1</v>
      </c>
      <c r="S1087" s="61">
        <f t="shared" si="273"/>
        <v>720.28320000000008</v>
      </c>
      <c r="T1087" s="56">
        <f t="shared" si="280"/>
        <v>0</v>
      </c>
      <c r="U1087" s="141">
        <f t="shared" si="274"/>
        <v>0</v>
      </c>
    </row>
    <row r="1088" spans="1:22" thickTop="1" thickBot="1">
      <c r="A1088" s="32">
        <v>853</v>
      </c>
      <c r="C1088" s="57">
        <f t="shared" si="269"/>
        <v>3139.6959999999999</v>
      </c>
      <c r="D1088" s="58">
        <v>3000</v>
      </c>
      <c r="E1088" s="59">
        <f t="shared" si="279"/>
        <v>0</v>
      </c>
      <c r="F1088" s="52" t="s">
        <v>576</v>
      </c>
      <c r="G1088" s="138" t="s">
        <v>573</v>
      </c>
      <c r="H1088" s="142" t="s">
        <v>11</v>
      </c>
      <c r="I1088" s="143">
        <v>1552</v>
      </c>
      <c r="J1088" s="143">
        <f t="shared" si="281"/>
        <v>294.88</v>
      </c>
      <c r="K1088" s="53">
        <f t="shared" si="270"/>
        <v>1846.88</v>
      </c>
      <c r="L1088" s="143">
        <f t="shared" si="271"/>
        <v>73.875200000000007</v>
      </c>
      <c r="M1088" s="51">
        <f t="shared" si="272"/>
        <v>1920.7552000000001</v>
      </c>
      <c r="N1088" s="54">
        <v>2</v>
      </c>
      <c r="O1088" s="95">
        <v>0</v>
      </c>
      <c r="P1088" s="54">
        <v>0</v>
      </c>
      <c r="Q1088" s="55">
        <f t="shared" si="278"/>
        <v>2</v>
      </c>
      <c r="S1088" s="61">
        <f t="shared" si="273"/>
        <v>3841.5104000000001</v>
      </c>
      <c r="T1088" s="56">
        <f t="shared" si="280"/>
        <v>0</v>
      </c>
      <c r="U1088" s="141">
        <f t="shared" si="274"/>
        <v>0</v>
      </c>
    </row>
    <row r="1089" spans="1:23" thickTop="1" thickBot="1">
      <c r="A1089" s="32">
        <v>854</v>
      </c>
      <c r="C1089" s="57">
        <f t="shared" si="269"/>
        <v>2915.143</v>
      </c>
      <c r="D1089" s="58">
        <v>3200</v>
      </c>
      <c r="E1089" s="59">
        <f t="shared" si="279"/>
        <v>0</v>
      </c>
      <c r="F1089" s="52" t="s">
        <v>1697</v>
      </c>
      <c r="G1089" s="138"/>
      <c r="H1089" s="142" t="s">
        <v>624</v>
      </c>
      <c r="I1089" s="143">
        <v>1441</v>
      </c>
      <c r="J1089" s="143">
        <f t="shared" si="281"/>
        <v>273.79000000000002</v>
      </c>
      <c r="K1089" s="53">
        <f t="shared" si="270"/>
        <v>1714.79</v>
      </c>
      <c r="L1089" s="143">
        <f t="shared" si="271"/>
        <v>68.5916</v>
      </c>
      <c r="M1089" s="51">
        <f t="shared" si="272"/>
        <v>1783.3815999999999</v>
      </c>
      <c r="N1089" s="54">
        <v>2</v>
      </c>
      <c r="O1089" s="95">
        <v>0</v>
      </c>
      <c r="P1089" s="54">
        <v>0</v>
      </c>
      <c r="Q1089" s="55">
        <f t="shared" si="278"/>
        <v>2</v>
      </c>
      <c r="S1089" s="61">
        <f t="shared" si="273"/>
        <v>3566.7631999999999</v>
      </c>
      <c r="T1089" s="56">
        <f t="shared" si="280"/>
        <v>0</v>
      </c>
      <c r="U1089" s="141">
        <f t="shared" si="274"/>
        <v>0</v>
      </c>
      <c r="V1089" s="32" t="s">
        <v>1689</v>
      </c>
    </row>
    <row r="1090" spans="1:23" thickTop="1" thickBot="1">
      <c r="C1090" s="57">
        <f t="shared" si="269"/>
        <v>6162.0579999999991</v>
      </c>
      <c r="D1090" s="58">
        <v>6500</v>
      </c>
      <c r="E1090" s="59">
        <f t="shared" si="279"/>
        <v>0</v>
      </c>
      <c r="F1090" s="52" t="s">
        <v>2391</v>
      </c>
      <c r="G1090" s="138" t="s">
        <v>2390</v>
      </c>
      <c r="H1090" s="142" t="s">
        <v>624</v>
      </c>
      <c r="I1090" s="143">
        <v>3046</v>
      </c>
      <c r="J1090" s="143">
        <f t="shared" si="281"/>
        <v>578.74</v>
      </c>
      <c r="K1090" s="125">
        <f t="shared" si="270"/>
        <v>3624.74</v>
      </c>
      <c r="L1090" s="143">
        <f t="shared" si="271"/>
        <v>144.9896</v>
      </c>
      <c r="M1090" s="51">
        <f t="shared" si="272"/>
        <v>3769.7295999999997</v>
      </c>
      <c r="N1090" s="54">
        <v>2</v>
      </c>
      <c r="O1090" s="95">
        <v>0</v>
      </c>
      <c r="P1090" s="54">
        <v>0</v>
      </c>
      <c r="Q1090" s="55">
        <f t="shared" si="278"/>
        <v>2</v>
      </c>
      <c r="R1090" s="55" t="s">
        <v>2392</v>
      </c>
      <c r="S1090" s="61">
        <f t="shared" si="273"/>
        <v>7539.4591999999993</v>
      </c>
      <c r="T1090" s="56">
        <f t="shared" si="280"/>
        <v>0</v>
      </c>
      <c r="U1090" s="141">
        <f t="shared" si="274"/>
        <v>0</v>
      </c>
      <c r="V1090" s="32" t="s">
        <v>2386</v>
      </c>
      <c r="W1090" s="32" t="s">
        <v>2393</v>
      </c>
    </row>
    <row r="1091" spans="1:23" thickTop="1" thickBot="1">
      <c r="A1091" s="32">
        <v>855</v>
      </c>
      <c r="C1091" s="57">
        <f t="shared" si="269"/>
        <v>3787.0559999999996</v>
      </c>
      <c r="D1091" s="58">
        <v>3000</v>
      </c>
      <c r="E1091" s="59">
        <f t="shared" si="279"/>
        <v>0</v>
      </c>
      <c r="F1091" s="52" t="s">
        <v>112</v>
      </c>
      <c r="G1091" s="138" t="s">
        <v>113</v>
      </c>
      <c r="H1091" s="142" t="s">
        <v>11</v>
      </c>
      <c r="I1091" s="143">
        <v>1872</v>
      </c>
      <c r="J1091" s="143">
        <f t="shared" si="281"/>
        <v>355.68</v>
      </c>
      <c r="K1091" s="53">
        <f t="shared" si="270"/>
        <v>2227.6799999999998</v>
      </c>
      <c r="L1091" s="143">
        <f t="shared" si="271"/>
        <v>89.107199999999992</v>
      </c>
      <c r="M1091" s="51">
        <f t="shared" si="272"/>
        <v>2316.7871999999998</v>
      </c>
      <c r="N1091" s="54">
        <v>4</v>
      </c>
      <c r="O1091" s="95">
        <v>1</v>
      </c>
      <c r="P1091" s="54">
        <f>O1091+B1099</f>
        <v>1</v>
      </c>
      <c r="Q1091" s="55">
        <f t="shared" si="278"/>
        <v>3</v>
      </c>
      <c r="S1091" s="61">
        <f t="shared" si="273"/>
        <v>6950.3615999999993</v>
      </c>
      <c r="T1091" s="56">
        <f t="shared" si="280"/>
        <v>3000</v>
      </c>
      <c r="U1091" s="141">
        <f t="shared" si="274"/>
        <v>683.21280000000024</v>
      </c>
    </row>
    <row r="1092" spans="1:23" thickTop="1" thickBot="1">
      <c r="A1092" s="32">
        <v>856</v>
      </c>
      <c r="C1092" s="57">
        <f t="shared" si="269"/>
        <v>3876.0679999999998</v>
      </c>
      <c r="D1092" s="58">
        <v>2850</v>
      </c>
      <c r="E1092" s="59">
        <f t="shared" si="279"/>
        <v>0</v>
      </c>
      <c r="F1092" s="52" t="s">
        <v>112</v>
      </c>
      <c r="G1092" s="138" t="s">
        <v>273</v>
      </c>
      <c r="H1092" s="142" t="s">
        <v>35</v>
      </c>
      <c r="I1092" s="143">
        <v>1916</v>
      </c>
      <c r="J1092" s="143">
        <f t="shared" si="281"/>
        <v>364.04</v>
      </c>
      <c r="K1092" s="53">
        <f t="shared" si="270"/>
        <v>2280.04</v>
      </c>
      <c r="L1092" s="143">
        <f t="shared" si="271"/>
        <v>91.201599999999999</v>
      </c>
      <c r="M1092" s="51">
        <f t="shared" si="272"/>
        <v>2371.2415999999998</v>
      </c>
      <c r="N1092" s="54">
        <v>4</v>
      </c>
      <c r="O1092" s="95">
        <v>0</v>
      </c>
      <c r="P1092" s="54">
        <f>O1092+B1100</f>
        <v>0</v>
      </c>
      <c r="Q1092" s="55">
        <f t="shared" si="278"/>
        <v>4</v>
      </c>
      <c r="S1092" s="61">
        <f t="shared" si="273"/>
        <v>9484.9663999999993</v>
      </c>
      <c r="T1092" s="56">
        <f t="shared" si="280"/>
        <v>0</v>
      </c>
      <c r="U1092" s="141">
        <f t="shared" si="274"/>
        <v>0</v>
      </c>
    </row>
    <row r="1093" spans="1:23" thickTop="1" thickBot="1">
      <c r="A1093" s="32">
        <v>857</v>
      </c>
      <c r="C1093" s="57">
        <f t="shared" ref="C1093:C1156" si="282">K1093*1.7</f>
        <v>4879.4760000000006</v>
      </c>
      <c r="D1093" s="58">
        <v>5500</v>
      </c>
      <c r="E1093" s="59">
        <f t="shared" si="279"/>
        <v>0</v>
      </c>
      <c r="F1093" s="52" t="s">
        <v>600</v>
      </c>
      <c r="G1093" s="138" t="s">
        <v>601</v>
      </c>
      <c r="H1093" s="142" t="s">
        <v>21</v>
      </c>
      <c r="I1093" s="143">
        <v>2412</v>
      </c>
      <c r="J1093" s="143">
        <f t="shared" si="281"/>
        <v>458.28000000000003</v>
      </c>
      <c r="K1093" s="53">
        <f t="shared" ref="K1093:K1156" si="283">I1093+J1093</f>
        <v>2870.28</v>
      </c>
      <c r="L1093" s="143">
        <f t="shared" ref="L1093:L1156" si="284">0.04*K1093</f>
        <v>114.81120000000001</v>
      </c>
      <c r="M1093" s="51">
        <f t="shared" ref="M1093:M1156" si="285">K1093+L1093</f>
        <v>2985.0912000000003</v>
      </c>
      <c r="N1093" s="54">
        <v>4</v>
      </c>
      <c r="O1093" s="95">
        <v>0</v>
      </c>
      <c r="P1093" s="54">
        <v>0</v>
      </c>
      <c r="Q1093" s="55">
        <f t="shared" si="278"/>
        <v>4</v>
      </c>
      <c r="S1093" s="61">
        <f t="shared" ref="S1093:S1156" si="286">Q1093*M1093</f>
        <v>11940.364800000001</v>
      </c>
      <c r="T1093" s="56">
        <f t="shared" si="280"/>
        <v>0</v>
      </c>
      <c r="U1093" s="141">
        <f t="shared" ref="U1093:U1156" si="287">T1093-P1093*M1093</f>
        <v>0</v>
      </c>
    </row>
    <row r="1094" spans="1:23" thickTop="1" thickBot="1">
      <c r="A1094" s="32">
        <v>1045</v>
      </c>
      <c r="C1094" s="57">
        <f t="shared" si="282"/>
        <v>1221.8920000000001</v>
      </c>
      <c r="D1094" s="58">
        <v>2000</v>
      </c>
      <c r="E1094" s="59">
        <f t="shared" si="279"/>
        <v>0</v>
      </c>
      <c r="F1094" s="52" t="s">
        <v>1503</v>
      </c>
      <c r="G1094" s="138" t="s">
        <v>1505</v>
      </c>
      <c r="H1094" s="142" t="s">
        <v>21</v>
      </c>
      <c r="I1094" s="143">
        <v>604</v>
      </c>
      <c r="J1094" s="143">
        <f t="shared" si="281"/>
        <v>114.76</v>
      </c>
      <c r="K1094" s="127">
        <f t="shared" si="283"/>
        <v>718.76</v>
      </c>
      <c r="L1094" s="143">
        <f t="shared" si="284"/>
        <v>28.750399999999999</v>
      </c>
      <c r="M1094" s="51">
        <f t="shared" si="285"/>
        <v>747.5104</v>
      </c>
      <c r="N1094" s="54">
        <v>2</v>
      </c>
      <c r="O1094" s="95">
        <v>0</v>
      </c>
      <c r="P1094" s="54">
        <v>1</v>
      </c>
      <c r="Q1094" s="55">
        <f t="shared" si="278"/>
        <v>1</v>
      </c>
      <c r="R1094" s="55" t="s">
        <v>2184</v>
      </c>
      <c r="S1094" s="61">
        <f t="shared" si="286"/>
        <v>747.5104</v>
      </c>
      <c r="T1094" s="56">
        <f t="shared" si="280"/>
        <v>2000</v>
      </c>
      <c r="U1094" s="141">
        <f t="shared" si="287"/>
        <v>1252.4895999999999</v>
      </c>
      <c r="V1094" s="32" t="s">
        <v>1493</v>
      </c>
    </row>
    <row r="1095" spans="1:23" thickTop="1" thickBot="1">
      <c r="A1095" s="32">
        <v>858</v>
      </c>
      <c r="C1095" s="57">
        <f t="shared" si="282"/>
        <v>1290.674</v>
      </c>
      <c r="D1095" s="58">
        <v>2500</v>
      </c>
      <c r="E1095" s="59">
        <f t="shared" si="279"/>
        <v>0</v>
      </c>
      <c r="F1095" s="52" t="s">
        <v>1503</v>
      </c>
      <c r="G1095" s="138" t="s">
        <v>1504</v>
      </c>
      <c r="H1095" s="142" t="s">
        <v>21</v>
      </c>
      <c r="I1095" s="143">
        <v>638</v>
      </c>
      <c r="J1095" s="143">
        <f t="shared" si="281"/>
        <v>121.22</v>
      </c>
      <c r="K1095" s="127">
        <f t="shared" si="283"/>
        <v>759.22</v>
      </c>
      <c r="L1095" s="143">
        <f t="shared" si="284"/>
        <v>30.3688</v>
      </c>
      <c r="M1095" s="51">
        <f t="shared" si="285"/>
        <v>789.58879999999999</v>
      </c>
      <c r="N1095" s="54">
        <v>2</v>
      </c>
      <c r="O1095" s="95">
        <v>0</v>
      </c>
      <c r="P1095" s="54">
        <v>1</v>
      </c>
      <c r="Q1095" s="55">
        <f t="shared" si="278"/>
        <v>1</v>
      </c>
      <c r="R1095" s="55" t="s">
        <v>2184</v>
      </c>
      <c r="S1095" s="61">
        <f t="shared" si="286"/>
        <v>789.58879999999999</v>
      </c>
      <c r="T1095" s="56">
        <f t="shared" si="280"/>
        <v>2500</v>
      </c>
      <c r="U1095" s="141">
        <f t="shared" si="287"/>
        <v>1710.4112</v>
      </c>
      <c r="V1095" s="32" t="s">
        <v>1493</v>
      </c>
    </row>
    <row r="1096" spans="1:23" thickTop="1" thickBot="1">
      <c r="A1096" s="32">
        <v>859</v>
      </c>
      <c r="C1096" s="57">
        <f t="shared" si="282"/>
        <v>701.98099999999999</v>
      </c>
      <c r="D1096" s="58">
        <v>1500</v>
      </c>
      <c r="E1096" s="59">
        <f t="shared" si="279"/>
        <v>0</v>
      </c>
      <c r="F1096" s="52" t="s">
        <v>1506</v>
      </c>
      <c r="G1096" s="138" t="s">
        <v>1507</v>
      </c>
      <c r="H1096" s="142" t="s">
        <v>21</v>
      </c>
      <c r="I1096" s="143">
        <v>347</v>
      </c>
      <c r="J1096" s="143">
        <f t="shared" si="281"/>
        <v>65.930000000000007</v>
      </c>
      <c r="K1096" s="127">
        <f t="shared" si="283"/>
        <v>412.93</v>
      </c>
      <c r="L1096" s="143">
        <f t="shared" si="284"/>
        <v>16.517199999999999</v>
      </c>
      <c r="M1096" s="51">
        <f t="shared" si="285"/>
        <v>429.44720000000001</v>
      </c>
      <c r="N1096" s="54">
        <v>4</v>
      </c>
      <c r="O1096" s="95">
        <v>0</v>
      </c>
      <c r="P1096" s="54">
        <f>O1096+B1104</f>
        <v>0</v>
      </c>
      <c r="Q1096" s="55">
        <f t="shared" si="278"/>
        <v>4</v>
      </c>
      <c r="R1096" s="55" t="s">
        <v>2184</v>
      </c>
      <c r="S1096" s="61">
        <f t="shared" si="286"/>
        <v>1717.7888</v>
      </c>
      <c r="T1096" s="56">
        <f t="shared" si="280"/>
        <v>0</v>
      </c>
      <c r="U1096" s="141">
        <f t="shared" si="287"/>
        <v>0</v>
      </c>
      <c r="V1096" s="32" t="s">
        <v>1493</v>
      </c>
    </row>
    <row r="1097" spans="1:23" thickTop="1" thickBot="1">
      <c r="A1097" s="32">
        <v>860</v>
      </c>
      <c r="C1097" s="57">
        <f t="shared" si="282"/>
        <v>1497.02</v>
      </c>
      <c r="D1097" s="58">
        <v>0</v>
      </c>
      <c r="E1097" s="59">
        <f t="shared" si="279"/>
        <v>0</v>
      </c>
      <c r="F1097" s="52" t="s">
        <v>1155</v>
      </c>
      <c r="G1097" s="138" t="s">
        <v>1156</v>
      </c>
      <c r="H1097" s="142" t="s">
        <v>290</v>
      </c>
      <c r="I1097" s="143">
        <v>740</v>
      </c>
      <c r="J1097" s="143">
        <f t="shared" si="281"/>
        <v>140.6</v>
      </c>
      <c r="K1097" s="53">
        <f t="shared" si="283"/>
        <v>880.6</v>
      </c>
      <c r="L1097" s="143">
        <f t="shared" si="284"/>
        <v>35.224000000000004</v>
      </c>
      <c r="M1097" s="51">
        <f t="shared" si="285"/>
        <v>915.82400000000007</v>
      </c>
      <c r="N1097" s="54">
        <v>8</v>
      </c>
      <c r="O1097" s="95">
        <v>0</v>
      </c>
      <c r="P1097" s="54">
        <f>O1097+B1105</f>
        <v>0</v>
      </c>
      <c r="Q1097" s="55">
        <f t="shared" si="278"/>
        <v>8</v>
      </c>
      <c r="S1097" s="61">
        <f t="shared" si="286"/>
        <v>7326.5920000000006</v>
      </c>
      <c r="T1097" s="56">
        <f t="shared" si="280"/>
        <v>0</v>
      </c>
      <c r="U1097" s="141">
        <f t="shared" si="287"/>
        <v>0</v>
      </c>
      <c r="V1097" s="32" t="s">
        <v>1170</v>
      </c>
    </row>
    <row r="1098" spans="1:23" thickTop="1" thickBot="1">
      <c r="A1098" s="32">
        <v>861</v>
      </c>
      <c r="C1098" s="57">
        <f t="shared" si="282"/>
        <v>898.21199999999999</v>
      </c>
      <c r="D1098" s="58">
        <v>1850</v>
      </c>
      <c r="E1098" s="59">
        <f t="shared" si="279"/>
        <v>0</v>
      </c>
      <c r="F1098" s="52" t="s">
        <v>2021</v>
      </c>
      <c r="G1098" s="138" t="s">
        <v>2024</v>
      </c>
      <c r="H1098" s="142" t="s">
        <v>11</v>
      </c>
      <c r="I1098" s="143">
        <v>444</v>
      </c>
      <c r="J1098" s="143">
        <f t="shared" si="281"/>
        <v>84.36</v>
      </c>
      <c r="K1098" s="53">
        <f t="shared" si="283"/>
        <v>528.36</v>
      </c>
      <c r="L1098" s="143">
        <f t="shared" si="284"/>
        <v>21.134399999999999</v>
      </c>
      <c r="M1098" s="51">
        <f t="shared" si="285"/>
        <v>549.49440000000004</v>
      </c>
      <c r="N1098" s="54">
        <v>2</v>
      </c>
      <c r="O1098" s="95">
        <v>0</v>
      </c>
      <c r="P1098" s="54">
        <f>O1098+B1106</f>
        <v>0</v>
      </c>
      <c r="Q1098" s="55">
        <f t="shared" si="278"/>
        <v>2</v>
      </c>
      <c r="R1098" s="55" t="s">
        <v>2055</v>
      </c>
      <c r="S1098" s="61">
        <f t="shared" si="286"/>
        <v>1098.9888000000001</v>
      </c>
      <c r="T1098" s="56">
        <f t="shared" si="280"/>
        <v>0</v>
      </c>
      <c r="U1098" s="141">
        <f t="shared" si="287"/>
        <v>0</v>
      </c>
      <c r="V1098" s="32">
        <v>2014</v>
      </c>
    </row>
    <row r="1099" spans="1:23" thickTop="1" thickBot="1">
      <c r="A1099" s="32">
        <v>1046</v>
      </c>
      <c r="C1099" s="57">
        <f t="shared" si="282"/>
        <v>1108.604</v>
      </c>
      <c r="D1099" s="58">
        <v>2000</v>
      </c>
      <c r="E1099" s="59">
        <f t="shared" si="279"/>
        <v>0</v>
      </c>
      <c r="F1099" s="52" t="s">
        <v>2022</v>
      </c>
      <c r="G1099" s="138" t="s">
        <v>2023</v>
      </c>
      <c r="H1099" s="142" t="s">
        <v>11</v>
      </c>
      <c r="I1099" s="143">
        <v>548</v>
      </c>
      <c r="J1099" s="143">
        <f t="shared" si="281"/>
        <v>104.12</v>
      </c>
      <c r="K1099" s="53">
        <f t="shared" si="283"/>
        <v>652.12</v>
      </c>
      <c r="L1099" s="143">
        <f t="shared" si="284"/>
        <v>26.084800000000001</v>
      </c>
      <c r="M1099" s="51">
        <f t="shared" si="285"/>
        <v>678.20479999999998</v>
      </c>
      <c r="N1099" s="54">
        <v>3</v>
      </c>
      <c r="O1099" s="95">
        <v>0</v>
      </c>
      <c r="P1099" s="54">
        <f>O1099+B1107</f>
        <v>0</v>
      </c>
      <c r="Q1099" s="55">
        <f t="shared" si="278"/>
        <v>3</v>
      </c>
      <c r="R1099" s="55" t="s">
        <v>2055</v>
      </c>
      <c r="S1099" s="61">
        <f t="shared" si="286"/>
        <v>2034.6143999999999</v>
      </c>
      <c r="T1099" s="56">
        <f t="shared" si="280"/>
        <v>0</v>
      </c>
      <c r="U1099" s="141">
        <f t="shared" si="287"/>
        <v>0</v>
      </c>
      <c r="V1099" s="32">
        <v>2014</v>
      </c>
    </row>
    <row r="1100" spans="1:23" thickTop="1" thickBot="1">
      <c r="A1100" s="32">
        <v>862</v>
      </c>
      <c r="C1100" s="57">
        <f t="shared" si="282"/>
        <v>3139.6959999999999</v>
      </c>
      <c r="D1100" s="58">
        <v>3500</v>
      </c>
      <c r="E1100" s="59">
        <f t="shared" si="279"/>
        <v>0</v>
      </c>
      <c r="F1100" s="52" t="s">
        <v>2025</v>
      </c>
      <c r="G1100" s="144" t="s">
        <v>2026</v>
      </c>
      <c r="H1100" s="142" t="s">
        <v>11</v>
      </c>
      <c r="I1100" s="143">
        <v>1552</v>
      </c>
      <c r="J1100" s="143">
        <f t="shared" si="281"/>
        <v>294.88</v>
      </c>
      <c r="K1100" s="127">
        <f t="shared" si="283"/>
        <v>1846.88</v>
      </c>
      <c r="L1100" s="143">
        <f t="shared" si="284"/>
        <v>73.875200000000007</v>
      </c>
      <c r="M1100" s="51">
        <f t="shared" si="285"/>
        <v>1920.7552000000001</v>
      </c>
      <c r="N1100" s="54">
        <v>3</v>
      </c>
      <c r="O1100" s="95">
        <v>0</v>
      </c>
      <c r="P1100" s="54">
        <v>0</v>
      </c>
      <c r="Q1100" s="55">
        <f t="shared" si="278"/>
        <v>3</v>
      </c>
      <c r="R1100" s="55" t="s">
        <v>2055</v>
      </c>
      <c r="S1100" s="61">
        <f t="shared" si="286"/>
        <v>5762.2656000000006</v>
      </c>
      <c r="T1100" s="56">
        <f t="shared" si="280"/>
        <v>0</v>
      </c>
      <c r="U1100" s="141">
        <f t="shared" si="287"/>
        <v>0</v>
      </c>
      <c r="V1100" s="32">
        <v>2014</v>
      </c>
    </row>
    <row r="1101" spans="1:23" thickTop="1" thickBot="1">
      <c r="A1101" s="32">
        <v>863</v>
      </c>
      <c r="C1101" s="57">
        <f t="shared" si="282"/>
        <v>2785.6710000000003</v>
      </c>
      <c r="D1101" s="58">
        <v>3200</v>
      </c>
      <c r="E1101" s="59">
        <f t="shared" si="279"/>
        <v>0</v>
      </c>
      <c r="F1101" s="52" t="s">
        <v>2033</v>
      </c>
      <c r="G1101" s="144" t="s">
        <v>2034</v>
      </c>
      <c r="H1101" s="142" t="s">
        <v>290</v>
      </c>
      <c r="I1101" s="143">
        <v>1377</v>
      </c>
      <c r="J1101" s="143">
        <f t="shared" si="281"/>
        <v>261.63</v>
      </c>
      <c r="K1101" s="127">
        <f t="shared" si="283"/>
        <v>1638.63</v>
      </c>
      <c r="L1101" s="143">
        <f t="shared" si="284"/>
        <v>65.545200000000008</v>
      </c>
      <c r="M1101" s="51">
        <f t="shared" si="285"/>
        <v>1704.1752000000001</v>
      </c>
      <c r="N1101" s="54">
        <v>2</v>
      </c>
      <c r="O1101" s="95">
        <v>0</v>
      </c>
      <c r="P1101" s="54">
        <v>0</v>
      </c>
      <c r="Q1101" s="55">
        <f t="shared" si="278"/>
        <v>2</v>
      </c>
      <c r="R1101" s="55" t="s">
        <v>2055</v>
      </c>
      <c r="S1101" s="61">
        <f t="shared" si="286"/>
        <v>3408.3504000000003</v>
      </c>
      <c r="T1101" s="56">
        <f t="shared" si="280"/>
        <v>0</v>
      </c>
      <c r="U1101" s="141">
        <f t="shared" si="287"/>
        <v>0</v>
      </c>
      <c r="V1101" s="32">
        <v>2011</v>
      </c>
    </row>
    <row r="1102" spans="1:23" thickTop="1" thickBot="1">
      <c r="A1102" s="32">
        <v>864</v>
      </c>
      <c r="C1102" s="57">
        <f t="shared" si="282"/>
        <v>948.78700000000003</v>
      </c>
      <c r="D1102" s="58">
        <v>1680</v>
      </c>
      <c r="E1102" s="59">
        <f t="shared" si="279"/>
        <v>0</v>
      </c>
      <c r="F1102" s="52" t="s">
        <v>2027</v>
      </c>
      <c r="G1102" s="144" t="s">
        <v>2028</v>
      </c>
      <c r="H1102" s="142" t="s">
        <v>624</v>
      </c>
      <c r="I1102" s="143">
        <v>469</v>
      </c>
      <c r="J1102" s="143">
        <f t="shared" si="281"/>
        <v>89.11</v>
      </c>
      <c r="K1102" s="53">
        <f t="shared" si="283"/>
        <v>558.11</v>
      </c>
      <c r="L1102" s="143">
        <f t="shared" si="284"/>
        <v>22.324400000000001</v>
      </c>
      <c r="M1102" s="51">
        <f t="shared" si="285"/>
        <v>580.43439999999998</v>
      </c>
      <c r="N1102" s="54">
        <v>5</v>
      </c>
      <c r="O1102" s="95">
        <v>0</v>
      </c>
      <c r="P1102" s="54">
        <v>0</v>
      </c>
      <c r="Q1102" s="55">
        <f t="shared" si="278"/>
        <v>5</v>
      </c>
      <c r="R1102" s="55" t="s">
        <v>2055</v>
      </c>
      <c r="S1102" s="61">
        <f t="shared" si="286"/>
        <v>2902.172</v>
      </c>
      <c r="T1102" s="56">
        <f t="shared" si="280"/>
        <v>0</v>
      </c>
      <c r="U1102" s="141">
        <f t="shared" si="287"/>
        <v>0</v>
      </c>
      <c r="V1102" s="32" t="s">
        <v>1689</v>
      </c>
    </row>
    <row r="1103" spans="1:23" thickTop="1" thickBot="1">
      <c r="A1103" s="32">
        <v>865</v>
      </c>
      <c r="C1103" s="57">
        <f t="shared" si="282"/>
        <v>3509.9050000000002</v>
      </c>
      <c r="D1103" s="58">
        <v>3500</v>
      </c>
      <c r="E1103" s="59">
        <f t="shared" si="279"/>
        <v>0</v>
      </c>
      <c r="F1103" s="52" t="s">
        <v>2007</v>
      </c>
      <c r="G1103" s="138" t="s">
        <v>2008</v>
      </c>
      <c r="H1103" s="142" t="s">
        <v>11</v>
      </c>
      <c r="I1103" s="143">
        <v>1735</v>
      </c>
      <c r="J1103" s="143">
        <f t="shared" si="281"/>
        <v>329.65</v>
      </c>
      <c r="K1103" s="53">
        <f t="shared" si="283"/>
        <v>2064.65</v>
      </c>
      <c r="L1103" s="143">
        <f t="shared" si="284"/>
        <v>82.585999999999999</v>
      </c>
      <c r="M1103" s="51">
        <f t="shared" si="285"/>
        <v>2147.2359999999999</v>
      </c>
      <c r="N1103" s="54">
        <v>3</v>
      </c>
      <c r="O1103" s="95">
        <v>0</v>
      </c>
      <c r="P1103" s="54">
        <f>O1103+B1111</f>
        <v>0</v>
      </c>
      <c r="Q1103" s="55">
        <f t="shared" si="278"/>
        <v>3</v>
      </c>
      <c r="R1103" s="55" t="s">
        <v>2055</v>
      </c>
      <c r="S1103" s="61">
        <f t="shared" si="286"/>
        <v>6441.7079999999996</v>
      </c>
      <c r="T1103" s="56">
        <f t="shared" si="280"/>
        <v>0</v>
      </c>
      <c r="U1103" s="141">
        <f t="shared" si="287"/>
        <v>0</v>
      </c>
      <c r="V1103" s="32">
        <v>2014</v>
      </c>
    </row>
    <row r="1104" spans="1:23" thickTop="1" thickBot="1">
      <c r="A1104" s="32">
        <v>866</v>
      </c>
      <c r="C1104" s="57">
        <f t="shared" si="282"/>
        <v>4046</v>
      </c>
      <c r="D1104" s="58">
        <v>4500</v>
      </c>
      <c r="E1104" s="59">
        <f t="shared" si="279"/>
        <v>0</v>
      </c>
      <c r="F1104" s="52" t="s">
        <v>2035</v>
      </c>
      <c r="G1104" s="144" t="s">
        <v>2042</v>
      </c>
      <c r="H1104" s="142" t="s">
        <v>225</v>
      </c>
      <c r="I1104" s="143">
        <v>2000</v>
      </c>
      <c r="J1104" s="143">
        <f t="shared" si="281"/>
        <v>380</v>
      </c>
      <c r="K1104" s="127">
        <f t="shared" si="283"/>
        <v>2380</v>
      </c>
      <c r="L1104" s="143">
        <f t="shared" si="284"/>
        <v>95.2</v>
      </c>
      <c r="M1104" s="51">
        <f t="shared" si="285"/>
        <v>2475.1999999999998</v>
      </c>
      <c r="N1104" s="54">
        <v>2</v>
      </c>
      <c r="O1104" s="95">
        <v>0</v>
      </c>
      <c r="P1104" s="54">
        <v>0</v>
      </c>
      <c r="Q1104" s="55">
        <f t="shared" si="278"/>
        <v>2</v>
      </c>
      <c r="R1104" s="55" t="s">
        <v>2055</v>
      </c>
      <c r="S1104" s="61">
        <f t="shared" si="286"/>
        <v>4950.3999999999996</v>
      </c>
      <c r="T1104" s="56">
        <f t="shared" si="280"/>
        <v>0</v>
      </c>
      <c r="U1104" s="141">
        <f t="shared" si="287"/>
        <v>0</v>
      </c>
      <c r="V1104" s="32">
        <v>2010</v>
      </c>
    </row>
    <row r="1105" spans="1:22" thickTop="1" thickBot="1">
      <c r="A1105" s="32">
        <v>867</v>
      </c>
      <c r="C1105" s="57">
        <f t="shared" si="282"/>
        <v>1476.79</v>
      </c>
      <c r="D1105" s="58">
        <v>2200</v>
      </c>
      <c r="E1105" s="59">
        <f t="shared" si="279"/>
        <v>0</v>
      </c>
      <c r="F1105" s="52" t="s">
        <v>2002</v>
      </c>
      <c r="G1105" s="144" t="s">
        <v>2003</v>
      </c>
      <c r="H1105" s="142" t="s">
        <v>21</v>
      </c>
      <c r="I1105" s="143">
        <v>730</v>
      </c>
      <c r="J1105" s="143">
        <f t="shared" si="281"/>
        <v>138.69999999999999</v>
      </c>
      <c r="K1105" s="127">
        <f t="shared" si="283"/>
        <v>868.7</v>
      </c>
      <c r="L1105" s="143">
        <f t="shared" si="284"/>
        <v>34.748000000000005</v>
      </c>
      <c r="M1105" s="51">
        <f t="shared" si="285"/>
        <v>903.44800000000009</v>
      </c>
      <c r="N1105" s="54">
        <v>1</v>
      </c>
      <c r="O1105" s="95">
        <v>0</v>
      </c>
      <c r="P1105" s="54">
        <v>0</v>
      </c>
      <c r="Q1105" s="55">
        <f t="shared" si="278"/>
        <v>1</v>
      </c>
      <c r="R1105" s="55" t="s">
        <v>2055</v>
      </c>
      <c r="S1105" s="61">
        <f t="shared" si="286"/>
        <v>903.44800000000009</v>
      </c>
      <c r="T1105" s="56">
        <f t="shared" si="280"/>
        <v>0</v>
      </c>
      <c r="U1105" s="141">
        <f t="shared" si="287"/>
        <v>0</v>
      </c>
      <c r="V1105" s="32">
        <v>2013</v>
      </c>
    </row>
    <row r="1106" spans="1:22" thickTop="1" thickBot="1">
      <c r="A1106" s="32">
        <v>1011</v>
      </c>
      <c r="C1106" s="57">
        <f t="shared" si="282"/>
        <v>3139.6959999999999</v>
      </c>
      <c r="D1106" s="58">
        <v>3200</v>
      </c>
      <c r="E1106" s="59">
        <f t="shared" si="279"/>
        <v>0</v>
      </c>
      <c r="F1106" s="52" t="s">
        <v>2009</v>
      </c>
      <c r="G1106" s="144" t="s">
        <v>2043</v>
      </c>
      <c r="H1106" s="142" t="s">
        <v>11</v>
      </c>
      <c r="I1106" s="143">
        <v>1552</v>
      </c>
      <c r="J1106" s="143">
        <f t="shared" si="281"/>
        <v>294.88</v>
      </c>
      <c r="K1106" s="127">
        <f t="shared" si="283"/>
        <v>1846.88</v>
      </c>
      <c r="L1106" s="143">
        <f t="shared" si="284"/>
        <v>73.875200000000007</v>
      </c>
      <c r="M1106" s="51">
        <f t="shared" si="285"/>
        <v>1920.7552000000001</v>
      </c>
      <c r="N1106" s="54">
        <v>3</v>
      </c>
      <c r="O1106" s="95">
        <v>0</v>
      </c>
      <c r="P1106" s="54">
        <v>0</v>
      </c>
      <c r="Q1106" s="55">
        <f t="shared" si="278"/>
        <v>3</v>
      </c>
      <c r="R1106" s="55" t="s">
        <v>2055</v>
      </c>
      <c r="S1106" s="61">
        <f t="shared" si="286"/>
        <v>5762.2656000000006</v>
      </c>
      <c r="T1106" s="56">
        <f t="shared" si="280"/>
        <v>0</v>
      </c>
      <c r="U1106" s="141">
        <f t="shared" si="287"/>
        <v>0</v>
      </c>
      <c r="V1106" s="32">
        <v>2014</v>
      </c>
    </row>
    <row r="1107" spans="1:22" thickTop="1" thickBot="1">
      <c r="A1107" s="32">
        <v>879</v>
      </c>
      <c r="C1107" s="57">
        <f t="shared" si="282"/>
        <v>4132.9889999999996</v>
      </c>
      <c r="D1107" s="58">
        <v>4200</v>
      </c>
      <c r="E1107" s="59">
        <f t="shared" si="279"/>
        <v>0</v>
      </c>
      <c r="F1107" s="52" t="s">
        <v>2011</v>
      </c>
      <c r="G1107" s="144" t="s">
        <v>2010</v>
      </c>
      <c r="H1107" s="142" t="s">
        <v>11</v>
      </c>
      <c r="I1107" s="143">
        <v>2043</v>
      </c>
      <c r="J1107" s="143">
        <f t="shared" si="281"/>
        <v>388.17</v>
      </c>
      <c r="K1107" s="127">
        <f t="shared" si="283"/>
        <v>2431.17</v>
      </c>
      <c r="L1107" s="143">
        <f t="shared" si="284"/>
        <v>97.246800000000007</v>
      </c>
      <c r="M1107" s="51">
        <f t="shared" si="285"/>
        <v>2528.4168</v>
      </c>
      <c r="N1107" s="54">
        <v>3</v>
      </c>
      <c r="O1107" s="95">
        <v>0</v>
      </c>
      <c r="P1107" s="54">
        <v>0</v>
      </c>
      <c r="Q1107" s="55">
        <f t="shared" si="278"/>
        <v>3</v>
      </c>
      <c r="R1107" s="55" t="s">
        <v>2055</v>
      </c>
      <c r="S1107" s="61">
        <f t="shared" si="286"/>
        <v>7585.2503999999999</v>
      </c>
      <c r="T1107" s="56">
        <f t="shared" si="280"/>
        <v>0</v>
      </c>
      <c r="U1107" s="141">
        <f t="shared" si="287"/>
        <v>0</v>
      </c>
      <c r="V1107" s="32">
        <v>2014</v>
      </c>
    </row>
    <row r="1108" spans="1:22" thickTop="1" thickBot="1">
      <c r="A1108" s="32">
        <v>878</v>
      </c>
      <c r="C1108" s="57">
        <f t="shared" si="282"/>
        <v>6859.9929999999995</v>
      </c>
      <c r="D1108" s="58">
        <v>7200</v>
      </c>
      <c r="E1108" s="59">
        <f t="shared" ref="E1108:E1139" si="288">B1116*D1108</f>
        <v>0</v>
      </c>
      <c r="F1108" s="52" t="s">
        <v>2012</v>
      </c>
      <c r="G1108" s="144" t="s">
        <v>2013</v>
      </c>
      <c r="H1108" s="142" t="s">
        <v>11</v>
      </c>
      <c r="I1108" s="143">
        <v>3391</v>
      </c>
      <c r="J1108" s="143">
        <f t="shared" si="281"/>
        <v>644.29</v>
      </c>
      <c r="K1108" s="127">
        <f t="shared" si="283"/>
        <v>4035.29</v>
      </c>
      <c r="L1108" s="143">
        <f t="shared" si="284"/>
        <v>161.41159999999999</v>
      </c>
      <c r="M1108" s="51">
        <f t="shared" si="285"/>
        <v>4196.7016000000003</v>
      </c>
      <c r="N1108" s="54">
        <v>3</v>
      </c>
      <c r="O1108" s="95">
        <v>0</v>
      </c>
      <c r="P1108" s="54">
        <v>0</v>
      </c>
      <c r="Q1108" s="55">
        <f t="shared" si="278"/>
        <v>3</v>
      </c>
      <c r="R1108" s="55" t="s">
        <v>2055</v>
      </c>
      <c r="S1108" s="61">
        <f t="shared" si="286"/>
        <v>12590.104800000001</v>
      </c>
      <c r="T1108" s="56">
        <f t="shared" ref="T1108:T1139" si="289">P1108*D1108</f>
        <v>0</v>
      </c>
      <c r="U1108" s="141">
        <f t="shared" si="287"/>
        <v>0</v>
      </c>
      <c r="V1108" s="32">
        <v>2014</v>
      </c>
    </row>
    <row r="1109" spans="1:22" thickTop="1" thickBot="1">
      <c r="C1109" s="136">
        <f t="shared" si="282"/>
        <v>4986.6949999999997</v>
      </c>
      <c r="D1109" s="58">
        <v>5150</v>
      </c>
      <c r="E1109" s="59">
        <f t="shared" si="288"/>
        <v>0</v>
      </c>
      <c r="F1109" s="52" t="s">
        <v>2015</v>
      </c>
      <c r="G1109" s="144" t="s">
        <v>2014</v>
      </c>
      <c r="H1109" s="142" t="s">
        <v>11</v>
      </c>
      <c r="I1109" s="143">
        <v>2465</v>
      </c>
      <c r="J1109" s="143">
        <f t="shared" si="281"/>
        <v>468.35</v>
      </c>
      <c r="K1109" s="53">
        <f t="shared" si="283"/>
        <v>2933.35</v>
      </c>
      <c r="L1109" s="143">
        <f t="shared" si="284"/>
        <v>117.334</v>
      </c>
      <c r="M1109" s="51">
        <f t="shared" si="285"/>
        <v>3050.6839999999997</v>
      </c>
      <c r="N1109" s="54">
        <v>3</v>
      </c>
      <c r="O1109" s="95">
        <v>0</v>
      </c>
      <c r="P1109" s="54">
        <f>O1109+B1117</f>
        <v>0</v>
      </c>
      <c r="Q1109" s="55">
        <f t="shared" si="278"/>
        <v>3</v>
      </c>
      <c r="R1109" s="55" t="s">
        <v>2055</v>
      </c>
      <c r="S1109" s="61">
        <f t="shared" si="286"/>
        <v>9152.0519999999997</v>
      </c>
      <c r="T1109" s="56">
        <f t="shared" si="289"/>
        <v>0</v>
      </c>
      <c r="U1109" s="141">
        <f t="shared" si="287"/>
        <v>0</v>
      </c>
      <c r="V1109" s="32">
        <v>2014</v>
      </c>
    </row>
    <row r="1110" spans="1:22" thickTop="1" thickBot="1">
      <c r="C1110" s="57">
        <f t="shared" si="282"/>
        <v>4948.2579999999998</v>
      </c>
      <c r="D1110" s="58">
        <v>5000</v>
      </c>
      <c r="E1110" s="59">
        <f t="shared" si="288"/>
        <v>0</v>
      </c>
      <c r="F1110" s="52" t="s">
        <v>2040</v>
      </c>
      <c r="G1110" s="144" t="s">
        <v>2006</v>
      </c>
      <c r="H1110" s="142" t="s">
        <v>11</v>
      </c>
      <c r="I1110" s="143">
        <v>2446</v>
      </c>
      <c r="J1110" s="143">
        <f t="shared" si="281"/>
        <v>464.74</v>
      </c>
      <c r="K1110" s="127">
        <f t="shared" si="283"/>
        <v>2910.74</v>
      </c>
      <c r="L1110" s="143">
        <f t="shared" si="284"/>
        <v>116.42959999999999</v>
      </c>
      <c r="M1110" s="51">
        <f t="shared" si="285"/>
        <v>3027.1695999999997</v>
      </c>
      <c r="N1110" s="54">
        <v>3</v>
      </c>
      <c r="O1110" s="95">
        <v>0</v>
      </c>
      <c r="P1110" s="54">
        <f>O1110+B1118</f>
        <v>0</v>
      </c>
      <c r="Q1110" s="55">
        <f t="shared" si="278"/>
        <v>3</v>
      </c>
      <c r="R1110" s="55" t="s">
        <v>2055</v>
      </c>
      <c r="S1110" s="61">
        <f t="shared" si="286"/>
        <v>9081.5087999999996</v>
      </c>
      <c r="T1110" s="56">
        <f t="shared" si="289"/>
        <v>0</v>
      </c>
      <c r="U1110" s="141">
        <f t="shared" si="287"/>
        <v>0</v>
      </c>
      <c r="V1110" s="32">
        <v>2014</v>
      </c>
    </row>
    <row r="1111" spans="1:22" thickTop="1" thickBot="1">
      <c r="C1111" s="57">
        <f t="shared" si="282"/>
        <v>1126.8110000000001</v>
      </c>
      <c r="D1111" s="58">
        <v>1500</v>
      </c>
      <c r="E1111" s="59">
        <f t="shared" si="288"/>
        <v>0</v>
      </c>
      <c r="F1111" s="52" t="s">
        <v>2016</v>
      </c>
      <c r="G1111" s="138" t="s">
        <v>2044</v>
      </c>
      <c r="H1111" s="142" t="s">
        <v>11</v>
      </c>
      <c r="I1111" s="143">
        <v>557</v>
      </c>
      <c r="J1111" s="143">
        <f t="shared" si="281"/>
        <v>105.83</v>
      </c>
      <c r="K1111" s="53">
        <f t="shared" si="283"/>
        <v>662.83</v>
      </c>
      <c r="L1111" s="143">
        <f t="shared" si="284"/>
        <v>26.513200000000001</v>
      </c>
      <c r="M1111" s="51">
        <f t="shared" si="285"/>
        <v>689.34320000000002</v>
      </c>
      <c r="N1111" s="54">
        <v>3</v>
      </c>
      <c r="O1111" s="95">
        <v>0</v>
      </c>
      <c r="P1111" s="54">
        <f>O1111+B1119</f>
        <v>0</v>
      </c>
      <c r="Q1111" s="55">
        <f t="shared" si="278"/>
        <v>3</v>
      </c>
      <c r="R1111" s="55" t="s">
        <v>2055</v>
      </c>
      <c r="S1111" s="61">
        <f t="shared" si="286"/>
        <v>2068.0295999999998</v>
      </c>
      <c r="T1111" s="56">
        <f t="shared" si="289"/>
        <v>0</v>
      </c>
      <c r="U1111" s="141">
        <f t="shared" si="287"/>
        <v>0</v>
      </c>
      <c r="V1111" s="32">
        <v>2014</v>
      </c>
    </row>
    <row r="1112" spans="1:22" thickTop="1" thickBot="1">
      <c r="A1112" s="32">
        <v>877</v>
      </c>
      <c r="C1112" s="57">
        <f t="shared" si="282"/>
        <v>1626.492</v>
      </c>
      <c r="D1112" s="58">
        <v>1950</v>
      </c>
      <c r="E1112" s="59">
        <f t="shared" si="288"/>
        <v>0</v>
      </c>
      <c r="F1112" s="52" t="s">
        <v>2049</v>
      </c>
      <c r="G1112" s="144" t="s">
        <v>2050</v>
      </c>
      <c r="H1112" s="142" t="s">
        <v>21</v>
      </c>
      <c r="I1112" s="143">
        <v>804</v>
      </c>
      <c r="J1112" s="143">
        <f t="shared" si="281"/>
        <v>152.76</v>
      </c>
      <c r="K1112" s="127">
        <f t="shared" si="283"/>
        <v>956.76</v>
      </c>
      <c r="L1112" s="143">
        <f t="shared" si="284"/>
        <v>38.270400000000002</v>
      </c>
      <c r="M1112" s="51">
        <f t="shared" si="285"/>
        <v>995.03039999999999</v>
      </c>
      <c r="N1112" s="54">
        <v>2</v>
      </c>
      <c r="O1112" s="95">
        <v>0</v>
      </c>
      <c r="P1112" s="54">
        <v>0</v>
      </c>
      <c r="Q1112" s="55">
        <f t="shared" si="278"/>
        <v>2</v>
      </c>
      <c r="R1112" s="55" t="s">
        <v>2055</v>
      </c>
      <c r="S1112" s="61">
        <f t="shared" si="286"/>
        <v>1990.0608</v>
      </c>
      <c r="T1112" s="56">
        <f t="shared" si="289"/>
        <v>0</v>
      </c>
      <c r="U1112" s="141">
        <f t="shared" si="287"/>
        <v>0</v>
      </c>
      <c r="V1112" s="32">
        <v>2013</v>
      </c>
    </row>
    <row r="1113" spans="1:22" thickTop="1" thickBot="1">
      <c r="C1113" s="57">
        <f t="shared" si="282"/>
        <v>4248.3</v>
      </c>
      <c r="D1113" s="58">
        <v>3500</v>
      </c>
      <c r="E1113" s="59">
        <f t="shared" si="288"/>
        <v>0</v>
      </c>
      <c r="F1113" s="52" t="s">
        <v>2051</v>
      </c>
      <c r="G1113" s="144" t="s">
        <v>2052</v>
      </c>
      <c r="H1113" s="142" t="s">
        <v>225</v>
      </c>
      <c r="I1113" s="143">
        <v>2100</v>
      </c>
      <c r="J1113" s="143">
        <f t="shared" si="281"/>
        <v>399</v>
      </c>
      <c r="K1113" s="127">
        <f t="shared" si="283"/>
        <v>2499</v>
      </c>
      <c r="L1113" s="143">
        <f t="shared" si="284"/>
        <v>99.960000000000008</v>
      </c>
      <c r="M1113" s="51">
        <f t="shared" si="285"/>
        <v>2598.96</v>
      </c>
      <c r="N1113" s="54">
        <v>2</v>
      </c>
      <c r="O1113" s="95">
        <v>0</v>
      </c>
      <c r="P1113" s="54">
        <v>0</v>
      </c>
      <c r="Q1113" s="55">
        <f t="shared" si="278"/>
        <v>2</v>
      </c>
      <c r="R1113" s="55" t="s">
        <v>2055</v>
      </c>
      <c r="S1113" s="61">
        <f t="shared" si="286"/>
        <v>5197.92</v>
      </c>
      <c r="T1113" s="56">
        <f t="shared" si="289"/>
        <v>0</v>
      </c>
      <c r="U1113" s="141">
        <f t="shared" si="287"/>
        <v>0</v>
      </c>
      <c r="V1113" s="32">
        <v>2008</v>
      </c>
    </row>
    <row r="1114" spans="1:22" thickTop="1" thickBot="1">
      <c r="C1114" s="57">
        <f t="shared" si="282"/>
        <v>7525.56</v>
      </c>
      <c r="D1114" s="58">
        <v>7850</v>
      </c>
      <c r="E1114" s="59">
        <f t="shared" si="288"/>
        <v>0</v>
      </c>
      <c r="F1114" s="52" t="s">
        <v>2039</v>
      </c>
      <c r="G1114" s="138" t="s">
        <v>1699</v>
      </c>
      <c r="H1114" s="142" t="s">
        <v>624</v>
      </c>
      <c r="I1114" s="143">
        <v>3720</v>
      </c>
      <c r="J1114" s="143">
        <f t="shared" si="281"/>
        <v>706.8</v>
      </c>
      <c r="K1114" s="53">
        <f t="shared" si="283"/>
        <v>4426.8</v>
      </c>
      <c r="L1114" s="143">
        <f t="shared" si="284"/>
        <v>177.072</v>
      </c>
      <c r="M1114" s="51">
        <f t="shared" si="285"/>
        <v>4603.8720000000003</v>
      </c>
      <c r="N1114" s="54">
        <v>2</v>
      </c>
      <c r="O1114" s="95">
        <v>0</v>
      </c>
      <c r="P1114" s="54">
        <v>0</v>
      </c>
      <c r="Q1114" s="55">
        <f t="shared" si="278"/>
        <v>2</v>
      </c>
      <c r="R1114" s="55" t="s">
        <v>2055</v>
      </c>
      <c r="S1114" s="61">
        <f t="shared" si="286"/>
        <v>9207.7440000000006</v>
      </c>
      <c r="T1114" s="56">
        <f t="shared" si="289"/>
        <v>0</v>
      </c>
      <c r="U1114" s="141">
        <f t="shared" si="287"/>
        <v>0</v>
      </c>
      <c r="V1114" s="32" t="s">
        <v>1689</v>
      </c>
    </row>
    <row r="1115" spans="1:22" thickTop="1" thickBot="1">
      <c r="C1115" s="57">
        <f t="shared" si="282"/>
        <v>8747.4520000000011</v>
      </c>
      <c r="D1115" s="58">
        <v>7950</v>
      </c>
      <c r="E1115" s="59">
        <f t="shared" si="288"/>
        <v>0</v>
      </c>
      <c r="F1115" s="52" t="s">
        <v>2039</v>
      </c>
      <c r="G1115" s="138" t="s">
        <v>1364</v>
      </c>
      <c r="H1115" s="142" t="s">
        <v>21</v>
      </c>
      <c r="I1115" s="143">
        <v>4324</v>
      </c>
      <c r="J1115" s="143">
        <f t="shared" si="281"/>
        <v>821.56000000000006</v>
      </c>
      <c r="K1115" s="53">
        <f t="shared" si="283"/>
        <v>5145.5600000000004</v>
      </c>
      <c r="L1115" s="143">
        <f t="shared" si="284"/>
        <v>205.82240000000002</v>
      </c>
      <c r="M1115" s="51">
        <f t="shared" si="285"/>
        <v>5351.3824000000004</v>
      </c>
      <c r="N1115" s="54">
        <v>2</v>
      </c>
      <c r="O1115" s="95">
        <v>0</v>
      </c>
      <c r="P1115" s="54">
        <f>O1115+B1123</f>
        <v>0</v>
      </c>
      <c r="Q1115" s="55">
        <f t="shared" si="278"/>
        <v>2</v>
      </c>
      <c r="R1115" s="55" t="s">
        <v>2055</v>
      </c>
      <c r="S1115" s="61">
        <f t="shared" si="286"/>
        <v>10702.764800000001</v>
      </c>
      <c r="T1115" s="56">
        <f t="shared" si="289"/>
        <v>0</v>
      </c>
      <c r="U1115" s="141">
        <f t="shared" si="287"/>
        <v>0</v>
      </c>
      <c r="V1115" s="32">
        <v>2013</v>
      </c>
    </row>
    <row r="1116" spans="1:22" thickTop="1" thickBot="1">
      <c r="C1116" s="57">
        <f t="shared" si="282"/>
        <v>7525.56</v>
      </c>
      <c r="D1116" s="58">
        <v>7850</v>
      </c>
      <c r="E1116" s="59">
        <f t="shared" si="288"/>
        <v>0</v>
      </c>
      <c r="F1116" s="52" t="s">
        <v>1989</v>
      </c>
      <c r="G1116" s="144" t="s">
        <v>2036</v>
      </c>
      <c r="H1116" s="142" t="s">
        <v>624</v>
      </c>
      <c r="I1116" s="143">
        <v>3720</v>
      </c>
      <c r="J1116" s="143">
        <f t="shared" si="281"/>
        <v>706.8</v>
      </c>
      <c r="K1116" s="127">
        <f t="shared" si="283"/>
        <v>4426.8</v>
      </c>
      <c r="L1116" s="143">
        <f t="shared" si="284"/>
        <v>177.072</v>
      </c>
      <c r="M1116" s="51">
        <f t="shared" si="285"/>
        <v>4603.8720000000003</v>
      </c>
      <c r="N1116" s="54">
        <v>2</v>
      </c>
      <c r="O1116" s="95">
        <v>0</v>
      </c>
      <c r="P1116" s="54">
        <v>0</v>
      </c>
      <c r="Q1116" s="55">
        <f t="shared" si="278"/>
        <v>2</v>
      </c>
      <c r="R1116" s="55" t="s">
        <v>2055</v>
      </c>
      <c r="S1116" s="61">
        <f t="shared" si="286"/>
        <v>9207.7440000000006</v>
      </c>
      <c r="T1116" s="56">
        <f t="shared" si="289"/>
        <v>0</v>
      </c>
      <c r="U1116" s="141">
        <f t="shared" si="287"/>
        <v>0</v>
      </c>
      <c r="V1116" s="32">
        <v>2015</v>
      </c>
    </row>
    <row r="1117" spans="1:22" thickTop="1" thickBot="1">
      <c r="C1117" s="57">
        <f t="shared" si="282"/>
        <v>5797.9179999999997</v>
      </c>
      <c r="D1117" s="58">
        <v>5600</v>
      </c>
      <c r="E1117" s="59">
        <f t="shared" si="288"/>
        <v>0</v>
      </c>
      <c r="F1117" s="52" t="s">
        <v>1989</v>
      </c>
      <c r="G1117" s="144" t="s">
        <v>1990</v>
      </c>
      <c r="H1117" s="142" t="s">
        <v>21</v>
      </c>
      <c r="I1117" s="143">
        <v>2866</v>
      </c>
      <c r="J1117" s="143">
        <f t="shared" si="281"/>
        <v>544.54</v>
      </c>
      <c r="K1117" s="127">
        <f t="shared" si="283"/>
        <v>3410.54</v>
      </c>
      <c r="L1117" s="143">
        <f t="shared" si="284"/>
        <v>136.42160000000001</v>
      </c>
      <c r="M1117" s="51">
        <f t="shared" si="285"/>
        <v>3546.9616000000001</v>
      </c>
      <c r="N1117" s="54">
        <v>2</v>
      </c>
      <c r="O1117" s="95">
        <v>0</v>
      </c>
      <c r="P1117" s="54">
        <v>0</v>
      </c>
      <c r="Q1117" s="55">
        <f t="shared" si="278"/>
        <v>2</v>
      </c>
      <c r="R1117" s="55" t="s">
        <v>2055</v>
      </c>
      <c r="S1117" s="61">
        <f t="shared" si="286"/>
        <v>7093.9232000000002</v>
      </c>
      <c r="T1117" s="56">
        <f t="shared" si="289"/>
        <v>0</v>
      </c>
      <c r="U1117" s="141">
        <f t="shared" si="287"/>
        <v>0</v>
      </c>
      <c r="V1117" s="32">
        <v>2013</v>
      </c>
    </row>
    <row r="1118" spans="1:22" thickTop="1" thickBot="1">
      <c r="C1118" s="57">
        <f t="shared" si="282"/>
        <v>10707.739</v>
      </c>
      <c r="D1118" s="58">
        <v>12500</v>
      </c>
      <c r="E1118" s="59">
        <f t="shared" si="288"/>
        <v>0</v>
      </c>
      <c r="F1118" s="52" t="s">
        <v>2038</v>
      </c>
      <c r="G1118" s="144" t="s">
        <v>2001</v>
      </c>
      <c r="H1118" s="142" t="s">
        <v>21</v>
      </c>
      <c r="I1118" s="143">
        <v>5293</v>
      </c>
      <c r="J1118" s="143">
        <f t="shared" si="281"/>
        <v>1005.67</v>
      </c>
      <c r="K1118" s="127">
        <f t="shared" si="283"/>
        <v>6298.67</v>
      </c>
      <c r="L1118" s="143">
        <f t="shared" si="284"/>
        <v>251.9468</v>
      </c>
      <c r="M1118" s="51">
        <f t="shared" si="285"/>
        <v>6550.6167999999998</v>
      </c>
      <c r="N1118" s="54">
        <v>2</v>
      </c>
      <c r="O1118" s="95">
        <v>0</v>
      </c>
      <c r="P1118" s="54">
        <v>0</v>
      </c>
      <c r="Q1118" s="55">
        <f t="shared" si="278"/>
        <v>2</v>
      </c>
      <c r="R1118" s="55" t="s">
        <v>2055</v>
      </c>
      <c r="S1118" s="61">
        <f t="shared" si="286"/>
        <v>13101.2336</v>
      </c>
      <c r="T1118" s="56">
        <f t="shared" si="289"/>
        <v>0</v>
      </c>
      <c r="U1118" s="141">
        <f t="shared" si="287"/>
        <v>0</v>
      </c>
      <c r="V1118" s="32">
        <v>2014</v>
      </c>
    </row>
    <row r="1119" spans="1:22" thickTop="1" thickBot="1">
      <c r="C1119" s="57">
        <f t="shared" si="282"/>
        <v>5184.9490000000005</v>
      </c>
      <c r="D1119" s="58">
        <v>5600</v>
      </c>
      <c r="E1119" s="59">
        <f t="shared" si="288"/>
        <v>0</v>
      </c>
      <c r="F1119" s="52" t="s">
        <v>2038</v>
      </c>
      <c r="G1119" s="144" t="s">
        <v>1991</v>
      </c>
      <c r="H1119" s="142" t="s">
        <v>21</v>
      </c>
      <c r="I1119" s="143">
        <v>2563</v>
      </c>
      <c r="J1119" s="143">
        <f t="shared" si="281"/>
        <v>486.97</v>
      </c>
      <c r="K1119" s="127">
        <f t="shared" si="283"/>
        <v>3049.9700000000003</v>
      </c>
      <c r="L1119" s="143">
        <f t="shared" si="284"/>
        <v>121.99880000000002</v>
      </c>
      <c r="M1119" s="51">
        <f t="shared" si="285"/>
        <v>3171.9688000000001</v>
      </c>
      <c r="N1119" s="54">
        <v>1</v>
      </c>
      <c r="O1119" s="95">
        <v>0</v>
      </c>
      <c r="P1119" s="54">
        <v>0</v>
      </c>
      <c r="Q1119" s="55">
        <f t="shared" si="278"/>
        <v>1</v>
      </c>
      <c r="R1119" s="55" t="s">
        <v>2055</v>
      </c>
      <c r="S1119" s="61">
        <f t="shared" si="286"/>
        <v>3171.9688000000001</v>
      </c>
      <c r="T1119" s="56">
        <f t="shared" si="289"/>
        <v>0</v>
      </c>
      <c r="U1119" s="141">
        <f t="shared" si="287"/>
        <v>0</v>
      </c>
      <c r="V1119" s="32">
        <v>2013</v>
      </c>
    </row>
    <row r="1120" spans="1:22" thickTop="1" thickBot="1">
      <c r="A1120" s="32">
        <v>876</v>
      </c>
      <c r="C1120" s="57">
        <f t="shared" si="282"/>
        <v>2427.6</v>
      </c>
      <c r="D1120" s="58">
        <v>2500</v>
      </c>
      <c r="E1120" s="59">
        <f t="shared" si="288"/>
        <v>0</v>
      </c>
      <c r="F1120" s="52" t="s">
        <v>2053</v>
      </c>
      <c r="G1120" s="144" t="s">
        <v>2054</v>
      </c>
      <c r="H1120" s="142" t="s">
        <v>225</v>
      </c>
      <c r="I1120" s="143">
        <v>1200</v>
      </c>
      <c r="J1120" s="143">
        <f t="shared" si="281"/>
        <v>228</v>
      </c>
      <c r="K1120" s="127">
        <f t="shared" si="283"/>
        <v>1428</v>
      </c>
      <c r="L1120" s="143">
        <f t="shared" si="284"/>
        <v>57.120000000000005</v>
      </c>
      <c r="M1120" s="51">
        <f t="shared" si="285"/>
        <v>1485.12</v>
      </c>
      <c r="N1120" s="54">
        <v>1</v>
      </c>
      <c r="O1120" s="95">
        <v>0</v>
      </c>
      <c r="P1120" s="54">
        <v>0</v>
      </c>
      <c r="Q1120" s="55">
        <f t="shared" si="278"/>
        <v>1</v>
      </c>
      <c r="R1120" s="55" t="s">
        <v>2055</v>
      </c>
      <c r="S1120" s="61">
        <f t="shared" si="286"/>
        <v>1485.12</v>
      </c>
      <c r="T1120" s="56">
        <f t="shared" si="289"/>
        <v>0</v>
      </c>
      <c r="U1120" s="141">
        <f t="shared" si="287"/>
        <v>0</v>
      </c>
      <c r="V1120" s="32">
        <v>2008</v>
      </c>
    </row>
    <row r="1121" spans="1:22" thickTop="1" thickBot="1">
      <c r="C1121" s="57">
        <f t="shared" si="282"/>
        <v>2528.75</v>
      </c>
      <c r="D1121" s="58">
        <v>2750</v>
      </c>
      <c r="E1121" s="59">
        <f t="shared" si="288"/>
        <v>0</v>
      </c>
      <c r="F1121" s="52" t="s">
        <v>2004</v>
      </c>
      <c r="G1121" s="144" t="s">
        <v>2005</v>
      </c>
      <c r="H1121" s="142" t="s">
        <v>21</v>
      </c>
      <c r="I1121" s="143">
        <v>1250</v>
      </c>
      <c r="J1121" s="143">
        <f t="shared" si="281"/>
        <v>237.5</v>
      </c>
      <c r="K1121" s="127">
        <f t="shared" si="283"/>
        <v>1487.5</v>
      </c>
      <c r="L1121" s="143">
        <f t="shared" si="284"/>
        <v>59.5</v>
      </c>
      <c r="M1121" s="51">
        <f t="shared" si="285"/>
        <v>1547</v>
      </c>
      <c r="N1121" s="54">
        <v>4</v>
      </c>
      <c r="O1121" s="95">
        <v>0</v>
      </c>
      <c r="P1121" s="54">
        <v>0</v>
      </c>
      <c r="Q1121" s="55">
        <f t="shared" si="278"/>
        <v>4</v>
      </c>
      <c r="R1121" s="55" t="s">
        <v>2055</v>
      </c>
      <c r="S1121" s="61">
        <f t="shared" si="286"/>
        <v>6188</v>
      </c>
      <c r="T1121" s="56">
        <f t="shared" si="289"/>
        <v>0</v>
      </c>
      <c r="U1121" s="141">
        <f t="shared" si="287"/>
        <v>0</v>
      </c>
      <c r="V1121" s="32">
        <v>2010</v>
      </c>
    </row>
    <row r="1122" spans="1:22" thickTop="1" thickBot="1">
      <c r="C1122" s="57">
        <f t="shared" si="282"/>
        <v>5083.799</v>
      </c>
      <c r="D1122" s="58">
        <v>5990</v>
      </c>
      <c r="E1122" s="59">
        <f t="shared" si="288"/>
        <v>0</v>
      </c>
      <c r="F1122" s="52" t="s">
        <v>1993</v>
      </c>
      <c r="G1122" s="144" t="s">
        <v>1994</v>
      </c>
      <c r="H1122" s="142" t="s">
        <v>21</v>
      </c>
      <c r="I1122" s="143">
        <v>2513</v>
      </c>
      <c r="J1122" s="143">
        <f t="shared" si="281"/>
        <v>477.47</v>
      </c>
      <c r="K1122" s="127">
        <f t="shared" si="283"/>
        <v>2990.4700000000003</v>
      </c>
      <c r="L1122" s="143">
        <f t="shared" si="284"/>
        <v>119.61880000000001</v>
      </c>
      <c r="M1122" s="51">
        <f t="shared" si="285"/>
        <v>3110.0888000000004</v>
      </c>
      <c r="N1122" s="54">
        <v>2</v>
      </c>
      <c r="O1122" s="95">
        <v>0</v>
      </c>
      <c r="P1122" s="54">
        <v>1</v>
      </c>
      <c r="Q1122" s="55">
        <f t="shared" si="278"/>
        <v>1</v>
      </c>
      <c r="R1122" s="55" t="s">
        <v>2055</v>
      </c>
      <c r="S1122" s="61">
        <f t="shared" si="286"/>
        <v>3110.0888000000004</v>
      </c>
      <c r="T1122" s="56">
        <f t="shared" si="289"/>
        <v>5990</v>
      </c>
      <c r="U1122" s="141">
        <f t="shared" si="287"/>
        <v>2879.9111999999996</v>
      </c>
      <c r="V1122" s="32">
        <v>2013</v>
      </c>
    </row>
    <row r="1123" spans="1:22" thickTop="1" thickBot="1">
      <c r="A1123" s="32">
        <v>1048</v>
      </c>
      <c r="C1123" s="57">
        <f t="shared" si="282"/>
        <v>7521.5140000000001</v>
      </c>
      <c r="E1123" s="59">
        <f t="shared" si="288"/>
        <v>0</v>
      </c>
      <c r="F1123" s="52" t="s">
        <v>2017</v>
      </c>
      <c r="G1123" s="144" t="s">
        <v>2018</v>
      </c>
      <c r="H1123" s="142" t="s">
        <v>11</v>
      </c>
      <c r="I1123" s="143">
        <v>3718</v>
      </c>
      <c r="J1123" s="143">
        <f t="shared" si="281"/>
        <v>706.42</v>
      </c>
      <c r="K1123" s="127">
        <f t="shared" si="283"/>
        <v>4424.42</v>
      </c>
      <c r="L1123" s="143">
        <f t="shared" si="284"/>
        <v>176.9768</v>
      </c>
      <c r="M1123" s="51">
        <f t="shared" si="285"/>
        <v>4601.3968000000004</v>
      </c>
      <c r="N1123" s="54">
        <v>2</v>
      </c>
      <c r="O1123" s="95">
        <v>0</v>
      </c>
      <c r="P1123" s="54">
        <v>0</v>
      </c>
      <c r="Q1123" s="55">
        <f t="shared" si="278"/>
        <v>2</v>
      </c>
      <c r="R1123" s="55" t="s">
        <v>2055</v>
      </c>
      <c r="S1123" s="61">
        <f t="shared" si="286"/>
        <v>9202.7936000000009</v>
      </c>
      <c r="T1123" s="56">
        <f t="shared" si="289"/>
        <v>0</v>
      </c>
      <c r="U1123" s="141">
        <f t="shared" si="287"/>
        <v>0</v>
      </c>
      <c r="V1123" s="32">
        <v>2014</v>
      </c>
    </row>
    <row r="1124" spans="1:22" thickTop="1" thickBot="1">
      <c r="A1124" s="32">
        <v>873</v>
      </c>
      <c r="C1124" s="57">
        <f t="shared" si="282"/>
        <v>7290.8919999999998</v>
      </c>
      <c r="D1124" s="58">
        <v>7500</v>
      </c>
      <c r="E1124" s="59">
        <f t="shared" si="288"/>
        <v>0</v>
      </c>
      <c r="F1124" s="52" t="s">
        <v>1995</v>
      </c>
      <c r="G1124" s="144" t="s">
        <v>1996</v>
      </c>
      <c r="H1124" s="142" t="s">
        <v>21</v>
      </c>
      <c r="I1124" s="143">
        <v>3604</v>
      </c>
      <c r="J1124" s="143">
        <f t="shared" si="281"/>
        <v>684.76</v>
      </c>
      <c r="K1124" s="127">
        <f t="shared" si="283"/>
        <v>4288.76</v>
      </c>
      <c r="L1124" s="143">
        <f t="shared" si="284"/>
        <v>171.55040000000002</v>
      </c>
      <c r="M1124" s="51">
        <f t="shared" si="285"/>
        <v>4460.3104000000003</v>
      </c>
      <c r="N1124" s="54">
        <v>8</v>
      </c>
      <c r="O1124" s="95">
        <v>0</v>
      </c>
      <c r="P1124" s="54">
        <v>0</v>
      </c>
      <c r="Q1124" s="55">
        <f t="shared" si="278"/>
        <v>8</v>
      </c>
      <c r="R1124" s="55" t="s">
        <v>2055</v>
      </c>
      <c r="S1124" s="61">
        <f t="shared" si="286"/>
        <v>35682.483200000002</v>
      </c>
      <c r="T1124" s="56">
        <f t="shared" si="289"/>
        <v>0</v>
      </c>
      <c r="U1124" s="141">
        <f t="shared" si="287"/>
        <v>0</v>
      </c>
      <c r="V1124" s="32" t="s">
        <v>1349</v>
      </c>
    </row>
    <row r="1125" spans="1:22" thickTop="1" thickBot="1">
      <c r="C1125" s="57">
        <f t="shared" si="282"/>
        <v>11672.71</v>
      </c>
      <c r="E1125" s="59">
        <f t="shared" si="288"/>
        <v>0</v>
      </c>
      <c r="F1125" s="52" t="s">
        <v>2019</v>
      </c>
      <c r="G1125" s="144" t="s">
        <v>2020</v>
      </c>
      <c r="H1125" s="142" t="s">
        <v>11</v>
      </c>
      <c r="I1125" s="143">
        <v>5770</v>
      </c>
      <c r="J1125" s="143">
        <f t="shared" si="281"/>
        <v>1096.3</v>
      </c>
      <c r="K1125" s="127">
        <f t="shared" si="283"/>
        <v>6866.3</v>
      </c>
      <c r="L1125" s="143">
        <f t="shared" si="284"/>
        <v>274.65199999999999</v>
      </c>
      <c r="M1125" s="51">
        <f t="shared" si="285"/>
        <v>7140.9520000000002</v>
      </c>
      <c r="N1125" s="54">
        <v>4</v>
      </c>
      <c r="O1125" s="95">
        <v>0</v>
      </c>
      <c r="P1125" s="54">
        <v>1</v>
      </c>
      <c r="Q1125" s="55">
        <f t="shared" si="278"/>
        <v>3</v>
      </c>
      <c r="R1125" s="55" t="s">
        <v>2055</v>
      </c>
      <c r="S1125" s="61">
        <f t="shared" si="286"/>
        <v>21422.856</v>
      </c>
      <c r="T1125" s="56">
        <f t="shared" si="289"/>
        <v>0</v>
      </c>
      <c r="U1125" s="141">
        <f t="shared" si="287"/>
        <v>-7140.9520000000002</v>
      </c>
      <c r="V1125" s="32">
        <v>2014</v>
      </c>
    </row>
    <row r="1126" spans="1:22" thickTop="1" thickBot="1">
      <c r="C1126" s="57">
        <f t="shared" si="282"/>
        <v>8747.4520000000011</v>
      </c>
      <c r="D1126" s="58">
        <v>7950</v>
      </c>
      <c r="E1126" s="59">
        <f t="shared" si="288"/>
        <v>0</v>
      </c>
      <c r="F1126" s="52" t="s">
        <v>1997</v>
      </c>
      <c r="G1126" s="144" t="s">
        <v>1998</v>
      </c>
      <c r="H1126" s="142" t="s">
        <v>21</v>
      </c>
      <c r="I1126" s="143">
        <v>4324</v>
      </c>
      <c r="J1126" s="143">
        <f t="shared" si="281"/>
        <v>821.56000000000006</v>
      </c>
      <c r="K1126" s="127">
        <f t="shared" si="283"/>
        <v>5145.5600000000004</v>
      </c>
      <c r="L1126" s="143">
        <f t="shared" si="284"/>
        <v>205.82240000000002</v>
      </c>
      <c r="M1126" s="51">
        <f t="shared" si="285"/>
        <v>5351.3824000000004</v>
      </c>
      <c r="N1126" s="54">
        <v>2</v>
      </c>
      <c r="O1126" s="95">
        <v>0</v>
      </c>
      <c r="P1126" s="54">
        <v>0</v>
      </c>
      <c r="Q1126" s="55">
        <f t="shared" si="278"/>
        <v>2</v>
      </c>
      <c r="R1126" s="55" t="s">
        <v>2055</v>
      </c>
      <c r="S1126" s="61">
        <f t="shared" si="286"/>
        <v>10702.764800000001</v>
      </c>
      <c r="T1126" s="56">
        <f t="shared" si="289"/>
        <v>0</v>
      </c>
      <c r="U1126" s="141">
        <f t="shared" si="287"/>
        <v>0</v>
      </c>
      <c r="V1126" s="32">
        <v>2013</v>
      </c>
    </row>
    <row r="1127" spans="1:22" thickTop="1" thickBot="1">
      <c r="C1127" s="57">
        <f t="shared" si="282"/>
        <v>13149.5</v>
      </c>
      <c r="D1127" s="58">
        <v>12500</v>
      </c>
      <c r="E1127" s="59">
        <f t="shared" si="288"/>
        <v>0</v>
      </c>
      <c r="F1127" s="52" t="s">
        <v>2041</v>
      </c>
      <c r="G1127" s="144" t="s">
        <v>2037</v>
      </c>
      <c r="H1127" s="142" t="s">
        <v>21</v>
      </c>
      <c r="I1127" s="143">
        <v>6500</v>
      </c>
      <c r="J1127" s="143">
        <f t="shared" si="281"/>
        <v>1235</v>
      </c>
      <c r="K1127" s="127">
        <f t="shared" si="283"/>
        <v>7735</v>
      </c>
      <c r="L1127" s="143">
        <f t="shared" si="284"/>
        <v>309.40000000000003</v>
      </c>
      <c r="M1127" s="51">
        <f t="shared" si="285"/>
        <v>8044.4</v>
      </c>
      <c r="N1127" s="54">
        <v>3</v>
      </c>
      <c r="O1127" s="95">
        <v>0</v>
      </c>
      <c r="P1127" s="54">
        <v>1</v>
      </c>
      <c r="Q1127" s="55">
        <f t="shared" si="278"/>
        <v>2</v>
      </c>
      <c r="R1127" s="55" t="s">
        <v>2055</v>
      </c>
      <c r="S1127" s="61">
        <f t="shared" si="286"/>
        <v>16088.8</v>
      </c>
      <c r="T1127" s="56">
        <f t="shared" si="289"/>
        <v>12500</v>
      </c>
      <c r="U1127" s="141">
        <f t="shared" si="287"/>
        <v>4455.6000000000004</v>
      </c>
      <c r="V1127" s="32" t="s">
        <v>1349</v>
      </c>
    </row>
    <row r="1128" spans="1:22" thickTop="1" thickBot="1">
      <c r="C1128" s="57">
        <f t="shared" si="282"/>
        <v>6878.2</v>
      </c>
      <c r="D1128" s="58">
        <v>8790</v>
      </c>
      <c r="E1128" s="59">
        <f t="shared" si="288"/>
        <v>0</v>
      </c>
      <c r="F1128" s="52" t="s">
        <v>1999</v>
      </c>
      <c r="G1128" s="144" t="s">
        <v>2000</v>
      </c>
      <c r="H1128" s="142" t="s">
        <v>21</v>
      </c>
      <c r="I1128" s="143">
        <v>3400</v>
      </c>
      <c r="J1128" s="143">
        <f t="shared" si="281"/>
        <v>646</v>
      </c>
      <c r="K1128" s="127">
        <f t="shared" si="283"/>
        <v>4046</v>
      </c>
      <c r="L1128" s="143">
        <f t="shared" si="284"/>
        <v>161.84</v>
      </c>
      <c r="M1128" s="51">
        <f t="shared" si="285"/>
        <v>4207.84</v>
      </c>
      <c r="N1128" s="54">
        <v>2</v>
      </c>
      <c r="O1128" s="95">
        <v>0</v>
      </c>
      <c r="P1128" s="54">
        <v>0</v>
      </c>
      <c r="Q1128" s="55">
        <f t="shared" ref="Q1128:Q1191" si="290">N1128-P1128</f>
        <v>2</v>
      </c>
      <c r="R1128" s="55" t="s">
        <v>2055</v>
      </c>
      <c r="S1128" s="61">
        <f t="shared" si="286"/>
        <v>8415.68</v>
      </c>
      <c r="T1128" s="56">
        <f t="shared" si="289"/>
        <v>0</v>
      </c>
      <c r="U1128" s="141">
        <f t="shared" si="287"/>
        <v>0</v>
      </c>
      <c r="V1128" s="32">
        <v>2013</v>
      </c>
    </row>
    <row r="1129" spans="1:22" thickTop="1" thickBot="1">
      <c r="C1129" s="57">
        <f t="shared" si="282"/>
        <v>3362.2259999999997</v>
      </c>
      <c r="D1129" s="58">
        <v>3700</v>
      </c>
      <c r="E1129" s="59">
        <f t="shared" si="288"/>
        <v>0</v>
      </c>
      <c r="F1129" s="52" t="s">
        <v>2029</v>
      </c>
      <c r="G1129" s="144" t="s">
        <v>1992</v>
      </c>
      <c r="H1129" s="142" t="s">
        <v>21</v>
      </c>
      <c r="I1129" s="143">
        <v>1662</v>
      </c>
      <c r="J1129" s="143">
        <f t="shared" si="281"/>
        <v>315.78000000000003</v>
      </c>
      <c r="K1129" s="127">
        <f t="shared" si="283"/>
        <v>1977.78</v>
      </c>
      <c r="L1129" s="143">
        <f t="shared" si="284"/>
        <v>79.111199999999997</v>
      </c>
      <c r="M1129" s="51">
        <f t="shared" si="285"/>
        <v>2056.8912</v>
      </c>
      <c r="N1129" s="54">
        <v>4</v>
      </c>
      <c r="O1129" s="95">
        <v>0</v>
      </c>
      <c r="P1129" s="54">
        <v>0</v>
      </c>
      <c r="Q1129" s="55">
        <f t="shared" si="290"/>
        <v>4</v>
      </c>
      <c r="R1129" s="55" t="s">
        <v>2055</v>
      </c>
      <c r="S1129" s="61">
        <f t="shared" si="286"/>
        <v>8227.5648000000001</v>
      </c>
      <c r="T1129" s="56">
        <f t="shared" si="289"/>
        <v>0</v>
      </c>
      <c r="U1129" s="141">
        <f t="shared" si="287"/>
        <v>0</v>
      </c>
      <c r="V1129" s="32" t="s">
        <v>1689</v>
      </c>
    </row>
    <row r="1130" spans="1:22" thickTop="1" thickBot="1">
      <c r="C1130" s="57">
        <f t="shared" si="282"/>
        <v>4658.9690000000001</v>
      </c>
      <c r="D1130" s="58">
        <v>4850</v>
      </c>
      <c r="E1130" s="59">
        <f t="shared" si="288"/>
        <v>0</v>
      </c>
      <c r="F1130" s="52" t="s">
        <v>2029</v>
      </c>
      <c r="G1130" s="144" t="s">
        <v>2030</v>
      </c>
      <c r="H1130" s="142" t="s">
        <v>21</v>
      </c>
      <c r="I1130" s="143">
        <v>2303</v>
      </c>
      <c r="J1130" s="143">
        <f t="shared" si="281"/>
        <v>437.57</v>
      </c>
      <c r="K1130" s="127">
        <f t="shared" si="283"/>
        <v>2740.57</v>
      </c>
      <c r="L1130" s="143">
        <f t="shared" si="284"/>
        <v>109.62280000000001</v>
      </c>
      <c r="M1130" s="51">
        <f t="shared" si="285"/>
        <v>2850.1928000000003</v>
      </c>
      <c r="N1130" s="54">
        <v>2</v>
      </c>
      <c r="O1130" s="95">
        <v>0</v>
      </c>
      <c r="P1130" s="54">
        <v>0</v>
      </c>
      <c r="Q1130" s="55">
        <f t="shared" si="290"/>
        <v>2</v>
      </c>
      <c r="R1130" s="55" t="s">
        <v>2055</v>
      </c>
      <c r="S1130" s="61">
        <f t="shared" si="286"/>
        <v>5700.3856000000005</v>
      </c>
      <c r="T1130" s="56">
        <f t="shared" si="289"/>
        <v>0</v>
      </c>
      <c r="U1130" s="141">
        <f t="shared" si="287"/>
        <v>0</v>
      </c>
      <c r="V1130" s="32">
        <v>2013</v>
      </c>
    </row>
    <row r="1131" spans="1:22" thickTop="1" thickBot="1">
      <c r="C1131" s="57">
        <f t="shared" si="282"/>
        <v>5017.04</v>
      </c>
      <c r="D1131" s="58">
        <v>5500</v>
      </c>
      <c r="E1131" s="59">
        <f t="shared" si="288"/>
        <v>0</v>
      </c>
      <c r="F1131" s="52" t="s">
        <v>2031</v>
      </c>
      <c r="G1131" s="144" t="s">
        <v>2032</v>
      </c>
      <c r="H1131" s="142" t="s">
        <v>21</v>
      </c>
      <c r="I1131" s="143">
        <v>2480</v>
      </c>
      <c r="J1131" s="143">
        <f t="shared" si="281"/>
        <v>471.2</v>
      </c>
      <c r="K1131" s="127">
        <f t="shared" si="283"/>
        <v>2951.2</v>
      </c>
      <c r="L1131" s="143">
        <f t="shared" si="284"/>
        <v>118.048</v>
      </c>
      <c r="M1131" s="51">
        <f t="shared" si="285"/>
        <v>3069.2479999999996</v>
      </c>
      <c r="N1131" s="54">
        <v>2</v>
      </c>
      <c r="O1131" s="95">
        <v>0</v>
      </c>
      <c r="P1131" s="54">
        <v>0</v>
      </c>
      <c r="Q1131" s="55">
        <f t="shared" si="290"/>
        <v>2</v>
      </c>
      <c r="R1131" s="55" t="s">
        <v>2182</v>
      </c>
      <c r="S1131" s="61">
        <f t="shared" si="286"/>
        <v>6138.4959999999992</v>
      </c>
      <c r="T1131" s="56">
        <f t="shared" si="289"/>
        <v>0</v>
      </c>
      <c r="U1131" s="141">
        <f t="shared" si="287"/>
        <v>0</v>
      </c>
      <c r="V1131" s="32">
        <v>2013</v>
      </c>
    </row>
    <row r="1132" spans="1:22" thickTop="1" thickBot="1">
      <c r="C1132" s="57">
        <f t="shared" si="282"/>
        <v>2431.6460000000002</v>
      </c>
      <c r="D1132" s="58">
        <v>3500</v>
      </c>
      <c r="E1132" s="59">
        <f t="shared" si="288"/>
        <v>0</v>
      </c>
      <c r="F1132" s="52" t="s">
        <v>2064</v>
      </c>
      <c r="G1132" s="144" t="s">
        <v>2065</v>
      </c>
      <c r="H1132" s="142" t="s">
        <v>11</v>
      </c>
      <c r="I1132" s="143">
        <v>1202</v>
      </c>
      <c r="J1132" s="143">
        <f t="shared" si="281"/>
        <v>228.38</v>
      </c>
      <c r="K1132" s="53">
        <f t="shared" si="283"/>
        <v>1430.38</v>
      </c>
      <c r="L1132" s="143">
        <f t="shared" si="284"/>
        <v>57.215200000000003</v>
      </c>
      <c r="M1132" s="51">
        <f t="shared" si="285"/>
        <v>1487.5952000000002</v>
      </c>
      <c r="N1132" s="54">
        <v>2</v>
      </c>
      <c r="O1132" s="95">
        <v>0</v>
      </c>
      <c r="P1132" s="54">
        <v>0</v>
      </c>
      <c r="Q1132" s="55">
        <f t="shared" si="290"/>
        <v>2</v>
      </c>
      <c r="R1132" s="55" t="s">
        <v>2056</v>
      </c>
      <c r="S1132" s="61">
        <f t="shared" si="286"/>
        <v>2975.1904000000004</v>
      </c>
      <c r="T1132" s="56">
        <f t="shared" si="289"/>
        <v>0</v>
      </c>
      <c r="U1132" s="141">
        <f t="shared" si="287"/>
        <v>0</v>
      </c>
      <c r="V1132" s="32">
        <v>2009</v>
      </c>
    </row>
    <row r="1133" spans="1:22" thickTop="1" thickBot="1">
      <c r="C1133" s="57">
        <f t="shared" si="282"/>
        <v>1715.5039999999999</v>
      </c>
      <c r="D1133" s="58">
        <v>2780</v>
      </c>
      <c r="E1133" s="59">
        <f t="shared" si="288"/>
        <v>0</v>
      </c>
      <c r="F1133" s="52" t="s">
        <v>2064</v>
      </c>
      <c r="G1133" s="144" t="s">
        <v>2066</v>
      </c>
      <c r="H1133" s="142" t="s">
        <v>11</v>
      </c>
      <c r="I1133" s="143">
        <v>848</v>
      </c>
      <c r="J1133" s="143">
        <f t="shared" si="281"/>
        <v>161.12</v>
      </c>
      <c r="K1133" s="53">
        <f t="shared" si="283"/>
        <v>1009.12</v>
      </c>
      <c r="L1133" s="143">
        <f t="shared" si="284"/>
        <v>40.364800000000002</v>
      </c>
      <c r="M1133" s="51">
        <f t="shared" si="285"/>
        <v>1049.4848</v>
      </c>
      <c r="N1133" s="54">
        <v>1</v>
      </c>
      <c r="O1133" s="95">
        <v>0</v>
      </c>
      <c r="P1133" s="54">
        <v>0</v>
      </c>
      <c r="Q1133" s="55">
        <f t="shared" si="290"/>
        <v>1</v>
      </c>
      <c r="R1133" s="55" t="s">
        <v>2056</v>
      </c>
      <c r="S1133" s="61">
        <f t="shared" si="286"/>
        <v>1049.4848</v>
      </c>
      <c r="T1133" s="56">
        <f t="shared" si="289"/>
        <v>0</v>
      </c>
      <c r="U1133" s="141">
        <f t="shared" si="287"/>
        <v>0</v>
      </c>
      <c r="V1133" s="32">
        <v>2009</v>
      </c>
    </row>
    <row r="1134" spans="1:22" thickTop="1" thickBot="1">
      <c r="C1134" s="57">
        <f t="shared" si="282"/>
        <v>2696.6590000000001</v>
      </c>
      <c r="D1134" s="58">
        <v>3500</v>
      </c>
      <c r="E1134" s="59">
        <f t="shared" si="288"/>
        <v>0</v>
      </c>
      <c r="F1134" s="52" t="s">
        <v>2064</v>
      </c>
      <c r="G1134" s="144" t="s">
        <v>2068</v>
      </c>
      <c r="H1134" s="142" t="s">
        <v>11</v>
      </c>
      <c r="I1134" s="143">
        <v>1333</v>
      </c>
      <c r="J1134" s="143">
        <f t="shared" si="281"/>
        <v>253.27</v>
      </c>
      <c r="K1134" s="53">
        <f t="shared" si="283"/>
        <v>1586.27</v>
      </c>
      <c r="L1134" s="143">
        <f t="shared" si="284"/>
        <v>63.450800000000001</v>
      </c>
      <c r="M1134" s="51">
        <f t="shared" si="285"/>
        <v>1649.7208000000001</v>
      </c>
      <c r="N1134" s="54">
        <v>1</v>
      </c>
      <c r="O1134" s="95">
        <v>0</v>
      </c>
      <c r="P1134" s="54">
        <v>0</v>
      </c>
      <c r="Q1134" s="55">
        <f t="shared" si="290"/>
        <v>1</v>
      </c>
      <c r="R1134" s="55" t="s">
        <v>2056</v>
      </c>
      <c r="S1134" s="61">
        <f t="shared" si="286"/>
        <v>1649.7208000000001</v>
      </c>
      <c r="T1134" s="56">
        <f t="shared" si="289"/>
        <v>0</v>
      </c>
      <c r="U1134" s="141">
        <f t="shared" si="287"/>
        <v>0</v>
      </c>
      <c r="V1134" s="32">
        <v>2009</v>
      </c>
    </row>
    <row r="1135" spans="1:22" thickTop="1" thickBot="1">
      <c r="C1135" s="57">
        <f t="shared" si="282"/>
        <v>3691.9749999999999</v>
      </c>
      <c r="D1135" s="58">
        <v>3850</v>
      </c>
      <c r="E1135" s="59">
        <f t="shared" si="288"/>
        <v>0</v>
      </c>
      <c r="F1135" s="52" t="s">
        <v>2064</v>
      </c>
      <c r="G1135" s="144" t="s">
        <v>2067</v>
      </c>
      <c r="H1135" s="142" t="s">
        <v>11</v>
      </c>
      <c r="I1135" s="143">
        <v>1825</v>
      </c>
      <c r="J1135" s="143">
        <f t="shared" si="281"/>
        <v>346.75</v>
      </c>
      <c r="K1135" s="53">
        <f t="shared" si="283"/>
        <v>2171.75</v>
      </c>
      <c r="L1135" s="143">
        <f t="shared" si="284"/>
        <v>86.87</v>
      </c>
      <c r="M1135" s="51">
        <f t="shared" si="285"/>
        <v>2258.62</v>
      </c>
      <c r="N1135" s="54">
        <v>1</v>
      </c>
      <c r="O1135" s="95">
        <v>0</v>
      </c>
      <c r="P1135" s="54">
        <v>0</v>
      </c>
      <c r="Q1135" s="55">
        <f t="shared" si="290"/>
        <v>1</v>
      </c>
      <c r="R1135" s="55" t="s">
        <v>2056</v>
      </c>
      <c r="S1135" s="61">
        <f t="shared" si="286"/>
        <v>2258.62</v>
      </c>
      <c r="T1135" s="56">
        <f t="shared" si="289"/>
        <v>0</v>
      </c>
      <c r="U1135" s="141">
        <f t="shared" si="287"/>
        <v>0</v>
      </c>
      <c r="V1135" s="32">
        <v>2009</v>
      </c>
    </row>
    <row r="1136" spans="1:22" thickTop="1" thickBot="1">
      <c r="C1136" s="57">
        <f t="shared" si="282"/>
        <v>2811.97</v>
      </c>
      <c r="D1136" s="58">
        <v>3600</v>
      </c>
      <c r="E1136" s="59">
        <f t="shared" si="288"/>
        <v>0</v>
      </c>
      <c r="F1136" s="52" t="s">
        <v>2064</v>
      </c>
      <c r="G1136" s="144" t="s">
        <v>2069</v>
      </c>
      <c r="H1136" s="142" t="s">
        <v>11</v>
      </c>
      <c r="I1136" s="143">
        <v>1390</v>
      </c>
      <c r="J1136" s="143">
        <f t="shared" si="281"/>
        <v>264.10000000000002</v>
      </c>
      <c r="K1136" s="53">
        <f t="shared" si="283"/>
        <v>1654.1</v>
      </c>
      <c r="L1136" s="143">
        <f t="shared" si="284"/>
        <v>66.164000000000001</v>
      </c>
      <c r="M1136" s="51">
        <f t="shared" si="285"/>
        <v>1720.2639999999999</v>
      </c>
      <c r="N1136" s="54">
        <v>1</v>
      </c>
      <c r="O1136" s="95">
        <v>0</v>
      </c>
      <c r="P1136" s="54">
        <v>0</v>
      </c>
      <c r="Q1136" s="55">
        <f t="shared" si="290"/>
        <v>1</v>
      </c>
      <c r="R1136" s="55" t="s">
        <v>2056</v>
      </c>
      <c r="S1136" s="61">
        <f t="shared" si="286"/>
        <v>1720.2639999999999</v>
      </c>
      <c r="T1136" s="56">
        <f t="shared" si="289"/>
        <v>0</v>
      </c>
      <c r="U1136" s="141">
        <f t="shared" si="287"/>
        <v>0</v>
      </c>
      <c r="V1136" s="32">
        <v>2009</v>
      </c>
    </row>
    <row r="1137" spans="1:23" thickTop="1" thickBot="1">
      <c r="C1137" s="57">
        <f t="shared" si="282"/>
        <v>2334.5419999999999</v>
      </c>
      <c r="D1137" s="58">
        <v>3200</v>
      </c>
      <c r="E1137" s="59">
        <f t="shared" si="288"/>
        <v>0</v>
      </c>
      <c r="F1137" s="52" t="s">
        <v>2064</v>
      </c>
      <c r="G1137" s="144" t="s">
        <v>2070</v>
      </c>
      <c r="H1137" s="142" t="s">
        <v>11</v>
      </c>
      <c r="I1137" s="143">
        <v>1154</v>
      </c>
      <c r="J1137" s="143">
        <f t="shared" si="281"/>
        <v>219.26</v>
      </c>
      <c r="K1137" s="53">
        <f t="shared" si="283"/>
        <v>1373.26</v>
      </c>
      <c r="L1137" s="143">
        <f t="shared" si="284"/>
        <v>54.930399999999999</v>
      </c>
      <c r="M1137" s="51">
        <f t="shared" si="285"/>
        <v>1428.1904</v>
      </c>
      <c r="N1137" s="54">
        <v>1</v>
      </c>
      <c r="O1137" s="95">
        <v>0</v>
      </c>
      <c r="P1137" s="54">
        <v>0</v>
      </c>
      <c r="Q1137" s="55">
        <f t="shared" si="290"/>
        <v>1</v>
      </c>
      <c r="R1137" s="55" t="s">
        <v>2056</v>
      </c>
      <c r="S1137" s="61">
        <f t="shared" si="286"/>
        <v>1428.1904</v>
      </c>
      <c r="T1137" s="56">
        <f t="shared" si="289"/>
        <v>0</v>
      </c>
      <c r="U1137" s="141">
        <f t="shared" si="287"/>
        <v>0</v>
      </c>
      <c r="V1137" s="32">
        <v>2009</v>
      </c>
    </row>
    <row r="1138" spans="1:23" thickTop="1" thickBot="1">
      <c r="C1138" s="57">
        <f t="shared" si="282"/>
        <v>1978.4939999999999</v>
      </c>
      <c r="D1138" s="58">
        <v>3500</v>
      </c>
      <c r="E1138" s="59">
        <f t="shared" si="288"/>
        <v>0</v>
      </c>
      <c r="F1138" s="52" t="s">
        <v>2064</v>
      </c>
      <c r="G1138" s="144" t="s">
        <v>2071</v>
      </c>
      <c r="H1138" s="142" t="s">
        <v>11</v>
      </c>
      <c r="I1138" s="143">
        <v>978</v>
      </c>
      <c r="J1138" s="143">
        <f t="shared" si="281"/>
        <v>185.82</v>
      </c>
      <c r="K1138" s="53">
        <f t="shared" si="283"/>
        <v>1163.82</v>
      </c>
      <c r="L1138" s="143">
        <f t="shared" si="284"/>
        <v>46.552799999999998</v>
      </c>
      <c r="M1138" s="51">
        <f t="shared" si="285"/>
        <v>1210.3727999999999</v>
      </c>
      <c r="N1138" s="54">
        <v>1</v>
      </c>
      <c r="O1138" s="95">
        <v>0</v>
      </c>
      <c r="P1138" s="54">
        <v>0</v>
      </c>
      <c r="Q1138" s="55">
        <f t="shared" si="290"/>
        <v>1</v>
      </c>
      <c r="R1138" s="55" t="s">
        <v>2056</v>
      </c>
      <c r="S1138" s="61">
        <f t="shared" si="286"/>
        <v>1210.3727999999999</v>
      </c>
      <c r="T1138" s="56">
        <f t="shared" si="289"/>
        <v>0</v>
      </c>
      <c r="U1138" s="141">
        <f t="shared" si="287"/>
        <v>0</v>
      </c>
      <c r="V1138" s="32">
        <v>2009</v>
      </c>
    </row>
    <row r="1139" spans="1:23" thickTop="1" thickBot="1">
      <c r="C1139" s="57">
        <f t="shared" si="282"/>
        <v>3501.8129999999996</v>
      </c>
      <c r="D1139" s="58">
        <v>3800</v>
      </c>
      <c r="E1139" s="59">
        <f t="shared" si="288"/>
        <v>0</v>
      </c>
      <c r="F1139" s="52" t="s">
        <v>2064</v>
      </c>
      <c r="G1139" s="144" t="s">
        <v>2072</v>
      </c>
      <c r="H1139" s="142" t="s">
        <v>11</v>
      </c>
      <c r="I1139" s="143">
        <v>1731</v>
      </c>
      <c r="J1139" s="143">
        <f t="shared" si="281"/>
        <v>328.89</v>
      </c>
      <c r="K1139" s="53">
        <f t="shared" si="283"/>
        <v>2059.89</v>
      </c>
      <c r="L1139" s="143">
        <f t="shared" si="284"/>
        <v>82.395600000000002</v>
      </c>
      <c r="M1139" s="51">
        <f t="shared" si="285"/>
        <v>2142.2855999999997</v>
      </c>
      <c r="N1139" s="54">
        <v>1</v>
      </c>
      <c r="O1139" s="95">
        <v>0</v>
      </c>
      <c r="P1139" s="54">
        <v>0</v>
      </c>
      <c r="Q1139" s="55">
        <f t="shared" si="290"/>
        <v>1</v>
      </c>
      <c r="R1139" s="55" t="s">
        <v>2056</v>
      </c>
      <c r="S1139" s="61">
        <f t="shared" si="286"/>
        <v>2142.2855999999997</v>
      </c>
      <c r="T1139" s="56">
        <f t="shared" si="289"/>
        <v>0</v>
      </c>
      <c r="U1139" s="141">
        <f t="shared" si="287"/>
        <v>0</v>
      </c>
      <c r="V1139" s="32">
        <v>2009</v>
      </c>
    </row>
    <row r="1140" spans="1:23" thickTop="1" thickBot="1">
      <c r="C1140" s="57">
        <f t="shared" si="282"/>
        <v>1191.547</v>
      </c>
      <c r="D1140" s="58">
        <v>3500</v>
      </c>
      <c r="E1140" s="59">
        <f t="shared" ref="E1140:E1171" si="291">B1148*D1140</f>
        <v>0</v>
      </c>
      <c r="F1140" s="52" t="s">
        <v>2074</v>
      </c>
      <c r="G1140" s="144" t="s">
        <v>2073</v>
      </c>
      <c r="H1140" s="142" t="s">
        <v>21</v>
      </c>
      <c r="I1140" s="143">
        <v>589</v>
      </c>
      <c r="J1140" s="143">
        <f t="shared" si="281"/>
        <v>111.91</v>
      </c>
      <c r="K1140" s="53">
        <f t="shared" si="283"/>
        <v>700.91</v>
      </c>
      <c r="L1140" s="143">
        <f t="shared" si="284"/>
        <v>28.0364</v>
      </c>
      <c r="M1140" s="51">
        <f t="shared" si="285"/>
        <v>728.94639999999993</v>
      </c>
      <c r="N1140" s="54">
        <v>9</v>
      </c>
      <c r="O1140" s="95">
        <v>0</v>
      </c>
      <c r="P1140" s="54">
        <v>0</v>
      </c>
      <c r="Q1140" s="55">
        <f t="shared" si="290"/>
        <v>9</v>
      </c>
      <c r="R1140" s="55" t="s">
        <v>2056</v>
      </c>
      <c r="S1140" s="61">
        <f t="shared" si="286"/>
        <v>6560.5175999999992</v>
      </c>
      <c r="T1140" s="56">
        <f t="shared" ref="T1140:T1171" si="292">P1140*D1140</f>
        <v>0</v>
      </c>
      <c r="U1140" s="141">
        <f t="shared" si="287"/>
        <v>0</v>
      </c>
      <c r="V1140" s="32">
        <v>2015</v>
      </c>
    </row>
    <row r="1141" spans="1:23" thickTop="1" thickBot="1">
      <c r="C1141" s="57">
        <f t="shared" si="282"/>
        <v>1223.915</v>
      </c>
      <c r="D1141" s="58">
        <v>3500</v>
      </c>
      <c r="E1141" s="59">
        <f t="shared" si="291"/>
        <v>0</v>
      </c>
      <c r="F1141" s="52" t="s">
        <v>2074</v>
      </c>
      <c r="G1141" s="144" t="s">
        <v>2076</v>
      </c>
      <c r="H1141" s="142" t="s">
        <v>21</v>
      </c>
      <c r="I1141" s="143">
        <v>605</v>
      </c>
      <c r="J1141" s="143">
        <f t="shared" si="281"/>
        <v>114.95</v>
      </c>
      <c r="K1141" s="53">
        <f t="shared" si="283"/>
        <v>719.95</v>
      </c>
      <c r="L1141" s="143">
        <f t="shared" si="284"/>
        <v>28.798000000000002</v>
      </c>
      <c r="M1141" s="51">
        <f t="shared" si="285"/>
        <v>748.74800000000005</v>
      </c>
      <c r="N1141" s="54">
        <v>2</v>
      </c>
      <c r="O1141" s="95">
        <v>0</v>
      </c>
      <c r="P1141" s="54">
        <v>0</v>
      </c>
      <c r="Q1141" s="55">
        <f t="shared" si="290"/>
        <v>2</v>
      </c>
      <c r="R1141" s="55" t="s">
        <v>2056</v>
      </c>
      <c r="S1141" s="61">
        <f t="shared" si="286"/>
        <v>1497.4960000000001</v>
      </c>
      <c r="T1141" s="56">
        <f t="shared" si="292"/>
        <v>0</v>
      </c>
      <c r="U1141" s="141">
        <f t="shared" si="287"/>
        <v>0</v>
      </c>
      <c r="V1141" s="32">
        <v>2010</v>
      </c>
    </row>
    <row r="1142" spans="1:23" thickTop="1" thickBot="1">
      <c r="C1142" s="57">
        <f t="shared" si="282"/>
        <v>5595.6179999999995</v>
      </c>
      <c r="D1142" s="58">
        <v>5800</v>
      </c>
      <c r="E1142" s="59">
        <f t="shared" si="291"/>
        <v>0</v>
      </c>
      <c r="F1142" s="52" t="s">
        <v>2074</v>
      </c>
      <c r="G1142" s="144" t="s">
        <v>2075</v>
      </c>
      <c r="H1142" s="142" t="s">
        <v>21</v>
      </c>
      <c r="I1142" s="143">
        <v>2766</v>
      </c>
      <c r="J1142" s="143">
        <f t="shared" si="281"/>
        <v>525.54</v>
      </c>
      <c r="K1142" s="53">
        <f t="shared" si="283"/>
        <v>3291.54</v>
      </c>
      <c r="L1142" s="143">
        <f t="shared" si="284"/>
        <v>131.66159999999999</v>
      </c>
      <c r="M1142" s="51">
        <f t="shared" si="285"/>
        <v>3423.2015999999999</v>
      </c>
      <c r="N1142" s="54">
        <v>3</v>
      </c>
      <c r="O1142" s="95">
        <v>0</v>
      </c>
      <c r="P1142" s="54">
        <v>0</v>
      </c>
      <c r="Q1142" s="55">
        <f t="shared" si="290"/>
        <v>3</v>
      </c>
      <c r="R1142" s="55" t="s">
        <v>2056</v>
      </c>
      <c r="S1142" s="61">
        <f t="shared" si="286"/>
        <v>10269.604799999999</v>
      </c>
      <c r="T1142" s="56">
        <f t="shared" si="292"/>
        <v>0</v>
      </c>
      <c r="U1142" s="141">
        <f t="shared" si="287"/>
        <v>0</v>
      </c>
      <c r="V1142" s="32">
        <v>2014</v>
      </c>
    </row>
    <row r="1143" spans="1:23" thickTop="1" thickBot="1">
      <c r="C1143" s="57">
        <f t="shared" si="282"/>
        <v>1782.2630000000001</v>
      </c>
      <c r="D1143" s="58">
        <v>2800</v>
      </c>
      <c r="E1143" s="59">
        <f t="shared" si="291"/>
        <v>0</v>
      </c>
      <c r="F1143" s="52" t="s">
        <v>2061</v>
      </c>
      <c r="G1143" s="144" t="s">
        <v>2063</v>
      </c>
      <c r="H1143" s="142" t="s">
        <v>11</v>
      </c>
      <c r="I1143" s="143">
        <v>881</v>
      </c>
      <c r="J1143" s="143">
        <f t="shared" si="281"/>
        <v>167.39000000000001</v>
      </c>
      <c r="K1143" s="53">
        <f t="shared" si="283"/>
        <v>1048.3900000000001</v>
      </c>
      <c r="L1143" s="143">
        <f t="shared" si="284"/>
        <v>41.935600000000008</v>
      </c>
      <c r="M1143" s="51">
        <f t="shared" si="285"/>
        <v>1090.3256000000001</v>
      </c>
      <c r="N1143" s="54">
        <v>2</v>
      </c>
      <c r="O1143" s="95">
        <v>0</v>
      </c>
      <c r="P1143" s="54">
        <v>0</v>
      </c>
      <c r="Q1143" s="55">
        <f t="shared" si="290"/>
        <v>2</v>
      </c>
      <c r="R1143" s="55" t="s">
        <v>2056</v>
      </c>
      <c r="S1143" s="61">
        <f t="shared" si="286"/>
        <v>2180.6512000000002</v>
      </c>
      <c r="T1143" s="56">
        <f t="shared" si="292"/>
        <v>0</v>
      </c>
      <c r="U1143" s="141">
        <f t="shared" si="287"/>
        <v>0</v>
      </c>
      <c r="V1143" s="32">
        <v>2011</v>
      </c>
    </row>
    <row r="1144" spans="1:23" thickTop="1" thickBot="1">
      <c r="C1144" s="57">
        <f t="shared" si="282"/>
        <v>3064.8449999999998</v>
      </c>
      <c r="D1144" s="58">
        <v>3500</v>
      </c>
      <c r="E1144" s="59">
        <f t="shared" si="291"/>
        <v>0</v>
      </c>
      <c r="F1144" s="52" t="s">
        <v>2061</v>
      </c>
      <c r="G1144" s="144" t="s">
        <v>2062</v>
      </c>
      <c r="H1144" s="142" t="s">
        <v>21</v>
      </c>
      <c r="I1144" s="143">
        <v>1515</v>
      </c>
      <c r="J1144" s="143">
        <f t="shared" si="281"/>
        <v>287.85000000000002</v>
      </c>
      <c r="K1144" s="53">
        <f t="shared" si="283"/>
        <v>1802.85</v>
      </c>
      <c r="L1144" s="143">
        <f t="shared" si="284"/>
        <v>72.114000000000004</v>
      </c>
      <c r="M1144" s="51">
        <f t="shared" si="285"/>
        <v>1874.9639999999999</v>
      </c>
      <c r="N1144" s="54">
        <v>2</v>
      </c>
      <c r="O1144" s="95">
        <v>0</v>
      </c>
      <c r="P1144" s="54">
        <v>0</v>
      </c>
      <c r="Q1144" s="55">
        <f t="shared" si="290"/>
        <v>2</v>
      </c>
      <c r="R1144" s="55" t="s">
        <v>2056</v>
      </c>
      <c r="S1144" s="61">
        <f t="shared" si="286"/>
        <v>3749.9279999999999</v>
      </c>
      <c r="T1144" s="56">
        <f t="shared" si="292"/>
        <v>0</v>
      </c>
      <c r="U1144" s="141">
        <f t="shared" si="287"/>
        <v>0</v>
      </c>
      <c r="V1144" s="32">
        <v>2013</v>
      </c>
    </row>
    <row r="1145" spans="1:23" thickTop="1" thickBot="1">
      <c r="C1145" s="57">
        <f t="shared" si="282"/>
        <v>3661.63</v>
      </c>
      <c r="D1145" s="58">
        <v>4500</v>
      </c>
      <c r="E1145" s="59">
        <f t="shared" si="291"/>
        <v>0</v>
      </c>
      <c r="F1145" s="52" t="s">
        <v>2059</v>
      </c>
      <c r="G1145" s="144" t="s">
        <v>2060</v>
      </c>
      <c r="H1145" s="142" t="s">
        <v>21</v>
      </c>
      <c r="I1145" s="143">
        <v>1810</v>
      </c>
      <c r="J1145" s="143">
        <f t="shared" si="281"/>
        <v>343.9</v>
      </c>
      <c r="K1145" s="53">
        <f t="shared" si="283"/>
        <v>2153.9</v>
      </c>
      <c r="L1145" s="143">
        <f t="shared" si="284"/>
        <v>86.156000000000006</v>
      </c>
      <c r="M1145" s="51">
        <f t="shared" si="285"/>
        <v>2240.056</v>
      </c>
      <c r="N1145" s="54">
        <v>5</v>
      </c>
      <c r="O1145" s="95">
        <v>0</v>
      </c>
      <c r="P1145" s="54">
        <v>0</v>
      </c>
      <c r="Q1145" s="55">
        <f t="shared" si="290"/>
        <v>5</v>
      </c>
      <c r="R1145" s="55" t="s">
        <v>2056</v>
      </c>
      <c r="S1145" s="61">
        <f t="shared" si="286"/>
        <v>11200.28</v>
      </c>
      <c r="T1145" s="56">
        <f t="shared" si="292"/>
        <v>0</v>
      </c>
      <c r="U1145" s="141">
        <f t="shared" si="287"/>
        <v>0</v>
      </c>
      <c r="V1145" s="32">
        <v>2015</v>
      </c>
    </row>
    <row r="1146" spans="1:23" thickTop="1" thickBot="1">
      <c r="C1146" s="57">
        <f t="shared" si="282"/>
        <v>3831.5619999999999</v>
      </c>
      <c r="D1146" s="58">
        <v>4500</v>
      </c>
      <c r="E1146" s="59">
        <f t="shared" si="291"/>
        <v>0</v>
      </c>
      <c r="F1146" s="52" t="s">
        <v>2057</v>
      </c>
      <c r="G1146" s="144" t="s">
        <v>2058</v>
      </c>
      <c r="H1146" s="142" t="s">
        <v>21</v>
      </c>
      <c r="I1146" s="143">
        <v>1894</v>
      </c>
      <c r="J1146" s="143">
        <f t="shared" si="281"/>
        <v>359.86</v>
      </c>
      <c r="K1146" s="53">
        <f t="shared" si="283"/>
        <v>2253.86</v>
      </c>
      <c r="L1146" s="143">
        <f t="shared" si="284"/>
        <v>90.15440000000001</v>
      </c>
      <c r="M1146" s="51">
        <f t="shared" si="285"/>
        <v>2344.0144</v>
      </c>
      <c r="N1146" s="54">
        <v>5</v>
      </c>
      <c r="O1146" s="95">
        <v>0</v>
      </c>
      <c r="P1146" s="54">
        <v>0</v>
      </c>
      <c r="Q1146" s="55">
        <f t="shared" si="290"/>
        <v>5</v>
      </c>
      <c r="R1146" s="55" t="s">
        <v>2056</v>
      </c>
      <c r="S1146" s="61">
        <f t="shared" si="286"/>
        <v>11720.072</v>
      </c>
      <c r="T1146" s="56">
        <f t="shared" si="292"/>
        <v>0</v>
      </c>
      <c r="U1146" s="141">
        <f t="shared" si="287"/>
        <v>0</v>
      </c>
      <c r="V1146" s="32">
        <v>2015</v>
      </c>
    </row>
    <row r="1147" spans="1:23" thickTop="1" thickBot="1">
      <c r="C1147" s="57">
        <f t="shared" si="282"/>
        <v>3034.5</v>
      </c>
      <c r="D1147" s="58">
        <v>4800</v>
      </c>
      <c r="E1147" s="59">
        <f t="shared" si="291"/>
        <v>0</v>
      </c>
      <c r="F1147" s="52" t="s">
        <v>1402</v>
      </c>
      <c r="G1147" s="138" t="s">
        <v>1403</v>
      </c>
      <c r="H1147" s="142" t="s">
        <v>225</v>
      </c>
      <c r="I1147" s="143">
        <v>1500</v>
      </c>
      <c r="J1147" s="143">
        <f t="shared" si="281"/>
        <v>285</v>
      </c>
      <c r="K1147" s="125">
        <f t="shared" si="283"/>
        <v>1785</v>
      </c>
      <c r="L1147" s="143">
        <f t="shared" si="284"/>
        <v>71.400000000000006</v>
      </c>
      <c r="M1147" s="51">
        <f t="shared" si="285"/>
        <v>1856.4</v>
      </c>
      <c r="N1147" s="54">
        <v>2</v>
      </c>
      <c r="O1147" s="95">
        <v>0</v>
      </c>
      <c r="P1147" s="54">
        <v>0</v>
      </c>
      <c r="Q1147" s="55">
        <f t="shared" si="290"/>
        <v>2</v>
      </c>
      <c r="S1147" s="61">
        <f t="shared" si="286"/>
        <v>3712.8</v>
      </c>
      <c r="T1147" s="56">
        <f t="shared" si="292"/>
        <v>0</v>
      </c>
      <c r="U1147" s="141">
        <f t="shared" si="287"/>
        <v>0</v>
      </c>
      <c r="V1147" s="32">
        <v>2012</v>
      </c>
    </row>
    <row r="1148" spans="1:23" thickTop="1" thickBot="1">
      <c r="A1148" s="32">
        <v>972</v>
      </c>
      <c r="C1148" s="57">
        <f t="shared" si="282"/>
        <v>3550.3649999999998</v>
      </c>
      <c r="D1148" s="58">
        <v>4250</v>
      </c>
      <c r="E1148" s="59">
        <f t="shared" si="291"/>
        <v>0</v>
      </c>
      <c r="F1148" s="52" t="s">
        <v>2371</v>
      </c>
      <c r="G1148" s="138" t="s">
        <v>2372</v>
      </c>
      <c r="H1148" s="142" t="s">
        <v>21</v>
      </c>
      <c r="I1148" s="143">
        <v>1755</v>
      </c>
      <c r="J1148" s="143">
        <f t="shared" si="281"/>
        <v>333.45</v>
      </c>
      <c r="K1148" s="127">
        <f t="shared" si="283"/>
        <v>2088.4499999999998</v>
      </c>
      <c r="L1148" s="143">
        <f t="shared" si="284"/>
        <v>83.537999999999997</v>
      </c>
      <c r="M1148" s="51">
        <f t="shared" si="285"/>
        <v>2171.9879999999998</v>
      </c>
      <c r="N1148" s="54">
        <v>4</v>
      </c>
      <c r="O1148" s="95">
        <v>0</v>
      </c>
      <c r="P1148" s="54">
        <v>1</v>
      </c>
      <c r="Q1148" s="55">
        <f t="shared" si="290"/>
        <v>3</v>
      </c>
      <c r="S1148" s="61">
        <f t="shared" si="286"/>
        <v>6515.9639999999999</v>
      </c>
      <c r="T1148" s="56">
        <f t="shared" si="292"/>
        <v>4250</v>
      </c>
      <c r="U1148" s="141">
        <f t="shared" si="287"/>
        <v>2078.0120000000002</v>
      </c>
      <c r="V1148" s="32">
        <v>2014</v>
      </c>
      <c r="W1148" s="32">
        <v>476320</v>
      </c>
    </row>
    <row r="1149" spans="1:23" thickTop="1" thickBot="1">
      <c r="C1149" s="57">
        <f t="shared" si="282"/>
        <v>3121.489</v>
      </c>
      <c r="D1149" s="58">
        <v>3500</v>
      </c>
      <c r="E1149" s="59">
        <f t="shared" si="291"/>
        <v>0</v>
      </c>
      <c r="F1149" s="52" t="s">
        <v>2368</v>
      </c>
      <c r="G1149" s="138" t="s">
        <v>2366</v>
      </c>
      <c r="H1149" s="142" t="s">
        <v>21</v>
      </c>
      <c r="I1149" s="143">
        <v>1543</v>
      </c>
      <c r="J1149" s="143">
        <f t="shared" si="281"/>
        <v>293.17</v>
      </c>
      <c r="K1149" s="53">
        <f t="shared" si="283"/>
        <v>1836.17</v>
      </c>
      <c r="L1149" s="143">
        <f t="shared" si="284"/>
        <v>73.44680000000001</v>
      </c>
      <c r="M1149" s="51">
        <f t="shared" si="285"/>
        <v>1909.6168</v>
      </c>
      <c r="N1149" s="54">
        <v>6</v>
      </c>
      <c r="O1149" s="95">
        <v>0</v>
      </c>
      <c r="P1149" s="54">
        <f>O1149+B1157</f>
        <v>0</v>
      </c>
      <c r="Q1149" s="55">
        <f t="shared" si="290"/>
        <v>6</v>
      </c>
      <c r="R1149" s="55" t="s">
        <v>2297</v>
      </c>
      <c r="S1149" s="61">
        <f t="shared" si="286"/>
        <v>11457.700800000001</v>
      </c>
      <c r="T1149" s="56">
        <f t="shared" si="292"/>
        <v>0</v>
      </c>
      <c r="U1149" s="141">
        <f t="shared" si="287"/>
        <v>0</v>
      </c>
      <c r="V1149" s="32">
        <v>2014</v>
      </c>
      <c r="W1149" s="32">
        <v>198947</v>
      </c>
    </row>
    <row r="1150" spans="1:23" thickTop="1" thickBot="1">
      <c r="C1150" s="57">
        <f t="shared" si="282"/>
        <v>3121.489</v>
      </c>
      <c r="D1150" s="58">
        <v>3500</v>
      </c>
      <c r="E1150" s="59">
        <f t="shared" si="291"/>
        <v>0</v>
      </c>
      <c r="F1150" s="52" t="s">
        <v>2369</v>
      </c>
      <c r="G1150" s="138" t="s">
        <v>2367</v>
      </c>
      <c r="H1150" s="142" t="s">
        <v>21</v>
      </c>
      <c r="I1150" s="143">
        <v>1543</v>
      </c>
      <c r="J1150" s="143">
        <f t="shared" ref="J1150:J1213" si="293">0.19*I1150</f>
        <v>293.17</v>
      </c>
      <c r="K1150" s="53">
        <f t="shared" si="283"/>
        <v>1836.17</v>
      </c>
      <c r="L1150" s="143">
        <f t="shared" si="284"/>
        <v>73.44680000000001</v>
      </c>
      <c r="M1150" s="51">
        <f t="shared" si="285"/>
        <v>1909.6168</v>
      </c>
      <c r="N1150" s="54">
        <v>6</v>
      </c>
      <c r="O1150" s="95">
        <v>0</v>
      </c>
      <c r="P1150" s="54">
        <v>2</v>
      </c>
      <c r="Q1150" s="55">
        <f t="shared" si="290"/>
        <v>4</v>
      </c>
      <c r="R1150" s="55" t="s">
        <v>2297</v>
      </c>
      <c r="S1150" s="61">
        <f t="shared" si="286"/>
        <v>7638.4672</v>
      </c>
      <c r="T1150" s="56">
        <f t="shared" si="292"/>
        <v>7000</v>
      </c>
      <c r="U1150" s="141">
        <f t="shared" si="287"/>
        <v>3180.7664</v>
      </c>
      <c r="V1150" s="32">
        <v>2014</v>
      </c>
      <c r="W1150" s="32">
        <v>199157</v>
      </c>
    </row>
    <row r="1151" spans="1:23" thickTop="1" thickBot="1">
      <c r="C1151" s="57">
        <f t="shared" si="282"/>
        <v>3121.489</v>
      </c>
      <c r="D1151" s="58">
        <v>3500</v>
      </c>
      <c r="E1151" s="59">
        <f t="shared" si="291"/>
        <v>0</v>
      </c>
      <c r="F1151" s="52" t="s">
        <v>2370</v>
      </c>
      <c r="G1151" s="138" t="s">
        <v>2367</v>
      </c>
      <c r="H1151" s="142" t="s">
        <v>21</v>
      </c>
      <c r="I1151" s="143">
        <v>1543</v>
      </c>
      <c r="J1151" s="143">
        <f t="shared" si="293"/>
        <v>293.17</v>
      </c>
      <c r="K1151" s="53">
        <f t="shared" si="283"/>
        <v>1836.17</v>
      </c>
      <c r="L1151" s="143">
        <f t="shared" si="284"/>
        <v>73.44680000000001</v>
      </c>
      <c r="M1151" s="51">
        <f t="shared" si="285"/>
        <v>1909.6168</v>
      </c>
      <c r="N1151" s="54">
        <v>10</v>
      </c>
      <c r="O1151" s="95">
        <v>0</v>
      </c>
      <c r="P1151" s="54">
        <v>1</v>
      </c>
      <c r="Q1151" s="55">
        <f t="shared" si="290"/>
        <v>9</v>
      </c>
      <c r="R1151" s="55" t="s">
        <v>2297</v>
      </c>
      <c r="S1151" s="61">
        <f t="shared" si="286"/>
        <v>17186.551200000002</v>
      </c>
      <c r="T1151" s="56">
        <f t="shared" si="292"/>
        <v>3500</v>
      </c>
      <c r="U1151" s="141">
        <f t="shared" si="287"/>
        <v>1590.3832</v>
      </c>
      <c r="V1151" s="32">
        <v>2014</v>
      </c>
      <c r="W1151" s="32">
        <v>198957</v>
      </c>
    </row>
    <row r="1152" spans="1:23" thickTop="1" thickBot="1">
      <c r="C1152" s="57">
        <f t="shared" si="282"/>
        <v>275.12799999999999</v>
      </c>
      <c r="D1152" s="58">
        <v>750</v>
      </c>
      <c r="E1152" s="59">
        <f t="shared" si="291"/>
        <v>0</v>
      </c>
      <c r="F1152" s="52" t="s">
        <v>2394</v>
      </c>
      <c r="G1152" s="138" t="s">
        <v>2395</v>
      </c>
      <c r="H1152" s="142" t="s">
        <v>624</v>
      </c>
      <c r="I1152" s="143">
        <v>136</v>
      </c>
      <c r="J1152" s="143">
        <f t="shared" si="293"/>
        <v>25.84</v>
      </c>
      <c r="K1152" s="125">
        <f t="shared" si="283"/>
        <v>161.84</v>
      </c>
      <c r="L1152" s="143">
        <f t="shared" si="284"/>
        <v>6.4736000000000002</v>
      </c>
      <c r="M1152" s="51">
        <f t="shared" si="285"/>
        <v>168.31360000000001</v>
      </c>
      <c r="N1152" s="54">
        <v>24</v>
      </c>
      <c r="O1152" s="95">
        <v>0</v>
      </c>
      <c r="P1152" s="54">
        <v>0</v>
      </c>
      <c r="Q1152" s="55">
        <f t="shared" si="290"/>
        <v>24</v>
      </c>
      <c r="S1152" s="61">
        <f t="shared" si="286"/>
        <v>4039.5264000000002</v>
      </c>
      <c r="T1152" s="56">
        <f t="shared" si="292"/>
        <v>0</v>
      </c>
      <c r="U1152" s="141">
        <f t="shared" si="287"/>
        <v>0</v>
      </c>
      <c r="V1152" s="32" t="s">
        <v>2386</v>
      </c>
      <c r="W1152" s="32" t="s">
        <v>2396</v>
      </c>
    </row>
    <row r="1153" spans="1:23" thickTop="1" thickBot="1">
      <c r="C1153" s="57">
        <f t="shared" si="282"/>
        <v>507.77299999999997</v>
      </c>
      <c r="D1153" s="58">
        <v>1000</v>
      </c>
      <c r="E1153" s="59">
        <f t="shared" si="291"/>
        <v>0</v>
      </c>
      <c r="F1153" s="52" t="s">
        <v>1565</v>
      </c>
      <c r="G1153" s="138" t="s">
        <v>1566</v>
      </c>
      <c r="H1153" s="142" t="s">
        <v>21</v>
      </c>
      <c r="I1153" s="143">
        <v>251</v>
      </c>
      <c r="J1153" s="143">
        <f t="shared" si="293"/>
        <v>47.69</v>
      </c>
      <c r="K1153" s="53">
        <f t="shared" si="283"/>
        <v>298.69</v>
      </c>
      <c r="L1153" s="143">
        <f t="shared" si="284"/>
        <v>11.9476</v>
      </c>
      <c r="M1153" s="51">
        <f t="shared" si="285"/>
        <v>310.63760000000002</v>
      </c>
      <c r="N1153" s="54">
        <v>10</v>
      </c>
      <c r="O1153" s="95">
        <v>5</v>
      </c>
      <c r="P1153" s="54">
        <f t="shared" ref="P1153:P1158" si="294">O1153+B1161</f>
        <v>5</v>
      </c>
      <c r="Q1153" s="55">
        <f t="shared" si="290"/>
        <v>5</v>
      </c>
      <c r="S1153" s="61">
        <f t="shared" si="286"/>
        <v>1553.1880000000001</v>
      </c>
      <c r="T1153" s="56">
        <f t="shared" si="292"/>
        <v>5000</v>
      </c>
      <c r="U1153" s="141">
        <f t="shared" si="287"/>
        <v>3446.8119999999999</v>
      </c>
    </row>
    <row r="1154" spans="1:23" thickTop="1" thickBot="1">
      <c r="C1154" s="57">
        <f t="shared" si="282"/>
        <v>1140.972</v>
      </c>
      <c r="D1154" s="58">
        <v>1250</v>
      </c>
      <c r="E1154" s="59">
        <f t="shared" si="291"/>
        <v>0</v>
      </c>
      <c r="F1154" s="52" t="s">
        <v>93</v>
      </c>
      <c r="G1154" s="138" t="s">
        <v>94</v>
      </c>
      <c r="H1154" s="142" t="s">
        <v>286</v>
      </c>
      <c r="I1154" s="143">
        <v>564</v>
      </c>
      <c r="J1154" s="143">
        <f t="shared" si="293"/>
        <v>107.16</v>
      </c>
      <c r="K1154" s="53">
        <f t="shared" si="283"/>
        <v>671.16</v>
      </c>
      <c r="L1154" s="143">
        <f t="shared" si="284"/>
        <v>26.846399999999999</v>
      </c>
      <c r="M1154" s="51">
        <f t="shared" si="285"/>
        <v>698.00639999999999</v>
      </c>
      <c r="N1154" s="54">
        <v>20</v>
      </c>
      <c r="O1154" s="95">
        <v>1</v>
      </c>
      <c r="P1154" s="54">
        <f t="shared" si="294"/>
        <v>1</v>
      </c>
      <c r="Q1154" s="55">
        <f t="shared" si="290"/>
        <v>19</v>
      </c>
      <c r="S1154" s="61">
        <f t="shared" si="286"/>
        <v>13262.1216</v>
      </c>
      <c r="T1154" s="56">
        <f t="shared" si="292"/>
        <v>1250</v>
      </c>
      <c r="U1154" s="141">
        <f t="shared" si="287"/>
        <v>551.99360000000001</v>
      </c>
    </row>
    <row r="1155" spans="1:23" thickTop="1" thickBot="1">
      <c r="C1155" s="57">
        <f t="shared" si="282"/>
        <v>1414.0769999999998</v>
      </c>
      <c r="D1155" s="58">
        <v>1500</v>
      </c>
      <c r="E1155" s="59">
        <f t="shared" si="291"/>
        <v>0</v>
      </c>
      <c r="F1155" s="52" t="s">
        <v>93</v>
      </c>
      <c r="G1155" s="138" t="s">
        <v>321</v>
      </c>
      <c r="H1155" s="142" t="s">
        <v>35</v>
      </c>
      <c r="I1155" s="143">
        <v>699</v>
      </c>
      <c r="J1155" s="143">
        <f t="shared" si="293"/>
        <v>132.81</v>
      </c>
      <c r="K1155" s="53">
        <f t="shared" si="283"/>
        <v>831.81</v>
      </c>
      <c r="L1155" s="143">
        <f t="shared" si="284"/>
        <v>33.272399999999998</v>
      </c>
      <c r="M1155" s="51">
        <f t="shared" si="285"/>
        <v>865.08239999999989</v>
      </c>
      <c r="N1155" s="54">
        <v>44</v>
      </c>
      <c r="O1155" s="95">
        <v>0</v>
      </c>
      <c r="P1155" s="54">
        <f t="shared" si="294"/>
        <v>0</v>
      </c>
      <c r="Q1155" s="55">
        <f t="shared" si="290"/>
        <v>44</v>
      </c>
      <c r="S1155" s="61">
        <f t="shared" si="286"/>
        <v>38063.625599999992</v>
      </c>
      <c r="T1155" s="56">
        <f t="shared" si="292"/>
        <v>0</v>
      </c>
      <c r="U1155" s="141">
        <f t="shared" si="287"/>
        <v>0</v>
      </c>
    </row>
    <row r="1156" spans="1:23" thickTop="1" thickBot="1">
      <c r="C1156" s="57">
        <f t="shared" si="282"/>
        <v>4207.8399999999992</v>
      </c>
      <c r="D1156" s="58">
        <v>4200</v>
      </c>
      <c r="E1156" s="59">
        <f t="shared" si="291"/>
        <v>0</v>
      </c>
      <c r="F1156" s="52" t="s">
        <v>131</v>
      </c>
      <c r="G1156" s="138" t="s">
        <v>132</v>
      </c>
      <c r="H1156" s="142" t="s">
        <v>11</v>
      </c>
      <c r="I1156" s="143">
        <v>2080</v>
      </c>
      <c r="J1156" s="143">
        <f t="shared" si="293"/>
        <v>395.2</v>
      </c>
      <c r="K1156" s="53">
        <f t="shared" si="283"/>
        <v>2475.1999999999998</v>
      </c>
      <c r="L1156" s="143">
        <f t="shared" si="284"/>
        <v>99.007999999999996</v>
      </c>
      <c r="M1156" s="51">
        <f t="shared" si="285"/>
        <v>2574.2079999999996</v>
      </c>
      <c r="N1156" s="54">
        <v>1</v>
      </c>
      <c r="O1156" s="95">
        <v>0</v>
      </c>
      <c r="P1156" s="54">
        <f t="shared" si="294"/>
        <v>0</v>
      </c>
      <c r="Q1156" s="55">
        <f t="shared" si="290"/>
        <v>1</v>
      </c>
      <c r="S1156" s="61">
        <f t="shared" si="286"/>
        <v>2574.2079999999996</v>
      </c>
      <c r="T1156" s="56">
        <f t="shared" si="292"/>
        <v>0</v>
      </c>
      <c r="U1156" s="141">
        <f t="shared" si="287"/>
        <v>0</v>
      </c>
    </row>
    <row r="1157" spans="1:23" thickTop="1" thickBot="1">
      <c r="A1157" s="32">
        <v>885</v>
      </c>
      <c r="C1157" s="57">
        <f t="shared" ref="C1157:C1220" si="295">K1157*1.7</f>
        <v>10620.75</v>
      </c>
      <c r="D1157" s="58">
        <v>9860</v>
      </c>
      <c r="E1157" s="59">
        <f t="shared" si="291"/>
        <v>0</v>
      </c>
      <c r="F1157" s="52" t="s">
        <v>1485</v>
      </c>
      <c r="G1157" s="138" t="s">
        <v>1489</v>
      </c>
      <c r="H1157" s="142" t="s">
        <v>21</v>
      </c>
      <c r="I1157" s="143">
        <v>5250</v>
      </c>
      <c r="J1157" s="143">
        <f t="shared" si="293"/>
        <v>997.5</v>
      </c>
      <c r="K1157" s="125">
        <f t="shared" ref="K1157:K1220" si="296">I1157+J1157</f>
        <v>6247.5</v>
      </c>
      <c r="L1157" s="143">
        <f t="shared" ref="L1157:L1220" si="297">0.04*K1157</f>
        <v>249.9</v>
      </c>
      <c r="M1157" s="51">
        <f t="shared" ref="M1157:M1220" si="298">K1157+L1157</f>
        <v>6497.4</v>
      </c>
      <c r="N1157" s="54">
        <v>2</v>
      </c>
      <c r="O1157" s="95">
        <v>0</v>
      </c>
      <c r="P1157" s="54">
        <f t="shared" si="294"/>
        <v>0</v>
      </c>
      <c r="Q1157" s="55">
        <f t="shared" si="290"/>
        <v>2</v>
      </c>
      <c r="S1157" s="61">
        <f t="shared" ref="S1157:S1220" si="299">Q1157*M1157</f>
        <v>12994.8</v>
      </c>
      <c r="T1157" s="56">
        <f t="shared" si="292"/>
        <v>0</v>
      </c>
      <c r="U1157" s="141">
        <f t="shared" ref="U1157:U1220" si="300">T1157-P1157*M1157</f>
        <v>0</v>
      </c>
      <c r="V1157" s="32">
        <v>2012</v>
      </c>
    </row>
    <row r="1158" spans="1:23" thickTop="1" thickBot="1">
      <c r="A1158" s="32">
        <v>886</v>
      </c>
      <c r="C1158" s="57">
        <f t="shared" si="295"/>
        <v>10620.75</v>
      </c>
      <c r="D1158" s="58">
        <v>10850</v>
      </c>
      <c r="E1158" s="59">
        <f t="shared" si="291"/>
        <v>0</v>
      </c>
      <c r="F1158" s="52" t="s">
        <v>1485</v>
      </c>
      <c r="G1158" s="138" t="s">
        <v>1490</v>
      </c>
      <c r="H1158" s="142" t="s">
        <v>21</v>
      </c>
      <c r="I1158" s="143">
        <v>5250</v>
      </c>
      <c r="J1158" s="143">
        <f t="shared" si="293"/>
        <v>997.5</v>
      </c>
      <c r="K1158" s="125">
        <f t="shared" si="296"/>
        <v>6247.5</v>
      </c>
      <c r="L1158" s="143">
        <f t="shared" si="297"/>
        <v>249.9</v>
      </c>
      <c r="M1158" s="51">
        <f t="shared" si="298"/>
        <v>6497.4</v>
      </c>
      <c r="N1158" s="54">
        <v>2</v>
      </c>
      <c r="O1158" s="95">
        <v>0</v>
      </c>
      <c r="P1158" s="54">
        <f t="shared" si="294"/>
        <v>0</v>
      </c>
      <c r="Q1158" s="55">
        <f t="shared" si="290"/>
        <v>2</v>
      </c>
      <c r="S1158" s="61">
        <f t="shared" si="299"/>
        <v>12994.8</v>
      </c>
      <c r="T1158" s="56">
        <f t="shared" si="292"/>
        <v>0</v>
      </c>
      <c r="U1158" s="141">
        <f t="shared" si="300"/>
        <v>0</v>
      </c>
      <c r="V1158" s="32">
        <v>2012</v>
      </c>
    </row>
    <row r="1159" spans="1:23" thickTop="1" thickBot="1">
      <c r="C1159" s="57">
        <f t="shared" si="295"/>
        <v>16794.946</v>
      </c>
      <c r="D1159" s="58">
        <v>18700</v>
      </c>
      <c r="E1159" s="59">
        <f t="shared" si="291"/>
        <v>0</v>
      </c>
      <c r="F1159" s="52" t="s">
        <v>1485</v>
      </c>
      <c r="G1159" s="138" t="s">
        <v>1486</v>
      </c>
      <c r="H1159" s="142" t="s">
        <v>24</v>
      </c>
      <c r="I1159" s="143">
        <v>8302</v>
      </c>
      <c r="J1159" s="143">
        <f t="shared" si="293"/>
        <v>1577.38</v>
      </c>
      <c r="K1159" s="125">
        <f t="shared" si="296"/>
        <v>9879.380000000001</v>
      </c>
      <c r="L1159" s="143">
        <f t="shared" si="297"/>
        <v>395.17520000000007</v>
      </c>
      <c r="M1159" s="51">
        <f t="shared" si="298"/>
        <v>10274.555200000001</v>
      </c>
      <c r="N1159" s="54">
        <v>2</v>
      </c>
      <c r="O1159" s="95">
        <v>0</v>
      </c>
      <c r="P1159" s="54">
        <v>1</v>
      </c>
      <c r="Q1159" s="55">
        <f t="shared" si="290"/>
        <v>1</v>
      </c>
      <c r="S1159" s="61">
        <f t="shared" si="299"/>
        <v>10274.555200000001</v>
      </c>
      <c r="T1159" s="56">
        <f t="shared" si="292"/>
        <v>18700</v>
      </c>
      <c r="U1159" s="141">
        <f t="shared" si="300"/>
        <v>8425.4447999999993</v>
      </c>
      <c r="V1159" s="32">
        <v>2012</v>
      </c>
    </row>
    <row r="1160" spans="1:23" thickTop="1" thickBot="1">
      <c r="A1160" s="32">
        <v>883</v>
      </c>
      <c r="C1160" s="57">
        <f t="shared" si="295"/>
        <v>37759.294999999998</v>
      </c>
      <c r="D1160" s="58">
        <v>33500</v>
      </c>
      <c r="E1160" s="59">
        <f t="shared" si="291"/>
        <v>0</v>
      </c>
      <c r="F1160" s="52" t="s">
        <v>1485</v>
      </c>
      <c r="G1160" s="138" t="s">
        <v>1487</v>
      </c>
      <c r="H1160" s="142" t="s">
        <v>24</v>
      </c>
      <c r="I1160" s="143">
        <v>18665</v>
      </c>
      <c r="J1160" s="143">
        <f t="shared" si="293"/>
        <v>3546.35</v>
      </c>
      <c r="K1160" s="125">
        <f t="shared" si="296"/>
        <v>22211.35</v>
      </c>
      <c r="L1160" s="143">
        <f t="shared" si="297"/>
        <v>888.45399999999995</v>
      </c>
      <c r="M1160" s="51">
        <f t="shared" si="298"/>
        <v>23099.804</v>
      </c>
      <c r="N1160" s="54">
        <v>2</v>
      </c>
      <c r="O1160" s="95">
        <v>0</v>
      </c>
      <c r="P1160" s="54">
        <v>0</v>
      </c>
      <c r="Q1160" s="55">
        <f t="shared" si="290"/>
        <v>2</v>
      </c>
      <c r="S1160" s="61">
        <f t="shared" si="299"/>
        <v>46199.608</v>
      </c>
      <c r="T1160" s="56">
        <f t="shared" si="292"/>
        <v>0</v>
      </c>
      <c r="U1160" s="141">
        <f t="shared" si="300"/>
        <v>0</v>
      </c>
      <c r="V1160" s="32">
        <v>2012</v>
      </c>
    </row>
    <row r="1161" spans="1:23" thickTop="1" thickBot="1">
      <c r="A1161" s="32">
        <v>884</v>
      </c>
      <c r="C1161" s="57">
        <f t="shared" si="295"/>
        <v>34718.725999999995</v>
      </c>
      <c r="D1161" s="58">
        <v>30950</v>
      </c>
      <c r="E1161" s="59">
        <f t="shared" si="291"/>
        <v>30950</v>
      </c>
      <c r="F1161" s="52" t="s">
        <v>1485</v>
      </c>
      <c r="G1161" s="138" t="s">
        <v>1488</v>
      </c>
      <c r="H1161" s="142" t="s">
        <v>24</v>
      </c>
      <c r="I1161" s="143">
        <v>17162</v>
      </c>
      <c r="J1161" s="143">
        <f t="shared" si="293"/>
        <v>3260.78</v>
      </c>
      <c r="K1161" s="125">
        <f t="shared" si="296"/>
        <v>20422.78</v>
      </c>
      <c r="L1161" s="143">
        <f t="shared" si="297"/>
        <v>816.91120000000001</v>
      </c>
      <c r="M1161" s="51">
        <f t="shared" si="298"/>
        <v>21239.691199999997</v>
      </c>
      <c r="N1161" s="54">
        <v>2</v>
      </c>
      <c r="O1161" s="95">
        <v>0</v>
      </c>
      <c r="P1161" s="54">
        <v>1</v>
      </c>
      <c r="Q1161" s="55">
        <f t="shared" si="290"/>
        <v>1</v>
      </c>
      <c r="S1161" s="61">
        <f t="shared" si="299"/>
        <v>21239.691199999997</v>
      </c>
      <c r="T1161" s="56">
        <f t="shared" si="292"/>
        <v>30950</v>
      </c>
      <c r="U1161" s="141">
        <f t="shared" si="300"/>
        <v>9710.3088000000025</v>
      </c>
      <c r="V1161" s="32">
        <v>2012</v>
      </c>
    </row>
    <row r="1162" spans="1:23" thickTop="1" thickBot="1">
      <c r="A1162" s="32">
        <v>887</v>
      </c>
      <c r="C1162" s="57">
        <f t="shared" si="295"/>
        <v>4363.6109999999999</v>
      </c>
      <c r="D1162" s="58">
        <v>4650</v>
      </c>
      <c r="E1162" s="59">
        <f t="shared" si="291"/>
        <v>27900</v>
      </c>
      <c r="F1162" s="52" t="s">
        <v>2260</v>
      </c>
      <c r="G1162" s="144" t="s">
        <v>2261</v>
      </c>
      <c r="H1162" s="142" t="s">
        <v>24</v>
      </c>
      <c r="I1162" s="143">
        <v>2157</v>
      </c>
      <c r="J1162" s="143">
        <f t="shared" si="293"/>
        <v>409.83</v>
      </c>
      <c r="K1162" s="125">
        <f t="shared" si="296"/>
        <v>2566.83</v>
      </c>
      <c r="L1162" s="143">
        <f t="shared" si="297"/>
        <v>102.67319999999999</v>
      </c>
      <c r="M1162" s="51">
        <f t="shared" si="298"/>
        <v>2669.5032000000001</v>
      </c>
      <c r="N1162" s="54">
        <v>2</v>
      </c>
      <c r="O1162" s="95">
        <v>0</v>
      </c>
      <c r="P1162" s="54">
        <v>0</v>
      </c>
      <c r="Q1162" s="55">
        <f t="shared" si="290"/>
        <v>2</v>
      </c>
      <c r="S1162" s="61">
        <f t="shared" si="299"/>
        <v>5339.0064000000002</v>
      </c>
      <c r="T1162" s="56">
        <f t="shared" si="292"/>
        <v>0</v>
      </c>
      <c r="U1162" s="141">
        <f t="shared" si="300"/>
        <v>0</v>
      </c>
      <c r="V1162" s="32">
        <v>2014</v>
      </c>
      <c r="W1162" s="32">
        <v>885047</v>
      </c>
    </row>
    <row r="1163" spans="1:23" thickTop="1" thickBot="1">
      <c r="C1163" s="57">
        <f t="shared" si="295"/>
        <v>4618.509</v>
      </c>
      <c r="D1163" s="58">
        <v>4800</v>
      </c>
      <c r="E1163" s="59">
        <f t="shared" si="291"/>
        <v>0</v>
      </c>
      <c r="F1163" s="52" t="s">
        <v>2253</v>
      </c>
      <c r="G1163" s="144" t="s">
        <v>2254</v>
      </c>
      <c r="H1163" s="142" t="s">
        <v>24</v>
      </c>
      <c r="I1163" s="143">
        <v>2283</v>
      </c>
      <c r="J1163" s="143">
        <f t="shared" si="293"/>
        <v>433.77</v>
      </c>
      <c r="K1163" s="125">
        <f t="shared" si="296"/>
        <v>2716.77</v>
      </c>
      <c r="L1163" s="143">
        <f t="shared" si="297"/>
        <v>108.6708</v>
      </c>
      <c r="M1163" s="51">
        <f t="shared" si="298"/>
        <v>2825.4407999999999</v>
      </c>
      <c r="N1163" s="54">
        <v>2</v>
      </c>
      <c r="O1163" s="95">
        <v>0</v>
      </c>
      <c r="P1163" s="54">
        <v>0</v>
      </c>
      <c r="Q1163" s="55">
        <f t="shared" si="290"/>
        <v>2</v>
      </c>
      <c r="S1163" s="61">
        <f t="shared" si="299"/>
        <v>5650.8815999999997</v>
      </c>
      <c r="T1163" s="56">
        <f t="shared" si="292"/>
        <v>0</v>
      </c>
      <c r="U1163" s="141">
        <f t="shared" si="300"/>
        <v>0</v>
      </c>
      <c r="V1163" s="32">
        <v>2013</v>
      </c>
      <c r="W1163" s="32">
        <v>1700618</v>
      </c>
    </row>
    <row r="1164" spans="1:23" thickTop="1" thickBot="1">
      <c r="C1164" s="57">
        <f t="shared" si="295"/>
        <v>7080.5</v>
      </c>
      <c r="D1164" s="58">
        <v>7800</v>
      </c>
      <c r="E1164" s="59">
        <f t="shared" si="291"/>
        <v>0</v>
      </c>
      <c r="F1164" s="52" t="s">
        <v>2255</v>
      </c>
      <c r="G1164" s="144" t="s">
        <v>2256</v>
      </c>
      <c r="H1164" s="142" t="s">
        <v>24</v>
      </c>
      <c r="I1164" s="143">
        <v>3500</v>
      </c>
      <c r="J1164" s="143">
        <f t="shared" si="293"/>
        <v>665</v>
      </c>
      <c r="K1164" s="125">
        <f t="shared" si="296"/>
        <v>4165</v>
      </c>
      <c r="L1164" s="143">
        <f t="shared" si="297"/>
        <v>166.6</v>
      </c>
      <c r="M1164" s="51">
        <f t="shared" si="298"/>
        <v>4331.6000000000004</v>
      </c>
      <c r="N1164" s="54">
        <v>1</v>
      </c>
      <c r="O1164" s="95">
        <v>0</v>
      </c>
      <c r="P1164" s="54">
        <v>0</v>
      </c>
      <c r="Q1164" s="55">
        <f t="shared" si="290"/>
        <v>1</v>
      </c>
      <c r="S1164" s="61">
        <f t="shared" si="299"/>
        <v>4331.6000000000004</v>
      </c>
      <c r="T1164" s="56">
        <f t="shared" si="292"/>
        <v>0</v>
      </c>
      <c r="U1164" s="141">
        <f t="shared" si="300"/>
        <v>0</v>
      </c>
      <c r="V1164" s="32">
        <v>2012</v>
      </c>
      <c r="W1164" s="32">
        <v>35510</v>
      </c>
    </row>
    <row r="1165" spans="1:23" thickTop="1" thickBot="1">
      <c r="C1165" s="57">
        <f t="shared" si="295"/>
        <v>2405.3470000000002</v>
      </c>
      <c r="D1165" s="58">
        <v>2800</v>
      </c>
      <c r="E1165" s="59">
        <f t="shared" si="291"/>
        <v>0</v>
      </c>
      <c r="F1165" s="52" t="s">
        <v>2267</v>
      </c>
      <c r="H1165" s="142" t="s">
        <v>24</v>
      </c>
      <c r="I1165" s="143">
        <v>1189</v>
      </c>
      <c r="J1165" s="143">
        <f t="shared" si="293"/>
        <v>225.91</v>
      </c>
      <c r="K1165" s="125">
        <f t="shared" si="296"/>
        <v>1414.91</v>
      </c>
      <c r="L1165" s="143">
        <f t="shared" si="297"/>
        <v>56.596400000000003</v>
      </c>
      <c r="M1165" s="51">
        <f t="shared" si="298"/>
        <v>1471.5064</v>
      </c>
      <c r="N1165" s="54">
        <v>2</v>
      </c>
      <c r="O1165" s="95">
        <v>0</v>
      </c>
      <c r="P1165" s="54">
        <v>0</v>
      </c>
      <c r="Q1165" s="55">
        <f t="shared" si="290"/>
        <v>2</v>
      </c>
      <c r="S1165" s="61">
        <f t="shared" si="299"/>
        <v>2943.0128</v>
      </c>
      <c r="T1165" s="56">
        <f t="shared" si="292"/>
        <v>0</v>
      </c>
      <c r="U1165" s="141">
        <f t="shared" si="300"/>
        <v>0</v>
      </c>
      <c r="V1165" s="32">
        <v>2008</v>
      </c>
      <c r="W1165" s="32">
        <v>8008120</v>
      </c>
    </row>
    <row r="1166" spans="1:23" thickTop="1" thickBot="1">
      <c r="C1166" s="57">
        <f t="shared" si="295"/>
        <v>6864.0389999999998</v>
      </c>
      <c r="E1166" s="59">
        <f t="shared" si="291"/>
        <v>0</v>
      </c>
      <c r="F1166" s="52" t="s">
        <v>2262</v>
      </c>
      <c r="G1166" s="144" t="s">
        <v>2263</v>
      </c>
      <c r="H1166" s="142" t="s">
        <v>24</v>
      </c>
      <c r="I1166" s="143">
        <v>3393</v>
      </c>
      <c r="J1166" s="143">
        <f t="shared" si="293"/>
        <v>644.66999999999996</v>
      </c>
      <c r="K1166" s="125">
        <f t="shared" si="296"/>
        <v>4037.67</v>
      </c>
      <c r="L1166" s="143">
        <f t="shared" si="297"/>
        <v>161.5068</v>
      </c>
      <c r="M1166" s="51">
        <f t="shared" si="298"/>
        <v>4199.1768000000002</v>
      </c>
      <c r="N1166" s="54">
        <v>2</v>
      </c>
      <c r="O1166" s="95">
        <v>0</v>
      </c>
      <c r="P1166" s="54">
        <v>0</v>
      </c>
      <c r="Q1166" s="55">
        <f t="shared" si="290"/>
        <v>2</v>
      </c>
      <c r="S1166" s="61">
        <f t="shared" si="299"/>
        <v>8398.3536000000004</v>
      </c>
      <c r="T1166" s="56">
        <f t="shared" si="292"/>
        <v>0</v>
      </c>
      <c r="U1166" s="141">
        <f t="shared" si="300"/>
        <v>0</v>
      </c>
      <c r="V1166" s="32">
        <v>2014</v>
      </c>
      <c r="W1166" s="32" t="s">
        <v>2264</v>
      </c>
    </row>
    <row r="1167" spans="1:23" thickTop="1" thickBot="1">
      <c r="C1167" s="57">
        <f t="shared" si="295"/>
        <v>1236.0530000000001</v>
      </c>
      <c r="D1167" s="58">
        <v>2500</v>
      </c>
      <c r="E1167" s="59">
        <f t="shared" si="291"/>
        <v>0</v>
      </c>
      <c r="F1167" s="52" t="s">
        <v>2265</v>
      </c>
      <c r="G1167" s="144" t="s">
        <v>2266</v>
      </c>
      <c r="H1167" s="142" t="s">
        <v>24</v>
      </c>
      <c r="I1167" s="143">
        <v>611</v>
      </c>
      <c r="J1167" s="143">
        <f t="shared" si="293"/>
        <v>116.09</v>
      </c>
      <c r="K1167" s="125">
        <f t="shared" si="296"/>
        <v>727.09</v>
      </c>
      <c r="L1167" s="143">
        <f t="shared" si="297"/>
        <v>29.083600000000001</v>
      </c>
      <c r="M1167" s="51">
        <f t="shared" si="298"/>
        <v>756.17360000000008</v>
      </c>
      <c r="N1167" s="54">
        <v>2</v>
      </c>
      <c r="O1167" s="95">
        <v>0</v>
      </c>
      <c r="P1167" s="54">
        <v>0</v>
      </c>
      <c r="Q1167" s="55">
        <f t="shared" si="290"/>
        <v>2</v>
      </c>
      <c r="S1167" s="61">
        <f t="shared" si="299"/>
        <v>1512.3472000000002</v>
      </c>
      <c r="T1167" s="56">
        <f t="shared" si="292"/>
        <v>0</v>
      </c>
      <c r="U1167" s="141">
        <f t="shared" si="300"/>
        <v>0</v>
      </c>
      <c r="V1167" s="32">
        <v>2011</v>
      </c>
      <c r="W1167" s="32">
        <v>400098</v>
      </c>
    </row>
    <row r="1168" spans="1:23" thickTop="1" thickBot="1">
      <c r="C1168" s="57">
        <f t="shared" si="295"/>
        <v>4199.7479999999996</v>
      </c>
      <c r="D1168" s="58">
        <v>4570</v>
      </c>
      <c r="E1168" s="59">
        <f t="shared" si="291"/>
        <v>0</v>
      </c>
      <c r="F1168" s="52" t="s">
        <v>2257</v>
      </c>
      <c r="G1168" s="144" t="s">
        <v>2258</v>
      </c>
      <c r="H1168" s="142" t="s">
        <v>24</v>
      </c>
      <c r="I1168" s="143">
        <v>2076</v>
      </c>
      <c r="J1168" s="143">
        <f t="shared" si="293"/>
        <v>394.44</v>
      </c>
      <c r="K1168" s="125">
        <f t="shared" si="296"/>
        <v>2470.44</v>
      </c>
      <c r="L1168" s="143">
        <f t="shared" si="297"/>
        <v>98.817599999999999</v>
      </c>
      <c r="M1168" s="51">
        <f t="shared" si="298"/>
        <v>2569.2575999999999</v>
      </c>
      <c r="N1168" s="54">
        <v>2</v>
      </c>
      <c r="O1168" s="95">
        <v>0</v>
      </c>
      <c r="P1168" s="54">
        <v>0</v>
      </c>
      <c r="Q1168" s="55">
        <f t="shared" si="290"/>
        <v>2</v>
      </c>
      <c r="S1168" s="61">
        <f t="shared" si="299"/>
        <v>5138.5151999999998</v>
      </c>
      <c r="T1168" s="56">
        <f t="shared" si="292"/>
        <v>0</v>
      </c>
      <c r="U1168" s="141">
        <f t="shared" si="300"/>
        <v>0</v>
      </c>
      <c r="V1168" s="32">
        <v>2015</v>
      </c>
      <c r="W1168" s="32" t="s">
        <v>2259</v>
      </c>
    </row>
    <row r="1169" spans="1:23" thickTop="1" thickBot="1">
      <c r="B1169" s="60">
        <v>1</v>
      </c>
      <c r="C1169" s="57">
        <f t="shared" si="295"/>
        <v>1051.9599999999998</v>
      </c>
      <c r="D1169" s="58">
        <v>3000</v>
      </c>
      <c r="E1169" s="59">
        <f t="shared" si="291"/>
        <v>0</v>
      </c>
      <c r="F1169" s="52" t="s">
        <v>65</v>
      </c>
      <c r="G1169" s="138" t="s">
        <v>64</v>
      </c>
      <c r="H1169" s="142" t="s">
        <v>24</v>
      </c>
      <c r="I1169" s="143">
        <v>520</v>
      </c>
      <c r="J1169" s="143">
        <f t="shared" si="293"/>
        <v>98.8</v>
      </c>
      <c r="K1169" s="125">
        <f t="shared" si="296"/>
        <v>618.79999999999995</v>
      </c>
      <c r="L1169" s="143">
        <f t="shared" si="297"/>
        <v>24.751999999999999</v>
      </c>
      <c r="M1169" s="51">
        <f t="shared" si="298"/>
        <v>643.55199999999991</v>
      </c>
      <c r="N1169" s="54">
        <v>0</v>
      </c>
      <c r="O1169" s="95">
        <v>0</v>
      </c>
      <c r="P1169" s="54">
        <v>0</v>
      </c>
      <c r="Q1169" s="55">
        <f t="shared" si="290"/>
        <v>0</v>
      </c>
      <c r="S1169" s="61">
        <f t="shared" si="299"/>
        <v>0</v>
      </c>
      <c r="T1169" s="56">
        <f t="shared" si="292"/>
        <v>0</v>
      </c>
      <c r="U1169" s="141">
        <f t="shared" si="300"/>
        <v>0</v>
      </c>
    </row>
    <row r="1170" spans="1:23" thickTop="1" thickBot="1">
      <c r="A1170" s="32">
        <v>888</v>
      </c>
      <c r="B1170" s="60">
        <v>6</v>
      </c>
      <c r="C1170" s="57">
        <f t="shared" si="295"/>
        <v>8092</v>
      </c>
      <c r="D1170" s="58">
        <v>5000</v>
      </c>
      <c r="E1170" s="59">
        <f t="shared" si="291"/>
        <v>0</v>
      </c>
      <c r="F1170" s="52" t="s">
        <v>30</v>
      </c>
      <c r="G1170" s="138" t="s">
        <v>31</v>
      </c>
      <c r="H1170" s="142" t="s">
        <v>24</v>
      </c>
      <c r="I1170" s="143">
        <v>4000</v>
      </c>
      <c r="J1170" s="143">
        <f t="shared" si="293"/>
        <v>760</v>
      </c>
      <c r="K1170" s="125">
        <f t="shared" si="296"/>
        <v>4760</v>
      </c>
      <c r="L1170" s="143">
        <f t="shared" si="297"/>
        <v>190.4</v>
      </c>
      <c r="M1170" s="51">
        <f t="shared" si="298"/>
        <v>4950.3999999999996</v>
      </c>
      <c r="N1170" s="54">
        <v>100</v>
      </c>
      <c r="O1170" s="95">
        <v>0</v>
      </c>
      <c r="P1170" s="54">
        <v>0</v>
      </c>
      <c r="Q1170" s="55">
        <f t="shared" si="290"/>
        <v>100</v>
      </c>
      <c r="S1170" s="61">
        <f t="shared" si="299"/>
        <v>495039.99999999994</v>
      </c>
      <c r="T1170" s="56">
        <f t="shared" si="292"/>
        <v>0</v>
      </c>
      <c r="U1170" s="141">
        <f t="shared" si="300"/>
        <v>0</v>
      </c>
    </row>
    <row r="1171" spans="1:23" thickTop="1" thickBot="1">
      <c r="A1171" s="32">
        <v>935</v>
      </c>
      <c r="C1171" s="57">
        <f t="shared" si="295"/>
        <v>21130.234999999997</v>
      </c>
      <c r="D1171" s="58">
        <v>27950</v>
      </c>
      <c r="E1171" s="59">
        <f t="shared" si="291"/>
        <v>27950</v>
      </c>
      <c r="F1171" s="52" t="s">
        <v>1690</v>
      </c>
      <c r="G1171" s="138" t="s">
        <v>1691</v>
      </c>
      <c r="H1171" s="142" t="s">
        <v>24</v>
      </c>
      <c r="I1171" s="143">
        <v>10445</v>
      </c>
      <c r="J1171" s="143">
        <f t="shared" si="293"/>
        <v>1984.55</v>
      </c>
      <c r="K1171" s="125">
        <f t="shared" si="296"/>
        <v>12429.55</v>
      </c>
      <c r="L1171" s="143">
        <f t="shared" si="297"/>
        <v>497.18199999999996</v>
      </c>
      <c r="M1171" s="51">
        <f t="shared" si="298"/>
        <v>12926.732</v>
      </c>
      <c r="N1171" s="54">
        <v>2</v>
      </c>
      <c r="O1171" s="95">
        <v>0</v>
      </c>
      <c r="P1171" s="54">
        <v>0</v>
      </c>
      <c r="Q1171" s="55">
        <f t="shared" si="290"/>
        <v>2</v>
      </c>
      <c r="R1171" s="55" t="s">
        <v>2387</v>
      </c>
      <c r="S1171" s="61">
        <f t="shared" si="299"/>
        <v>25853.464</v>
      </c>
      <c r="T1171" s="56">
        <f t="shared" si="292"/>
        <v>0</v>
      </c>
      <c r="U1171" s="141">
        <f t="shared" si="300"/>
        <v>0</v>
      </c>
      <c r="V1171" s="32" t="s">
        <v>1689</v>
      </c>
    </row>
    <row r="1172" spans="1:23" thickTop="1" thickBot="1">
      <c r="C1172" s="57">
        <f t="shared" si="295"/>
        <v>51311.371999999996</v>
      </c>
      <c r="D1172" s="58">
        <v>54500</v>
      </c>
      <c r="E1172" s="59">
        <f t="shared" ref="E1172:E1203" si="301">B1180*D1172</f>
        <v>0</v>
      </c>
      <c r="F1172" s="52" t="s">
        <v>1690</v>
      </c>
      <c r="G1172" s="138" t="s">
        <v>2385</v>
      </c>
      <c r="H1172" s="142" t="s">
        <v>624</v>
      </c>
      <c r="I1172" s="143">
        <v>25364</v>
      </c>
      <c r="J1172" s="143">
        <f t="shared" si="293"/>
        <v>4819.16</v>
      </c>
      <c r="K1172" s="125">
        <f t="shared" si="296"/>
        <v>30183.16</v>
      </c>
      <c r="L1172" s="143">
        <f t="shared" si="297"/>
        <v>1207.3263999999999</v>
      </c>
      <c r="M1172" s="51">
        <f t="shared" si="298"/>
        <v>31390.486400000002</v>
      </c>
      <c r="N1172" s="54">
        <v>2</v>
      </c>
      <c r="O1172" s="95">
        <v>0</v>
      </c>
      <c r="P1172" s="54">
        <v>0</v>
      </c>
      <c r="Q1172" s="55">
        <f t="shared" si="290"/>
        <v>2</v>
      </c>
      <c r="R1172" s="55" t="s">
        <v>2387</v>
      </c>
      <c r="S1172" s="61">
        <f t="shared" si="299"/>
        <v>62780.972800000003</v>
      </c>
      <c r="T1172" s="56">
        <f t="shared" ref="T1172:T1203" si="302">P1172*D1172</f>
        <v>0</v>
      </c>
      <c r="U1172" s="141">
        <f t="shared" si="300"/>
        <v>0</v>
      </c>
      <c r="V1172" s="32" t="s">
        <v>2386</v>
      </c>
      <c r="W1172" s="32">
        <v>10310517</v>
      </c>
    </row>
    <row r="1173" spans="1:23" thickTop="1" thickBot="1">
      <c r="A1173" s="32">
        <v>889</v>
      </c>
      <c r="C1173" s="57">
        <f t="shared" si="295"/>
        <v>2427.6</v>
      </c>
      <c r="D1173" s="58">
        <v>2380</v>
      </c>
      <c r="E1173" s="59">
        <f t="shared" si="301"/>
        <v>2380</v>
      </c>
      <c r="F1173" s="52" t="s">
        <v>1227</v>
      </c>
      <c r="G1173" s="138" t="s">
        <v>1226</v>
      </c>
      <c r="H1173" s="142" t="s">
        <v>24</v>
      </c>
      <c r="I1173" s="143">
        <v>1200</v>
      </c>
      <c r="J1173" s="143">
        <f t="shared" si="293"/>
        <v>228</v>
      </c>
      <c r="K1173" s="125">
        <f t="shared" si="296"/>
        <v>1428</v>
      </c>
      <c r="L1173" s="143">
        <f t="shared" si="297"/>
        <v>57.120000000000005</v>
      </c>
      <c r="M1173" s="51">
        <f t="shared" si="298"/>
        <v>1485.12</v>
      </c>
      <c r="N1173" s="54">
        <v>12</v>
      </c>
      <c r="O1173" s="95">
        <v>0</v>
      </c>
      <c r="P1173" s="54">
        <v>0</v>
      </c>
      <c r="Q1173" s="55">
        <f t="shared" si="290"/>
        <v>12</v>
      </c>
      <c r="S1173" s="61">
        <f t="shared" si="299"/>
        <v>17821.439999999999</v>
      </c>
      <c r="T1173" s="56">
        <f t="shared" si="302"/>
        <v>0</v>
      </c>
      <c r="U1173" s="141">
        <f t="shared" si="300"/>
        <v>0</v>
      </c>
    </row>
    <row r="1174" spans="1:23" thickTop="1" thickBot="1">
      <c r="A1174" s="32">
        <v>890</v>
      </c>
      <c r="C1174" s="57">
        <f t="shared" si="295"/>
        <v>1685.1589999999999</v>
      </c>
      <c r="D1174" s="58">
        <v>1800</v>
      </c>
      <c r="E1174" s="59">
        <f t="shared" si="301"/>
        <v>0</v>
      </c>
      <c r="F1174" s="52" t="s">
        <v>1227</v>
      </c>
      <c r="G1174" s="138" t="s">
        <v>621</v>
      </c>
      <c r="H1174" s="142" t="s">
        <v>24</v>
      </c>
      <c r="I1174" s="143">
        <v>833</v>
      </c>
      <c r="J1174" s="143">
        <f t="shared" si="293"/>
        <v>158.27000000000001</v>
      </c>
      <c r="K1174" s="125">
        <f t="shared" si="296"/>
        <v>991.27</v>
      </c>
      <c r="L1174" s="143">
        <f t="shared" si="297"/>
        <v>39.650799999999997</v>
      </c>
      <c r="M1174" s="51">
        <f t="shared" si="298"/>
        <v>1030.9207999999999</v>
      </c>
      <c r="N1174" s="54">
        <v>6</v>
      </c>
      <c r="O1174" s="95">
        <v>0</v>
      </c>
      <c r="P1174" s="54">
        <v>0</v>
      </c>
      <c r="Q1174" s="55">
        <f t="shared" si="290"/>
        <v>6</v>
      </c>
      <c r="S1174" s="61">
        <f t="shared" si="299"/>
        <v>6185.5247999999992</v>
      </c>
      <c r="T1174" s="56">
        <f t="shared" si="302"/>
        <v>0</v>
      </c>
      <c r="U1174" s="141">
        <f t="shared" si="300"/>
        <v>0</v>
      </c>
    </row>
    <row r="1175" spans="1:23" thickTop="1" thickBot="1">
      <c r="A1175" s="32">
        <v>891</v>
      </c>
      <c r="C1175" s="57">
        <f t="shared" si="295"/>
        <v>220.50700000000001</v>
      </c>
      <c r="D1175" s="58">
        <v>350</v>
      </c>
      <c r="E1175" s="59">
        <f t="shared" si="301"/>
        <v>0</v>
      </c>
      <c r="F1175" s="52" t="s">
        <v>1227</v>
      </c>
      <c r="G1175" s="138" t="s">
        <v>1228</v>
      </c>
      <c r="H1175" s="142" t="s">
        <v>24</v>
      </c>
      <c r="I1175" s="143">
        <v>109</v>
      </c>
      <c r="J1175" s="143">
        <f t="shared" si="293"/>
        <v>20.71</v>
      </c>
      <c r="K1175" s="125">
        <f t="shared" si="296"/>
        <v>129.71</v>
      </c>
      <c r="L1175" s="143">
        <f t="shared" si="297"/>
        <v>5.1884000000000006</v>
      </c>
      <c r="M1175" s="51">
        <f t="shared" si="298"/>
        <v>134.89840000000001</v>
      </c>
      <c r="N1175" s="54">
        <v>104</v>
      </c>
      <c r="O1175" s="95">
        <v>0</v>
      </c>
      <c r="P1175" s="54">
        <v>0</v>
      </c>
      <c r="Q1175" s="55">
        <f t="shared" si="290"/>
        <v>104</v>
      </c>
      <c r="S1175" s="61">
        <f t="shared" si="299"/>
        <v>14029.4336</v>
      </c>
      <c r="T1175" s="56">
        <f t="shared" si="302"/>
        <v>0</v>
      </c>
      <c r="U1175" s="141">
        <f t="shared" si="300"/>
        <v>0</v>
      </c>
    </row>
    <row r="1176" spans="1:23" thickTop="1" thickBot="1">
      <c r="A1176" s="32">
        <v>892</v>
      </c>
      <c r="C1176" s="57">
        <f t="shared" si="295"/>
        <v>2992.0169999999998</v>
      </c>
      <c r="D1176" s="58">
        <v>2850</v>
      </c>
      <c r="E1176" s="59">
        <f t="shared" si="301"/>
        <v>0</v>
      </c>
      <c r="F1176" s="52" t="s">
        <v>1901</v>
      </c>
      <c r="G1176" s="138" t="s">
        <v>598</v>
      </c>
      <c r="H1176" s="142" t="s">
        <v>24</v>
      </c>
      <c r="I1176" s="143">
        <v>1479</v>
      </c>
      <c r="J1176" s="143">
        <f t="shared" si="293"/>
        <v>281.01</v>
      </c>
      <c r="K1176" s="125">
        <f t="shared" si="296"/>
        <v>1760.01</v>
      </c>
      <c r="L1176" s="143">
        <f t="shared" si="297"/>
        <v>70.400400000000005</v>
      </c>
      <c r="M1176" s="51">
        <f t="shared" si="298"/>
        <v>1830.4104</v>
      </c>
      <c r="N1176" s="54">
        <v>4</v>
      </c>
      <c r="O1176" s="95">
        <v>0</v>
      </c>
      <c r="P1176" s="54">
        <v>1</v>
      </c>
      <c r="Q1176" s="55">
        <f t="shared" si="290"/>
        <v>3</v>
      </c>
      <c r="S1176" s="61">
        <f t="shared" si="299"/>
        <v>5491.2312000000002</v>
      </c>
      <c r="T1176" s="56">
        <f t="shared" si="302"/>
        <v>2850</v>
      </c>
      <c r="U1176" s="141">
        <f t="shared" si="300"/>
        <v>1019.5896</v>
      </c>
    </row>
    <row r="1177" spans="1:23" thickTop="1" thickBot="1">
      <c r="A1177" s="32">
        <v>893</v>
      </c>
      <c r="C1177" s="57">
        <f t="shared" si="295"/>
        <v>5259.8</v>
      </c>
      <c r="D1177" s="58">
        <v>4250</v>
      </c>
      <c r="E1177" s="59">
        <f t="shared" si="301"/>
        <v>0</v>
      </c>
      <c r="F1177" s="52" t="s">
        <v>1901</v>
      </c>
      <c r="G1177" s="138" t="s">
        <v>215</v>
      </c>
      <c r="H1177" s="142" t="s">
        <v>24</v>
      </c>
      <c r="I1177" s="143">
        <v>2600</v>
      </c>
      <c r="J1177" s="143">
        <f t="shared" si="293"/>
        <v>494</v>
      </c>
      <c r="K1177" s="125">
        <f t="shared" si="296"/>
        <v>3094</v>
      </c>
      <c r="L1177" s="143">
        <f t="shared" si="297"/>
        <v>123.76</v>
      </c>
      <c r="M1177" s="51">
        <f t="shared" si="298"/>
        <v>3217.76</v>
      </c>
      <c r="N1177" s="54">
        <v>1</v>
      </c>
      <c r="O1177" s="95">
        <v>0</v>
      </c>
      <c r="P1177" s="54">
        <v>0</v>
      </c>
      <c r="Q1177" s="55">
        <f t="shared" si="290"/>
        <v>1</v>
      </c>
      <c r="S1177" s="61">
        <f t="shared" si="299"/>
        <v>3217.76</v>
      </c>
      <c r="T1177" s="56">
        <f t="shared" si="302"/>
        <v>0</v>
      </c>
      <c r="U1177" s="141">
        <f t="shared" si="300"/>
        <v>0</v>
      </c>
    </row>
    <row r="1178" spans="1:23" thickTop="1" thickBot="1">
      <c r="A1178" s="32">
        <v>894</v>
      </c>
      <c r="C1178" s="57">
        <f t="shared" si="295"/>
        <v>2607.6469999999999</v>
      </c>
      <c r="D1178" s="58">
        <v>5000</v>
      </c>
      <c r="E1178" s="59">
        <f t="shared" si="301"/>
        <v>0</v>
      </c>
      <c r="F1178" s="52" t="s">
        <v>1901</v>
      </c>
      <c r="G1178" s="138" t="s">
        <v>1903</v>
      </c>
      <c r="H1178" s="142" t="s">
        <v>24</v>
      </c>
      <c r="I1178" s="143">
        <v>1289</v>
      </c>
      <c r="J1178" s="143">
        <f t="shared" si="293"/>
        <v>244.91</v>
      </c>
      <c r="K1178" s="125">
        <f t="shared" si="296"/>
        <v>1533.91</v>
      </c>
      <c r="L1178" s="143">
        <f t="shared" si="297"/>
        <v>61.356400000000008</v>
      </c>
      <c r="M1178" s="51">
        <f t="shared" si="298"/>
        <v>1595.2664</v>
      </c>
      <c r="N1178" s="54">
        <v>4</v>
      </c>
      <c r="O1178" s="95">
        <v>0</v>
      </c>
      <c r="P1178" s="54">
        <v>0</v>
      </c>
      <c r="Q1178" s="55">
        <f t="shared" si="290"/>
        <v>4</v>
      </c>
      <c r="S1178" s="61">
        <f t="shared" si="299"/>
        <v>6381.0655999999999</v>
      </c>
      <c r="T1178" s="56">
        <f t="shared" si="302"/>
        <v>0</v>
      </c>
      <c r="U1178" s="141">
        <f t="shared" si="300"/>
        <v>0</v>
      </c>
      <c r="V1178" s="32" t="s">
        <v>1369</v>
      </c>
    </row>
    <row r="1179" spans="1:23" thickTop="1" thickBot="1">
      <c r="A1179" s="32">
        <v>895</v>
      </c>
      <c r="B1179" s="60">
        <v>1</v>
      </c>
      <c r="C1179" s="57">
        <f t="shared" si="295"/>
        <v>2830.1769999999997</v>
      </c>
      <c r="D1179" s="58">
        <v>2850</v>
      </c>
      <c r="E1179" s="59">
        <f t="shared" si="301"/>
        <v>0</v>
      </c>
      <c r="F1179" s="52" t="s">
        <v>1901</v>
      </c>
      <c r="G1179" s="138" t="s">
        <v>322</v>
      </c>
      <c r="H1179" s="142" t="s">
        <v>24</v>
      </c>
      <c r="I1179" s="143">
        <v>1399</v>
      </c>
      <c r="J1179" s="143">
        <f t="shared" si="293"/>
        <v>265.81</v>
      </c>
      <c r="K1179" s="125">
        <f t="shared" si="296"/>
        <v>1664.81</v>
      </c>
      <c r="L1179" s="143">
        <f t="shared" si="297"/>
        <v>66.592399999999998</v>
      </c>
      <c r="M1179" s="51">
        <f t="shared" si="298"/>
        <v>1731.4023999999999</v>
      </c>
      <c r="N1179" s="54">
        <v>3</v>
      </c>
      <c r="O1179" s="95">
        <v>0</v>
      </c>
      <c r="P1179" s="54">
        <v>0</v>
      </c>
      <c r="Q1179" s="55">
        <f t="shared" si="290"/>
        <v>3</v>
      </c>
      <c r="S1179" s="61">
        <f t="shared" si="299"/>
        <v>5194.2071999999998</v>
      </c>
      <c r="T1179" s="56">
        <f t="shared" si="302"/>
        <v>0</v>
      </c>
      <c r="U1179" s="141">
        <f t="shared" si="300"/>
        <v>0</v>
      </c>
    </row>
    <row r="1180" spans="1:23" thickTop="1" thickBot="1">
      <c r="A1180" s="32">
        <v>896</v>
      </c>
      <c r="C1180" s="57">
        <f t="shared" si="295"/>
        <v>2494.3589999999999</v>
      </c>
      <c r="D1180" s="58">
        <v>2850</v>
      </c>
      <c r="E1180" s="59">
        <f t="shared" si="301"/>
        <v>0</v>
      </c>
      <c r="F1180" s="52" t="s">
        <v>1901</v>
      </c>
      <c r="G1180" s="138" t="s">
        <v>640</v>
      </c>
      <c r="H1180" s="142" t="s">
        <v>24</v>
      </c>
      <c r="I1180" s="143">
        <v>1233</v>
      </c>
      <c r="J1180" s="143">
        <f t="shared" si="293"/>
        <v>234.27</v>
      </c>
      <c r="K1180" s="125">
        <f t="shared" si="296"/>
        <v>1467.27</v>
      </c>
      <c r="L1180" s="143">
        <f t="shared" si="297"/>
        <v>58.690800000000003</v>
      </c>
      <c r="M1180" s="51">
        <f t="shared" si="298"/>
        <v>1525.9608000000001</v>
      </c>
      <c r="N1180" s="54">
        <v>3</v>
      </c>
      <c r="O1180" s="95">
        <v>0</v>
      </c>
      <c r="P1180" s="54">
        <v>0</v>
      </c>
      <c r="Q1180" s="55">
        <f t="shared" si="290"/>
        <v>3</v>
      </c>
      <c r="S1180" s="61">
        <f t="shared" si="299"/>
        <v>4577.8824000000004</v>
      </c>
      <c r="T1180" s="56">
        <f t="shared" si="302"/>
        <v>0</v>
      </c>
      <c r="U1180" s="141">
        <f t="shared" si="300"/>
        <v>0</v>
      </c>
    </row>
    <row r="1181" spans="1:23" thickTop="1" thickBot="1">
      <c r="A1181" s="32">
        <v>1037</v>
      </c>
      <c r="B1181" s="60">
        <v>1</v>
      </c>
      <c r="C1181" s="57">
        <f t="shared" si="295"/>
        <v>5259.8</v>
      </c>
      <c r="D1181" s="58">
        <v>4250</v>
      </c>
      <c r="E1181" s="59">
        <f t="shared" si="301"/>
        <v>0</v>
      </c>
      <c r="F1181" s="52" t="s">
        <v>1901</v>
      </c>
      <c r="G1181" s="138" t="s">
        <v>345</v>
      </c>
      <c r="H1181" s="142" t="s">
        <v>24</v>
      </c>
      <c r="I1181" s="143">
        <v>2600</v>
      </c>
      <c r="J1181" s="143">
        <f t="shared" si="293"/>
        <v>494</v>
      </c>
      <c r="K1181" s="125">
        <f t="shared" si="296"/>
        <v>3094</v>
      </c>
      <c r="L1181" s="143">
        <f t="shared" si="297"/>
        <v>123.76</v>
      </c>
      <c r="M1181" s="51">
        <f t="shared" si="298"/>
        <v>3217.76</v>
      </c>
      <c r="N1181" s="54">
        <v>3</v>
      </c>
      <c r="O1181" s="95">
        <v>0</v>
      </c>
      <c r="P1181" s="54">
        <v>0</v>
      </c>
      <c r="Q1181" s="55">
        <f t="shared" si="290"/>
        <v>3</v>
      </c>
      <c r="S1181" s="61">
        <f t="shared" si="299"/>
        <v>9653.2800000000007</v>
      </c>
      <c r="T1181" s="56">
        <f t="shared" si="302"/>
        <v>0</v>
      </c>
      <c r="U1181" s="141">
        <f t="shared" si="300"/>
        <v>0</v>
      </c>
    </row>
    <row r="1182" spans="1:23" thickTop="1" thickBot="1">
      <c r="A1182" s="32">
        <v>898</v>
      </c>
      <c r="C1182" s="57">
        <f t="shared" si="295"/>
        <v>3115.4199999999996</v>
      </c>
      <c r="D1182" s="58">
        <v>2950</v>
      </c>
      <c r="E1182" s="59">
        <f t="shared" si="301"/>
        <v>0</v>
      </c>
      <c r="F1182" s="52" t="s">
        <v>141</v>
      </c>
      <c r="G1182" s="138" t="s">
        <v>1104</v>
      </c>
      <c r="H1182" s="142" t="s">
        <v>24</v>
      </c>
      <c r="I1182" s="143">
        <v>1540</v>
      </c>
      <c r="J1182" s="143">
        <f t="shared" si="293"/>
        <v>292.60000000000002</v>
      </c>
      <c r="K1182" s="125">
        <f t="shared" si="296"/>
        <v>1832.6</v>
      </c>
      <c r="L1182" s="143">
        <f t="shared" si="297"/>
        <v>73.304000000000002</v>
      </c>
      <c r="M1182" s="51">
        <f t="shared" si="298"/>
        <v>1905.904</v>
      </c>
      <c r="N1182" s="54">
        <v>8</v>
      </c>
      <c r="O1182" s="95">
        <v>0</v>
      </c>
      <c r="P1182" s="54">
        <v>0</v>
      </c>
      <c r="Q1182" s="55">
        <f t="shared" si="290"/>
        <v>8</v>
      </c>
      <c r="S1182" s="61">
        <f t="shared" si="299"/>
        <v>15247.232</v>
      </c>
      <c r="T1182" s="56">
        <f t="shared" si="302"/>
        <v>0</v>
      </c>
      <c r="U1182" s="141">
        <f t="shared" si="300"/>
        <v>0</v>
      </c>
      <c r="V1182" s="32">
        <v>2015</v>
      </c>
    </row>
    <row r="1183" spans="1:23" thickTop="1" thickBot="1">
      <c r="A1183" s="32">
        <v>1013</v>
      </c>
      <c r="C1183" s="57">
        <f t="shared" si="295"/>
        <v>4365.634</v>
      </c>
      <c r="D1183" s="58">
        <v>3480</v>
      </c>
      <c r="E1183" s="59">
        <f t="shared" si="301"/>
        <v>0</v>
      </c>
      <c r="F1183" s="52" t="s">
        <v>141</v>
      </c>
      <c r="G1183" s="138" t="s">
        <v>1902</v>
      </c>
      <c r="H1183" s="142" t="s">
        <v>24</v>
      </c>
      <c r="I1183" s="143">
        <v>2158</v>
      </c>
      <c r="J1183" s="143">
        <f t="shared" si="293"/>
        <v>410.02</v>
      </c>
      <c r="K1183" s="125">
        <f t="shared" si="296"/>
        <v>2568.02</v>
      </c>
      <c r="L1183" s="143">
        <f t="shared" si="297"/>
        <v>102.7208</v>
      </c>
      <c r="M1183" s="51">
        <f t="shared" si="298"/>
        <v>2670.7408</v>
      </c>
      <c r="N1183" s="54">
        <v>10</v>
      </c>
      <c r="O1183" s="95">
        <v>0</v>
      </c>
      <c r="P1183" s="54">
        <v>0</v>
      </c>
      <c r="Q1183" s="55">
        <f t="shared" si="290"/>
        <v>10</v>
      </c>
      <c r="S1183" s="61">
        <f t="shared" si="299"/>
        <v>26707.407999999999</v>
      </c>
      <c r="T1183" s="56">
        <f t="shared" si="302"/>
        <v>0</v>
      </c>
      <c r="U1183" s="141">
        <f t="shared" si="300"/>
        <v>0</v>
      </c>
      <c r="V1183" s="32" t="s">
        <v>1369</v>
      </c>
    </row>
    <row r="1184" spans="1:23" thickTop="1" thickBot="1">
      <c r="A1184" s="32">
        <v>897</v>
      </c>
      <c r="C1184" s="57">
        <f t="shared" si="295"/>
        <v>2710.8199999999997</v>
      </c>
      <c r="D1184" s="58">
        <v>2750</v>
      </c>
      <c r="E1184" s="59">
        <f t="shared" si="301"/>
        <v>0</v>
      </c>
      <c r="F1184" s="52" t="s">
        <v>141</v>
      </c>
      <c r="G1184" s="138" t="s">
        <v>1345</v>
      </c>
      <c r="H1184" s="142" t="s">
        <v>24</v>
      </c>
      <c r="I1184" s="143">
        <v>1340</v>
      </c>
      <c r="J1184" s="143">
        <f t="shared" si="293"/>
        <v>254.6</v>
      </c>
      <c r="K1184" s="125">
        <f t="shared" si="296"/>
        <v>1594.6</v>
      </c>
      <c r="L1184" s="143">
        <f t="shared" si="297"/>
        <v>63.783999999999999</v>
      </c>
      <c r="M1184" s="51">
        <f t="shared" si="298"/>
        <v>1658.384</v>
      </c>
      <c r="N1184" s="54">
        <v>6</v>
      </c>
      <c r="O1184" s="95">
        <v>0</v>
      </c>
      <c r="P1184" s="54">
        <v>0</v>
      </c>
      <c r="Q1184" s="55">
        <f t="shared" si="290"/>
        <v>6</v>
      </c>
      <c r="S1184" s="61">
        <f t="shared" si="299"/>
        <v>9950.3040000000001</v>
      </c>
      <c r="T1184" s="56">
        <f t="shared" si="302"/>
        <v>0</v>
      </c>
      <c r="U1184" s="141">
        <f t="shared" si="300"/>
        <v>0</v>
      </c>
      <c r="V1184" s="32" t="s">
        <v>1341</v>
      </c>
    </row>
    <row r="1185" spans="1:22" thickTop="1" thickBot="1">
      <c r="A1185" s="32">
        <v>1014</v>
      </c>
      <c r="C1185" s="57">
        <f t="shared" si="295"/>
        <v>2455.922</v>
      </c>
      <c r="D1185" s="58">
        <v>2750</v>
      </c>
      <c r="E1185" s="59">
        <f t="shared" si="301"/>
        <v>0</v>
      </c>
      <c r="F1185" s="52" t="s">
        <v>141</v>
      </c>
      <c r="G1185" s="138" t="s">
        <v>1904</v>
      </c>
      <c r="H1185" s="142" t="s">
        <v>24</v>
      </c>
      <c r="I1185" s="143">
        <v>1214</v>
      </c>
      <c r="J1185" s="143">
        <f t="shared" si="293"/>
        <v>230.66</v>
      </c>
      <c r="K1185" s="125">
        <f t="shared" si="296"/>
        <v>1444.66</v>
      </c>
      <c r="L1185" s="143">
        <f t="shared" si="297"/>
        <v>57.786400000000008</v>
      </c>
      <c r="M1185" s="51">
        <f t="shared" si="298"/>
        <v>1502.4464</v>
      </c>
      <c r="N1185" s="54">
        <v>12</v>
      </c>
      <c r="O1185" s="95">
        <v>0</v>
      </c>
      <c r="P1185" s="54">
        <v>0</v>
      </c>
      <c r="Q1185" s="55">
        <f t="shared" si="290"/>
        <v>12</v>
      </c>
      <c r="S1185" s="61">
        <f t="shared" si="299"/>
        <v>18029.356800000001</v>
      </c>
      <c r="T1185" s="56">
        <f t="shared" si="302"/>
        <v>0</v>
      </c>
      <c r="U1185" s="141">
        <f t="shared" si="300"/>
        <v>0</v>
      </c>
      <c r="V1185" s="32">
        <v>2014</v>
      </c>
    </row>
    <row r="1186" spans="1:22" thickTop="1" thickBot="1">
      <c r="A1186" s="32">
        <v>902</v>
      </c>
      <c r="C1186" s="57">
        <f t="shared" si="295"/>
        <v>4762.1419999999998</v>
      </c>
      <c r="D1186" s="58">
        <v>4850</v>
      </c>
      <c r="E1186" s="59">
        <f t="shared" si="301"/>
        <v>0</v>
      </c>
      <c r="F1186" s="52" t="s">
        <v>1590</v>
      </c>
      <c r="G1186" s="138" t="s">
        <v>1591</v>
      </c>
      <c r="H1186" s="142" t="s">
        <v>24</v>
      </c>
      <c r="I1186" s="143">
        <v>2354</v>
      </c>
      <c r="J1186" s="143">
        <f t="shared" si="293"/>
        <v>447.26</v>
      </c>
      <c r="K1186" s="125">
        <f t="shared" si="296"/>
        <v>2801.26</v>
      </c>
      <c r="L1186" s="143">
        <f t="shared" si="297"/>
        <v>112.05040000000001</v>
      </c>
      <c r="M1186" s="51">
        <f t="shared" si="298"/>
        <v>2913.3104000000003</v>
      </c>
      <c r="N1186" s="54">
        <v>2</v>
      </c>
      <c r="O1186" s="95">
        <v>0</v>
      </c>
      <c r="P1186" s="54">
        <v>0</v>
      </c>
      <c r="Q1186" s="55">
        <f t="shared" si="290"/>
        <v>2</v>
      </c>
      <c r="S1186" s="61">
        <f t="shared" si="299"/>
        <v>5826.6208000000006</v>
      </c>
      <c r="T1186" s="56">
        <f t="shared" si="302"/>
        <v>0</v>
      </c>
      <c r="U1186" s="141">
        <f t="shared" si="300"/>
        <v>0</v>
      </c>
      <c r="V1186" s="32" t="s">
        <v>1576</v>
      </c>
    </row>
    <row r="1187" spans="1:22" thickTop="1" thickBot="1">
      <c r="A1187" s="32">
        <v>904</v>
      </c>
      <c r="C1187" s="57">
        <f t="shared" si="295"/>
        <v>2174.7249999999999</v>
      </c>
      <c r="D1187" s="58">
        <v>3500</v>
      </c>
      <c r="E1187" s="59">
        <f t="shared" si="301"/>
        <v>0</v>
      </c>
      <c r="F1187" s="52" t="s">
        <v>679</v>
      </c>
      <c r="G1187" s="138" t="s">
        <v>680</v>
      </c>
      <c r="H1187" s="142" t="s">
        <v>24</v>
      </c>
      <c r="I1187" s="143">
        <v>1075</v>
      </c>
      <c r="J1187" s="143">
        <f t="shared" si="293"/>
        <v>204.25</v>
      </c>
      <c r="K1187" s="125">
        <f t="shared" si="296"/>
        <v>1279.25</v>
      </c>
      <c r="L1187" s="143">
        <f t="shared" si="297"/>
        <v>51.17</v>
      </c>
      <c r="M1187" s="51">
        <f t="shared" si="298"/>
        <v>1330.42</v>
      </c>
      <c r="N1187" s="54">
        <v>2</v>
      </c>
      <c r="O1187" s="95">
        <v>0</v>
      </c>
      <c r="P1187" s="54">
        <v>0</v>
      </c>
      <c r="Q1187" s="55">
        <f t="shared" si="290"/>
        <v>2</v>
      </c>
      <c r="S1187" s="61">
        <f t="shared" si="299"/>
        <v>2660.84</v>
      </c>
      <c r="T1187" s="56">
        <f t="shared" si="302"/>
        <v>0</v>
      </c>
      <c r="U1187" s="141">
        <f t="shared" si="300"/>
        <v>0</v>
      </c>
    </row>
    <row r="1188" spans="1:22" thickTop="1" thickBot="1">
      <c r="A1188" s="32">
        <v>915</v>
      </c>
      <c r="C1188" s="57">
        <f t="shared" si="295"/>
        <v>2731.0499999999997</v>
      </c>
      <c r="D1188" s="58">
        <v>5000</v>
      </c>
      <c r="E1188" s="59">
        <f t="shared" si="301"/>
        <v>0</v>
      </c>
      <c r="F1188" s="52" t="s">
        <v>1567</v>
      </c>
      <c r="G1188" s="138" t="s">
        <v>1568</v>
      </c>
      <c r="H1188" s="142" t="s">
        <v>24</v>
      </c>
      <c r="I1188" s="143">
        <v>1350</v>
      </c>
      <c r="J1188" s="143">
        <f t="shared" si="293"/>
        <v>256.5</v>
      </c>
      <c r="K1188" s="125">
        <f t="shared" si="296"/>
        <v>1606.5</v>
      </c>
      <c r="L1188" s="143">
        <f t="shared" si="297"/>
        <v>64.260000000000005</v>
      </c>
      <c r="M1188" s="51">
        <f t="shared" si="298"/>
        <v>1670.76</v>
      </c>
      <c r="N1188" s="54">
        <v>4</v>
      </c>
      <c r="O1188" s="95">
        <v>0</v>
      </c>
      <c r="P1188" s="54">
        <v>0</v>
      </c>
      <c r="Q1188" s="55">
        <f t="shared" si="290"/>
        <v>4</v>
      </c>
      <c r="S1188" s="61">
        <f t="shared" si="299"/>
        <v>6683.04</v>
      </c>
      <c r="T1188" s="56">
        <f t="shared" si="302"/>
        <v>0</v>
      </c>
      <c r="U1188" s="141">
        <f t="shared" si="300"/>
        <v>0</v>
      </c>
    </row>
    <row r="1189" spans="1:22" thickTop="1" thickBot="1">
      <c r="A1189" s="32">
        <v>1015</v>
      </c>
      <c r="C1189" s="57">
        <f t="shared" si="295"/>
        <v>12324.115999999998</v>
      </c>
      <c r="D1189" s="58">
        <v>12500</v>
      </c>
      <c r="E1189" s="59">
        <f t="shared" si="301"/>
        <v>0</v>
      </c>
      <c r="F1189" s="52" t="s">
        <v>1126</v>
      </c>
      <c r="G1189" s="138" t="s">
        <v>1127</v>
      </c>
      <c r="H1189" s="142" t="s">
        <v>24</v>
      </c>
      <c r="I1189" s="143">
        <v>6092</v>
      </c>
      <c r="J1189" s="143">
        <f t="shared" si="293"/>
        <v>1157.48</v>
      </c>
      <c r="K1189" s="125">
        <f t="shared" si="296"/>
        <v>7249.48</v>
      </c>
      <c r="L1189" s="143">
        <f t="shared" si="297"/>
        <v>289.97919999999999</v>
      </c>
      <c r="M1189" s="51">
        <f t="shared" si="298"/>
        <v>7539.4591999999993</v>
      </c>
      <c r="N1189" s="54">
        <v>2</v>
      </c>
      <c r="O1189" s="95">
        <v>0</v>
      </c>
      <c r="P1189" s="54">
        <v>0</v>
      </c>
      <c r="Q1189" s="55">
        <f t="shared" si="290"/>
        <v>2</v>
      </c>
      <c r="S1189" s="61">
        <f t="shared" si="299"/>
        <v>15078.918399999999</v>
      </c>
      <c r="T1189" s="56">
        <f t="shared" si="302"/>
        <v>0</v>
      </c>
      <c r="U1189" s="141">
        <f t="shared" si="300"/>
        <v>0</v>
      </c>
    </row>
    <row r="1190" spans="1:22" thickTop="1" thickBot="1">
      <c r="A1190" s="32">
        <v>913</v>
      </c>
      <c r="C1190" s="57">
        <f t="shared" si="295"/>
        <v>15115.856</v>
      </c>
      <c r="E1190" s="59">
        <f t="shared" si="301"/>
        <v>0</v>
      </c>
      <c r="F1190" s="52" t="s">
        <v>1123</v>
      </c>
      <c r="G1190" s="138" t="s">
        <v>1124</v>
      </c>
      <c r="H1190" s="142" t="s">
        <v>24</v>
      </c>
      <c r="I1190" s="143">
        <v>7472</v>
      </c>
      <c r="J1190" s="143">
        <f t="shared" si="293"/>
        <v>1419.68</v>
      </c>
      <c r="K1190" s="125">
        <f t="shared" si="296"/>
        <v>8891.68</v>
      </c>
      <c r="L1190" s="143">
        <f t="shared" si="297"/>
        <v>355.66720000000004</v>
      </c>
      <c r="M1190" s="51">
        <f t="shared" si="298"/>
        <v>9247.3472000000002</v>
      </c>
      <c r="N1190" s="54">
        <v>1</v>
      </c>
      <c r="O1190" s="95">
        <v>0</v>
      </c>
      <c r="P1190" s="54">
        <v>0</v>
      </c>
      <c r="Q1190" s="55">
        <f t="shared" si="290"/>
        <v>1</v>
      </c>
      <c r="S1190" s="61">
        <f t="shared" si="299"/>
        <v>9247.3472000000002</v>
      </c>
      <c r="T1190" s="56">
        <f t="shared" si="302"/>
        <v>0</v>
      </c>
      <c r="U1190" s="141">
        <f t="shared" si="300"/>
        <v>0</v>
      </c>
    </row>
    <row r="1191" spans="1:22" thickTop="1" thickBot="1">
      <c r="A1191" s="32">
        <v>900</v>
      </c>
      <c r="C1191" s="57">
        <f t="shared" si="295"/>
        <v>303.45</v>
      </c>
      <c r="D1191" s="58">
        <v>1000</v>
      </c>
      <c r="E1191" s="59">
        <f t="shared" si="301"/>
        <v>0</v>
      </c>
      <c r="F1191" s="52" t="s">
        <v>50</v>
      </c>
      <c r="G1191" s="138" t="s">
        <v>52</v>
      </c>
      <c r="H1191" s="142" t="s">
        <v>24</v>
      </c>
      <c r="I1191" s="143">
        <v>150</v>
      </c>
      <c r="J1191" s="143">
        <f t="shared" si="293"/>
        <v>28.5</v>
      </c>
      <c r="K1191" s="125">
        <f t="shared" si="296"/>
        <v>178.5</v>
      </c>
      <c r="L1191" s="143">
        <f t="shared" si="297"/>
        <v>7.1400000000000006</v>
      </c>
      <c r="M1191" s="51">
        <f t="shared" si="298"/>
        <v>185.64</v>
      </c>
      <c r="N1191" s="54">
        <v>20</v>
      </c>
      <c r="O1191" s="95">
        <v>0</v>
      </c>
      <c r="P1191" s="54">
        <v>0</v>
      </c>
      <c r="Q1191" s="55">
        <f t="shared" si="290"/>
        <v>20</v>
      </c>
      <c r="S1191" s="61">
        <f t="shared" si="299"/>
        <v>3712.7999999999997</v>
      </c>
      <c r="T1191" s="56">
        <f t="shared" si="302"/>
        <v>0</v>
      </c>
      <c r="U1191" s="141">
        <f t="shared" si="300"/>
        <v>0</v>
      </c>
    </row>
    <row r="1192" spans="1:22" thickTop="1" thickBot="1">
      <c r="A1192" s="32">
        <v>903</v>
      </c>
      <c r="C1192" s="57">
        <f t="shared" si="295"/>
        <v>333.79499999999996</v>
      </c>
      <c r="D1192" s="58">
        <v>1000</v>
      </c>
      <c r="E1192" s="59">
        <f t="shared" si="301"/>
        <v>0</v>
      </c>
      <c r="F1192" s="52" t="s">
        <v>50</v>
      </c>
      <c r="G1192" s="138" t="s">
        <v>51</v>
      </c>
      <c r="H1192" s="142" t="s">
        <v>24</v>
      </c>
      <c r="I1192" s="143">
        <v>165</v>
      </c>
      <c r="J1192" s="143">
        <f t="shared" si="293"/>
        <v>31.35</v>
      </c>
      <c r="K1192" s="125">
        <f t="shared" si="296"/>
        <v>196.35</v>
      </c>
      <c r="L1192" s="143">
        <f t="shared" si="297"/>
        <v>7.8540000000000001</v>
      </c>
      <c r="M1192" s="51">
        <f t="shared" si="298"/>
        <v>204.20400000000001</v>
      </c>
      <c r="N1192" s="54">
        <v>23</v>
      </c>
      <c r="O1192" s="95">
        <v>0</v>
      </c>
      <c r="P1192" s="54">
        <v>0</v>
      </c>
      <c r="Q1192" s="55">
        <f t="shared" ref="Q1192:Q1255" si="303">N1192-P1192</f>
        <v>23</v>
      </c>
      <c r="S1192" s="61">
        <f t="shared" si="299"/>
        <v>4696.692</v>
      </c>
      <c r="T1192" s="56">
        <f t="shared" si="302"/>
        <v>0</v>
      </c>
      <c r="U1192" s="141">
        <f t="shared" si="300"/>
        <v>0</v>
      </c>
    </row>
    <row r="1193" spans="1:22" thickTop="1" thickBot="1">
      <c r="A1193" s="32">
        <v>905</v>
      </c>
      <c r="C1193" s="57">
        <f t="shared" si="295"/>
        <v>748.51</v>
      </c>
      <c r="D1193" s="58">
        <v>1000</v>
      </c>
      <c r="E1193" s="59">
        <f t="shared" si="301"/>
        <v>0</v>
      </c>
      <c r="F1193" s="52" t="s">
        <v>50</v>
      </c>
      <c r="G1193" s="138" t="s">
        <v>1169</v>
      </c>
      <c r="H1193" s="142" t="s">
        <v>24</v>
      </c>
      <c r="I1193" s="143">
        <v>370</v>
      </c>
      <c r="J1193" s="143">
        <f t="shared" si="293"/>
        <v>70.3</v>
      </c>
      <c r="K1193" s="125">
        <f t="shared" si="296"/>
        <v>440.3</v>
      </c>
      <c r="L1193" s="143">
        <f t="shared" si="297"/>
        <v>17.612000000000002</v>
      </c>
      <c r="M1193" s="51">
        <f t="shared" si="298"/>
        <v>457.91200000000003</v>
      </c>
      <c r="N1193" s="54">
        <v>8</v>
      </c>
      <c r="O1193" s="95">
        <v>0</v>
      </c>
      <c r="P1193" s="54">
        <v>0</v>
      </c>
      <c r="Q1193" s="55">
        <f t="shared" si="303"/>
        <v>8</v>
      </c>
      <c r="S1193" s="61">
        <f t="shared" si="299"/>
        <v>3663.2960000000003</v>
      </c>
      <c r="T1193" s="56">
        <f t="shared" si="302"/>
        <v>0</v>
      </c>
      <c r="U1193" s="141">
        <f t="shared" si="300"/>
        <v>0</v>
      </c>
      <c r="V1193" s="32" t="s">
        <v>1170</v>
      </c>
    </row>
    <row r="1194" spans="1:22" thickTop="1" thickBot="1">
      <c r="C1194" s="57">
        <f t="shared" si="295"/>
        <v>869.89</v>
      </c>
      <c r="D1194" s="58">
        <v>1000</v>
      </c>
      <c r="E1194" s="59">
        <f t="shared" si="301"/>
        <v>0</v>
      </c>
      <c r="F1194" s="52" t="s">
        <v>50</v>
      </c>
      <c r="G1194" s="138" t="s">
        <v>1168</v>
      </c>
      <c r="H1194" s="142" t="s">
        <v>24</v>
      </c>
      <c r="I1194" s="143">
        <v>430</v>
      </c>
      <c r="J1194" s="143">
        <f t="shared" si="293"/>
        <v>81.7</v>
      </c>
      <c r="K1194" s="125">
        <f t="shared" si="296"/>
        <v>511.7</v>
      </c>
      <c r="L1194" s="143">
        <f t="shared" si="297"/>
        <v>20.468</v>
      </c>
      <c r="M1194" s="51">
        <f t="shared" si="298"/>
        <v>532.16800000000001</v>
      </c>
      <c r="N1194" s="54">
        <v>14</v>
      </c>
      <c r="O1194" s="95">
        <v>0</v>
      </c>
      <c r="P1194" s="54">
        <v>0</v>
      </c>
      <c r="Q1194" s="55">
        <f t="shared" si="303"/>
        <v>14</v>
      </c>
      <c r="S1194" s="61">
        <f t="shared" si="299"/>
        <v>7450.3519999999999</v>
      </c>
      <c r="T1194" s="56">
        <f t="shared" si="302"/>
        <v>0</v>
      </c>
      <c r="U1194" s="141">
        <f t="shared" si="300"/>
        <v>0</v>
      </c>
      <c r="V1194" s="32" t="s">
        <v>1170</v>
      </c>
    </row>
    <row r="1195" spans="1:22" thickTop="1" thickBot="1">
      <c r="A1195" s="32">
        <v>916</v>
      </c>
      <c r="C1195" s="57">
        <f t="shared" si="295"/>
        <v>275.12799999999999</v>
      </c>
      <c r="D1195" s="58">
        <v>650</v>
      </c>
      <c r="E1195" s="59">
        <f t="shared" si="301"/>
        <v>0</v>
      </c>
      <c r="F1195" s="52" t="s">
        <v>50</v>
      </c>
      <c r="G1195" s="138" t="s">
        <v>627</v>
      </c>
      <c r="H1195" s="142" t="s">
        <v>24</v>
      </c>
      <c r="I1195" s="143">
        <v>136</v>
      </c>
      <c r="J1195" s="143">
        <f t="shared" si="293"/>
        <v>25.84</v>
      </c>
      <c r="K1195" s="125">
        <f t="shared" si="296"/>
        <v>161.84</v>
      </c>
      <c r="L1195" s="143">
        <f t="shared" si="297"/>
        <v>6.4736000000000002</v>
      </c>
      <c r="M1195" s="51">
        <f t="shared" si="298"/>
        <v>168.31360000000001</v>
      </c>
      <c r="N1195" s="54">
        <v>10</v>
      </c>
      <c r="O1195" s="95">
        <v>0</v>
      </c>
      <c r="P1195" s="54">
        <v>0</v>
      </c>
      <c r="Q1195" s="55">
        <f t="shared" si="303"/>
        <v>10</v>
      </c>
      <c r="S1195" s="61">
        <f t="shared" si="299"/>
        <v>1683.136</v>
      </c>
      <c r="T1195" s="56">
        <f t="shared" si="302"/>
        <v>0</v>
      </c>
      <c r="U1195" s="141">
        <f t="shared" si="300"/>
        <v>0</v>
      </c>
    </row>
    <row r="1196" spans="1:22" thickTop="1" thickBot="1">
      <c r="A1196" s="32">
        <v>917</v>
      </c>
      <c r="C1196" s="57">
        <f t="shared" si="295"/>
        <v>277.15100000000001</v>
      </c>
      <c r="D1196" s="58">
        <v>650</v>
      </c>
      <c r="E1196" s="59">
        <f t="shared" si="301"/>
        <v>0</v>
      </c>
      <c r="F1196" s="52" t="s">
        <v>50</v>
      </c>
      <c r="G1196" s="138" t="s">
        <v>628</v>
      </c>
      <c r="H1196" s="142" t="s">
        <v>24</v>
      </c>
      <c r="I1196" s="143">
        <v>137</v>
      </c>
      <c r="J1196" s="143">
        <f t="shared" si="293"/>
        <v>26.03</v>
      </c>
      <c r="K1196" s="125">
        <f t="shared" si="296"/>
        <v>163.03</v>
      </c>
      <c r="L1196" s="143">
        <f t="shared" si="297"/>
        <v>6.5212000000000003</v>
      </c>
      <c r="M1196" s="51">
        <f t="shared" si="298"/>
        <v>169.55119999999999</v>
      </c>
      <c r="N1196" s="54">
        <v>10</v>
      </c>
      <c r="O1196" s="95">
        <v>0</v>
      </c>
      <c r="P1196" s="54">
        <v>0</v>
      </c>
      <c r="Q1196" s="55">
        <f t="shared" si="303"/>
        <v>10</v>
      </c>
      <c r="S1196" s="61">
        <f t="shared" si="299"/>
        <v>1695.5119999999999</v>
      </c>
      <c r="T1196" s="56">
        <f t="shared" si="302"/>
        <v>0</v>
      </c>
      <c r="U1196" s="141">
        <f t="shared" si="300"/>
        <v>0</v>
      </c>
    </row>
    <row r="1197" spans="1:22" thickTop="1" thickBot="1">
      <c r="A1197" s="32">
        <v>918</v>
      </c>
      <c r="C1197" s="57">
        <f t="shared" si="295"/>
        <v>325.70299999999997</v>
      </c>
      <c r="D1197" s="58">
        <v>650</v>
      </c>
      <c r="E1197" s="59">
        <f t="shared" si="301"/>
        <v>0</v>
      </c>
      <c r="F1197" s="52" t="s">
        <v>2127</v>
      </c>
      <c r="G1197" s="144" t="s">
        <v>2128</v>
      </c>
      <c r="H1197" s="142" t="s">
        <v>24</v>
      </c>
      <c r="I1197" s="143">
        <v>161</v>
      </c>
      <c r="J1197" s="143">
        <f t="shared" si="293"/>
        <v>30.59</v>
      </c>
      <c r="K1197" s="125">
        <f t="shared" si="296"/>
        <v>191.59</v>
      </c>
      <c r="L1197" s="143">
        <f t="shared" si="297"/>
        <v>7.6636000000000006</v>
      </c>
      <c r="M1197" s="51">
        <f t="shared" si="298"/>
        <v>199.25360000000001</v>
      </c>
      <c r="N1197" s="54">
        <v>20</v>
      </c>
      <c r="O1197" s="95">
        <v>0</v>
      </c>
      <c r="P1197" s="54">
        <v>0</v>
      </c>
      <c r="Q1197" s="55">
        <f t="shared" si="303"/>
        <v>20</v>
      </c>
      <c r="S1197" s="61">
        <f t="shared" si="299"/>
        <v>3985.0720000000001</v>
      </c>
      <c r="T1197" s="56">
        <f t="shared" si="302"/>
        <v>0</v>
      </c>
      <c r="U1197" s="141">
        <f t="shared" si="300"/>
        <v>0</v>
      </c>
      <c r="V1197" s="32" t="s">
        <v>1844</v>
      </c>
    </row>
    <row r="1198" spans="1:22" thickTop="1" thickBot="1">
      <c r="A1198" s="32">
        <v>919</v>
      </c>
      <c r="C1198" s="57">
        <f t="shared" si="295"/>
        <v>341.887</v>
      </c>
      <c r="D1198" s="58">
        <v>650</v>
      </c>
      <c r="E1198" s="59">
        <f t="shared" si="301"/>
        <v>0</v>
      </c>
      <c r="F1198" s="52" t="s">
        <v>2129</v>
      </c>
      <c r="G1198" s="144" t="s">
        <v>2128</v>
      </c>
      <c r="H1198" s="142" t="s">
        <v>24</v>
      </c>
      <c r="I1198" s="143">
        <v>169</v>
      </c>
      <c r="J1198" s="143">
        <f t="shared" si="293"/>
        <v>32.11</v>
      </c>
      <c r="K1198" s="125">
        <f t="shared" si="296"/>
        <v>201.11</v>
      </c>
      <c r="L1198" s="143">
        <f t="shared" si="297"/>
        <v>8.0444000000000013</v>
      </c>
      <c r="M1198" s="51">
        <f t="shared" si="298"/>
        <v>209.15440000000001</v>
      </c>
      <c r="N1198" s="54">
        <v>10</v>
      </c>
      <c r="O1198" s="95">
        <v>0</v>
      </c>
      <c r="P1198" s="54">
        <v>0</v>
      </c>
      <c r="Q1198" s="55">
        <f t="shared" si="303"/>
        <v>10</v>
      </c>
      <c r="S1198" s="61">
        <f t="shared" si="299"/>
        <v>2091.5439999999999</v>
      </c>
      <c r="T1198" s="56">
        <f t="shared" si="302"/>
        <v>0</v>
      </c>
      <c r="U1198" s="141">
        <f t="shared" si="300"/>
        <v>0</v>
      </c>
      <c r="V1198" s="32" t="s">
        <v>1844</v>
      </c>
    </row>
    <row r="1199" spans="1:22" thickTop="1" thickBot="1">
      <c r="A1199" s="32">
        <v>920</v>
      </c>
      <c r="C1199" s="57">
        <f t="shared" si="295"/>
        <v>378.30099999999999</v>
      </c>
      <c r="D1199" s="58">
        <v>700</v>
      </c>
      <c r="E1199" s="59">
        <f t="shared" si="301"/>
        <v>0</v>
      </c>
      <c r="F1199" s="52" t="s">
        <v>651</v>
      </c>
      <c r="G1199" s="138" t="s">
        <v>652</v>
      </c>
      <c r="H1199" s="142" t="s">
        <v>24</v>
      </c>
      <c r="I1199" s="143">
        <v>187</v>
      </c>
      <c r="J1199" s="143">
        <f t="shared" si="293"/>
        <v>35.53</v>
      </c>
      <c r="K1199" s="125">
        <f t="shared" si="296"/>
        <v>222.53</v>
      </c>
      <c r="L1199" s="143">
        <f t="shared" si="297"/>
        <v>8.9012000000000011</v>
      </c>
      <c r="M1199" s="51">
        <f t="shared" si="298"/>
        <v>231.43119999999999</v>
      </c>
      <c r="N1199" s="54">
        <v>10</v>
      </c>
      <c r="O1199" s="95">
        <v>0</v>
      </c>
      <c r="P1199" s="54">
        <v>0</v>
      </c>
      <c r="Q1199" s="55">
        <f t="shared" si="303"/>
        <v>10</v>
      </c>
      <c r="S1199" s="61">
        <f t="shared" si="299"/>
        <v>2314.3119999999999</v>
      </c>
      <c r="T1199" s="56">
        <f t="shared" si="302"/>
        <v>0</v>
      </c>
      <c r="U1199" s="141">
        <f t="shared" si="300"/>
        <v>0</v>
      </c>
    </row>
    <row r="1200" spans="1:22" thickTop="1" thickBot="1">
      <c r="A1200" s="32">
        <v>921</v>
      </c>
      <c r="C1200" s="57">
        <f t="shared" si="295"/>
        <v>1624.4689999999998</v>
      </c>
      <c r="D1200" s="58">
        <v>1650</v>
      </c>
      <c r="E1200" s="59">
        <f t="shared" si="301"/>
        <v>0</v>
      </c>
      <c r="F1200" s="52" t="s">
        <v>651</v>
      </c>
      <c r="G1200" s="138" t="s">
        <v>653</v>
      </c>
      <c r="H1200" s="142" t="s">
        <v>24</v>
      </c>
      <c r="I1200" s="143">
        <v>803</v>
      </c>
      <c r="J1200" s="143">
        <f t="shared" si="293"/>
        <v>152.57</v>
      </c>
      <c r="K1200" s="125">
        <f t="shared" si="296"/>
        <v>955.56999999999994</v>
      </c>
      <c r="L1200" s="143">
        <f t="shared" si="297"/>
        <v>38.222799999999999</v>
      </c>
      <c r="M1200" s="51">
        <f t="shared" si="298"/>
        <v>993.79279999999994</v>
      </c>
      <c r="N1200" s="54">
        <v>10</v>
      </c>
      <c r="O1200" s="95">
        <v>0</v>
      </c>
      <c r="P1200" s="54">
        <v>0</v>
      </c>
      <c r="Q1200" s="55">
        <f t="shared" si="303"/>
        <v>10</v>
      </c>
      <c r="S1200" s="61">
        <f t="shared" si="299"/>
        <v>9937.9279999999999</v>
      </c>
      <c r="T1200" s="56">
        <f t="shared" si="302"/>
        <v>0</v>
      </c>
      <c r="U1200" s="141">
        <f t="shared" si="300"/>
        <v>0</v>
      </c>
    </row>
    <row r="1201" spans="1:22" thickTop="1" thickBot="1">
      <c r="A1201" s="32">
        <v>922</v>
      </c>
      <c r="C1201" s="57">
        <f t="shared" si="295"/>
        <v>647.36</v>
      </c>
      <c r="D1201" s="58">
        <v>1000</v>
      </c>
      <c r="E1201" s="59">
        <f t="shared" si="301"/>
        <v>0</v>
      </c>
      <c r="F1201" s="52" t="s">
        <v>1572</v>
      </c>
      <c r="G1201" s="138" t="s">
        <v>504</v>
      </c>
      <c r="H1201" s="142" t="s">
        <v>24</v>
      </c>
      <c r="I1201" s="143">
        <v>320</v>
      </c>
      <c r="J1201" s="143">
        <f t="shared" si="293"/>
        <v>60.8</v>
      </c>
      <c r="K1201" s="125">
        <f t="shared" si="296"/>
        <v>380.8</v>
      </c>
      <c r="L1201" s="143">
        <f t="shared" si="297"/>
        <v>15.232000000000001</v>
      </c>
      <c r="M1201" s="51">
        <f t="shared" si="298"/>
        <v>396.03200000000004</v>
      </c>
      <c r="N1201" s="54">
        <v>10</v>
      </c>
      <c r="O1201" s="95">
        <v>0</v>
      </c>
      <c r="P1201" s="54">
        <v>0</v>
      </c>
      <c r="Q1201" s="55">
        <f t="shared" si="303"/>
        <v>10</v>
      </c>
      <c r="S1201" s="61">
        <f t="shared" si="299"/>
        <v>3960.3200000000006</v>
      </c>
      <c r="T1201" s="56">
        <f t="shared" si="302"/>
        <v>0</v>
      </c>
      <c r="U1201" s="141">
        <f t="shared" si="300"/>
        <v>0</v>
      </c>
    </row>
    <row r="1202" spans="1:22" thickTop="1" thickBot="1">
      <c r="A1202" s="32">
        <v>1016</v>
      </c>
      <c r="C1202" s="57">
        <f t="shared" si="295"/>
        <v>1064.098</v>
      </c>
      <c r="D1202" s="58">
        <v>1500</v>
      </c>
      <c r="E1202" s="59">
        <f t="shared" si="301"/>
        <v>0</v>
      </c>
      <c r="F1202" s="52" t="s">
        <v>2438</v>
      </c>
      <c r="G1202" s="138" t="s">
        <v>1550</v>
      </c>
      <c r="H1202" s="142" t="s">
        <v>24</v>
      </c>
      <c r="I1202" s="143">
        <v>526</v>
      </c>
      <c r="J1202" s="143">
        <f t="shared" si="293"/>
        <v>99.94</v>
      </c>
      <c r="K1202" s="125">
        <f t="shared" si="296"/>
        <v>625.94000000000005</v>
      </c>
      <c r="L1202" s="143">
        <f t="shared" si="297"/>
        <v>25.037600000000001</v>
      </c>
      <c r="M1202" s="51">
        <f t="shared" si="298"/>
        <v>650.97760000000005</v>
      </c>
      <c r="N1202" s="54">
        <v>10</v>
      </c>
      <c r="O1202" s="95">
        <v>0</v>
      </c>
      <c r="P1202" s="54">
        <v>0</v>
      </c>
      <c r="Q1202" s="55">
        <f t="shared" si="303"/>
        <v>10</v>
      </c>
      <c r="S1202" s="61">
        <f t="shared" si="299"/>
        <v>6509.7760000000007</v>
      </c>
      <c r="T1202" s="56">
        <f t="shared" si="302"/>
        <v>0</v>
      </c>
      <c r="U1202" s="141">
        <f t="shared" si="300"/>
        <v>0</v>
      </c>
      <c r="V1202" s="32">
        <v>2015</v>
      </c>
    </row>
    <row r="1203" spans="1:22" thickTop="1" thickBot="1">
      <c r="A1203" s="32">
        <v>1017</v>
      </c>
      <c r="C1203" s="57">
        <f t="shared" si="295"/>
        <v>1254.26</v>
      </c>
      <c r="D1203" s="58">
        <v>1500</v>
      </c>
      <c r="E1203" s="59">
        <f t="shared" si="301"/>
        <v>0</v>
      </c>
      <c r="F1203" s="52" t="s">
        <v>2438</v>
      </c>
      <c r="G1203" s="138" t="s">
        <v>1551</v>
      </c>
      <c r="H1203" s="142" t="s">
        <v>24</v>
      </c>
      <c r="I1203" s="143">
        <v>620</v>
      </c>
      <c r="J1203" s="143">
        <f t="shared" si="293"/>
        <v>117.8</v>
      </c>
      <c r="K1203" s="125">
        <f t="shared" si="296"/>
        <v>737.8</v>
      </c>
      <c r="L1203" s="143">
        <f t="shared" si="297"/>
        <v>29.512</v>
      </c>
      <c r="M1203" s="51">
        <f t="shared" si="298"/>
        <v>767.3119999999999</v>
      </c>
      <c r="N1203" s="54">
        <v>10</v>
      </c>
      <c r="O1203" s="95">
        <v>0</v>
      </c>
      <c r="P1203" s="54">
        <v>0</v>
      </c>
      <c r="Q1203" s="55">
        <f t="shared" si="303"/>
        <v>10</v>
      </c>
      <c r="S1203" s="61">
        <f t="shared" si="299"/>
        <v>7673.119999999999</v>
      </c>
      <c r="T1203" s="56">
        <f t="shared" si="302"/>
        <v>0</v>
      </c>
      <c r="U1203" s="141">
        <f t="shared" si="300"/>
        <v>0</v>
      </c>
      <c r="V1203" s="32">
        <v>2015</v>
      </c>
    </row>
    <row r="1204" spans="1:22" thickTop="1" thickBot="1">
      <c r="A1204" s="32">
        <v>923</v>
      </c>
      <c r="C1204" s="57">
        <f t="shared" si="295"/>
        <v>1092.42</v>
      </c>
      <c r="D1204" s="58">
        <v>1800</v>
      </c>
      <c r="E1204" s="59">
        <f t="shared" ref="E1204:E1218" si="304">B1212*D1204</f>
        <v>0</v>
      </c>
      <c r="F1204" s="52" t="s">
        <v>1102</v>
      </c>
      <c r="G1204" s="138" t="s">
        <v>1103</v>
      </c>
      <c r="H1204" s="142" t="s">
        <v>24</v>
      </c>
      <c r="I1204" s="143">
        <v>540</v>
      </c>
      <c r="J1204" s="143">
        <f t="shared" si="293"/>
        <v>102.6</v>
      </c>
      <c r="K1204" s="125">
        <f t="shared" si="296"/>
        <v>642.6</v>
      </c>
      <c r="L1204" s="143">
        <f t="shared" si="297"/>
        <v>25.704000000000001</v>
      </c>
      <c r="M1204" s="51">
        <f t="shared" si="298"/>
        <v>668.30399999999997</v>
      </c>
      <c r="N1204" s="54">
        <v>20</v>
      </c>
      <c r="O1204" s="95">
        <v>0</v>
      </c>
      <c r="P1204" s="54">
        <v>3</v>
      </c>
      <c r="Q1204" s="55">
        <f t="shared" si="303"/>
        <v>17</v>
      </c>
      <c r="S1204" s="61">
        <f t="shared" si="299"/>
        <v>11361.168</v>
      </c>
      <c r="T1204" s="56">
        <f t="shared" ref="T1204:T1235" si="305">P1204*D1204</f>
        <v>5400</v>
      </c>
      <c r="U1204" s="141">
        <f t="shared" si="300"/>
        <v>3395.0880000000002</v>
      </c>
    </row>
    <row r="1205" spans="1:22" thickTop="1" thickBot="1">
      <c r="A1205" s="32">
        <v>924</v>
      </c>
      <c r="C1205" s="57">
        <f t="shared" si="295"/>
        <v>2427.6</v>
      </c>
      <c r="D1205" s="58">
        <v>3000</v>
      </c>
      <c r="E1205" s="59">
        <f t="shared" si="304"/>
        <v>6000</v>
      </c>
      <c r="F1205" s="52" t="s">
        <v>303</v>
      </c>
      <c r="G1205" s="138" t="s">
        <v>304</v>
      </c>
      <c r="H1205" s="142" t="s">
        <v>24</v>
      </c>
      <c r="I1205" s="143">
        <v>1200</v>
      </c>
      <c r="J1205" s="143">
        <f t="shared" si="293"/>
        <v>228</v>
      </c>
      <c r="K1205" s="125">
        <f t="shared" si="296"/>
        <v>1428</v>
      </c>
      <c r="L1205" s="143">
        <f t="shared" si="297"/>
        <v>57.120000000000005</v>
      </c>
      <c r="M1205" s="51">
        <f t="shared" si="298"/>
        <v>1485.12</v>
      </c>
      <c r="N1205" s="54">
        <v>24</v>
      </c>
      <c r="O1205" s="95">
        <v>0</v>
      </c>
      <c r="P1205" s="54">
        <v>0</v>
      </c>
      <c r="Q1205" s="55">
        <f t="shared" si="303"/>
        <v>24</v>
      </c>
      <c r="S1205" s="61">
        <f t="shared" si="299"/>
        <v>35642.879999999997</v>
      </c>
      <c r="T1205" s="56">
        <f t="shared" si="305"/>
        <v>0</v>
      </c>
      <c r="U1205" s="141">
        <f t="shared" si="300"/>
        <v>0</v>
      </c>
    </row>
    <row r="1206" spans="1:22" thickTop="1" thickBot="1">
      <c r="C1206" s="57">
        <f t="shared" si="295"/>
        <v>2528.75</v>
      </c>
      <c r="D1206" s="58">
        <v>3000</v>
      </c>
      <c r="E1206" s="59">
        <f t="shared" si="304"/>
        <v>0</v>
      </c>
      <c r="F1206" s="52" t="s">
        <v>1117</v>
      </c>
      <c r="G1206" s="138" t="s">
        <v>1118</v>
      </c>
      <c r="H1206" s="142" t="s">
        <v>24</v>
      </c>
      <c r="I1206" s="143">
        <v>1250</v>
      </c>
      <c r="J1206" s="143">
        <f t="shared" si="293"/>
        <v>237.5</v>
      </c>
      <c r="K1206" s="125">
        <f t="shared" si="296"/>
        <v>1487.5</v>
      </c>
      <c r="L1206" s="143">
        <f t="shared" si="297"/>
        <v>59.5</v>
      </c>
      <c r="M1206" s="51">
        <f t="shared" si="298"/>
        <v>1547</v>
      </c>
      <c r="N1206" s="54">
        <v>24</v>
      </c>
      <c r="O1206" s="95">
        <v>0</v>
      </c>
      <c r="P1206" s="54">
        <v>0</v>
      </c>
      <c r="Q1206" s="55">
        <f t="shared" si="303"/>
        <v>24</v>
      </c>
      <c r="S1206" s="61">
        <f t="shared" si="299"/>
        <v>37128</v>
      </c>
      <c r="T1206" s="56">
        <f t="shared" si="305"/>
        <v>0</v>
      </c>
      <c r="U1206" s="141">
        <f t="shared" si="300"/>
        <v>0</v>
      </c>
    </row>
    <row r="1207" spans="1:22" thickTop="1" thickBot="1">
      <c r="C1207" s="57">
        <f t="shared" si="295"/>
        <v>1822.723</v>
      </c>
      <c r="D1207" s="58">
        <v>2500</v>
      </c>
      <c r="E1207" s="59">
        <f t="shared" si="304"/>
        <v>0</v>
      </c>
      <c r="F1207" s="52" t="s">
        <v>1508</v>
      </c>
      <c r="G1207" s="138" t="s">
        <v>177</v>
      </c>
      <c r="H1207" s="142" t="s">
        <v>24</v>
      </c>
      <c r="I1207" s="143">
        <v>901</v>
      </c>
      <c r="J1207" s="143">
        <f t="shared" si="293"/>
        <v>171.19</v>
      </c>
      <c r="K1207" s="125">
        <f t="shared" si="296"/>
        <v>1072.19</v>
      </c>
      <c r="L1207" s="143">
        <f t="shared" si="297"/>
        <v>42.887600000000006</v>
      </c>
      <c r="M1207" s="51">
        <f t="shared" si="298"/>
        <v>1115.0776000000001</v>
      </c>
      <c r="N1207" s="54">
        <v>5</v>
      </c>
      <c r="O1207" s="95">
        <v>0</v>
      </c>
      <c r="P1207" s="54">
        <v>0</v>
      </c>
      <c r="Q1207" s="55">
        <f t="shared" si="303"/>
        <v>5</v>
      </c>
      <c r="S1207" s="61">
        <f t="shared" si="299"/>
        <v>5575.3880000000008</v>
      </c>
      <c r="T1207" s="56">
        <f t="shared" si="305"/>
        <v>0</v>
      </c>
      <c r="U1207" s="141">
        <f t="shared" si="300"/>
        <v>0</v>
      </c>
      <c r="V1207" s="32" t="s">
        <v>1493</v>
      </c>
    </row>
    <row r="1208" spans="1:22" thickTop="1" thickBot="1">
      <c r="A1208" s="32">
        <v>1018</v>
      </c>
      <c r="C1208" s="57">
        <f t="shared" si="295"/>
        <v>19370.224999999999</v>
      </c>
      <c r="D1208" s="58">
        <v>19500</v>
      </c>
      <c r="E1208" s="59">
        <f t="shared" si="304"/>
        <v>0</v>
      </c>
      <c r="F1208" s="52" t="s">
        <v>266</v>
      </c>
      <c r="G1208" s="138" t="s">
        <v>267</v>
      </c>
      <c r="H1208" s="142" t="s">
        <v>24</v>
      </c>
      <c r="I1208" s="143">
        <v>9575</v>
      </c>
      <c r="J1208" s="143">
        <f t="shared" si="293"/>
        <v>1819.25</v>
      </c>
      <c r="K1208" s="125">
        <f t="shared" si="296"/>
        <v>11394.25</v>
      </c>
      <c r="L1208" s="143">
        <f t="shared" si="297"/>
        <v>455.77</v>
      </c>
      <c r="M1208" s="51">
        <f t="shared" si="298"/>
        <v>11850.02</v>
      </c>
      <c r="N1208" s="54">
        <v>1</v>
      </c>
      <c r="O1208" s="95">
        <v>0</v>
      </c>
      <c r="P1208" s="54">
        <v>0</v>
      </c>
      <c r="Q1208" s="55">
        <f t="shared" si="303"/>
        <v>1</v>
      </c>
      <c r="S1208" s="61">
        <f t="shared" si="299"/>
        <v>11850.02</v>
      </c>
      <c r="T1208" s="56">
        <f t="shared" si="305"/>
        <v>0</v>
      </c>
      <c r="U1208" s="141">
        <f t="shared" si="300"/>
        <v>0</v>
      </c>
    </row>
    <row r="1209" spans="1:22" thickTop="1" thickBot="1">
      <c r="A1209" s="32">
        <v>928</v>
      </c>
      <c r="C1209" s="57">
        <f t="shared" si="295"/>
        <v>10082.632</v>
      </c>
      <c r="D1209" s="58">
        <v>10500</v>
      </c>
      <c r="E1209" s="59">
        <f t="shared" si="304"/>
        <v>0</v>
      </c>
      <c r="F1209" s="52" t="s">
        <v>436</v>
      </c>
      <c r="G1209" s="138" t="s">
        <v>437</v>
      </c>
      <c r="H1209" s="142" t="s">
        <v>24</v>
      </c>
      <c r="I1209" s="143">
        <v>4984</v>
      </c>
      <c r="J1209" s="143">
        <f t="shared" si="293"/>
        <v>946.96</v>
      </c>
      <c r="K1209" s="125">
        <f t="shared" si="296"/>
        <v>5930.96</v>
      </c>
      <c r="L1209" s="143">
        <f t="shared" si="297"/>
        <v>237.23840000000001</v>
      </c>
      <c r="M1209" s="51">
        <f t="shared" si="298"/>
        <v>6168.1984000000002</v>
      </c>
      <c r="N1209" s="54">
        <v>3</v>
      </c>
      <c r="O1209" s="95">
        <v>0</v>
      </c>
      <c r="P1209" s="54">
        <v>0</v>
      </c>
      <c r="Q1209" s="55">
        <f t="shared" si="303"/>
        <v>3</v>
      </c>
      <c r="S1209" s="61">
        <f t="shared" si="299"/>
        <v>18504.5952</v>
      </c>
      <c r="T1209" s="56">
        <f t="shared" si="305"/>
        <v>0</v>
      </c>
      <c r="U1209" s="141">
        <f t="shared" si="300"/>
        <v>0</v>
      </c>
    </row>
    <row r="1210" spans="1:22" thickTop="1" thickBot="1">
      <c r="A1210" s="32">
        <v>929</v>
      </c>
      <c r="C1210" s="57">
        <f t="shared" si="295"/>
        <v>1636.607</v>
      </c>
      <c r="D1210" s="58">
        <v>2950</v>
      </c>
      <c r="E1210" s="59">
        <f t="shared" si="304"/>
        <v>0</v>
      </c>
      <c r="F1210" s="52" t="s">
        <v>1079</v>
      </c>
      <c r="G1210" s="138" t="s">
        <v>626</v>
      </c>
      <c r="H1210" s="142" t="s">
        <v>24</v>
      </c>
      <c r="I1210" s="143">
        <v>809</v>
      </c>
      <c r="J1210" s="143">
        <f t="shared" si="293"/>
        <v>153.71</v>
      </c>
      <c r="K1210" s="125">
        <f t="shared" si="296"/>
        <v>962.71</v>
      </c>
      <c r="L1210" s="143">
        <f t="shared" si="297"/>
        <v>38.508400000000002</v>
      </c>
      <c r="M1210" s="51">
        <f t="shared" si="298"/>
        <v>1001.2184000000001</v>
      </c>
      <c r="N1210" s="54">
        <v>3</v>
      </c>
      <c r="O1210" s="95">
        <v>0</v>
      </c>
      <c r="P1210" s="54">
        <v>0</v>
      </c>
      <c r="Q1210" s="55">
        <f t="shared" si="303"/>
        <v>3</v>
      </c>
      <c r="S1210" s="61">
        <f t="shared" si="299"/>
        <v>3003.6552000000001</v>
      </c>
      <c r="T1210" s="56">
        <f t="shared" si="305"/>
        <v>0</v>
      </c>
      <c r="U1210" s="141">
        <f t="shared" si="300"/>
        <v>0</v>
      </c>
    </row>
    <row r="1211" spans="1:22" thickTop="1" thickBot="1">
      <c r="A1211" s="32">
        <v>932</v>
      </c>
      <c r="C1211" s="57">
        <f t="shared" si="295"/>
        <v>2370.9560000000001</v>
      </c>
      <c r="D1211" s="58">
        <v>3000</v>
      </c>
      <c r="E1211" s="59">
        <f t="shared" si="304"/>
        <v>0</v>
      </c>
      <c r="F1211" s="52" t="s">
        <v>1079</v>
      </c>
      <c r="G1211" s="138" t="s">
        <v>602</v>
      </c>
      <c r="H1211" s="142" t="s">
        <v>24</v>
      </c>
      <c r="I1211" s="143">
        <v>1172</v>
      </c>
      <c r="J1211" s="143">
        <f t="shared" si="293"/>
        <v>222.68</v>
      </c>
      <c r="K1211" s="125">
        <f t="shared" si="296"/>
        <v>1394.68</v>
      </c>
      <c r="L1211" s="143">
        <f t="shared" si="297"/>
        <v>55.787200000000006</v>
      </c>
      <c r="M1211" s="51">
        <f t="shared" si="298"/>
        <v>1450.4672</v>
      </c>
      <c r="N1211" s="54">
        <v>3</v>
      </c>
      <c r="O1211" s="95">
        <v>0</v>
      </c>
      <c r="P1211" s="54">
        <v>0</v>
      </c>
      <c r="Q1211" s="55">
        <f t="shared" si="303"/>
        <v>3</v>
      </c>
      <c r="S1211" s="61">
        <f t="shared" si="299"/>
        <v>4351.4016000000001</v>
      </c>
      <c r="T1211" s="56">
        <f t="shared" si="305"/>
        <v>0</v>
      </c>
      <c r="U1211" s="141">
        <f t="shared" si="300"/>
        <v>0</v>
      </c>
    </row>
    <row r="1212" spans="1:22" thickTop="1" thickBot="1">
      <c r="A1212" s="32">
        <v>930</v>
      </c>
      <c r="C1212" s="57">
        <f t="shared" si="295"/>
        <v>2370.9560000000001</v>
      </c>
      <c r="D1212" s="58">
        <v>3000</v>
      </c>
      <c r="E1212" s="59">
        <f t="shared" si="304"/>
        <v>0</v>
      </c>
      <c r="F1212" s="52" t="s">
        <v>1079</v>
      </c>
      <c r="G1212" s="138" t="s">
        <v>603</v>
      </c>
      <c r="H1212" s="142" t="s">
        <v>24</v>
      </c>
      <c r="I1212" s="143">
        <v>1172</v>
      </c>
      <c r="J1212" s="143">
        <f t="shared" si="293"/>
        <v>222.68</v>
      </c>
      <c r="K1212" s="125">
        <f t="shared" si="296"/>
        <v>1394.68</v>
      </c>
      <c r="L1212" s="143">
        <f t="shared" si="297"/>
        <v>55.787200000000006</v>
      </c>
      <c r="M1212" s="51">
        <f t="shared" si="298"/>
        <v>1450.4672</v>
      </c>
      <c r="N1212" s="54">
        <v>10</v>
      </c>
      <c r="O1212" s="95">
        <v>0</v>
      </c>
      <c r="P1212" s="54">
        <v>0</v>
      </c>
      <c r="Q1212" s="55">
        <f t="shared" si="303"/>
        <v>10</v>
      </c>
      <c r="S1212" s="61">
        <f t="shared" si="299"/>
        <v>14504.672</v>
      </c>
      <c r="T1212" s="56">
        <f t="shared" si="305"/>
        <v>0</v>
      </c>
      <c r="U1212" s="141">
        <f t="shared" si="300"/>
        <v>0</v>
      </c>
    </row>
    <row r="1213" spans="1:22" thickTop="1" thickBot="1">
      <c r="A1213" s="32">
        <v>931</v>
      </c>
      <c r="B1213" s="60">
        <v>2</v>
      </c>
      <c r="C1213" s="57">
        <f t="shared" si="295"/>
        <v>3742.5499999999997</v>
      </c>
      <c r="D1213" s="58">
        <v>4500</v>
      </c>
      <c r="E1213" s="59">
        <f t="shared" si="304"/>
        <v>0</v>
      </c>
      <c r="F1213" s="52" t="s">
        <v>1365</v>
      </c>
      <c r="G1213" s="138" t="s">
        <v>1410</v>
      </c>
      <c r="H1213" s="142" t="s">
        <v>24</v>
      </c>
      <c r="I1213" s="143">
        <v>1850</v>
      </c>
      <c r="J1213" s="143">
        <f t="shared" si="293"/>
        <v>351.5</v>
      </c>
      <c r="K1213" s="125">
        <f t="shared" si="296"/>
        <v>2201.5</v>
      </c>
      <c r="L1213" s="143">
        <f t="shared" si="297"/>
        <v>88.06</v>
      </c>
      <c r="M1213" s="51">
        <f t="shared" si="298"/>
        <v>2289.56</v>
      </c>
      <c r="N1213" s="54">
        <v>2</v>
      </c>
      <c r="O1213" s="95">
        <v>0</v>
      </c>
      <c r="P1213" s="54">
        <v>0</v>
      </c>
      <c r="Q1213" s="55">
        <f t="shared" si="303"/>
        <v>2</v>
      </c>
      <c r="S1213" s="61">
        <f t="shared" si="299"/>
        <v>4579.12</v>
      </c>
      <c r="T1213" s="56">
        <f t="shared" si="305"/>
        <v>0</v>
      </c>
      <c r="U1213" s="141">
        <f t="shared" si="300"/>
        <v>0</v>
      </c>
      <c r="V1213" s="32">
        <v>2008</v>
      </c>
    </row>
    <row r="1214" spans="1:22" thickTop="1" thickBot="1">
      <c r="A1214" s="32">
        <v>933</v>
      </c>
      <c r="C1214" s="57">
        <f t="shared" si="295"/>
        <v>4551.75</v>
      </c>
      <c r="D1214" s="58">
        <v>4200</v>
      </c>
      <c r="E1214" s="59">
        <f t="shared" si="304"/>
        <v>0</v>
      </c>
      <c r="F1214" s="52" t="s">
        <v>1365</v>
      </c>
      <c r="G1214" s="138" t="s">
        <v>1414</v>
      </c>
      <c r="H1214" s="142" t="s">
        <v>24</v>
      </c>
      <c r="I1214" s="143">
        <v>2250</v>
      </c>
      <c r="J1214" s="143">
        <f t="shared" ref="J1214:J1266" si="306">0.19*I1214</f>
        <v>427.5</v>
      </c>
      <c r="K1214" s="125">
        <f t="shared" si="296"/>
        <v>2677.5</v>
      </c>
      <c r="L1214" s="143">
        <f t="shared" si="297"/>
        <v>107.10000000000001</v>
      </c>
      <c r="M1214" s="51">
        <f t="shared" si="298"/>
        <v>2784.6</v>
      </c>
      <c r="N1214" s="54">
        <v>2</v>
      </c>
      <c r="O1214" s="95">
        <v>0</v>
      </c>
      <c r="P1214" s="54">
        <v>0</v>
      </c>
      <c r="Q1214" s="55">
        <f t="shared" si="303"/>
        <v>2</v>
      </c>
      <c r="S1214" s="61">
        <f t="shared" si="299"/>
        <v>5569.2</v>
      </c>
      <c r="T1214" s="56">
        <f t="shared" si="305"/>
        <v>0</v>
      </c>
      <c r="U1214" s="141">
        <f t="shared" si="300"/>
        <v>0</v>
      </c>
      <c r="V1214" s="32">
        <v>2008</v>
      </c>
    </row>
    <row r="1215" spans="1:22" thickTop="1" thickBot="1">
      <c r="A1215" s="32">
        <v>934</v>
      </c>
      <c r="C1215" s="57">
        <f t="shared" si="295"/>
        <v>5057.5</v>
      </c>
      <c r="D1215" s="58">
        <v>4200</v>
      </c>
      <c r="E1215" s="59">
        <f t="shared" si="304"/>
        <v>0</v>
      </c>
      <c r="F1215" s="52" t="s">
        <v>1365</v>
      </c>
      <c r="G1215" s="138" t="s">
        <v>1411</v>
      </c>
      <c r="H1215" s="142" t="s">
        <v>24</v>
      </c>
      <c r="I1215" s="143">
        <v>2500</v>
      </c>
      <c r="J1215" s="143">
        <f t="shared" si="306"/>
        <v>475</v>
      </c>
      <c r="K1215" s="125">
        <f t="shared" si="296"/>
        <v>2975</v>
      </c>
      <c r="L1215" s="143">
        <f t="shared" si="297"/>
        <v>119</v>
      </c>
      <c r="M1215" s="51">
        <f t="shared" si="298"/>
        <v>3094</v>
      </c>
      <c r="N1215" s="54">
        <v>2</v>
      </c>
      <c r="O1215" s="95">
        <v>0</v>
      </c>
      <c r="P1215" s="54">
        <v>0</v>
      </c>
      <c r="Q1215" s="55">
        <f t="shared" si="303"/>
        <v>2</v>
      </c>
      <c r="S1215" s="61">
        <f t="shared" si="299"/>
        <v>6188</v>
      </c>
      <c r="T1215" s="56">
        <f t="shared" si="305"/>
        <v>0</v>
      </c>
      <c r="U1215" s="141">
        <f t="shared" si="300"/>
        <v>0</v>
      </c>
      <c r="V1215" s="32">
        <v>2008</v>
      </c>
    </row>
    <row r="1216" spans="1:22" thickTop="1" thickBot="1">
      <c r="A1216" s="32">
        <v>936</v>
      </c>
      <c r="C1216" s="57">
        <f t="shared" si="295"/>
        <v>2528.75</v>
      </c>
      <c r="D1216" s="58">
        <v>4200</v>
      </c>
      <c r="E1216" s="59">
        <f t="shared" si="304"/>
        <v>0</v>
      </c>
      <c r="F1216" s="52" t="s">
        <v>1365</v>
      </c>
      <c r="G1216" s="138" t="s">
        <v>1412</v>
      </c>
      <c r="H1216" s="142" t="s">
        <v>24</v>
      </c>
      <c r="I1216" s="143">
        <v>1250</v>
      </c>
      <c r="J1216" s="143">
        <f t="shared" si="306"/>
        <v>237.5</v>
      </c>
      <c r="K1216" s="125">
        <f t="shared" si="296"/>
        <v>1487.5</v>
      </c>
      <c r="L1216" s="143">
        <f t="shared" si="297"/>
        <v>59.5</v>
      </c>
      <c r="M1216" s="51">
        <f t="shared" si="298"/>
        <v>1547</v>
      </c>
      <c r="N1216" s="54">
        <v>2</v>
      </c>
      <c r="O1216" s="95">
        <v>0</v>
      </c>
      <c r="P1216" s="54">
        <v>0</v>
      </c>
      <c r="Q1216" s="55">
        <f t="shared" si="303"/>
        <v>2</v>
      </c>
      <c r="S1216" s="61">
        <f t="shared" si="299"/>
        <v>3094</v>
      </c>
      <c r="T1216" s="56">
        <f t="shared" si="305"/>
        <v>0</v>
      </c>
      <c r="U1216" s="141">
        <f t="shared" si="300"/>
        <v>0</v>
      </c>
      <c r="V1216" s="32">
        <v>2008</v>
      </c>
    </row>
    <row r="1217" spans="1:23" thickTop="1" thickBot="1">
      <c r="A1217" s="32">
        <v>937</v>
      </c>
      <c r="C1217" s="57">
        <f t="shared" si="295"/>
        <v>5623.94</v>
      </c>
      <c r="D1217" s="58">
        <v>4870</v>
      </c>
      <c r="E1217" s="59">
        <f t="shared" si="304"/>
        <v>0</v>
      </c>
      <c r="F1217" s="52" t="s">
        <v>1365</v>
      </c>
      <c r="G1217" s="138" t="s">
        <v>1413</v>
      </c>
      <c r="H1217" s="142" t="s">
        <v>24</v>
      </c>
      <c r="I1217" s="143">
        <v>2780</v>
      </c>
      <c r="J1217" s="143">
        <f t="shared" si="306"/>
        <v>528.20000000000005</v>
      </c>
      <c r="K1217" s="125">
        <f t="shared" si="296"/>
        <v>3308.2</v>
      </c>
      <c r="L1217" s="143">
        <f t="shared" si="297"/>
        <v>132.328</v>
      </c>
      <c r="M1217" s="51">
        <f t="shared" si="298"/>
        <v>3440.5279999999998</v>
      </c>
      <c r="N1217" s="54">
        <v>2</v>
      </c>
      <c r="O1217" s="95">
        <v>0</v>
      </c>
      <c r="P1217" s="54">
        <v>0</v>
      </c>
      <c r="Q1217" s="55">
        <f t="shared" si="303"/>
        <v>2</v>
      </c>
      <c r="S1217" s="61">
        <f t="shared" si="299"/>
        <v>6881.0559999999996</v>
      </c>
      <c r="T1217" s="56">
        <f t="shared" si="305"/>
        <v>0</v>
      </c>
      <c r="U1217" s="141">
        <f t="shared" si="300"/>
        <v>0</v>
      </c>
      <c r="V1217" s="32">
        <v>2008</v>
      </c>
    </row>
    <row r="1218" spans="1:23" thickTop="1" thickBot="1">
      <c r="A1218" s="32">
        <v>938</v>
      </c>
      <c r="C1218" s="57">
        <f t="shared" si="295"/>
        <v>3182.1789999999996</v>
      </c>
      <c r="D1218" s="58">
        <v>4500</v>
      </c>
      <c r="E1218" s="59">
        <f t="shared" si="304"/>
        <v>0</v>
      </c>
      <c r="F1218" s="52" t="s">
        <v>1365</v>
      </c>
      <c r="G1218" s="138" t="s">
        <v>1366</v>
      </c>
      <c r="H1218" s="142" t="s">
        <v>24</v>
      </c>
      <c r="I1218" s="143">
        <v>1573</v>
      </c>
      <c r="J1218" s="143">
        <f t="shared" si="306"/>
        <v>298.87</v>
      </c>
      <c r="K1218" s="125">
        <f t="shared" si="296"/>
        <v>1871.87</v>
      </c>
      <c r="L1218" s="143">
        <f t="shared" si="297"/>
        <v>74.874799999999993</v>
      </c>
      <c r="M1218" s="51">
        <f t="shared" si="298"/>
        <v>1946.7447999999999</v>
      </c>
      <c r="N1218" s="54">
        <v>5</v>
      </c>
      <c r="O1218" s="95">
        <v>0</v>
      </c>
      <c r="P1218" s="54">
        <v>0</v>
      </c>
      <c r="Q1218" s="55">
        <f t="shared" si="303"/>
        <v>5</v>
      </c>
      <c r="S1218" s="61">
        <f t="shared" si="299"/>
        <v>9733.7240000000002</v>
      </c>
      <c r="T1218" s="56">
        <f t="shared" si="305"/>
        <v>0</v>
      </c>
      <c r="U1218" s="141">
        <f t="shared" si="300"/>
        <v>0</v>
      </c>
      <c r="V1218" s="32" t="s">
        <v>1349</v>
      </c>
    </row>
    <row r="1219" spans="1:23" thickTop="1" thickBot="1">
      <c r="A1219" s="32">
        <v>940</v>
      </c>
      <c r="C1219" s="57">
        <f t="shared" si="295"/>
        <v>2063.46</v>
      </c>
      <c r="D1219" s="58">
        <v>4700</v>
      </c>
      <c r="E1219" s="59" t="e">
        <f>#REF!*D1219</f>
        <v>#REF!</v>
      </c>
      <c r="F1219" s="52" t="s">
        <v>1365</v>
      </c>
      <c r="G1219" s="138" t="s">
        <v>1409</v>
      </c>
      <c r="H1219" s="142" t="s">
        <v>24</v>
      </c>
      <c r="I1219" s="143">
        <v>1020</v>
      </c>
      <c r="J1219" s="143">
        <f t="shared" si="306"/>
        <v>193.8</v>
      </c>
      <c r="K1219" s="125">
        <f t="shared" si="296"/>
        <v>1213.8</v>
      </c>
      <c r="L1219" s="143">
        <f t="shared" si="297"/>
        <v>48.552</v>
      </c>
      <c r="M1219" s="51">
        <f t="shared" si="298"/>
        <v>1262.3519999999999</v>
      </c>
      <c r="N1219" s="54">
        <v>3</v>
      </c>
      <c r="O1219" s="95">
        <v>0</v>
      </c>
      <c r="P1219" s="54">
        <v>0</v>
      </c>
      <c r="Q1219" s="55">
        <f t="shared" si="303"/>
        <v>3</v>
      </c>
      <c r="S1219" s="61">
        <f t="shared" si="299"/>
        <v>3787.0559999999996</v>
      </c>
      <c r="T1219" s="56">
        <f t="shared" si="305"/>
        <v>0</v>
      </c>
      <c r="U1219" s="141">
        <f t="shared" si="300"/>
        <v>0</v>
      </c>
      <c r="V1219" s="32">
        <v>2013</v>
      </c>
    </row>
    <row r="1220" spans="1:23" thickTop="1" thickBot="1">
      <c r="A1220" s="32">
        <v>941</v>
      </c>
      <c r="C1220" s="57">
        <f t="shared" si="295"/>
        <v>3163.9720000000002</v>
      </c>
      <c r="D1220" s="58">
        <v>3500</v>
      </c>
      <c r="E1220" s="59">
        <f>B1227*D1220</f>
        <v>0</v>
      </c>
      <c r="F1220" s="52" t="s">
        <v>1694</v>
      </c>
      <c r="G1220" s="138" t="s">
        <v>244</v>
      </c>
      <c r="H1220" s="142" t="s">
        <v>24</v>
      </c>
      <c r="I1220" s="143">
        <v>1564</v>
      </c>
      <c r="J1220" s="143">
        <f t="shared" si="306"/>
        <v>297.16000000000003</v>
      </c>
      <c r="K1220" s="125">
        <f t="shared" si="296"/>
        <v>1861.16</v>
      </c>
      <c r="L1220" s="143">
        <f t="shared" si="297"/>
        <v>74.446400000000011</v>
      </c>
      <c r="M1220" s="51">
        <f t="shared" si="298"/>
        <v>1935.6064000000001</v>
      </c>
      <c r="N1220" s="54">
        <v>4</v>
      </c>
      <c r="O1220" s="95">
        <v>0</v>
      </c>
      <c r="P1220" s="54">
        <v>0</v>
      </c>
      <c r="Q1220" s="55">
        <f t="shared" si="303"/>
        <v>4</v>
      </c>
      <c r="S1220" s="61">
        <f t="shared" si="299"/>
        <v>7742.4256000000005</v>
      </c>
      <c r="T1220" s="56">
        <f t="shared" si="305"/>
        <v>0</v>
      </c>
      <c r="U1220" s="141">
        <f t="shared" si="300"/>
        <v>0</v>
      </c>
      <c r="V1220" s="32" t="s">
        <v>1689</v>
      </c>
    </row>
    <row r="1221" spans="1:23" thickTop="1" thickBot="1">
      <c r="A1221" s="32">
        <v>939</v>
      </c>
      <c r="C1221" s="57">
        <f t="shared" ref="C1221:C1266" si="307">K1221*1.7</f>
        <v>3163.9720000000002</v>
      </c>
      <c r="D1221" s="58">
        <v>3500</v>
      </c>
      <c r="E1221" s="59">
        <f>B1228*D1221</f>
        <v>0</v>
      </c>
      <c r="F1221" s="52" t="s">
        <v>1352</v>
      </c>
      <c r="G1221" s="138" t="s">
        <v>1353</v>
      </c>
      <c r="H1221" s="142" t="s">
        <v>24</v>
      </c>
      <c r="I1221" s="143">
        <v>1564</v>
      </c>
      <c r="J1221" s="143">
        <f t="shared" si="306"/>
        <v>297.16000000000003</v>
      </c>
      <c r="K1221" s="125">
        <f t="shared" ref="K1221:K1266" si="308">I1221+J1221</f>
        <v>1861.16</v>
      </c>
      <c r="L1221" s="143">
        <f t="shared" ref="L1221:L1266" si="309">0.04*K1221</f>
        <v>74.446400000000011</v>
      </c>
      <c r="M1221" s="51">
        <f t="shared" ref="M1221:M1266" si="310">K1221+L1221</f>
        <v>1935.6064000000001</v>
      </c>
      <c r="N1221" s="54">
        <v>3</v>
      </c>
      <c r="O1221" s="95">
        <v>0</v>
      </c>
      <c r="P1221" s="54">
        <v>0</v>
      </c>
      <c r="Q1221" s="55">
        <f t="shared" si="303"/>
        <v>3</v>
      </c>
      <c r="S1221" s="61">
        <f t="shared" ref="S1221:S1284" si="311">Q1221*M1221</f>
        <v>5806.8191999999999</v>
      </c>
      <c r="T1221" s="56">
        <f t="shared" si="305"/>
        <v>0</v>
      </c>
      <c r="U1221" s="141">
        <f t="shared" ref="U1221:U1284" si="312">T1221-P1221*M1221</f>
        <v>0</v>
      </c>
      <c r="V1221" s="32" t="s">
        <v>1349</v>
      </c>
    </row>
    <row r="1222" spans="1:23" thickTop="1" thickBot="1">
      <c r="A1222" s="32">
        <v>942</v>
      </c>
      <c r="C1222" s="57">
        <f t="shared" si="307"/>
        <v>1974.4480000000001</v>
      </c>
      <c r="D1222" s="58">
        <v>3500</v>
      </c>
      <c r="E1222" s="59">
        <f>B1229*D1222</f>
        <v>0</v>
      </c>
      <c r="F1222" s="52" t="s">
        <v>301</v>
      </c>
      <c r="G1222" s="138" t="s">
        <v>302</v>
      </c>
      <c r="H1222" s="142" t="s">
        <v>24</v>
      </c>
      <c r="I1222" s="143">
        <v>976</v>
      </c>
      <c r="J1222" s="143">
        <f t="shared" si="306"/>
        <v>185.44</v>
      </c>
      <c r="K1222" s="125">
        <f t="shared" si="308"/>
        <v>1161.44</v>
      </c>
      <c r="L1222" s="143">
        <f t="shared" si="309"/>
        <v>46.457600000000006</v>
      </c>
      <c r="M1222" s="51">
        <f t="shared" si="310"/>
        <v>1207.8976</v>
      </c>
      <c r="N1222" s="54">
        <v>4</v>
      </c>
      <c r="O1222" s="95">
        <v>0</v>
      </c>
      <c r="P1222" s="54">
        <v>0</v>
      </c>
      <c r="Q1222" s="55">
        <f t="shared" si="303"/>
        <v>4</v>
      </c>
      <c r="S1222" s="61">
        <f t="shared" si="311"/>
        <v>4831.5904</v>
      </c>
      <c r="T1222" s="56">
        <f t="shared" si="305"/>
        <v>0</v>
      </c>
      <c r="U1222" s="141">
        <f t="shared" si="312"/>
        <v>0</v>
      </c>
    </row>
    <row r="1223" spans="1:23" thickTop="1" thickBot="1">
      <c r="A1223" s="32">
        <v>943</v>
      </c>
      <c r="C1223" s="57">
        <f t="shared" si="307"/>
        <v>10825.073</v>
      </c>
      <c r="D1223" s="58">
        <v>12500</v>
      </c>
      <c r="E1223" s="59">
        <f>B1230*D1223</f>
        <v>0</v>
      </c>
      <c r="F1223" s="52" t="s">
        <v>1811</v>
      </c>
      <c r="G1223" s="138" t="s">
        <v>1812</v>
      </c>
      <c r="H1223" s="142" t="s">
        <v>24</v>
      </c>
      <c r="I1223" s="143">
        <v>5351</v>
      </c>
      <c r="J1223" s="143">
        <f t="shared" si="306"/>
        <v>1016.69</v>
      </c>
      <c r="K1223" s="125">
        <f t="shared" si="308"/>
        <v>6367.6900000000005</v>
      </c>
      <c r="L1223" s="143">
        <f t="shared" si="309"/>
        <v>254.70760000000001</v>
      </c>
      <c r="M1223" s="51">
        <f t="shared" si="310"/>
        <v>6622.3976000000002</v>
      </c>
      <c r="N1223" s="54">
        <v>2</v>
      </c>
      <c r="O1223" s="95">
        <v>0</v>
      </c>
      <c r="P1223" s="54">
        <v>0</v>
      </c>
      <c r="Q1223" s="55">
        <f t="shared" si="303"/>
        <v>2</v>
      </c>
      <c r="R1223" s="55" t="s">
        <v>2420</v>
      </c>
      <c r="S1223" s="61">
        <f t="shared" si="311"/>
        <v>13244.7952</v>
      </c>
      <c r="T1223" s="56">
        <f t="shared" si="305"/>
        <v>0</v>
      </c>
      <c r="U1223" s="141">
        <f t="shared" si="312"/>
        <v>0</v>
      </c>
      <c r="V1223" s="32">
        <v>2013</v>
      </c>
    </row>
    <row r="1224" spans="1:23" thickTop="1" thickBot="1">
      <c r="A1224" s="32">
        <v>619</v>
      </c>
      <c r="C1224" s="57">
        <f t="shared" si="307"/>
        <v>13554.1</v>
      </c>
      <c r="D1224" s="58">
        <v>12000</v>
      </c>
      <c r="E1224" s="59">
        <f>B1232*D1224</f>
        <v>0</v>
      </c>
      <c r="F1224" s="52" t="s">
        <v>1813</v>
      </c>
      <c r="G1224" s="138" t="s">
        <v>2421</v>
      </c>
      <c r="H1224" s="142" t="s">
        <v>11</v>
      </c>
      <c r="I1224" s="143">
        <v>6700</v>
      </c>
      <c r="J1224" s="143">
        <f t="shared" si="306"/>
        <v>1273</v>
      </c>
      <c r="K1224" s="53">
        <f t="shared" si="308"/>
        <v>7973</v>
      </c>
      <c r="L1224" s="143">
        <f t="shared" si="309"/>
        <v>318.92</v>
      </c>
      <c r="M1224" s="51">
        <f t="shared" si="310"/>
        <v>8291.92</v>
      </c>
      <c r="N1224" s="54">
        <v>2</v>
      </c>
      <c r="O1224" s="95">
        <v>0</v>
      </c>
      <c r="P1224" s="54">
        <f>O1224+B1232</f>
        <v>0</v>
      </c>
      <c r="Q1224" s="55">
        <f t="shared" si="303"/>
        <v>2</v>
      </c>
      <c r="R1224" s="55" t="s">
        <v>2420</v>
      </c>
      <c r="S1224" s="61">
        <f t="shared" si="311"/>
        <v>16583.84</v>
      </c>
      <c r="T1224" s="56">
        <f t="shared" si="305"/>
        <v>0</v>
      </c>
      <c r="U1224" s="141">
        <f t="shared" si="312"/>
        <v>0</v>
      </c>
    </row>
    <row r="1225" spans="1:23" thickTop="1" thickBot="1">
      <c r="A1225" s="32">
        <v>944</v>
      </c>
      <c r="C1225" s="57">
        <f t="shared" si="307"/>
        <v>11692.939999999999</v>
      </c>
      <c r="D1225" s="58">
        <v>12500</v>
      </c>
      <c r="E1225" s="59">
        <f>B1232*D1225</f>
        <v>0</v>
      </c>
      <c r="F1225" s="52" t="s">
        <v>1813</v>
      </c>
      <c r="G1225" s="138" t="s">
        <v>1812</v>
      </c>
      <c r="H1225" s="142" t="s">
        <v>24</v>
      </c>
      <c r="I1225" s="143">
        <v>5780</v>
      </c>
      <c r="J1225" s="143">
        <f t="shared" si="306"/>
        <v>1098.2</v>
      </c>
      <c r="K1225" s="125">
        <f t="shared" si="308"/>
        <v>6878.2</v>
      </c>
      <c r="L1225" s="143">
        <f t="shared" si="309"/>
        <v>275.12799999999999</v>
      </c>
      <c r="M1225" s="51">
        <f t="shared" si="310"/>
        <v>7153.3279999999995</v>
      </c>
      <c r="N1225" s="54">
        <v>4</v>
      </c>
      <c r="O1225" s="95">
        <v>0</v>
      </c>
      <c r="P1225" s="54">
        <v>0</v>
      </c>
      <c r="Q1225" s="55">
        <f t="shared" si="303"/>
        <v>4</v>
      </c>
      <c r="R1225" s="55" t="s">
        <v>2420</v>
      </c>
      <c r="S1225" s="61">
        <f t="shared" si="311"/>
        <v>28613.311999999998</v>
      </c>
      <c r="T1225" s="56">
        <f t="shared" si="305"/>
        <v>0</v>
      </c>
      <c r="U1225" s="141">
        <f t="shared" si="312"/>
        <v>0</v>
      </c>
      <c r="V1225" s="32">
        <v>2013</v>
      </c>
    </row>
    <row r="1226" spans="1:23" thickTop="1" thickBot="1">
      <c r="A1226" s="32">
        <v>945</v>
      </c>
      <c r="C1226" s="57">
        <f t="shared" si="307"/>
        <v>15706.572</v>
      </c>
      <c r="D1226" s="58">
        <v>15850</v>
      </c>
      <c r="E1226" s="59">
        <f>B1233*D1226</f>
        <v>0</v>
      </c>
      <c r="F1226" s="52" t="s">
        <v>1814</v>
      </c>
      <c r="G1226" s="138" t="s">
        <v>1815</v>
      </c>
      <c r="H1226" s="142" t="s">
        <v>24</v>
      </c>
      <c r="I1226" s="143">
        <v>7764</v>
      </c>
      <c r="J1226" s="143">
        <f t="shared" si="306"/>
        <v>1475.16</v>
      </c>
      <c r="K1226" s="125">
        <f t="shared" si="308"/>
        <v>9239.16</v>
      </c>
      <c r="L1226" s="143">
        <f t="shared" si="309"/>
        <v>369.56639999999999</v>
      </c>
      <c r="M1226" s="51">
        <f t="shared" si="310"/>
        <v>9608.7263999999996</v>
      </c>
      <c r="N1226" s="54">
        <v>5</v>
      </c>
      <c r="O1226" s="95">
        <v>0</v>
      </c>
      <c r="P1226" s="54">
        <v>2</v>
      </c>
      <c r="Q1226" s="55">
        <f t="shared" si="303"/>
        <v>3</v>
      </c>
      <c r="R1226" s="55" t="s">
        <v>2420</v>
      </c>
      <c r="S1226" s="61">
        <f t="shared" si="311"/>
        <v>28826.179199999999</v>
      </c>
      <c r="T1226" s="56">
        <f t="shared" si="305"/>
        <v>31700</v>
      </c>
      <c r="U1226" s="141">
        <f t="shared" si="312"/>
        <v>12482.547200000001</v>
      </c>
      <c r="V1226" s="32">
        <v>2013</v>
      </c>
    </row>
    <row r="1227" spans="1:23" thickTop="1" thickBot="1">
      <c r="A1227" s="32">
        <v>946</v>
      </c>
      <c r="C1227" s="57">
        <f t="shared" si="307"/>
        <v>3621.1699999999996</v>
      </c>
      <c r="D1227" s="58">
        <v>5850</v>
      </c>
      <c r="E1227" s="59">
        <f>B1234*D1227</f>
        <v>0</v>
      </c>
      <c r="F1227" s="52" t="s">
        <v>1109</v>
      </c>
      <c r="G1227" s="138" t="s">
        <v>1110</v>
      </c>
      <c r="H1227" s="142" t="s">
        <v>24</v>
      </c>
      <c r="I1227" s="143">
        <v>1790</v>
      </c>
      <c r="J1227" s="143">
        <f t="shared" si="306"/>
        <v>340.1</v>
      </c>
      <c r="K1227" s="125">
        <f t="shared" si="308"/>
        <v>2130.1</v>
      </c>
      <c r="L1227" s="143">
        <f t="shared" si="309"/>
        <v>85.203999999999994</v>
      </c>
      <c r="M1227" s="51">
        <f t="shared" si="310"/>
        <v>2215.3040000000001</v>
      </c>
      <c r="N1227" s="54">
        <v>2</v>
      </c>
      <c r="O1227" s="95">
        <v>0</v>
      </c>
      <c r="P1227" s="54">
        <v>0</v>
      </c>
      <c r="Q1227" s="55">
        <f t="shared" si="303"/>
        <v>2</v>
      </c>
      <c r="S1227" s="61">
        <f t="shared" si="311"/>
        <v>4430.6080000000002</v>
      </c>
      <c r="T1227" s="56">
        <f t="shared" si="305"/>
        <v>0</v>
      </c>
      <c r="U1227" s="141">
        <f t="shared" si="312"/>
        <v>0</v>
      </c>
    </row>
    <row r="1228" spans="1:23" thickTop="1" thickBot="1">
      <c r="A1228" s="32">
        <v>976</v>
      </c>
      <c r="C1228" s="57">
        <f t="shared" si="307"/>
        <v>11442.088</v>
      </c>
      <c r="E1228" s="59">
        <f>B1236*D1228</f>
        <v>0</v>
      </c>
      <c r="F1228" s="52" t="s">
        <v>2407</v>
      </c>
      <c r="G1228" s="138" t="s">
        <v>2176</v>
      </c>
      <c r="H1228" s="142" t="s">
        <v>21</v>
      </c>
      <c r="I1228" s="143">
        <v>5656</v>
      </c>
      <c r="J1228" s="143">
        <f t="shared" si="306"/>
        <v>1074.6400000000001</v>
      </c>
      <c r="K1228" s="125">
        <f t="shared" si="308"/>
        <v>6730.64</v>
      </c>
      <c r="L1228" s="143">
        <f t="shared" si="309"/>
        <v>269.22560000000004</v>
      </c>
      <c r="M1228" s="51">
        <f t="shared" si="310"/>
        <v>6999.8656000000001</v>
      </c>
      <c r="N1228" s="54">
        <v>1</v>
      </c>
      <c r="O1228" s="95">
        <v>0</v>
      </c>
      <c r="P1228" s="54">
        <v>0</v>
      </c>
      <c r="Q1228" s="55">
        <f t="shared" si="303"/>
        <v>1</v>
      </c>
      <c r="S1228" s="61">
        <f t="shared" si="311"/>
        <v>6999.8656000000001</v>
      </c>
      <c r="T1228" s="56">
        <f t="shared" si="305"/>
        <v>0</v>
      </c>
      <c r="U1228" s="141">
        <f t="shared" si="312"/>
        <v>0</v>
      </c>
      <c r="W1228" s="32">
        <v>25560</v>
      </c>
    </row>
    <row r="1229" spans="1:23" thickTop="1" thickBot="1">
      <c r="C1229" s="57">
        <f t="shared" si="307"/>
        <v>7175.5810000000001</v>
      </c>
      <c r="E1229" s="59">
        <f>B1249*D1229</f>
        <v>0</v>
      </c>
      <c r="F1229" s="52" t="s">
        <v>2407</v>
      </c>
      <c r="G1229" s="138" t="s">
        <v>177</v>
      </c>
      <c r="H1229" s="142" t="s">
        <v>21</v>
      </c>
      <c r="I1229" s="143">
        <v>3547</v>
      </c>
      <c r="J1229" s="143">
        <f t="shared" si="306"/>
        <v>673.93000000000006</v>
      </c>
      <c r="K1229" s="125">
        <f t="shared" si="308"/>
        <v>4220.93</v>
      </c>
      <c r="L1229" s="143">
        <f t="shared" si="309"/>
        <v>168.83720000000002</v>
      </c>
      <c r="M1229" s="51">
        <f t="shared" si="310"/>
        <v>4389.7672000000002</v>
      </c>
      <c r="N1229" s="54">
        <v>5</v>
      </c>
      <c r="O1229" s="95">
        <v>0</v>
      </c>
      <c r="P1229" s="54">
        <v>4</v>
      </c>
      <c r="Q1229" s="55">
        <f t="shared" si="303"/>
        <v>1</v>
      </c>
      <c r="S1229" s="61">
        <f t="shared" si="311"/>
        <v>4389.7672000000002</v>
      </c>
      <c r="T1229" s="56">
        <f t="shared" si="305"/>
        <v>0</v>
      </c>
      <c r="U1229" s="141">
        <f t="shared" si="312"/>
        <v>-17559.068800000001</v>
      </c>
    </row>
    <row r="1230" spans="1:23" thickTop="1" thickBot="1">
      <c r="C1230" s="57">
        <f t="shared" si="307"/>
        <v>11247.88</v>
      </c>
      <c r="D1230" s="58">
        <v>18500</v>
      </c>
      <c r="E1230" s="59">
        <f>B1250*D1230</f>
        <v>0</v>
      </c>
      <c r="F1230" s="52" t="s">
        <v>2407</v>
      </c>
      <c r="G1230" s="138" t="s">
        <v>2413</v>
      </c>
      <c r="H1230" s="142" t="s">
        <v>21</v>
      </c>
      <c r="I1230" s="143">
        <v>5560</v>
      </c>
      <c r="J1230" s="143">
        <f t="shared" si="306"/>
        <v>1056.4000000000001</v>
      </c>
      <c r="K1230" s="125">
        <f t="shared" si="308"/>
        <v>6616.4</v>
      </c>
      <c r="L1230" s="143">
        <f t="shared" si="309"/>
        <v>264.65600000000001</v>
      </c>
      <c r="M1230" s="51">
        <f t="shared" si="310"/>
        <v>6881.0559999999996</v>
      </c>
      <c r="N1230" s="54">
        <v>1</v>
      </c>
      <c r="O1230" s="95">
        <v>0</v>
      </c>
      <c r="P1230" s="54">
        <v>1</v>
      </c>
      <c r="Q1230" s="55">
        <f t="shared" si="303"/>
        <v>0</v>
      </c>
      <c r="S1230" s="61">
        <f t="shared" si="311"/>
        <v>0</v>
      </c>
      <c r="T1230" s="56">
        <f t="shared" si="305"/>
        <v>18500</v>
      </c>
      <c r="U1230" s="141">
        <f t="shared" si="312"/>
        <v>11618.944</v>
      </c>
      <c r="V1230" s="32">
        <v>2008</v>
      </c>
    </row>
    <row r="1231" spans="1:23" thickTop="1" thickBot="1">
      <c r="C1231" s="57">
        <f t="shared" si="307"/>
        <v>2199.0009999999997</v>
      </c>
      <c r="D1231" s="58">
        <v>2200</v>
      </c>
      <c r="E1231" s="59">
        <f t="shared" ref="E1231:E1259" si="313">B1239*D1231</f>
        <v>0</v>
      </c>
      <c r="F1231" s="52" t="s">
        <v>2348</v>
      </c>
      <c r="G1231" s="138" t="s">
        <v>1339</v>
      </c>
      <c r="H1231" s="142" t="s">
        <v>24</v>
      </c>
      <c r="I1231" s="143">
        <v>1087</v>
      </c>
      <c r="J1231" s="143">
        <f t="shared" si="306"/>
        <v>206.53</v>
      </c>
      <c r="K1231" s="125">
        <f t="shared" si="308"/>
        <v>1293.53</v>
      </c>
      <c r="L1231" s="143">
        <f t="shared" si="309"/>
        <v>51.741199999999999</v>
      </c>
      <c r="M1231" s="51">
        <f t="shared" si="310"/>
        <v>1345.2711999999999</v>
      </c>
      <c r="N1231" s="54">
        <v>6</v>
      </c>
      <c r="O1231" s="95">
        <v>0</v>
      </c>
      <c r="P1231" s="54">
        <v>0</v>
      </c>
      <c r="Q1231" s="55">
        <f t="shared" si="303"/>
        <v>6</v>
      </c>
      <c r="S1231" s="61">
        <f t="shared" si="311"/>
        <v>8071.627199999999</v>
      </c>
      <c r="T1231" s="56">
        <f t="shared" si="305"/>
        <v>0</v>
      </c>
      <c r="U1231" s="141">
        <f t="shared" si="312"/>
        <v>0</v>
      </c>
      <c r="V1231" s="32" t="s">
        <v>1324</v>
      </c>
    </row>
    <row r="1232" spans="1:23" thickTop="1" thickBot="1">
      <c r="C1232" s="57">
        <f t="shared" si="307"/>
        <v>3010.2240000000002</v>
      </c>
      <c r="D1232" s="58">
        <v>3500</v>
      </c>
      <c r="E1232" s="59">
        <f t="shared" si="313"/>
        <v>7000</v>
      </c>
      <c r="F1232" s="52" t="s">
        <v>2351</v>
      </c>
      <c r="G1232" s="144" t="s">
        <v>2353</v>
      </c>
      <c r="H1232" s="142" t="s">
        <v>24</v>
      </c>
      <c r="I1232" s="143">
        <v>1488</v>
      </c>
      <c r="J1232" s="143">
        <f t="shared" si="306"/>
        <v>282.72000000000003</v>
      </c>
      <c r="K1232" s="125">
        <f t="shared" si="308"/>
        <v>1770.72</v>
      </c>
      <c r="L1232" s="143">
        <f t="shared" si="309"/>
        <v>70.828800000000001</v>
      </c>
      <c r="M1232" s="51">
        <f t="shared" si="310"/>
        <v>1841.5488</v>
      </c>
      <c r="N1232" s="54">
        <v>2</v>
      </c>
      <c r="O1232" s="95">
        <v>0</v>
      </c>
      <c r="P1232" s="54">
        <v>0</v>
      </c>
      <c r="Q1232" s="55">
        <f t="shared" si="303"/>
        <v>2</v>
      </c>
      <c r="S1232" s="61">
        <f t="shared" si="311"/>
        <v>3683.0976000000001</v>
      </c>
      <c r="T1232" s="56">
        <f t="shared" si="305"/>
        <v>0</v>
      </c>
      <c r="U1232" s="141">
        <f t="shared" si="312"/>
        <v>0</v>
      </c>
      <c r="V1232" s="32">
        <v>2009</v>
      </c>
      <c r="W1232" s="32" t="s">
        <v>2352</v>
      </c>
    </row>
    <row r="1233" spans="1:23" thickTop="1" thickBot="1">
      <c r="A1233" s="32">
        <v>947</v>
      </c>
      <c r="C1233" s="57">
        <f t="shared" si="307"/>
        <v>3698.0440000000003</v>
      </c>
      <c r="D1233" s="58">
        <v>3500</v>
      </c>
      <c r="E1233" s="59">
        <f t="shared" si="313"/>
        <v>0</v>
      </c>
      <c r="F1233" s="52" t="s">
        <v>2350</v>
      </c>
      <c r="G1233" s="138" t="s">
        <v>158</v>
      </c>
      <c r="H1233" s="142" t="s">
        <v>24</v>
      </c>
      <c r="I1233" s="143">
        <v>1828</v>
      </c>
      <c r="J1233" s="143">
        <f t="shared" si="306"/>
        <v>347.32</v>
      </c>
      <c r="K1233" s="125">
        <f t="shared" si="308"/>
        <v>2175.3200000000002</v>
      </c>
      <c r="L1233" s="143">
        <f t="shared" si="309"/>
        <v>87.012800000000013</v>
      </c>
      <c r="M1233" s="51">
        <f t="shared" si="310"/>
        <v>2262.3328000000001</v>
      </c>
      <c r="N1233" s="54">
        <v>4</v>
      </c>
      <c r="O1233" s="95">
        <v>0</v>
      </c>
      <c r="P1233" s="54">
        <v>0</v>
      </c>
      <c r="Q1233" s="55">
        <f t="shared" si="303"/>
        <v>4</v>
      </c>
      <c r="S1233" s="61">
        <f t="shared" si="311"/>
        <v>9049.3312000000005</v>
      </c>
      <c r="T1233" s="56">
        <f t="shared" si="305"/>
        <v>0</v>
      </c>
      <c r="U1233" s="141">
        <f t="shared" si="312"/>
        <v>0</v>
      </c>
      <c r="W1233" s="32">
        <v>149147</v>
      </c>
    </row>
    <row r="1234" spans="1:23" thickTop="1" thickBot="1">
      <c r="A1234" s="32">
        <v>1044</v>
      </c>
      <c r="C1234" s="57">
        <f t="shared" si="307"/>
        <v>22.253</v>
      </c>
      <c r="D1234" s="58">
        <v>100</v>
      </c>
      <c r="E1234" s="59">
        <f t="shared" si="313"/>
        <v>0</v>
      </c>
      <c r="F1234" s="52" t="s">
        <v>2349</v>
      </c>
      <c r="G1234" s="138" t="s">
        <v>329</v>
      </c>
      <c r="H1234" s="142" t="s">
        <v>24</v>
      </c>
      <c r="I1234" s="143">
        <v>11</v>
      </c>
      <c r="J1234" s="143">
        <f t="shared" si="306"/>
        <v>2.09</v>
      </c>
      <c r="K1234" s="125">
        <f t="shared" si="308"/>
        <v>13.09</v>
      </c>
      <c r="L1234" s="143">
        <f t="shared" si="309"/>
        <v>0.52359999999999995</v>
      </c>
      <c r="M1234" s="51">
        <f t="shared" si="310"/>
        <v>13.6136</v>
      </c>
      <c r="N1234" s="54">
        <v>100</v>
      </c>
      <c r="O1234" s="95">
        <v>0</v>
      </c>
      <c r="P1234" s="54">
        <v>0</v>
      </c>
      <c r="Q1234" s="55">
        <f t="shared" si="303"/>
        <v>100</v>
      </c>
      <c r="S1234" s="61">
        <f t="shared" si="311"/>
        <v>1361.36</v>
      </c>
      <c r="T1234" s="56">
        <f t="shared" si="305"/>
        <v>0</v>
      </c>
      <c r="U1234" s="141">
        <f t="shared" si="312"/>
        <v>0</v>
      </c>
    </row>
    <row r="1235" spans="1:23" thickTop="1" thickBot="1">
      <c r="A1235" s="32">
        <v>949</v>
      </c>
      <c r="B1235" s="60">
        <v>1</v>
      </c>
      <c r="C1235" s="57">
        <f t="shared" si="307"/>
        <v>24.276</v>
      </c>
      <c r="D1235" s="58">
        <v>100</v>
      </c>
      <c r="E1235" s="59">
        <f t="shared" si="313"/>
        <v>1800</v>
      </c>
      <c r="F1235" s="52" t="s">
        <v>2349</v>
      </c>
      <c r="G1235" s="138" t="s">
        <v>330</v>
      </c>
      <c r="H1235" s="142" t="s">
        <v>24</v>
      </c>
      <c r="I1235" s="143">
        <v>12</v>
      </c>
      <c r="J1235" s="143">
        <f t="shared" si="306"/>
        <v>2.2800000000000002</v>
      </c>
      <c r="K1235" s="125">
        <f t="shared" si="308"/>
        <v>14.280000000000001</v>
      </c>
      <c r="L1235" s="143">
        <f t="shared" si="309"/>
        <v>0.57120000000000004</v>
      </c>
      <c r="M1235" s="51">
        <f t="shared" si="310"/>
        <v>14.8512</v>
      </c>
      <c r="N1235" s="54">
        <v>100</v>
      </c>
      <c r="O1235" s="95">
        <v>0</v>
      </c>
      <c r="P1235" s="54">
        <v>0</v>
      </c>
      <c r="Q1235" s="55">
        <f t="shared" si="303"/>
        <v>100</v>
      </c>
      <c r="S1235" s="61">
        <f t="shared" si="311"/>
        <v>1485.1200000000001</v>
      </c>
      <c r="T1235" s="56">
        <f t="shared" si="305"/>
        <v>0</v>
      </c>
      <c r="U1235" s="141">
        <f t="shared" si="312"/>
        <v>0</v>
      </c>
    </row>
    <row r="1236" spans="1:23" thickTop="1" thickBot="1">
      <c r="A1236" s="32">
        <v>950</v>
      </c>
      <c r="C1236" s="57">
        <f t="shared" si="307"/>
        <v>48.552</v>
      </c>
      <c r="D1236" s="58">
        <v>100</v>
      </c>
      <c r="E1236" s="59">
        <f t="shared" si="313"/>
        <v>0</v>
      </c>
      <c r="F1236" s="52" t="s">
        <v>2349</v>
      </c>
      <c r="G1236" s="138" t="s">
        <v>224</v>
      </c>
      <c r="H1236" s="142" t="s">
        <v>24</v>
      </c>
      <c r="I1236" s="143">
        <v>24</v>
      </c>
      <c r="J1236" s="143">
        <f t="shared" si="306"/>
        <v>4.5600000000000005</v>
      </c>
      <c r="K1236" s="125">
        <f t="shared" si="308"/>
        <v>28.560000000000002</v>
      </c>
      <c r="L1236" s="143">
        <f t="shared" si="309"/>
        <v>1.1424000000000001</v>
      </c>
      <c r="M1236" s="51">
        <f t="shared" si="310"/>
        <v>29.702400000000001</v>
      </c>
      <c r="N1236" s="54">
        <v>170</v>
      </c>
      <c r="O1236" s="95">
        <v>0</v>
      </c>
      <c r="P1236" s="54">
        <v>0</v>
      </c>
      <c r="Q1236" s="55">
        <f t="shared" si="303"/>
        <v>170</v>
      </c>
      <c r="S1236" s="61">
        <f t="shared" si="311"/>
        <v>5049.4080000000004</v>
      </c>
      <c r="T1236" s="56">
        <f t="shared" ref="T1236:T1267" si="314">P1236*D1236</f>
        <v>0</v>
      </c>
      <c r="U1236" s="141">
        <f t="shared" si="312"/>
        <v>0</v>
      </c>
    </row>
    <row r="1237" spans="1:23" thickTop="1" thickBot="1">
      <c r="C1237" s="57">
        <f t="shared" si="307"/>
        <v>30.345000000000002</v>
      </c>
      <c r="D1237" s="58">
        <v>100</v>
      </c>
      <c r="E1237" s="59">
        <f t="shared" si="313"/>
        <v>0</v>
      </c>
      <c r="F1237" s="52" t="s">
        <v>2349</v>
      </c>
      <c r="G1237" s="138" t="s">
        <v>331</v>
      </c>
      <c r="H1237" s="142" t="s">
        <v>24</v>
      </c>
      <c r="I1237" s="143">
        <v>15</v>
      </c>
      <c r="J1237" s="143">
        <f t="shared" si="306"/>
        <v>2.85</v>
      </c>
      <c r="K1237" s="125">
        <f t="shared" si="308"/>
        <v>17.850000000000001</v>
      </c>
      <c r="L1237" s="143">
        <f t="shared" si="309"/>
        <v>0.71400000000000008</v>
      </c>
      <c r="M1237" s="51">
        <f t="shared" si="310"/>
        <v>18.564</v>
      </c>
      <c r="N1237" s="54">
        <v>100</v>
      </c>
      <c r="O1237" s="95">
        <v>0</v>
      </c>
      <c r="P1237" s="54">
        <v>0</v>
      </c>
      <c r="Q1237" s="55">
        <f t="shared" si="303"/>
        <v>100</v>
      </c>
      <c r="S1237" s="61">
        <f t="shared" si="311"/>
        <v>1856.4</v>
      </c>
      <c r="T1237" s="56">
        <f t="shared" si="314"/>
        <v>0</v>
      </c>
      <c r="U1237" s="141">
        <f t="shared" si="312"/>
        <v>0</v>
      </c>
    </row>
    <row r="1238" spans="1:23" thickTop="1" thickBot="1">
      <c r="C1238" s="57">
        <f t="shared" si="307"/>
        <v>5903.1139999999996</v>
      </c>
      <c r="D1238" s="58">
        <v>7500</v>
      </c>
      <c r="E1238" s="59">
        <f t="shared" si="313"/>
        <v>0</v>
      </c>
      <c r="F1238" s="52" t="s">
        <v>1005</v>
      </c>
      <c r="G1238" s="138" t="s">
        <v>1006</v>
      </c>
      <c r="H1238" s="142" t="s">
        <v>24</v>
      </c>
      <c r="I1238" s="143">
        <v>2918</v>
      </c>
      <c r="J1238" s="143">
        <f t="shared" si="306"/>
        <v>554.41999999999996</v>
      </c>
      <c r="K1238" s="125">
        <f t="shared" si="308"/>
        <v>3472.42</v>
      </c>
      <c r="L1238" s="143">
        <f t="shared" si="309"/>
        <v>138.89680000000001</v>
      </c>
      <c r="M1238" s="51">
        <f t="shared" si="310"/>
        <v>3611.3168000000001</v>
      </c>
      <c r="N1238" s="54">
        <v>2</v>
      </c>
      <c r="O1238" s="95">
        <v>0</v>
      </c>
      <c r="P1238" s="54">
        <v>0</v>
      </c>
      <c r="Q1238" s="55">
        <f t="shared" si="303"/>
        <v>2</v>
      </c>
      <c r="S1238" s="61">
        <f t="shared" si="311"/>
        <v>7222.6336000000001</v>
      </c>
      <c r="T1238" s="56">
        <f t="shared" si="314"/>
        <v>0</v>
      </c>
      <c r="U1238" s="141">
        <f t="shared" si="312"/>
        <v>0</v>
      </c>
      <c r="V1238" s="32" t="s">
        <v>983</v>
      </c>
    </row>
    <row r="1239" spans="1:23" thickTop="1" thickBot="1">
      <c r="A1239" s="32">
        <v>951</v>
      </c>
      <c r="C1239" s="57">
        <f t="shared" si="307"/>
        <v>991.27</v>
      </c>
      <c r="D1239" s="58">
        <v>3000</v>
      </c>
      <c r="E1239" s="59">
        <f t="shared" si="313"/>
        <v>0</v>
      </c>
      <c r="F1239" s="52" t="s">
        <v>1106</v>
      </c>
      <c r="G1239" s="138" t="s">
        <v>495</v>
      </c>
      <c r="H1239" s="142" t="s">
        <v>24</v>
      </c>
      <c r="I1239" s="143">
        <v>490</v>
      </c>
      <c r="J1239" s="143">
        <f t="shared" si="306"/>
        <v>93.1</v>
      </c>
      <c r="K1239" s="125">
        <f t="shared" si="308"/>
        <v>583.1</v>
      </c>
      <c r="L1239" s="143">
        <f t="shared" si="309"/>
        <v>23.324000000000002</v>
      </c>
      <c r="M1239" s="51">
        <f t="shared" si="310"/>
        <v>606.42399999999998</v>
      </c>
      <c r="N1239" s="54">
        <v>10</v>
      </c>
      <c r="O1239" s="95">
        <v>0</v>
      </c>
      <c r="P1239" s="54">
        <v>0</v>
      </c>
      <c r="Q1239" s="55">
        <f t="shared" si="303"/>
        <v>10</v>
      </c>
      <c r="S1239" s="61">
        <f t="shared" si="311"/>
        <v>6064.24</v>
      </c>
      <c r="T1239" s="56">
        <f t="shared" si="314"/>
        <v>0</v>
      </c>
      <c r="U1239" s="141">
        <f t="shared" si="312"/>
        <v>0</v>
      </c>
      <c r="V1239" s="32" t="s">
        <v>1170</v>
      </c>
    </row>
    <row r="1240" spans="1:23" thickTop="1" thickBot="1">
      <c r="A1240" s="32">
        <v>952</v>
      </c>
      <c r="B1240" s="60">
        <v>2</v>
      </c>
      <c r="C1240" s="57">
        <f t="shared" si="307"/>
        <v>1709.4349999999999</v>
      </c>
      <c r="D1240" s="58">
        <v>5000</v>
      </c>
      <c r="E1240" s="59">
        <f t="shared" si="313"/>
        <v>0</v>
      </c>
      <c r="F1240" s="52" t="s">
        <v>1107</v>
      </c>
      <c r="G1240" s="138" t="s">
        <v>1108</v>
      </c>
      <c r="H1240" s="142" t="s">
        <v>24</v>
      </c>
      <c r="I1240" s="143">
        <v>845</v>
      </c>
      <c r="J1240" s="143">
        <f t="shared" si="306"/>
        <v>160.55000000000001</v>
      </c>
      <c r="K1240" s="125">
        <f t="shared" si="308"/>
        <v>1005.55</v>
      </c>
      <c r="L1240" s="143">
        <f t="shared" si="309"/>
        <v>40.222000000000001</v>
      </c>
      <c r="M1240" s="51">
        <f t="shared" si="310"/>
        <v>1045.7719999999999</v>
      </c>
      <c r="N1240" s="54">
        <v>6</v>
      </c>
      <c r="O1240" s="95">
        <v>0</v>
      </c>
      <c r="P1240" s="54">
        <v>0</v>
      </c>
      <c r="Q1240" s="55">
        <f t="shared" si="303"/>
        <v>6</v>
      </c>
      <c r="S1240" s="61">
        <f t="shared" si="311"/>
        <v>6274.6319999999996</v>
      </c>
      <c r="T1240" s="56">
        <f t="shared" si="314"/>
        <v>0</v>
      </c>
      <c r="U1240" s="141">
        <f t="shared" si="312"/>
        <v>0</v>
      </c>
    </row>
    <row r="1241" spans="1:23" thickTop="1" thickBot="1">
      <c r="A1241" s="32">
        <v>953</v>
      </c>
      <c r="C1241" s="57">
        <f t="shared" si="307"/>
        <v>4064.2069999999999</v>
      </c>
      <c r="D1241" s="58">
        <v>4700</v>
      </c>
      <c r="E1241" s="59">
        <f t="shared" si="313"/>
        <v>0</v>
      </c>
      <c r="F1241" s="52" t="s">
        <v>1458</v>
      </c>
      <c r="G1241" s="138" t="s">
        <v>1459</v>
      </c>
      <c r="H1241" s="142" t="s">
        <v>24</v>
      </c>
      <c r="I1241" s="143">
        <v>2009</v>
      </c>
      <c r="J1241" s="143">
        <f t="shared" si="306"/>
        <v>381.71</v>
      </c>
      <c r="K1241" s="125">
        <f t="shared" si="308"/>
        <v>2390.71</v>
      </c>
      <c r="L1241" s="143">
        <f t="shared" si="309"/>
        <v>95.628399999999999</v>
      </c>
      <c r="M1241" s="51">
        <f t="shared" si="310"/>
        <v>2486.3384000000001</v>
      </c>
      <c r="N1241" s="54">
        <v>3</v>
      </c>
      <c r="O1241" s="95">
        <v>0</v>
      </c>
      <c r="P1241" s="54">
        <v>0</v>
      </c>
      <c r="Q1241" s="55">
        <f t="shared" si="303"/>
        <v>3</v>
      </c>
      <c r="S1241" s="61">
        <f t="shared" si="311"/>
        <v>7459.0151999999998</v>
      </c>
      <c r="T1241" s="56">
        <f t="shared" si="314"/>
        <v>0</v>
      </c>
      <c r="U1241" s="141">
        <f t="shared" si="312"/>
        <v>0</v>
      </c>
      <c r="V1241" s="32" t="s">
        <v>1324</v>
      </c>
    </row>
    <row r="1242" spans="1:23" thickTop="1" thickBot="1">
      <c r="A1242" s="32">
        <v>954</v>
      </c>
      <c r="C1242" s="57">
        <f t="shared" si="307"/>
        <v>4794.51</v>
      </c>
      <c r="D1242" s="58">
        <v>4800</v>
      </c>
      <c r="E1242" s="59">
        <f t="shared" si="313"/>
        <v>0</v>
      </c>
      <c r="F1242" s="52" t="s">
        <v>1458</v>
      </c>
      <c r="G1242" s="138" t="s">
        <v>1459</v>
      </c>
      <c r="H1242" s="142" t="s">
        <v>24</v>
      </c>
      <c r="I1242" s="143">
        <v>2370</v>
      </c>
      <c r="J1242" s="143">
        <f t="shared" si="306"/>
        <v>450.3</v>
      </c>
      <c r="K1242" s="125">
        <f t="shared" si="308"/>
        <v>2820.3</v>
      </c>
      <c r="L1242" s="143">
        <f t="shared" si="309"/>
        <v>112.81200000000001</v>
      </c>
      <c r="M1242" s="51">
        <f t="shared" si="310"/>
        <v>2933.1120000000001</v>
      </c>
      <c r="N1242" s="54">
        <v>3</v>
      </c>
      <c r="O1242" s="95">
        <v>0</v>
      </c>
      <c r="P1242" s="54">
        <v>0</v>
      </c>
      <c r="Q1242" s="55">
        <f t="shared" si="303"/>
        <v>3</v>
      </c>
      <c r="S1242" s="61">
        <f t="shared" si="311"/>
        <v>8799.3359999999993</v>
      </c>
      <c r="T1242" s="56">
        <f t="shared" si="314"/>
        <v>0</v>
      </c>
      <c r="U1242" s="141">
        <f t="shared" si="312"/>
        <v>0</v>
      </c>
      <c r="V1242" s="32" t="s">
        <v>1493</v>
      </c>
    </row>
    <row r="1243" spans="1:23" thickTop="1" thickBot="1">
      <c r="A1243" s="32">
        <v>955</v>
      </c>
      <c r="B1243" s="60">
        <v>18</v>
      </c>
      <c r="C1243" s="57">
        <f t="shared" si="307"/>
        <v>4685.268</v>
      </c>
      <c r="D1243" s="58">
        <v>4360</v>
      </c>
      <c r="E1243" s="59">
        <f t="shared" si="313"/>
        <v>0</v>
      </c>
      <c r="F1243" s="52" t="s">
        <v>648</v>
      </c>
      <c r="G1243" s="138" t="s">
        <v>649</v>
      </c>
      <c r="H1243" s="142" t="s">
        <v>24</v>
      </c>
      <c r="I1243" s="143">
        <v>2316</v>
      </c>
      <c r="J1243" s="143">
        <f t="shared" si="306"/>
        <v>440.04</v>
      </c>
      <c r="K1243" s="125">
        <f t="shared" si="308"/>
        <v>2756.04</v>
      </c>
      <c r="L1243" s="143">
        <f t="shared" si="309"/>
        <v>110.24160000000001</v>
      </c>
      <c r="M1243" s="51">
        <f t="shared" si="310"/>
        <v>2866.2815999999998</v>
      </c>
      <c r="N1243" s="54">
        <v>2</v>
      </c>
      <c r="O1243" s="95">
        <v>0</v>
      </c>
      <c r="P1243" s="54">
        <v>0</v>
      </c>
      <c r="Q1243" s="55">
        <f t="shared" si="303"/>
        <v>2</v>
      </c>
      <c r="S1243" s="61">
        <f t="shared" si="311"/>
        <v>5732.5631999999996</v>
      </c>
      <c r="T1243" s="56">
        <f t="shared" si="314"/>
        <v>0</v>
      </c>
      <c r="U1243" s="141">
        <f t="shared" si="312"/>
        <v>0</v>
      </c>
    </row>
    <row r="1244" spans="1:23" thickTop="1" thickBot="1">
      <c r="A1244" s="32">
        <v>956</v>
      </c>
      <c r="C1244" s="57">
        <f t="shared" si="307"/>
        <v>1145.0179999999998</v>
      </c>
      <c r="D1244" s="58">
        <v>1000</v>
      </c>
      <c r="E1244" s="59">
        <f t="shared" si="313"/>
        <v>0</v>
      </c>
      <c r="F1244" s="52" t="s">
        <v>1225</v>
      </c>
      <c r="G1244" s="138" t="s">
        <v>1390</v>
      </c>
      <c r="H1244" s="142" t="s">
        <v>24</v>
      </c>
      <c r="I1244" s="143">
        <v>566</v>
      </c>
      <c r="J1244" s="143">
        <f t="shared" si="306"/>
        <v>107.54</v>
      </c>
      <c r="K1244" s="125">
        <f t="shared" si="308"/>
        <v>673.54</v>
      </c>
      <c r="L1244" s="143">
        <f t="shared" si="309"/>
        <v>26.941599999999998</v>
      </c>
      <c r="M1244" s="51">
        <f t="shared" si="310"/>
        <v>700.48159999999996</v>
      </c>
      <c r="N1244" s="54">
        <v>20</v>
      </c>
      <c r="O1244" s="95">
        <v>0</v>
      </c>
      <c r="P1244" s="54">
        <v>0</v>
      </c>
      <c r="Q1244" s="55">
        <f t="shared" si="303"/>
        <v>20</v>
      </c>
      <c r="S1244" s="61">
        <f t="shared" si="311"/>
        <v>14009.632</v>
      </c>
      <c r="T1244" s="56">
        <f t="shared" si="314"/>
        <v>0</v>
      </c>
      <c r="U1244" s="141">
        <f t="shared" si="312"/>
        <v>0</v>
      </c>
      <c r="V1244" s="32">
        <v>2014</v>
      </c>
    </row>
    <row r="1245" spans="1:23" thickTop="1" thickBot="1">
      <c r="A1245" s="32">
        <v>959</v>
      </c>
      <c r="C1245" s="57">
        <f t="shared" si="307"/>
        <v>1385.7549999999999</v>
      </c>
      <c r="D1245" s="58">
        <v>1500</v>
      </c>
      <c r="E1245" s="59">
        <f t="shared" si="313"/>
        <v>0</v>
      </c>
      <c r="F1245" s="52" t="s">
        <v>1225</v>
      </c>
      <c r="G1245" s="138" t="s">
        <v>1391</v>
      </c>
      <c r="H1245" s="142" t="s">
        <v>24</v>
      </c>
      <c r="I1245" s="143">
        <v>685</v>
      </c>
      <c r="J1245" s="143">
        <f t="shared" si="306"/>
        <v>130.15</v>
      </c>
      <c r="K1245" s="125">
        <f t="shared" si="308"/>
        <v>815.15</v>
      </c>
      <c r="L1245" s="143">
        <f t="shared" si="309"/>
        <v>32.606000000000002</v>
      </c>
      <c r="M1245" s="51">
        <f t="shared" si="310"/>
        <v>847.75599999999997</v>
      </c>
      <c r="N1245" s="54">
        <v>10</v>
      </c>
      <c r="O1245" s="95">
        <v>0</v>
      </c>
      <c r="P1245" s="54">
        <v>0</v>
      </c>
      <c r="Q1245" s="55">
        <f t="shared" si="303"/>
        <v>10</v>
      </c>
      <c r="S1245" s="61">
        <f t="shared" si="311"/>
        <v>8477.56</v>
      </c>
      <c r="T1245" s="56">
        <f t="shared" si="314"/>
        <v>0</v>
      </c>
      <c r="U1245" s="141">
        <f t="shared" si="312"/>
        <v>0</v>
      </c>
      <c r="V1245" s="32">
        <v>2014</v>
      </c>
    </row>
    <row r="1246" spans="1:23" thickTop="1" thickBot="1">
      <c r="A1246" s="32">
        <v>960</v>
      </c>
      <c r="C1246" s="57">
        <f t="shared" si="307"/>
        <v>562.39400000000001</v>
      </c>
      <c r="D1246" s="58">
        <v>600</v>
      </c>
      <c r="E1246" s="59">
        <f t="shared" si="313"/>
        <v>0</v>
      </c>
      <c r="F1246" s="52" t="s">
        <v>1225</v>
      </c>
      <c r="G1246" s="138" t="s">
        <v>683</v>
      </c>
      <c r="H1246" s="142" t="s">
        <v>24</v>
      </c>
      <c r="I1246" s="143">
        <v>278</v>
      </c>
      <c r="J1246" s="143">
        <f t="shared" si="306"/>
        <v>52.82</v>
      </c>
      <c r="K1246" s="125">
        <f t="shared" si="308"/>
        <v>330.82</v>
      </c>
      <c r="L1246" s="143">
        <f t="shared" si="309"/>
        <v>13.232799999999999</v>
      </c>
      <c r="M1246" s="51">
        <f t="shared" si="310"/>
        <v>344.05279999999999</v>
      </c>
      <c r="N1246" s="54">
        <v>24</v>
      </c>
      <c r="O1246" s="95">
        <v>0</v>
      </c>
      <c r="P1246" s="54">
        <v>0</v>
      </c>
      <c r="Q1246" s="55">
        <f t="shared" si="303"/>
        <v>24</v>
      </c>
      <c r="S1246" s="61">
        <f t="shared" si="311"/>
        <v>8257.2672000000002</v>
      </c>
      <c r="T1246" s="56">
        <f t="shared" si="314"/>
        <v>0</v>
      </c>
      <c r="U1246" s="141">
        <f t="shared" si="312"/>
        <v>0</v>
      </c>
      <c r="V1246" s="32">
        <v>2014</v>
      </c>
    </row>
    <row r="1247" spans="1:23" thickTop="1" thickBot="1">
      <c r="A1247" s="32">
        <v>957</v>
      </c>
      <c r="C1247" s="57">
        <f t="shared" si="307"/>
        <v>408.64599999999996</v>
      </c>
      <c r="D1247" s="58">
        <v>500</v>
      </c>
      <c r="E1247" s="59">
        <f t="shared" si="313"/>
        <v>0</v>
      </c>
      <c r="F1247" s="52" t="s">
        <v>1225</v>
      </c>
      <c r="G1247" s="138" t="s">
        <v>1389</v>
      </c>
      <c r="H1247" s="142" t="s">
        <v>24</v>
      </c>
      <c r="I1247" s="143">
        <v>202</v>
      </c>
      <c r="J1247" s="143">
        <f t="shared" si="306"/>
        <v>38.380000000000003</v>
      </c>
      <c r="K1247" s="125">
        <f t="shared" si="308"/>
        <v>240.38</v>
      </c>
      <c r="L1247" s="143">
        <f t="shared" si="309"/>
        <v>9.6151999999999997</v>
      </c>
      <c r="M1247" s="51">
        <f t="shared" si="310"/>
        <v>249.99519999999998</v>
      </c>
      <c r="N1247" s="54">
        <v>10</v>
      </c>
      <c r="O1247" s="95">
        <v>0</v>
      </c>
      <c r="P1247" s="54">
        <v>0</v>
      </c>
      <c r="Q1247" s="55">
        <f t="shared" si="303"/>
        <v>10</v>
      </c>
      <c r="S1247" s="61">
        <f t="shared" si="311"/>
        <v>2499.9519999999998</v>
      </c>
      <c r="T1247" s="56">
        <f t="shared" si="314"/>
        <v>0</v>
      </c>
      <c r="U1247" s="141">
        <f t="shared" si="312"/>
        <v>0</v>
      </c>
      <c r="V1247" s="32">
        <v>2013</v>
      </c>
    </row>
    <row r="1248" spans="1:23" ht="18.75" customHeight="1" thickTop="1" thickBot="1">
      <c r="A1248" s="32">
        <v>958</v>
      </c>
      <c r="C1248" s="57">
        <f t="shared" si="307"/>
        <v>1662.9060000000002</v>
      </c>
      <c r="D1248" s="58">
        <v>7500</v>
      </c>
      <c r="E1248" s="59">
        <f t="shared" si="313"/>
        <v>0</v>
      </c>
      <c r="F1248" s="52" t="s">
        <v>1013</v>
      </c>
      <c r="G1248" s="138" t="s">
        <v>1014</v>
      </c>
      <c r="H1248" s="142" t="s">
        <v>24</v>
      </c>
      <c r="I1248" s="143">
        <v>822</v>
      </c>
      <c r="J1248" s="143">
        <f t="shared" si="306"/>
        <v>156.18</v>
      </c>
      <c r="K1248" s="125">
        <f t="shared" si="308"/>
        <v>978.18000000000006</v>
      </c>
      <c r="L1248" s="143">
        <f t="shared" si="309"/>
        <v>39.127200000000002</v>
      </c>
      <c r="M1248" s="51">
        <f t="shared" si="310"/>
        <v>1017.3072000000001</v>
      </c>
      <c r="N1248" s="54">
        <v>4</v>
      </c>
      <c r="O1248" s="95">
        <v>0</v>
      </c>
      <c r="P1248" s="54">
        <v>0</v>
      </c>
      <c r="Q1248" s="55">
        <f t="shared" si="303"/>
        <v>4</v>
      </c>
      <c r="S1248" s="61">
        <f t="shared" si="311"/>
        <v>4069.2288000000003</v>
      </c>
      <c r="T1248" s="56">
        <f t="shared" si="314"/>
        <v>0</v>
      </c>
      <c r="U1248" s="141">
        <f t="shared" si="312"/>
        <v>0</v>
      </c>
      <c r="V1248" s="32" t="s">
        <v>1015</v>
      </c>
    </row>
    <row r="1249" spans="1:23" thickTop="1" thickBot="1">
      <c r="A1249" s="32">
        <v>961</v>
      </c>
      <c r="C1249" s="57">
        <f t="shared" si="307"/>
        <v>7509.3759999999993</v>
      </c>
      <c r="D1249" s="58">
        <v>9650</v>
      </c>
      <c r="E1249" s="59">
        <f t="shared" si="313"/>
        <v>0</v>
      </c>
      <c r="F1249" s="52" t="s">
        <v>2275</v>
      </c>
      <c r="G1249" s="144" t="s">
        <v>2276</v>
      </c>
      <c r="H1249" s="142" t="s">
        <v>24</v>
      </c>
      <c r="I1249" s="143">
        <v>3712</v>
      </c>
      <c r="J1249" s="143">
        <f t="shared" si="306"/>
        <v>705.28</v>
      </c>
      <c r="K1249" s="125">
        <f t="shared" si="308"/>
        <v>4417.28</v>
      </c>
      <c r="L1249" s="143">
        <f t="shared" si="309"/>
        <v>176.69119999999998</v>
      </c>
      <c r="M1249" s="51">
        <f t="shared" si="310"/>
        <v>4593.9712</v>
      </c>
      <c r="N1249" s="54">
        <v>1</v>
      </c>
      <c r="O1249" s="95">
        <v>0</v>
      </c>
      <c r="P1249" s="54">
        <v>0</v>
      </c>
      <c r="Q1249" s="55">
        <f t="shared" si="303"/>
        <v>1</v>
      </c>
      <c r="S1249" s="61">
        <f t="shared" si="311"/>
        <v>4593.9712</v>
      </c>
      <c r="T1249" s="56">
        <f t="shared" si="314"/>
        <v>0</v>
      </c>
      <c r="U1249" s="141">
        <f t="shared" si="312"/>
        <v>0</v>
      </c>
      <c r="V1249" s="32" t="s">
        <v>2278</v>
      </c>
      <c r="W1249" s="32">
        <v>8093</v>
      </c>
    </row>
    <row r="1250" spans="1:23" thickTop="1" thickBot="1">
      <c r="C1250" s="57">
        <f t="shared" si="307"/>
        <v>7509.3759999999993</v>
      </c>
      <c r="D1250" s="58">
        <v>9650</v>
      </c>
      <c r="E1250" s="59">
        <f t="shared" si="313"/>
        <v>0</v>
      </c>
      <c r="F1250" s="52" t="s">
        <v>2275</v>
      </c>
      <c r="G1250" s="144" t="s">
        <v>2277</v>
      </c>
      <c r="H1250" s="142" t="s">
        <v>24</v>
      </c>
      <c r="I1250" s="143">
        <v>3712</v>
      </c>
      <c r="J1250" s="143">
        <f t="shared" si="306"/>
        <v>705.28</v>
      </c>
      <c r="K1250" s="125">
        <f t="shared" si="308"/>
        <v>4417.28</v>
      </c>
      <c r="L1250" s="143">
        <f t="shared" si="309"/>
        <v>176.69119999999998</v>
      </c>
      <c r="M1250" s="51">
        <f t="shared" si="310"/>
        <v>4593.9712</v>
      </c>
      <c r="N1250" s="54">
        <v>1</v>
      </c>
      <c r="O1250" s="95">
        <v>0</v>
      </c>
      <c r="P1250" s="54">
        <v>0</v>
      </c>
      <c r="Q1250" s="55">
        <f t="shared" si="303"/>
        <v>1</v>
      </c>
      <c r="S1250" s="61">
        <f t="shared" si="311"/>
        <v>4593.9712</v>
      </c>
      <c r="T1250" s="56">
        <f t="shared" si="314"/>
        <v>0</v>
      </c>
      <c r="U1250" s="141">
        <f t="shared" si="312"/>
        <v>0</v>
      </c>
      <c r="V1250" s="32" t="s">
        <v>2278</v>
      </c>
      <c r="W1250" s="32">
        <v>8094</v>
      </c>
    </row>
    <row r="1251" spans="1:23" thickTop="1" thickBot="1">
      <c r="C1251" s="57">
        <f t="shared" si="307"/>
        <v>18186.77</v>
      </c>
      <c r="D1251" s="58">
        <v>22500</v>
      </c>
      <c r="E1251" s="59">
        <f t="shared" si="313"/>
        <v>0</v>
      </c>
      <c r="F1251" s="52" t="s">
        <v>1119</v>
      </c>
      <c r="G1251" s="138" t="s">
        <v>1547</v>
      </c>
      <c r="H1251" s="142" t="s">
        <v>24</v>
      </c>
      <c r="I1251" s="143">
        <v>8990</v>
      </c>
      <c r="J1251" s="143">
        <f t="shared" si="306"/>
        <v>1708.1</v>
      </c>
      <c r="K1251" s="125">
        <f t="shared" si="308"/>
        <v>10698.1</v>
      </c>
      <c r="L1251" s="143">
        <f t="shared" si="309"/>
        <v>427.92400000000004</v>
      </c>
      <c r="M1251" s="51">
        <f t="shared" si="310"/>
        <v>11126.024000000001</v>
      </c>
      <c r="N1251" s="54">
        <v>2</v>
      </c>
      <c r="O1251" s="95">
        <v>0</v>
      </c>
      <c r="P1251" s="54">
        <v>0</v>
      </c>
      <c r="Q1251" s="55">
        <f t="shared" si="303"/>
        <v>2</v>
      </c>
      <c r="S1251" s="61">
        <f t="shared" si="311"/>
        <v>22252.048000000003</v>
      </c>
      <c r="T1251" s="56">
        <f t="shared" si="314"/>
        <v>0</v>
      </c>
      <c r="U1251" s="141">
        <f t="shared" si="312"/>
        <v>0</v>
      </c>
      <c r="V1251" s="32" t="s">
        <v>1170</v>
      </c>
    </row>
    <row r="1252" spans="1:23" thickTop="1" thickBot="1">
      <c r="A1252" s="32">
        <v>962</v>
      </c>
      <c r="C1252" s="57">
        <f t="shared" si="307"/>
        <v>18186.77</v>
      </c>
      <c r="D1252" s="58">
        <v>22500</v>
      </c>
      <c r="E1252" s="59">
        <f t="shared" si="313"/>
        <v>0</v>
      </c>
      <c r="F1252" s="52" t="s">
        <v>1119</v>
      </c>
      <c r="G1252" s="138" t="s">
        <v>1543</v>
      </c>
      <c r="H1252" s="142" t="s">
        <v>24</v>
      </c>
      <c r="I1252" s="143">
        <v>8990</v>
      </c>
      <c r="J1252" s="143">
        <f t="shared" si="306"/>
        <v>1708.1</v>
      </c>
      <c r="K1252" s="125">
        <f t="shared" si="308"/>
        <v>10698.1</v>
      </c>
      <c r="L1252" s="143">
        <f t="shared" si="309"/>
        <v>427.92400000000004</v>
      </c>
      <c r="M1252" s="51">
        <f t="shared" si="310"/>
        <v>11126.024000000001</v>
      </c>
      <c r="N1252" s="54">
        <v>1</v>
      </c>
      <c r="O1252" s="95">
        <v>0</v>
      </c>
      <c r="P1252" s="54">
        <v>0</v>
      </c>
      <c r="Q1252" s="55">
        <f t="shared" si="303"/>
        <v>1</v>
      </c>
      <c r="S1252" s="61">
        <f t="shared" si="311"/>
        <v>11126.024000000001</v>
      </c>
      <c r="T1252" s="56">
        <f t="shared" si="314"/>
        <v>0</v>
      </c>
      <c r="U1252" s="141">
        <f t="shared" si="312"/>
        <v>0</v>
      </c>
      <c r="V1252" s="32" t="s">
        <v>1170</v>
      </c>
    </row>
    <row r="1253" spans="1:23" thickTop="1" thickBot="1">
      <c r="A1253" s="32">
        <v>963</v>
      </c>
      <c r="C1253" s="57">
        <f t="shared" si="307"/>
        <v>16163.77</v>
      </c>
      <c r="D1253" s="58">
        <v>22500</v>
      </c>
      <c r="E1253" s="59">
        <f t="shared" si="313"/>
        <v>0</v>
      </c>
      <c r="F1253" s="52" t="s">
        <v>1119</v>
      </c>
      <c r="G1253" s="138" t="s">
        <v>1540</v>
      </c>
      <c r="H1253" s="142" t="s">
        <v>24</v>
      </c>
      <c r="I1253" s="143">
        <v>7990</v>
      </c>
      <c r="J1253" s="143">
        <f t="shared" si="306"/>
        <v>1518.1</v>
      </c>
      <c r="K1253" s="125">
        <f t="shared" si="308"/>
        <v>9508.1</v>
      </c>
      <c r="L1253" s="143">
        <f t="shared" si="309"/>
        <v>380.32400000000001</v>
      </c>
      <c r="M1253" s="51">
        <f t="shared" si="310"/>
        <v>9888.4240000000009</v>
      </c>
      <c r="N1253" s="54">
        <v>2</v>
      </c>
      <c r="O1253" s="95">
        <v>0</v>
      </c>
      <c r="P1253" s="54">
        <v>0</v>
      </c>
      <c r="Q1253" s="55">
        <f t="shared" si="303"/>
        <v>2</v>
      </c>
      <c r="S1253" s="61">
        <f t="shared" si="311"/>
        <v>19776.848000000002</v>
      </c>
      <c r="T1253" s="56">
        <f t="shared" si="314"/>
        <v>0</v>
      </c>
      <c r="U1253" s="141">
        <f t="shared" si="312"/>
        <v>0</v>
      </c>
      <c r="V1253" s="32" t="s">
        <v>1170</v>
      </c>
    </row>
    <row r="1254" spans="1:23" thickTop="1" thickBot="1">
      <c r="A1254" s="32">
        <v>1019</v>
      </c>
      <c r="C1254" s="57">
        <f t="shared" si="307"/>
        <v>18186.77</v>
      </c>
      <c r="D1254" s="58">
        <v>25500</v>
      </c>
      <c r="E1254" s="59">
        <f t="shared" si="313"/>
        <v>0</v>
      </c>
      <c r="F1254" s="52" t="s">
        <v>1119</v>
      </c>
      <c r="G1254" s="138" t="s">
        <v>1546</v>
      </c>
      <c r="H1254" s="142" t="s">
        <v>24</v>
      </c>
      <c r="I1254" s="143">
        <v>8990</v>
      </c>
      <c r="J1254" s="143">
        <f t="shared" si="306"/>
        <v>1708.1</v>
      </c>
      <c r="K1254" s="125">
        <f t="shared" si="308"/>
        <v>10698.1</v>
      </c>
      <c r="L1254" s="143">
        <f t="shared" si="309"/>
        <v>427.92400000000004</v>
      </c>
      <c r="M1254" s="51">
        <f t="shared" si="310"/>
        <v>11126.024000000001</v>
      </c>
      <c r="N1254" s="54">
        <v>1</v>
      </c>
      <c r="O1254" s="95">
        <v>0</v>
      </c>
      <c r="P1254" s="54">
        <v>0</v>
      </c>
      <c r="Q1254" s="55">
        <f t="shared" si="303"/>
        <v>1</v>
      </c>
      <c r="S1254" s="61">
        <f t="shared" si="311"/>
        <v>11126.024000000001</v>
      </c>
      <c r="T1254" s="56">
        <f t="shared" si="314"/>
        <v>0</v>
      </c>
      <c r="U1254" s="141">
        <f t="shared" si="312"/>
        <v>0</v>
      </c>
      <c r="V1254" s="32" t="s">
        <v>1170</v>
      </c>
    </row>
    <row r="1255" spans="1:23" thickTop="1" thickBot="1">
      <c r="A1255" s="32">
        <v>967</v>
      </c>
      <c r="C1255" s="57">
        <f t="shared" si="307"/>
        <v>18898.865999999998</v>
      </c>
      <c r="D1255" s="58">
        <v>24500</v>
      </c>
      <c r="E1255" s="59">
        <f t="shared" si="313"/>
        <v>0</v>
      </c>
      <c r="F1255" s="52" t="s">
        <v>1119</v>
      </c>
      <c r="G1255" s="138" t="s">
        <v>1541</v>
      </c>
      <c r="H1255" s="142" t="s">
        <v>24</v>
      </c>
      <c r="I1255" s="143">
        <v>9342</v>
      </c>
      <c r="J1255" s="143">
        <f t="shared" si="306"/>
        <v>1774.98</v>
      </c>
      <c r="K1255" s="125">
        <f t="shared" si="308"/>
        <v>11116.98</v>
      </c>
      <c r="L1255" s="143">
        <f t="shared" si="309"/>
        <v>444.67919999999998</v>
      </c>
      <c r="M1255" s="51">
        <f t="shared" si="310"/>
        <v>11561.6592</v>
      </c>
      <c r="N1255" s="54">
        <v>2</v>
      </c>
      <c r="O1255" s="95">
        <v>0</v>
      </c>
      <c r="P1255" s="54">
        <v>0</v>
      </c>
      <c r="Q1255" s="55">
        <f t="shared" si="303"/>
        <v>2</v>
      </c>
      <c r="S1255" s="61">
        <f t="shared" si="311"/>
        <v>23123.3184</v>
      </c>
      <c r="T1255" s="56">
        <f t="shared" si="314"/>
        <v>0</v>
      </c>
      <c r="U1255" s="141">
        <f t="shared" si="312"/>
        <v>0</v>
      </c>
      <c r="V1255" s="32" t="s">
        <v>1324</v>
      </c>
    </row>
    <row r="1256" spans="1:23" thickTop="1" thickBot="1">
      <c r="A1256" s="32">
        <v>968</v>
      </c>
      <c r="C1256" s="57">
        <f t="shared" si="307"/>
        <v>18186.77</v>
      </c>
      <c r="D1256" s="58">
        <v>35200</v>
      </c>
      <c r="E1256" s="59">
        <f t="shared" si="313"/>
        <v>0</v>
      </c>
      <c r="F1256" s="52" t="s">
        <v>1119</v>
      </c>
      <c r="G1256" s="138" t="s">
        <v>1545</v>
      </c>
      <c r="H1256" s="142" t="s">
        <v>24</v>
      </c>
      <c r="I1256" s="143">
        <v>8990</v>
      </c>
      <c r="J1256" s="143">
        <f t="shared" si="306"/>
        <v>1708.1</v>
      </c>
      <c r="K1256" s="125">
        <f t="shared" si="308"/>
        <v>10698.1</v>
      </c>
      <c r="L1256" s="143">
        <f t="shared" si="309"/>
        <v>427.92400000000004</v>
      </c>
      <c r="M1256" s="51">
        <f t="shared" si="310"/>
        <v>11126.024000000001</v>
      </c>
      <c r="N1256" s="54">
        <v>1</v>
      </c>
      <c r="O1256" s="95">
        <v>0</v>
      </c>
      <c r="P1256" s="54">
        <v>0</v>
      </c>
      <c r="Q1256" s="55">
        <f t="shared" ref="Q1256:Q1266" si="315">N1256-P1256</f>
        <v>1</v>
      </c>
      <c r="S1256" s="61">
        <f t="shared" si="311"/>
        <v>11126.024000000001</v>
      </c>
      <c r="T1256" s="56">
        <f t="shared" si="314"/>
        <v>0</v>
      </c>
      <c r="U1256" s="141">
        <f t="shared" si="312"/>
        <v>0</v>
      </c>
      <c r="V1256" s="32" t="s">
        <v>1170</v>
      </c>
    </row>
    <row r="1257" spans="1:23" thickTop="1" thickBot="1">
      <c r="A1257" s="32">
        <v>1020</v>
      </c>
      <c r="C1257" s="57">
        <f t="shared" si="307"/>
        <v>18186.77</v>
      </c>
      <c r="D1257" s="58">
        <v>22500</v>
      </c>
      <c r="E1257" s="59">
        <f t="shared" si="313"/>
        <v>0</v>
      </c>
      <c r="F1257" s="52" t="s">
        <v>1119</v>
      </c>
      <c r="G1257" s="138" t="s">
        <v>1542</v>
      </c>
      <c r="H1257" s="142" t="s">
        <v>24</v>
      </c>
      <c r="I1257" s="143">
        <v>8990</v>
      </c>
      <c r="J1257" s="143">
        <f t="shared" si="306"/>
        <v>1708.1</v>
      </c>
      <c r="K1257" s="125">
        <f t="shared" si="308"/>
        <v>10698.1</v>
      </c>
      <c r="L1257" s="143">
        <f t="shared" si="309"/>
        <v>427.92400000000004</v>
      </c>
      <c r="M1257" s="51">
        <f t="shared" si="310"/>
        <v>11126.024000000001</v>
      </c>
      <c r="N1257" s="54">
        <v>2</v>
      </c>
      <c r="O1257" s="95">
        <v>0</v>
      </c>
      <c r="P1257" s="54">
        <v>0</v>
      </c>
      <c r="Q1257" s="55">
        <f t="shared" si="315"/>
        <v>2</v>
      </c>
      <c r="S1257" s="61">
        <f t="shared" si="311"/>
        <v>22252.048000000003</v>
      </c>
      <c r="T1257" s="56">
        <f t="shared" si="314"/>
        <v>0</v>
      </c>
      <c r="U1257" s="141">
        <f t="shared" si="312"/>
        <v>0</v>
      </c>
      <c r="V1257" s="32" t="s">
        <v>1170</v>
      </c>
    </row>
    <row r="1258" spans="1:23" thickTop="1" thickBot="1">
      <c r="A1258" s="32">
        <v>1021</v>
      </c>
      <c r="C1258" s="57">
        <f t="shared" si="307"/>
        <v>18186.77</v>
      </c>
      <c r="D1258" s="58">
        <v>22500</v>
      </c>
      <c r="E1258" s="59">
        <f t="shared" si="313"/>
        <v>0</v>
      </c>
      <c r="F1258" s="52" t="s">
        <v>1119</v>
      </c>
      <c r="G1258" s="138" t="s">
        <v>1544</v>
      </c>
      <c r="H1258" s="142" t="s">
        <v>24</v>
      </c>
      <c r="I1258" s="143">
        <v>8990</v>
      </c>
      <c r="J1258" s="143">
        <f t="shared" si="306"/>
        <v>1708.1</v>
      </c>
      <c r="K1258" s="125">
        <f t="shared" si="308"/>
        <v>10698.1</v>
      </c>
      <c r="L1258" s="143">
        <f t="shared" si="309"/>
        <v>427.92400000000004</v>
      </c>
      <c r="M1258" s="51">
        <f t="shared" si="310"/>
        <v>11126.024000000001</v>
      </c>
      <c r="N1258" s="54">
        <v>1</v>
      </c>
      <c r="O1258" s="95">
        <v>0</v>
      </c>
      <c r="P1258" s="54">
        <v>0</v>
      </c>
      <c r="Q1258" s="55">
        <f t="shared" si="315"/>
        <v>1</v>
      </c>
      <c r="S1258" s="61">
        <f t="shared" si="311"/>
        <v>11126.024000000001</v>
      </c>
      <c r="T1258" s="56">
        <f t="shared" si="314"/>
        <v>0</v>
      </c>
      <c r="U1258" s="141">
        <f t="shared" si="312"/>
        <v>0</v>
      </c>
      <c r="V1258" s="32" t="s">
        <v>1170</v>
      </c>
    </row>
    <row r="1259" spans="1:23" thickTop="1" thickBot="1">
      <c r="A1259" s="32">
        <v>969</v>
      </c>
      <c r="C1259" s="57">
        <f t="shared" si="307"/>
        <v>2528.75</v>
      </c>
      <c r="D1259" s="58">
        <v>2800</v>
      </c>
      <c r="E1259" s="59">
        <f t="shared" si="313"/>
        <v>0</v>
      </c>
      <c r="F1259" s="52" t="s">
        <v>211</v>
      </c>
      <c r="G1259" s="138" t="s">
        <v>212</v>
      </c>
      <c r="H1259" s="142" t="s">
        <v>24</v>
      </c>
      <c r="I1259" s="143">
        <v>1250</v>
      </c>
      <c r="J1259" s="143">
        <f t="shared" si="306"/>
        <v>237.5</v>
      </c>
      <c r="K1259" s="125">
        <f t="shared" si="308"/>
        <v>1487.5</v>
      </c>
      <c r="L1259" s="143">
        <f t="shared" si="309"/>
        <v>59.5</v>
      </c>
      <c r="M1259" s="51">
        <f t="shared" si="310"/>
        <v>1547</v>
      </c>
      <c r="N1259" s="54">
        <v>15</v>
      </c>
      <c r="O1259" s="95">
        <v>0</v>
      </c>
      <c r="P1259" s="54">
        <v>0</v>
      </c>
      <c r="Q1259" s="55">
        <f t="shared" si="315"/>
        <v>15</v>
      </c>
      <c r="S1259" s="61">
        <f t="shared" si="311"/>
        <v>23205</v>
      </c>
      <c r="T1259" s="56">
        <f t="shared" si="314"/>
        <v>0</v>
      </c>
      <c r="U1259" s="141">
        <f t="shared" si="312"/>
        <v>0</v>
      </c>
      <c r="V1259" s="32">
        <v>2014</v>
      </c>
    </row>
    <row r="1260" spans="1:23" thickTop="1" thickBot="1">
      <c r="C1260" s="57">
        <f t="shared" si="307"/>
        <v>0</v>
      </c>
      <c r="E1260" s="59">
        <f>B1256*D1260</f>
        <v>0</v>
      </c>
      <c r="G1260" s="138"/>
      <c r="H1260" s="142" t="s">
        <v>21</v>
      </c>
      <c r="I1260" s="185"/>
      <c r="J1260" s="143">
        <f t="shared" si="306"/>
        <v>0</v>
      </c>
      <c r="K1260" s="125">
        <f t="shared" si="308"/>
        <v>0</v>
      </c>
      <c r="L1260" s="143">
        <f t="shared" si="309"/>
        <v>0</v>
      </c>
      <c r="M1260" s="51">
        <f t="shared" si="310"/>
        <v>0</v>
      </c>
      <c r="O1260" s="95">
        <v>0</v>
      </c>
      <c r="P1260" s="54">
        <v>0</v>
      </c>
      <c r="Q1260" s="55">
        <f t="shared" si="315"/>
        <v>0</v>
      </c>
      <c r="S1260" s="61">
        <f t="shared" si="311"/>
        <v>0</v>
      </c>
      <c r="T1260" s="56">
        <f t="shared" si="314"/>
        <v>0</v>
      </c>
      <c r="U1260" s="141">
        <f t="shared" si="312"/>
        <v>0</v>
      </c>
    </row>
    <row r="1261" spans="1:23" thickTop="1" thickBot="1">
      <c r="C1261" s="57">
        <f t="shared" si="307"/>
        <v>0</v>
      </c>
      <c r="E1261" s="59">
        <f>B1257*D1261</f>
        <v>0</v>
      </c>
      <c r="G1261" s="138"/>
      <c r="H1261" s="142" t="s">
        <v>21</v>
      </c>
      <c r="J1261" s="143">
        <f t="shared" si="306"/>
        <v>0</v>
      </c>
      <c r="K1261" s="125">
        <f t="shared" si="308"/>
        <v>0</v>
      </c>
      <c r="L1261" s="143">
        <f t="shared" si="309"/>
        <v>0</v>
      </c>
      <c r="M1261" s="51">
        <f t="shared" si="310"/>
        <v>0</v>
      </c>
      <c r="O1261" s="95">
        <v>0</v>
      </c>
      <c r="P1261" s="54">
        <v>0</v>
      </c>
      <c r="Q1261" s="55">
        <f t="shared" si="315"/>
        <v>0</v>
      </c>
      <c r="S1261" s="61">
        <f t="shared" si="311"/>
        <v>0</v>
      </c>
      <c r="T1261" s="56">
        <f t="shared" si="314"/>
        <v>0</v>
      </c>
      <c r="U1261" s="141">
        <f t="shared" si="312"/>
        <v>0</v>
      </c>
    </row>
    <row r="1262" spans="1:23" thickTop="1" thickBot="1">
      <c r="C1262" s="57">
        <f t="shared" si="307"/>
        <v>0</v>
      </c>
      <c r="E1262" s="59">
        <f t="shared" ref="E1262:E1267" si="316">B1270*D1262</f>
        <v>0</v>
      </c>
      <c r="G1262" s="138"/>
      <c r="H1262" s="142" t="s">
        <v>21</v>
      </c>
      <c r="J1262" s="143">
        <f t="shared" si="306"/>
        <v>0</v>
      </c>
      <c r="K1262" s="125">
        <f t="shared" si="308"/>
        <v>0</v>
      </c>
      <c r="L1262" s="143">
        <f t="shared" si="309"/>
        <v>0</v>
      </c>
      <c r="M1262" s="51">
        <f t="shared" si="310"/>
        <v>0</v>
      </c>
      <c r="O1262" s="95">
        <v>0</v>
      </c>
      <c r="P1262" s="54">
        <v>0</v>
      </c>
      <c r="Q1262" s="55">
        <f t="shared" si="315"/>
        <v>0</v>
      </c>
      <c r="S1262" s="61">
        <f t="shared" si="311"/>
        <v>0</v>
      </c>
      <c r="T1262" s="56">
        <f t="shared" si="314"/>
        <v>0</v>
      </c>
      <c r="U1262" s="141">
        <f t="shared" si="312"/>
        <v>0</v>
      </c>
    </row>
    <row r="1263" spans="1:23" thickTop="1" thickBot="1">
      <c r="C1263" s="57">
        <f t="shared" si="307"/>
        <v>0</v>
      </c>
      <c r="E1263" s="59">
        <f t="shared" si="316"/>
        <v>0</v>
      </c>
      <c r="G1263" s="138"/>
      <c r="H1263" s="142" t="s">
        <v>21</v>
      </c>
      <c r="I1263" s="185"/>
      <c r="J1263" s="143">
        <f t="shared" si="306"/>
        <v>0</v>
      </c>
      <c r="K1263" s="125">
        <f t="shared" si="308"/>
        <v>0</v>
      </c>
      <c r="L1263" s="143">
        <f t="shared" si="309"/>
        <v>0</v>
      </c>
      <c r="M1263" s="51">
        <f t="shared" si="310"/>
        <v>0</v>
      </c>
      <c r="O1263" s="95">
        <v>0</v>
      </c>
      <c r="P1263" s="54">
        <v>0</v>
      </c>
      <c r="Q1263" s="55">
        <f t="shared" si="315"/>
        <v>0</v>
      </c>
      <c r="S1263" s="61">
        <f t="shared" si="311"/>
        <v>0</v>
      </c>
      <c r="T1263" s="56">
        <f t="shared" si="314"/>
        <v>0</v>
      </c>
      <c r="U1263" s="141">
        <f t="shared" si="312"/>
        <v>0</v>
      </c>
    </row>
    <row r="1264" spans="1:23" thickTop="1" thickBot="1">
      <c r="C1264" s="57">
        <f t="shared" si="307"/>
        <v>0</v>
      </c>
      <c r="E1264" s="59">
        <f t="shared" si="316"/>
        <v>0</v>
      </c>
      <c r="G1264" s="138"/>
      <c r="H1264" s="142" t="s">
        <v>21</v>
      </c>
      <c r="J1264" s="143">
        <f t="shared" si="306"/>
        <v>0</v>
      </c>
      <c r="K1264" s="125">
        <f t="shared" si="308"/>
        <v>0</v>
      </c>
      <c r="L1264" s="143">
        <f t="shared" si="309"/>
        <v>0</v>
      </c>
      <c r="M1264" s="51">
        <f t="shared" si="310"/>
        <v>0</v>
      </c>
      <c r="O1264" s="95">
        <v>0</v>
      </c>
      <c r="P1264" s="54">
        <v>0</v>
      </c>
      <c r="Q1264" s="55">
        <f t="shared" si="315"/>
        <v>0</v>
      </c>
      <c r="S1264" s="61">
        <f t="shared" si="311"/>
        <v>0</v>
      </c>
      <c r="T1264" s="56">
        <f t="shared" si="314"/>
        <v>0</v>
      </c>
      <c r="U1264" s="141">
        <f t="shared" si="312"/>
        <v>0</v>
      </c>
    </row>
    <row r="1265" spans="1:22" thickTop="1" thickBot="1">
      <c r="C1265" s="57">
        <f t="shared" si="307"/>
        <v>0</v>
      </c>
      <c r="E1265" s="59">
        <f t="shared" si="316"/>
        <v>0</v>
      </c>
      <c r="G1265" s="138"/>
      <c r="H1265" s="142" t="s">
        <v>21</v>
      </c>
      <c r="J1265" s="143">
        <f t="shared" si="306"/>
        <v>0</v>
      </c>
      <c r="K1265" s="125">
        <f t="shared" si="308"/>
        <v>0</v>
      </c>
      <c r="L1265" s="143">
        <f t="shared" si="309"/>
        <v>0</v>
      </c>
      <c r="M1265" s="51">
        <f t="shared" si="310"/>
        <v>0</v>
      </c>
      <c r="O1265" s="95">
        <v>0</v>
      </c>
      <c r="P1265" s="54">
        <v>0</v>
      </c>
      <c r="Q1265" s="55">
        <f t="shared" si="315"/>
        <v>0</v>
      </c>
      <c r="S1265" s="61">
        <f t="shared" si="311"/>
        <v>0</v>
      </c>
      <c r="T1265" s="56">
        <f t="shared" si="314"/>
        <v>0</v>
      </c>
      <c r="U1265" s="141">
        <f t="shared" si="312"/>
        <v>0</v>
      </c>
    </row>
    <row r="1266" spans="1:22" thickTop="1" thickBot="1">
      <c r="C1266" s="57">
        <f t="shared" si="307"/>
        <v>0</v>
      </c>
      <c r="E1266" s="59">
        <f t="shared" si="316"/>
        <v>0</v>
      </c>
      <c r="G1266" s="138"/>
      <c r="H1266" s="142" t="s">
        <v>21</v>
      </c>
      <c r="J1266" s="143">
        <f t="shared" si="306"/>
        <v>0</v>
      </c>
      <c r="K1266" s="125">
        <f t="shared" si="308"/>
        <v>0</v>
      </c>
      <c r="L1266" s="143">
        <f t="shared" si="309"/>
        <v>0</v>
      </c>
      <c r="M1266" s="51">
        <f t="shared" si="310"/>
        <v>0</v>
      </c>
      <c r="O1266" s="95">
        <v>0</v>
      </c>
      <c r="P1266" s="54">
        <v>0</v>
      </c>
      <c r="Q1266" s="55">
        <f t="shared" si="315"/>
        <v>0</v>
      </c>
      <c r="S1266" s="61">
        <f t="shared" si="311"/>
        <v>0</v>
      </c>
      <c r="T1266" s="56">
        <f t="shared" si="314"/>
        <v>0</v>
      </c>
      <c r="U1266" s="141">
        <f t="shared" si="312"/>
        <v>0</v>
      </c>
    </row>
    <row r="1267" spans="1:22" thickTop="1" thickBot="1">
      <c r="E1267" s="59">
        <f t="shared" si="316"/>
        <v>0</v>
      </c>
      <c r="G1267" s="138"/>
      <c r="K1267" s="125"/>
      <c r="S1267" s="61">
        <f t="shared" si="311"/>
        <v>0</v>
      </c>
      <c r="T1267" s="56">
        <f t="shared" si="314"/>
        <v>0</v>
      </c>
      <c r="U1267" s="141">
        <f t="shared" si="312"/>
        <v>0</v>
      </c>
    </row>
    <row r="1268" spans="1:22" thickTop="1" thickBot="1">
      <c r="A1268" s="32">
        <v>815</v>
      </c>
      <c r="B1268" s="60">
        <v>5</v>
      </c>
      <c r="C1268" s="57">
        <f t="shared" ref="C1268:C1287" si="317">K1268*1.7</f>
        <v>2205.0699999999997</v>
      </c>
      <c r="D1268" s="58">
        <v>5000</v>
      </c>
      <c r="E1268" s="59">
        <f t="shared" ref="E1268:E1284" si="318">B1268*D1268</f>
        <v>25000</v>
      </c>
      <c r="F1268" s="52" t="s">
        <v>1716</v>
      </c>
      <c r="G1268" s="138" t="s">
        <v>1096</v>
      </c>
      <c r="H1268" s="142" t="s">
        <v>63</v>
      </c>
      <c r="I1268" s="143">
        <v>1090</v>
      </c>
      <c r="J1268" s="143">
        <f t="shared" ref="J1268:J1284" si="319">0.19*I1268</f>
        <v>207.1</v>
      </c>
      <c r="K1268" s="53">
        <f t="shared" ref="K1268:K1284" si="320">I1268+J1268</f>
        <v>1297.0999999999999</v>
      </c>
      <c r="L1268" s="143">
        <f t="shared" ref="L1268:L1284" si="321">0.04*K1268</f>
        <v>51.884</v>
      </c>
      <c r="M1268" s="51">
        <f t="shared" ref="M1268:M1284" si="322">K1268+L1268</f>
        <v>1348.9839999999999</v>
      </c>
      <c r="N1268" s="54">
        <v>10</v>
      </c>
      <c r="O1268" s="95">
        <v>0</v>
      </c>
      <c r="P1268" s="54">
        <v>5</v>
      </c>
      <c r="Q1268" s="55">
        <f t="shared" ref="Q1268:Q1284" si="323">N1268-P1268</f>
        <v>5</v>
      </c>
      <c r="S1268" s="61">
        <f t="shared" si="311"/>
        <v>6744.92</v>
      </c>
      <c r="U1268" s="141">
        <f t="shared" si="312"/>
        <v>-6744.92</v>
      </c>
      <c r="V1268" s="32">
        <v>2014</v>
      </c>
    </row>
    <row r="1269" spans="1:22" thickTop="1" thickBot="1">
      <c r="A1269" s="32">
        <v>817</v>
      </c>
      <c r="B1269" s="60">
        <v>2</v>
      </c>
      <c r="C1269" s="57">
        <f t="shared" si="317"/>
        <v>3333.9039999999995</v>
      </c>
      <c r="D1269" s="58">
        <v>3800</v>
      </c>
      <c r="E1269" s="59">
        <f t="shared" si="318"/>
        <v>7600</v>
      </c>
      <c r="F1269" s="52" t="s">
        <v>1716</v>
      </c>
      <c r="G1269" s="138" t="s">
        <v>1331</v>
      </c>
      <c r="H1269" s="142" t="s">
        <v>1383</v>
      </c>
      <c r="I1269" s="143">
        <v>1648</v>
      </c>
      <c r="J1269" s="143">
        <f t="shared" si="319"/>
        <v>313.12</v>
      </c>
      <c r="K1269" s="53">
        <f t="shared" si="320"/>
        <v>1961.12</v>
      </c>
      <c r="L1269" s="143">
        <f t="shared" si="321"/>
        <v>78.444800000000001</v>
      </c>
      <c r="M1269" s="51">
        <f t="shared" si="322"/>
        <v>2039.5647999999999</v>
      </c>
      <c r="N1269" s="54">
        <v>4</v>
      </c>
      <c r="O1269" s="95">
        <v>0</v>
      </c>
      <c r="P1269" s="54">
        <v>2</v>
      </c>
      <c r="Q1269" s="55">
        <f t="shared" si="323"/>
        <v>2</v>
      </c>
      <c r="S1269" s="61">
        <f t="shared" si="311"/>
        <v>4079.1295999999998</v>
      </c>
      <c r="T1269" s="56">
        <f t="shared" ref="T1269:T1284" si="324">P1269*D1269</f>
        <v>7600</v>
      </c>
      <c r="U1269" s="141">
        <f t="shared" si="312"/>
        <v>3520.8704000000002</v>
      </c>
      <c r="V1269" s="32" t="s">
        <v>1324</v>
      </c>
    </row>
    <row r="1270" spans="1:22" thickTop="1" thickBot="1">
      <c r="C1270" s="57">
        <f t="shared" si="317"/>
        <v>2548.98</v>
      </c>
      <c r="D1270" s="58">
        <v>2500</v>
      </c>
      <c r="E1270" s="59">
        <f t="shared" si="318"/>
        <v>0</v>
      </c>
      <c r="F1270" s="52" t="s">
        <v>2444</v>
      </c>
      <c r="G1270" s="138" t="s">
        <v>2450</v>
      </c>
      <c r="H1270" s="142" t="s">
        <v>225</v>
      </c>
      <c r="I1270" s="143">
        <v>1260</v>
      </c>
      <c r="J1270" s="143">
        <f t="shared" si="319"/>
        <v>239.4</v>
      </c>
      <c r="K1270" s="53">
        <f t="shared" si="320"/>
        <v>1499.4</v>
      </c>
      <c r="L1270" s="143">
        <f t="shared" si="321"/>
        <v>59.976000000000006</v>
      </c>
      <c r="M1270" s="51">
        <f t="shared" si="322"/>
        <v>1559.3760000000002</v>
      </c>
      <c r="N1270" s="54">
        <v>1</v>
      </c>
      <c r="O1270" s="95">
        <v>0</v>
      </c>
      <c r="P1270" s="54">
        <v>0</v>
      </c>
      <c r="Q1270" s="55">
        <f t="shared" si="323"/>
        <v>1</v>
      </c>
      <c r="S1270" s="61">
        <f t="shared" si="311"/>
        <v>1559.3760000000002</v>
      </c>
      <c r="T1270" s="56">
        <f t="shared" si="324"/>
        <v>0</v>
      </c>
      <c r="U1270" s="141">
        <f t="shared" si="312"/>
        <v>0</v>
      </c>
      <c r="V1270" s="32">
        <v>2013</v>
      </c>
    </row>
    <row r="1271" spans="1:22" thickTop="1" thickBot="1">
      <c r="A1271" s="32">
        <v>819</v>
      </c>
      <c r="B1271" s="60">
        <v>3</v>
      </c>
      <c r="C1271" s="57">
        <f t="shared" si="317"/>
        <v>3358.1800000000003</v>
      </c>
      <c r="D1271" s="58">
        <v>4000</v>
      </c>
      <c r="E1271" s="59">
        <f t="shared" si="318"/>
        <v>12000</v>
      </c>
      <c r="F1271" s="52" t="s">
        <v>1475</v>
      </c>
      <c r="G1271" s="138" t="s">
        <v>2451</v>
      </c>
      <c r="H1271" s="142" t="s">
        <v>624</v>
      </c>
      <c r="I1271" s="143">
        <v>1660</v>
      </c>
      <c r="J1271" s="143">
        <f t="shared" si="319"/>
        <v>315.39999999999998</v>
      </c>
      <c r="K1271" s="53">
        <f t="shared" si="320"/>
        <v>1975.4</v>
      </c>
      <c r="L1271" s="143">
        <f t="shared" si="321"/>
        <v>79.016000000000005</v>
      </c>
      <c r="M1271" s="51">
        <f t="shared" si="322"/>
        <v>2054.4160000000002</v>
      </c>
      <c r="N1271" s="54">
        <v>6</v>
      </c>
      <c r="O1271" s="95">
        <v>0</v>
      </c>
      <c r="P1271" s="54">
        <v>3</v>
      </c>
      <c r="Q1271" s="55">
        <f t="shared" si="323"/>
        <v>3</v>
      </c>
      <c r="S1271" s="61">
        <f t="shared" si="311"/>
        <v>6163.2480000000005</v>
      </c>
      <c r="T1271" s="56">
        <f t="shared" si="324"/>
        <v>12000</v>
      </c>
      <c r="U1271" s="141">
        <f t="shared" si="312"/>
        <v>5836.7519999999995</v>
      </c>
      <c r="V1271" s="32" t="s">
        <v>1689</v>
      </c>
    </row>
    <row r="1272" spans="1:22" thickTop="1" thickBot="1">
      <c r="A1272" s="32">
        <v>818</v>
      </c>
      <c r="B1272" s="60">
        <v>2</v>
      </c>
      <c r="C1272" s="57">
        <f t="shared" si="317"/>
        <v>1622.4459999999999</v>
      </c>
      <c r="D1272" s="58">
        <v>4000</v>
      </c>
      <c r="E1272" s="59">
        <f t="shared" si="318"/>
        <v>8000</v>
      </c>
      <c r="F1272" s="52" t="s">
        <v>2443</v>
      </c>
      <c r="G1272" s="138" t="s">
        <v>2449</v>
      </c>
      <c r="H1272" s="142" t="s">
        <v>11</v>
      </c>
      <c r="I1272" s="143">
        <v>802</v>
      </c>
      <c r="J1272" s="143">
        <f t="shared" si="319"/>
        <v>152.38</v>
      </c>
      <c r="K1272" s="53">
        <f t="shared" si="320"/>
        <v>954.38</v>
      </c>
      <c r="L1272" s="143">
        <f t="shared" si="321"/>
        <v>38.175200000000004</v>
      </c>
      <c r="M1272" s="51">
        <f t="shared" si="322"/>
        <v>992.55520000000001</v>
      </c>
      <c r="N1272" s="54">
        <v>9</v>
      </c>
      <c r="O1272" s="95">
        <v>0</v>
      </c>
      <c r="P1272" s="54">
        <v>2</v>
      </c>
      <c r="Q1272" s="55">
        <f t="shared" si="323"/>
        <v>7</v>
      </c>
      <c r="S1272" s="61">
        <f t="shared" si="311"/>
        <v>6947.8864000000003</v>
      </c>
      <c r="T1272" s="56">
        <f t="shared" si="324"/>
        <v>8000</v>
      </c>
      <c r="U1272" s="141">
        <f t="shared" si="312"/>
        <v>6014.8896000000004</v>
      </c>
      <c r="V1272" s="32">
        <v>2013</v>
      </c>
    </row>
    <row r="1273" spans="1:22" thickTop="1" thickBot="1">
      <c r="A1273" s="32">
        <v>821</v>
      </c>
      <c r="B1273" s="60">
        <v>0</v>
      </c>
      <c r="C1273" s="57">
        <f t="shared" si="317"/>
        <v>1889.482</v>
      </c>
      <c r="D1273" s="58">
        <v>3850</v>
      </c>
      <c r="E1273" s="59">
        <f t="shared" si="318"/>
        <v>0</v>
      </c>
      <c r="F1273" s="52" t="s">
        <v>2443</v>
      </c>
      <c r="G1273" s="138" t="s">
        <v>2462</v>
      </c>
      <c r="H1273" s="142" t="s">
        <v>624</v>
      </c>
      <c r="I1273" s="143">
        <v>934</v>
      </c>
      <c r="J1273" s="143">
        <f t="shared" si="319"/>
        <v>177.46</v>
      </c>
      <c r="K1273" s="53">
        <f t="shared" si="320"/>
        <v>1111.46</v>
      </c>
      <c r="L1273" s="143">
        <f t="shared" si="321"/>
        <v>44.458400000000005</v>
      </c>
      <c r="M1273" s="51">
        <f t="shared" si="322"/>
        <v>1155.9184</v>
      </c>
      <c r="N1273" s="54">
        <v>10</v>
      </c>
      <c r="O1273" s="95">
        <v>0</v>
      </c>
      <c r="P1273" s="54">
        <v>0</v>
      </c>
      <c r="Q1273" s="55">
        <f t="shared" si="323"/>
        <v>10</v>
      </c>
      <c r="S1273" s="61">
        <f t="shared" si="311"/>
        <v>11559.184000000001</v>
      </c>
      <c r="T1273" s="56">
        <f t="shared" si="324"/>
        <v>0</v>
      </c>
      <c r="U1273" s="141">
        <f t="shared" si="312"/>
        <v>0</v>
      </c>
      <c r="V1273" s="32">
        <v>2014</v>
      </c>
    </row>
    <row r="1274" spans="1:22" thickTop="1" thickBot="1">
      <c r="A1274" s="32">
        <v>822</v>
      </c>
      <c r="B1274" s="60">
        <v>3</v>
      </c>
      <c r="C1274" s="57">
        <f t="shared" si="317"/>
        <v>3386.502</v>
      </c>
      <c r="D1274" s="58">
        <v>3500</v>
      </c>
      <c r="E1274" s="59">
        <f t="shared" si="318"/>
        <v>10500</v>
      </c>
      <c r="F1274" s="52" t="s">
        <v>1476</v>
      </c>
      <c r="G1274" s="138" t="s">
        <v>1326</v>
      </c>
      <c r="H1274" s="142" t="s">
        <v>1383</v>
      </c>
      <c r="I1274" s="143">
        <v>1674</v>
      </c>
      <c r="J1274" s="143">
        <f t="shared" si="319"/>
        <v>318.06</v>
      </c>
      <c r="K1274" s="53">
        <f t="shared" si="320"/>
        <v>1992.06</v>
      </c>
      <c r="L1274" s="143">
        <f t="shared" si="321"/>
        <v>79.682400000000001</v>
      </c>
      <c r="M1274" s="51">
        <f t="shared" si="322"/>
        <v>2071.7424000000001</v>
      </c>
      <c r="N1274" s="54">
        <v>4</v>
      </c>
      <c r="O1274" s="95">
        <v>0</v>
      </c>
      <c r="P1274" s="54">
        <v>3</v>
      </c>
      <c r="Q1274" s="55">
        <f t="shared" si="323"/>
        <v>1</v>
      </c>
      <c r="S1274" s="61">
        <f t="shared" si="311"/>
        <v>2071.7424000000001</v>
      </c>
      <c r="T1274" s="56">
        <f t="shared" si="324"/>
        <v>10500</v>
      </c>
      <c r="U1274" s="141">
        <f t="shared" si="312"/>
        <v>4284.7727999999997</v>
      </c>
      <c r="V1274" s="32">
        <v>2014</v>
      </c>
    </row>
    <row r="1275" spans="1:22" thickTop="1" thickBot="1">
      <c r="A1275" s="32">
        <v>823</v>
      </c>
      <c r="B1275" s="60">
        <v>1</v>
      </c>
      <c r="C1275" s="57">
        <f t="shared" si="317"/>
        <v>3580.71</v>
      </c>
      <c r="D1275" s="58">
        <v>4200</v>
      </c>
      <c r="E1275" s="59">
        <f t="shared" si="318"/>
        <v>4200</v>
      </c>
      <c r="F1275" s="52" t="s">
        <v>1476</v>
      </c>
      <c r="G1275" s="138" t="s">
        <v>2451</v>
      </c>
      <c r="H1275" s="142" t="s">
        <v>624</v>
      </c>
      <c r="I1275" s="143">
        <v>1770</v>
      </c>
      <c r="J1275" s="143">
        <f t="shared" si="319"/>
        <v>336.3</v>
      </c>
      <c r="K1275" s="53">
        <f t="shared" si="320"/>
        <v>2106.3000000000002</v>
      </c>
      <c r="L1275" s="143">
        <f t="shared" si="321"/>
        <v>84.25200000000001</v>
      </c>
      <c r="M1275" s="51">
        <f t="shared" si="322"/>
        <v>2190.5520000000001</v>
      </c>
      <c r="N1275" s="54">
        <v>3</v>
      </c>
      <c r="O1275" s="95">
        <v>0</v>
      </c>
      <c r="P1275" s="54">
        <v>1</v>
      </c>
      <c r="Q1275" s="55">
        <f t="shared" si="323"/>
        <v>2</v>
      </c>
      <c r="S1275" s="61">
        <f t="shared" si="311"/>
        <v>4381.1040000000003</v>
      </c>
      <c r="T1275" s="56">
        <f t="shared" si="324"/>
        <v>4200</v>
      </c>
      <c r="U1275" s="141">
        <f t="shared" si="312"/>
        <v>2009.4479999999999</v>
      </c>
      <c r="V1275" s="32" t="s">
        <v>1689</v>
      </c>
    </row>
    <row r="1276" spans="1:22" thickTop="1" thickBot="1">
      <c r="A1276" s="32">
        <v>824</v>
      </c>
      <c r="B1276" s="60">
        <v>0</v>
      </c>
      <c r="C1276" s="57">
        <f t="shared" si="317"/>
        <v>1719.55</v>
      </c>
      <c r="D1276" s="58">
        <v>4300</v>
      </c>
      <c r="E1276" s="59">
        <f t="shared" si="318"/>
        <v>0</v>
      </c>
      <c r="F1276" s="52" t="s">
        <v>1717</v>
      </c>
      <c r="G1276" s="138" t="s">
        <v>2449</v>
      </c>
      <c r="H1276" s="142" t="s">
        <v>624</v>
      </c>
      <c r="I1276" s="143">
        <v>850</v>
      </c>
      <c r="J1276" s="143">
        <f t="shared" si="319"/>
        <v>161.5</v>
      </c>
      <c r="K1276" s="53">
        <f t="shared" si="320"/>
        <v>1011.5</v>
      </c>
      <c r="L1276" s="143">
        <f t="shared" si="321"/>
        <v>40.46</v>
      </c>
      <c r="M1276" s="51">
        <f t="shared" si="322"/>
        <v>1051.96</v>
      </c>
      <c r="N1276" s="54">
        <v>3</v>
      </c>
      <c r="O1276" s="95">
        <v>0</v>
      </c>
      <c r="P1276" s="54">
        <v>0</v>
      </c>
      <c r="Q1276" s="55">
        <f t="shared" si="323"/>
        <v>3</v>
      </c>
      <c r="S1276" s="61">
        <f t="shared" si="311"/>
        <v>3155.88</v>
      </c>
      <c r="T1276" s="56">
        <f t="shared" si="324"/>
        <v>0</v>
      </c>
      <c r="U1276" s="141">
        <f t="shared" si="312"/>
        <v>0</v>
      </c>
      <c r="V1276" s="32" t="s">
        <v>1689</v>
      </c>
    </row>
    <row r="1277" spans="1:22" thickTop="1" thickBot="1">
      <c r="B1277" s="60">
        <v>3</v>
      </c>
      <c r="C1277" s="57">
        <f t="shared" si="317"/>
        <v>1438.3530000000001</v>
      </c>
      <c r="D1277" s="58">
        <v>2500</v>
      </c>
      <c r="E1277" s="59">
        <f t="shared" si="318"/>
        <v>7500</v>
      </c>
      <c r="F1277" s="52" t="s">
        <v>1717</v>
      </c>
      <c r="G1277" s="138" t="s">
        <v>2452</v>
      </c>
      <c r="H1277" s="142" t="s">
        <v>11</v>
      </c>
      <c r="I1277" s="143">
        <v>711</v>
      </c>
      <c r="J1277" s="143">
        <f t="shared" si="319"/>
        <v>135.09</v>
      </c>
      <c r="K1277" s="53">
        <f t="shared" si="320"/>
        <v>846.09</v>
      </c>
      <c r="L1277" s="143">
        <f t="shared" si="321"/>
        <v>33.843600000000002</v>
      </c>
      <c r="M1277" s="51">
        <f t="shared" si="322"/>
        <v>879.93360000000007</v>
      </c>
      <c r="N1277" s="54">
        <v>4</v>
      </c>
      <c r="O1277" s="95">
        <v>0</v>
      </c>
      <c r="P1277" s="54">
        <v>3</v>
      </c>
      <c r="Q1277" s="55">
        <f t="shared" si="323"/>
        <v>1</v>
      </c>
      <c r="S1277" s="61">
        <f t="shared" si="311"/>
        <v>879.93360000000007</v>
      </c>
      <c r="T1277" s="56">
        <f t="shared" si="324"/>
        <v>7500</v>
      </c>
      <c r="U1277" s="141">
        <f t="shared" si="312"/>
        <v>4860.1992</v>
      </c>
      <c r="V1277" s="32">
        <v>2012</v>
      </c>
    </row>
    <row r="1278" spans="1:22" thickTop="1" thickBot="1">
      <c r="B1278" s="60">
        <v>1</v>
      </c>
      <c r="C1278" s="57">
        <f t="shared" si="317"/>
        <v>4211.8859999999995</v>
      </c>
      <c r="D1278" s="58">
        <v>5000</v>
      </c>
      <c r="E1278" s="59">
        <f t="shared" si="318"/>
        <v>5000</v>
      </c>
      <c r="F1278" s="52" t="s">
        <v>1717</v>
      </c>
      <c r="G1278" s="138" t="s">
        <v>2453</v>
      </c>
      <c r="H1278" s="142" t="s">
        <v>1383</v>
      </c>
      <c r="I1278" s="143">
        <v>2082</v>
      </c>
      <c r="J1278" s="143">
        <f t="shared" si="319"/>
        <v>395.58</v>
      </c>
      <c r="K1278" s="53">
        <f t="shared" si="320"/>
        <v>2477.58</v>
      </c>
      <c r="L1278" s="143">
        <f t="shared" si="321"/>
        <v>99.103200000000001</v>
      </c>
      <c r="M1278" s="51">
        <f t="shared" si="322"/>
        <v>2576.6831999999999</v>
      </c>
      <c r="N1278" s="54">
        <v>4</v>
      </c>
      <c r="O1278" s="95">
        <v>0</v>
      </c>
      <c r="P1278" s="54">
        <v>1</v>
      </c>
      <c r="Q1278" s="55">
        <f t="shared" si="323"/>
        <v>3</v>
      </c>
      <c r="S1278" s="61">
        <f t="shared" si="311"/>
        <v>7730.0496000000003</v>
      </c>
      <c r="T1278" s="56">
        <f t="shared" si="324"/>
        <v>5000</v>
      </c>
      <c r="U1278" s="141">
        <f t="shared" si="312"/>
        <v>2423.3168000000001</v>
      </c>
      <c r="V1278" s="32">
        <v>2014</v>
      </c>
    </row>
    <row r="1279" spans="1:22" thickTop="1" thickBot="1">
      <c r="B1279" s="60">
        <v>2</v>
      </c>
      <c r="C1279" s="57">
        <f t="shared" si="317"/>
        <v>2933.35</v>
      </c>
      <c r="D1279" s="58">
        <v>3500</v>
      </c>
      <c r="E1279" s="59">
        <f t="shared" si="318"/>
        <v>7000</v>
      </c>
      <c r="F1279" s="52" t="s">
        <v>2454</v>
      </c>
      <c r="G1279" s="138" t="s">
        <v>2446</v>
      </c>
      <c r="H1279" s="142" t="s">
        <v>11</v>
      </c>
      <c r="I1279" s="143">
        <v>1450</v>
      </c>
      <c r="J1279" s="143">
        <f t="shared" si="319"/>
        <v>275.5</v>
      </c>
      <c r="K1279" s="53">
        <f t="shared" si="320"/>
        <v>1725.5</v>
      </c>
      <c r="L1279" s="143">
        <f t="shared" si="321"/>
        <v>69.02</v>
      </c>
      <c r="M1279" s="51">
        <f t="shared" si="322"/>
        <v>1794.52</v>
      </c>
      <c r="N1279" s="54">
        <v>5</v>
      </c>
      <c r="O1279" s="95">
        <v>0</v>
      </c>
      <c r="P1279" s="54">
        <v>2</v>
      </c>
      <c r="Q1279" s="55">
        <f t="shared" si="323"/>
        <v>3</v>
      </c>
      <c r="S1279" s="61">
        <f t="shared" si="311"/>
        <v>5383.5599999999995</v>
      </c>
      <c r="T1279" s="56">
        <f t="shared" si="324"/>
        <v>7000</v>
      </c>
      <c r="U1279" s="141">
        <f t="shared" si="312"/>
        <v>3410.96</v>
      </c>
      <c r="V1279" s="32">
        <v>2013</v>
      </c>
    </row>
    <row r="1280" spans="1:22" thickTop="1" thickBot="1">
      <c r="B1280" s="60">
        <v>1</v>
      </c>
      <c r="C1280" s="57">
        <f t="shared" si="317"/>
        <v>3145.7649999999999</v>
      </c>
      <c r="D1280" s="58">
        <v>3800</v>
      </c>
      <c r="E1280" s="59">
        <f t="shared" si="318"/>
        <v>3800</v>
      </c>
      <c r="F1280" s="52" t="s">
        <v>2454</v>
      </c>
      <c r="G1280" s="138" t="s">
        <v>2455</v>
      </c>
      <c r="H1280" s="142" t="s">
        <v>624</v>
      </c>
      <c r="I1280" s="143">
        <v>1555</v>
      </c>
      <c r="J1280" s="143">
        <f t="shared" si="319"/>
        <v>295.45</v>
      </c>
      <c r="K1280" s="53">
        <f t="shared" si="320"/>
        <v>1850.45</v>
      </c>
      <c r="L1280" s="143">
        <f t="shared" si="321"/>
        <v>74.018000000000001</v>
      </c>
      <c r="M1280" s="51">
        <f t="shared" si="322"/>
        <v>1924.4680000000001</v>
      </c>
      <c r="N1280" s="54">
        <v>5</v>
      </c>
      <c r="O1280" s="95">
        <v>0</v>
      </c>
      <c r="P1280" s="54">
        <v>1</v>
      </c>
      <c r="Q1280" s="55">
        <f t="shared" si="323"/>
        <v>4</v>
      </c>
      <c r="S1280" s="61">
        <f t="shared" si="311"/>
        <v>7697.8720000000003</v>
      </c>
      <c r="T1280" s="56">
        <f t="shared" si="324"/>
        <v>3800</v>
      </c>
      <c r="U1280" s="141">
        <f t="shared" si="312"/>
        <v>1875.5319999999999</v>
      </c>
      <c r="V1280" s="32">
        <v>2014</v>
      </c>
    </row>
    <row r="1281" spans="1:22" thickTop="1" thickBot="1">
      <c r="A1281" s="32">
        <v>830</v>
      </c>
      <c r="C1281" s="57">
        <f t="shared" si="317"/>
        <v>5947.62</v>
      </c>
      <c r="D1281" s="58">
        <v>3500</v>
      </c>
      <c r="E1281" s="59">
        <f t="shared" si="318"/>
        <v>0</v>
      </c>
      <c r="F1281" s="52" t="s">
        <v>1477</v>
      </c>
      <c r="G1281" s="138" t="s">
        <v>2451</v>
      </c>
      <c r="H1281" s="142" t="s">
        <v>11</v>
      </c>
      <c r="I1281" s="143">
        <v>2940</v>
      </c>
      <c r="J1281" s="143">
        <f t="shared" si="319"/>
        <v>558.6</v>
      </c>
      <c r="K1281" s="53">
        <f t="shared" si="320"/>
        <v>3498.6</v>
      </c>
      <c r="L1281" s="143">
        <f t="shared" si="321"/>
        <v>139.94399999999999</v>
      </c>
      <c r="M1281" s="51">
        <f t="shared" si="322"/>
        <v>3638.5439999999999</v>
      </c>
      <c r="N1281" s="54">
        <v>3</v>
      </c>
      <c r="O1281" s="95">
        <v>0</v>
      </c>
      <c r="P1281" s="54">
        <v>3</v>
      </c>
      <c r="Q1281" s="55">
        <f t="shared" si="323"/>
        <v>0</v>
      </c>
      <c r="S1281" s="61">
        <f t="shared" si="311"/>
        <v>0</v>
      </c>
      <c r="T1281" s="56">
        <f t="shared" si="324"/>
        <v>10500</v>
      </c>
      <c r="U1281" s="141">
        <f t="shared" si="312"/>
        <v>-415.63199999999961</v>
      </c>
    </row>
    <row r="1282" spans="1:22" thickTop="1" thickBot="1">
      <c r="A1282" s="32">
        <v>831</v>
      </c>
      <c r="C1282" s="57">
        <f t="shared" si="317"/>
        <v>1899.597</v>
      </c>
      <c r="D1282" s="58">
        <v>2500</v>
      </c>
      <c r="E1282" s="59">
        <f t="shared" si="318"/>
        <v>0</v>
      </c>
      <c r="F1282" s="52" t="s">
        <v>1714</v>
      </c>
      <c r="G1282" s="138" t="s">
        <v>2461</v>
      </c>
      <c r="H1282" s="142" t="s">
        <v>35</v>
      </c>
      <c r="I1282" s="143">
        <v>939</v>
      </c>
      <c r="J1282" s="143">
        <f t="shared" si="319"/>
        <v>178.41</v>
      </c>
      <c r="K1282" s="53">
        <f t="shared" si="320"/>
        <v>1117.4100000000001</v>
      </c>
      <c r="L1282" s="143">
        <f t="shared" si="321"/>
        <v>44.696400000000004</v>
      </c>
      <c r="M1282" s="51">
        <f t="shared" si="322"/>
        <v>1162.1064000000001</v>
      </c>
      <c r="N1282" s="54">
        <v>4</v>
      </c>
      <c r="O1282" s="95">
        <v>0</v>
      </c>
      <c r="P1282" s="54">
        <v>4</v>
      </c>
      <c r="Q1282" s="55">
        <f t="shared" si="323"/>
        <v>0</v>
      </c>
      <c r="S1282" s="61">
        <f t="shared" si="311"/>
        <v>0</v>
      </c>
      <c r="T1282" s="56">
        <f t="shared" si="324"/>
        <v>10000</v>
      </c>
      <c r="U1282" s="141">
        <f t="shared" si="312"/>
        <v>5351.5743999999995</v>
      </c>
    </row>
    <row r="1283" spans="1:22" thickTop="1" thickBot="1">
      <c r="B1283" s="60">
        <v>2</v>
      </c>
      <c r="C1283" s="57">
        <f t="shared" si="317"/>
        <v>2059.4140000000002</v>
      </c>
      <c r="D1283" s="58">
        <v>2200</v>
      </c>
      <c r="E1283" s="59">
        <f t="shared" si="318"/>
        <v>4400</v>
      </c>
      <c r="F1283" s="52" t="s">
        <v>2456</v>
      </c>
      <c r="G1283" s="138" t="s">
        <v>2449</v>
      </c>
      <c r="H1283" s="142" t="s">
        <v>11</v>
      </c>
      <c r="I1283" s="143">
        <v>1018</v>
      </c>
      <c r="J1283" s="143">
        <f t="shared" si="319"/>
        <v>193.42000000000002</v>
      </c>
      <c r="K1283" s="53">
        <f t="shared" si="320"/>
        <v>1211.42</v>
      </c>
      <c r="L1283" s="143">
        <f t="shared" si="321"/>
        <v>48.456800000000001</v>
      </c>
      <c r="M1283" s="51">
        <f t="shared" si="322"/>
        <v>1259.8768</v>
      </c>
      <c r="N1283" s="54">
        <v>5</v>
      </c>
      <c r="O1283" s="95">
        <v>0</v>
      </c>
      <c r="P1283" s="54">
        <v>2</v>
      </c>
      <c r="Q1283" s="55">
        <f t="shared" si="323"/>
        <v>3</v>
      </c>
      <c r="S1283" s="61">
        <f t="shared" si="311"/>
        <v>3779.6304</v>
      </c>
      <c r="T1283" s="56">
        <f t="shared" si="324"/>
        <v>4400</v>
      </c>
      <c r="U1283" s="141">
        <f t="shared" si="312"/>
        <v>1880.2464</v>
      </c>
      <c r="V1283" s="32">
        <v>2013</v>
      </c>
    </row>
    <row r="1284" spans="1:22" thickTop="1" thickBot="1">
      <c r="B1284" s="60">
        <v>0</v>
      </c>
      <c r="C1284" s="57">
        <f t="shared" si="317"/>
        <v>6702.1990000000005</v>
      </c>
      <c r="D1284" s="58">
        <v>6950</v>
      </c>
      <c r="E1284" s="59">
        <f t="shared" si="318"/>
        <v>0</v>
      </c>
      <c r="F1284" s="52" t="s">
        <v>2457</v>
      </c>
      <c r="G1284" s="138" t="s">
        <v>2451</v>
      </c>
      <c r="H1284" s="142" t="s">
        <v>35</v>
      </c>
      <c r="I1284" s="143">
        <v>3313</v>
      </c>
      <c r="J1284" s="143">
        <f t="shared" si="319"/>
        <v>629.47</v>
      </c>
      <c r="K1284" s="53">
        <f t="shared" si="320"/>
        <v>3942.4700000000003</v>
      </c>
      <c r="L1284" s="143">
        <f t="shared" si="321"/>
        <v>157.69880000000001</v>
      </c>
      <c r="M1284" s="51">
        <f t="shared" si="322"/>
        <v>4100.1688000000004</v>
      </c>
      <c r="N1284" s="54">
        <v>8</v>
      </c>
      <c r="O1284" s="95">
        <v>0</v>
      </c>
      <c r="P1284" s="54">
        <v>0</v>
      </c>
      <c r="Q1284" s="55">
        <f t="shared" si="323"/>
        <v>8</v>
      </c>
      <c r="S1284" s="61">
        <f t="shared" si="311"/>
        <v>32801.350400000003</v>
      </c>
      <c r="T1284" s="56">
        <f t="shared" si="324"/>
        <v>0</v>
      </c>
      <c r="U1284" s="141">
        <f t="shared" si="312"/>
        <v>0</v>
      </c>
      <c r="V1284" s="32">
        <v>2013</v>
      </c>
    </row>
    <row r="1285" spans="1:22" thickTop="1" thickBot="1">
      <c r="C1285" s="57">
        <f t="shared" si="317"/>
        <v>0</v>
      </c>
      <c r="G1285" s="138"/>
      <c r="S1285" s="61"/>
    </row>
    <row r="1286" spans="1:22" thickTop="1" thickBot="1">
      <c r="C1286" s="57">
        <f t="shared" si="317"/>
        <v>0</v>
      </c>
      <c r="G1286" s="138"/>
      <c r="S1286" s="61"/>
    </row>
    <row r="1287" spans="1:22" thickTop="1" thickBot="1">
      <c r="C1287" s="57">
        <f t="shared" si="317"/>
        <v>0</v>
      </c>
      <c r="G1287" s="138"/>
      <c r="S1287" s="61"/>
    </row>
    <row r="1288" spans="1:22" thickTop="1" thickBot="1">
      <c r="G1288" s="138"/>
      <c r="S1288" s="61"/>
    </row>
    <row r="1289" spans="1:22" thickTop="1" thickBot="1">
      <c r="G1289" s="138"/>
      <c r="S1289" s="61"/>
    </row>
    <row r="1290" spans="1:22" thickTop="1" thickBot="1">
      <c r="G1290" s="138"/>
      <c r="S1290" s="61"/>
    </row>
    <row r="1291" spans="1:22" thickTop="1" thickBot="1">
      <c r="G1291" s="138"/>
      <c r="S1291" s="61"/>
    </row>
    <row r="1292" spans="1:22" thickTop="1" thickBot="1">
      <c r="G1292" s="138"/>
      <c r="S1292" s="61"/>
    </row>
    <row r="1293" spans="1:22" thickTop="1" thickBot="1">
      <c r="G1293" s="138"/>
      <c r="S1293" s="61"/>
    </row>
    <row r="1294" spans="1:22" thickTop="1" thickBot="1">
      <c r="G1294" s="138"/>
      <c r="S1294" s="61"/>
    </row>
    <row r="1295" spans="1:22" thickTop="1" thickBot="1">
      <c r="G1295" s="138"/>
      <c r="S1295" s="61"/>
    </row>
    <row r="1296" spans="1:22" thickTop="1" thickBot="1">
      <c r="G1296" s="138"/>
      <c r="S1296" s="61"/>
    </row>
    <row r="1297" spans="7:19" thickTop="1" thickBot="1">
      <c r="G1297" s="138"/>
      <c r="S1297" s="61"/>
    </row>
    <row r="1298" spans="7:19" thickTop="1" thickBot="1">
      <c r="G1298" s="138"/>
      <c r="S1298" s="61"/>
    </row>
    <row r="1299" spans="7:19" thickTop="1" thickBot="1">
      <c r="G1299" s="138"/>
      <c r="S1299" s="61"/>
    </row>
    <row r="1300" spans="7:19" thickTop="1" thickBot="1">
      <c r="G1300" s="138"/>
      <c r="S1300" s="61"/>
    </row>
    <row r="1301" spans="7:19" thickTop="1" thickBot="1">
      <c r="G1301" s="138"/>
      <c r="S1301" s="61"/>
    </row>
    <row r="1302" spans="7:19" thickTop="1" thickBot="1">
      <c r="G1302" s="138"/>
      <c r="S1302" s="61"/>
    </row>
    <row r="1303" spans="7:19" thickTop="1" thickBot="1">
      <c r="G1303" s="138"/>
      <c r="S1303" s="61"/>
    </row>
    <row r="1304" spans="7:19" thickTop="1" thickBot="1">
      <c r="G1304" s="138"/>
      <c r="S1304" s="61"/>
    </row>
    <row r="1305" spans="7:19" thickTop="1" thickBot="1">
      <c r="G1305" s="138"/>
      <c r="S1305" s="61"/>
    </row>
    <row r="1306" spans="7:19" thickTop="1" thickBot="1">
      <c r="G1306" s="138"/>
      <c r="S1306" s="61"/>
    </row>
    <row r="1307" spans="7:19" thickTop="1" thickBot="1">
      <c r="G1307" s="138"/>
      <c r="S1307" s="61"/>
    </row>
    <row r="1308" spans="7:19" thickTop="1" thickBot="1">
      <c r="G1308" s="138"/>
      <c r="S1308" s="61"/>
    </row>
    <row r="1309" spans="7:19" thickTop="1" thickBot="1">
      <c r="G1309" s="138"/>
    </row>
    <row r="1310" spans="7:19" thickTop="1" thickBot="1">
      <c r="G1310" s="138"/>
      <c r="S1310" s="61"/>
    </row>
    <row r="1311" spans="7:19" thickTop="1" thickBot="1">
      <c r="G1311" s="138"/>
      <c r="S1311" s="61"/>
    </row>
    <row r="1312" spans="7:19" thickTop="1" thickBot="1">
      <c r="G1312" s="138"/>
      <c r="S1312" s="61"/>
    </row>
    <row r="1313" spans="7:19" thickTop="1" thickBot="1">
      <c r="G1313" s="138"/>
      <c r="S1313" s="61"/>
    </row>
    <row r="1314" spans="7:19" thickTop="1" thickBot="1">
      <c r="G1314" s="138"/>
      <c r="S1314" s="61"/>
    </row>
    <row r="1315" spans="7:19" thickTop="1" thickBot="1">
      <c r="G1315" s="138"/>
      <c r="S1315" s="61"/>
    </row>
    <row r="1316" spans="7:19" thickTop="1" thickBot="1">
      <c r="K1316" s="125"/>
      <c r="S1316" s="61"/>
    </row>
    <row r="1317" spans="7:19" thickTop="1" thickBot="1">
      <c r="K1317" s="125"/>
      <c r="S1317" s="61"/>
    </row>
    <row r="1318" spans="7:19" thickTop="1" thickBot="1">
      <c r="K1318" s="125"/>
      <c r="S1318" s="61"/>
    </row>
    <row r="1319" spans="7:19" thickTop="1" thickBot="1">
      <c r="K1319" s="125"/>
      <c r="S1319" s="61"/>
    </row>
    <row r="1320" spans="7:19" thickTop="1" thickBot="1">
      <c r="K1320" s="125"/>
      <c r="S1320" s="61"/>
    </row>
    <row r="1321" spans="7:19" thickTop="1" thickBot="1">
      <c r="K1321" s="125"/>
      <c r="S1321" s="61"/>
    </row>
    <row r="1322" spans="7:19" thickTop="1" thickBot="1">
      <c r="K1322" s="125"/>
      <c r="S1322" s="61"/>
    </row>
    <row r="1323" spans="7:19" thickTop="1" thickBot="1">
      <c r="K1323" s="125"/>
      <c r="S1323" s="61"/>
    </row>
    <row r="1324" spans="7:19" thickTop="1" thickBot="1">
      <c r="S1324" s="61"/>
    </row>
    <row r="1326" spans="7:19" thickTop="1" thickBot="1">
      <c r="K1326" s="127"/>
      <c r="S1326" s="61"/>
    </row>
    <row r="1327" spans="7:19" thickTop="1" thickBot="1">
      <c r="K1327" s="127"/>
      <c r="S1327" s="61"/>
    </row>
    <row r="1328" spans="7:19" thickTop="1" thickBot="1">
      <c r="K1328" s="127"/>
      <c r="S1328" s="61"/>
    </row>
    <row r="1329" spans="11:19" thickTop="1" thickBot="1">
      <c r="K1329" s="127"/>
      <c r="S1329" s="61"/>
    </row>
    <row r="1330" spans="11:19" thickTop="1" thickBot="1">
      <c r="K1330" s="127"/>
      <c r="S1330" s="61"/>
    </row>
    <row r="1331" spans="11:19" thickTop="1" thickBot="1">
      <c r="K1331" s="127"/>
      <c r="S1331" s="61"/>
    </row>
    <row r="1332" spans="11:19" thickTop="1" thickBot="1">
      <c r="K1332" s="127"/>
      <c r="S1332" s="61"/>
    </row>
    <row r="1333" spans="11:19" thickTop="1" thickBot="1">
      <c r="K1333" s="127"/>
      <c r="S1333" s="61"/>
    </row>
    <row r="1334" spans="11:19" thickTop="1" thickBot="1">
      <c r="K1334" s="127"/>
      <c r="S1334" s="61"/>
    </row>
    <row r="1335" spans="11:19" thickTop="1" thickBot="1">
      <c r="K1335" s="127"/>
      <c r="S1335" s="61"/>
    </row>
    <row r="1336" spans="11:19" thickTop="1" thickBot="1">
      <c r="K1336" s="127"/>
      <c r="S1336" s="61"/>
    </row>
    <row r="1337" spans="11:19" thickTop="1" thickBot="1">
      <c r="K1337" s="127"/>
      <c r="S1337" s="61"/>
    </row>
    <row r="1338" spans="11:19" thickTop="1" thickBot="1">
      <c r="K1338" s="127"/>
      <c r="S1338" s="61"/>
    </row>
    <row r="1339" spans="11:19" thickTop="1" thickBot="1">
      <c r="K1339" s="127"/>
      <c r="S1339" s="61"/>
    </row>
    <row r="1340" spans="11:19" thickTop="1" thickBot="1">
      <c r="K1340" s="127"/>
      <c r="S1340" s="61"/>
    </row>
    <row r="1341" spans="11:19" thickTop="1" thickBot="1">
      <c r="K1341" s="127"/>
      <c r="S1341" s="61"/>
    </row>
    <row r="1342" spans="11:19" thickTop="1" thickBot="1">
      <c r="K1342" s="127"/>
      <c r="S1342" s="61"/>
    </row>
    <row r="1343" spans="11:19" thickTop="1" thickBot="1">
      <c r="K1343" s="127"/>
      <c r="S1343" s="61"/>
    </row>
    <row r="1344" spans="11:19" thickTop="1" thickBot="1">
      <c r="K1344" s="127"/>
      <c r="S1344" s="61"/>
    </row>
    <row r="1345" spans="11:19" thickTop="1" thickBot="1">
      <c r="K1345" s="127"/>
      <c r="S1345" s="61"/>
    </row>
    <row r="1346" spans="11:19" thickTop="1" thickBot="1">
      <c r="K1346" s="127"/>
      <c r="S1346" s="61"/>
    </row>
    <row r="1347" spans="11:19" thickTop="1" thickBot="1">
      <c r="K1347" s="127"/>
    </row>
    <row r="1348" spans="11:19" thickTop="1" thickBot="1">
      <c r="S1348" s="61"/>
    </row>
    <row r="1349" spans="11:19" thickTop="1" thickBot="1">
      <c r="K1349" s="127"/>
      <c r="S1349" s="61"/>
    </row>
    <row r="1350" spans="11:19" thickTop="1" thickBot="1">
      <c r="K1350" s="127"/>
      <c r="S1350" s="61"/>
    </row>
    <row r="1351" spans="11:19" thickTop="1" thickBot="1">
      <c r="K1351" s="127"/>
      <c r="S1351" s="61"/>
    </row>
    <row r="1352" spans="11:19" thickTop="1" thickBot="1">
      <c r="K1352" s="127"/>
      <c r="S1352" s="61"/>
    </row>
    <row r="1353" spans="11:19" thickTop="1" thickBot="1">
      <c r="K1353" s="127"/>
      <c r="S1353" s="61"/>
    </row>
    <row r="1354" spans="11:19" thickTop="1" thickBot="1">
      <c r="K1354" s="127"/>
      <c r="S1354" s="61"/>
    </row>
    <row r="1355" spans="11:19" thickTop="1" thickBot="1">
      <c r="K1355" s="127"/>
      <c r="S1355" s="61"/>
    </row>
    <row r="1356" spans="11:19" thickTop="1" thickBot="1">
      <c r="K1356" s="127"/>
      <c r="S1356" s="61"/>
    </row>
    <row r="1357" spans="11:19" thickTop="1" thickBot="1">
      <c r="K1357" s="127"/>
      <c r="S1357" s="61"/>
    </row>
    <row r="1358" spans="11:19" thickTop="1" thickBot="1">
      <c r="K1358" s="127"/>
      <c r="S1358" s="61"/>
    </row>
    <row r="1359" spans="11:19" thickTop="1" thickBot="1">
      <c r="K1359" s="127"/>
      <c r="S1359" s="61"/>
    </row>
    <row r="1360" spans="11:19" thickTop="1" thickBot="1">
      <c r="K1360" s="127"/>
      <c r="S1360" s="61"/>
    </row>
    <row r="1361" spans="11:19" thickTop="1" thickBot="1">
      <c r="K1361" s="127"/>
      <c r="S1361" s="61"/>
    </row>
    <row r="1362" spans="11:19" thickTop="1" thickBot="1">
      <c r="K1362" s="127"/>
    </row>
    <row r="1364" spans="11:19" thickTop="1" thickBot="1">
      <c r="S1364" s="61"/>
    </row>
    <row r="1365" spans="11:19" thickTop="1" thickBot="1">
      <c r="S1365" s="61"/>
    </row>
    <row r="1366" spans="11:19" thickTop="1" thickBot="1">
      <c r="S1366" s="61"/>
    </row>
    <row r="1367" spans="11:19" thickTop="1" thickBot="1">
      <c r="S1367" s="61"/>
    </row>
    <row r="1368" spans="11:19" thickTop="1" thickBot="1">
      <c r="S1368" s="61"/>
    </row>
    <row r="1369" spans="11:19" thickTop="1" thickBot="1">
      <c r="S1369" s="61"/>
    </row>
    <row r="1370" spans="11:19" thickTop="1" thickBot="1">
      <c r="S1370" s="61"/>
    </row>
    <row r="1371" spans="11:19" thickTop="1" thickBot="1">
      <c r="S1371" s="61"/>
    </row>
    <row r="1372" spans="11:19" thickTop="1" thickBot="1">
      <c r="S1372" s="61"/>
    </row>
    <row r="1373" spans="11:19" thickTop="1" thickBot="1">
      <c r="S1373" s="61"/>
    </row>
    <row r="1375" spans="11:19" thickTop="1" thickBot="1">
      <c r="S1375" s="61"/>
    </row>
    <row r="1376" spans="11:19" thickTop="1" thickBot="1">
      <c r="S1376" s="61"/>
    </row>
    <row r="1377" spans="11:19" thickTop="1" thickBot="1">
      <c r="S1377" s="61"/>
    </row>
    <row r="1378" spans="11:19" thickTop="1" thickBot="1">
      <c r="S1378" s="61"/>
    </row>
    <row r="1379" spans="11:19" thickTop="1" thickBot="1">
      <c r="S1379" s="61"/>
    </row>
    <row r="1380" spans="11:19" thickTop="1" thickBot="1">
      <c r="S1380" s="61"/>
    </row>
    <row r="1381" spans="11:19" thickTop="1" thickBot="1">
      <c r="S1381" s="61"/>
    </row>
    <row r="1382" spans="11:19" thickTop="1" thickBot="1">
      <c r="S1382" s="61"/>
    </row>
    <row r="1383" spans="11:19" thickTop="1" thickBot="1">
      <c r="S1383" s="61"/>
    </row>
    <row r="1384" spans="11:19" thickTop="1" thickBot="1">
      <c r="S1384" s="61"/>
    </row>
    <row r="1385" spans="11:19" thickTop="1" thickBot="1">
      <c r="K1385" s="125"/>
    </row>
    <row r="1386" spans="11:19" thickTop="1" thickBot="1">
      <c r="S1386" s="61"/>
    </row>
    <row r="1387" spans="11:19" thickTop="1" thickBot="1">
      <c r="S1387" s="61"/>
    </row>
    <row r="1388" spans="11:19" thickTop="1" thickBot="1">
      <c r="S1388" s="61"/>
    </row>
    <row r="1389" spans="11:19" thickTop="1" thickBot="1">
      <c r="S1389" s="61"/>
    </row>
    <row r="1390" spans="11:19" thickTop="1" thickBot="1">
      <c r="S1390" s="61"/>
    </row>
    <row r="1391" spans="11:19" thickTop="1" thickBot="1">
      <c r="S1391" s="61"/>
    </row>
    <row r="1392" spans="11:19" thickTop="1" thickBot="1">
      <c r="S1392" s="61"/>
    </row>
    <row r="1393" spans="19:19" thickTop="1" thickBot="1">
      <c r="S1393" s="61"/>
    </row>
    <row r="1394" spans="19:19" thickTop="1" thickBot="1">
      <c r="S1394" s="61"/>
    </row>
    <row r="1395" spans="19:19" thickTop="1" thickBot="1">
      <c r="S1395" s="61"/>
    </row>
    <row r="1396" spans="19:19" thickTop="1" thickBot="1">
      <c r="S1396" s="61"/>
    </row>
    <row r="1397" spans="19:19" thickTop="1" thickBot="1">
      <c r="S1397" s="61"/>
    </row>
    <row r="1398" spans="19:19" thickTop="1" thickBot="1">
      <c r="S1398" s="61"/>
    </row>
    <row r="1399" spans="19:19" thickTop="1" thickBot="1">
      <c r="S1399" s="61"/>
    </row>
    <row r="1400" spans="19:19" thickTop="1" thickBot="1">
      <c r="S1400" s="61"/>
    </row>
    <row r="1401" spans="19:19" thickTop="1" thickBot="1">
      <c r="S1401" s="61"/>
    </row>
    <row r="1402" spans="19:19" thickTop="1" thickBot="1">
      <c r="S1402" s="61"/>
    </row>
    <row r="1403" spans="19:19" thickTop="1" thickBot="1">
      <c r="S1403" s="61"/>
    </row>
    <row r="1404" spans="19:19" thickTop="1" thickBot="1">
      <c r="S1404" s="61"/>
    </row>
    <row r="1405" spans="19:19" thickTop="1" thickBot="1">
      <c r="S1405" s="61"/>
    </row>
    <row r="1406" spans="19:19" thickTop="1" thickBot="1">
      <c r="S1406" s="61"/>
    </row>
    <row r="1407" spans="19:19" thickTop="1" thickBot="1">
      <c r="S1407" s="61"/>
    </row>
    <row r="1408" spans="19:19" thickTop="1" thickBot="1">
      <c r="S1408" s="61"/>
    </row>
    <row r="1409" spans="19:19" thickTop="1" thickBot="1">
      <c r="S1409" s="61"/>
    </row>
    <row r="1415" spans="19:19" thickTop="1" thickBot="1">
      <c r="S1415" s="61"/>
    </row>
    <row r="1416" spans="19:19" thickTop="1" thickBot="1">
      <c r="S1416" s="61"/>
    </row>
    <row r="1417" spans="19:19" thickTop="1" thickBot="1">
      <c r="S1417" s="61"/>
    </row>
    <row r="1418" spans="19:19" thickTop="1" thickBot="1">
      <c r="S1418" s="61"/>
    </row>
    <row r="1419" spans="19:19" thickTop="1" thickBot="1">
      <c r="S1419" s="61"/>
    </row>
    <row r="1420" spans="19:19" thickTop="1" thickBot="1">
      <c r="S1420" s="61"/>
    </row>
    <row r="1423" spans="19:19" thickTop="1" thickBot="1">
      <c r="S1423" s="61"/>
    </row>
    <row r="1424" spans="19:19" thickTop="1" thickBot="1">
      <c r="S1424" s="61"/>
    </row>
    <row r="1425" spans="11:19" thickTop="1" thickBot="1">
      <c r="S1425" s="61"/>
    </row>
    <row r="1426" spans="11:19" thickTop="1" thickBot="1">
      <c r="S1426" s="61"/>
    </row>
    <row r="1427" spans="11:19" thickTop="1" thickBot="1">
      <c r="S1427" s="61"/>
    </row>
    <row r="1428" spans="11:19" thickTop="1" thickBot="1">
      <c r="S1428" s="61"/>
    </row>
    <row r="1429" spans="11:19" thickTop="1" thickBot="1">
      <c r="S1429" s="61"/>
    </row>
    <row r="1430" spans="11:19" thickTop="1" thickBot="1">
      <c r="S1430" s="61"/>
    </row>
    <row r="1431" spans="11:19" thickTop="1" thickBot="1">
      <c r="S1431" s="61"/>
    </row>
    <row r="1432" spans="11:19" thickTop="1" thickBot="1">
      <c r="S1432" s="61"/>
    </row>
    <row r="1434" spans="11:19" thickTop="1" thickBot="1">
      <c r="K1434" s="125"/>
      <c r="S1434" s="61"/>
    </row>
    <row r="1435" spans="11:19" thickTop="1" thickBot="1">
      <c r="K1435" s="125"/>
      <c r="S1435" s="61"/>
    </row>
    <row r="1436" spans="11:19" thickTop="1" thickBot="1">
      <c r="K1436" s="125"/>
      <c r="S1436" s="61"/>
    </row>
    <row r="1437" spans="11:19" thickTop="1" thickBot="1">
      <c r="K1437" s="125"/>
      <c r="S1437" s="61"/>
    </row>
    <row r="1438" spans="11:19" thickTop="1" thickBot="1">
      <c r="K1438" s="125"/>
      <c r="S1438" s="61"/>
    </row>
    <row r="1439" spans="11:19" thickTop="1" thickBot="1">
      <c r="K1439" s="125"/>
      <c r="S1439" s="61"/>
    </row>
    <row r="1440" spans="11:19" thickTop="1" thickBot="1">
      <c r="K1440" s="125"/>
      <c r="S1440" s="61"/>
    </row>
    <row r="1441" spans="19:19" thickTop="1" thickBot="1">
      <c r="S1441" s="61"/>
    </row>
    <row r="1442" spans="19:19" thickTop="1" thickBot="1">
      <c r="S1442" s="61"/>
    </row>
    <row r="1443" spans="19:19" thickTop="1" thickBot="1">
      <c r="S1443" s="61"/>
    </row>
    <row r="1444" spans="19:19" thickTop="1" thickBot="1">
      <c r="S1444" s="61"/>
    </row>
    <row r="1445" spans="19:19" thickTop="1" thickBot="1">
      <c r="S1445" s="61"/>
    </row>
    <row r="1446" spans="19:19" thickTop="1" thickBot="1">
      <c r="S1446" s="61"/>
    </row>
    <row r="1447" spans="19:19" thickTop="1" thickBot="1">
      <c r="S1447" s="61"/>
    </row>
    <row r="1448" spans="19:19" thickTop="1" thickBot="1">
      <c r="S1448" s="61"/>
    </row>
    <row r="1449" spans="19:19" thickTop="1" thickBot="1">
      <c r="S1449" s="61"/>
    </row>
    <row r="1450" spans="19:19" thickTop="1" thickBot="1">
      <c r="S1450" s="61"/>
    </row>
    <row r="1451" spans="19:19" thickTop="1" thickBot="1">
      <c r="S1451" s="61"/>
    </row>
    <row r="1452" spans="19:19" thickTop="1" thickBot="1">
      <c r="S1452" s="61"/>
    </row>
    <row r="1453" spans="19:19" thickTop="1" thickBot="1">
      <c r="S1453" s="61"/>
    </row>
    <row r="1454" spans="19:19" thickTop="1" thickBot="1">
      <c r="S1454" s="61"/>
    </row>
    <row r="1455" spans="19:19" thickTop="1" thickBot="1">
      <c r="S1455" s="61"/>
    </row>
    <row r="1456" spans="19:19" thickTop="1" thickBot="1">
      <c r="S1456" s="61"/>
    </row>
    <row r="1457" spans="11:19" thickTop="1" thickBot="1">
      <c r="S1457" s="61"/>
    </row>
    <row r="1458" spans="11:19" thickTop="1" thickBot="1">
      <c r="S1458" s="61"/>
    </row>
    <row r="1459" spans="11:19" thickTop="1" thickBot="1">
      <c r="S1459" s="61"/>
    </row>
    <row r="1460" spans="11:19" thickTop="1" thickBot="1">
      <c r="S1460" s="61"/>
    </row>
    <row r="1461" spans="11:19" thickTop="1" thickBot="1">
      <c r="S1461" s="61"/>
    </row>
    <row r="1462" spans="11:19" thickTop="1" thickBot="1">
      <c r="S1462" s="61"/>
    </row>
    <row r="1463" spans="11:19" thickTop="1" thickBot="1">
      <c r="S1463" s="61"/>
    </row>
    <row r="1464" spans="11:19" thickTop="1" thickBot="1">
      <c r="S1464" s="61"/>
    </row>
    <row r="1465" spans="11:19" thickTop="1" thickBot="1">
      <c r="S1465" s="61"/>
    </row>
    <row r="1466" spans="11:19" thickTop="1" thickBot="1">
      <c r="S1466" s="61"/>
    </row>
    <row r="1467" spans="11:19" thickTop="1" thickBot="1">
      <c r="S1467" s="61"/>
    </row>
    <row r="1468" spans="11:19" thickTop="1" thickBot="1">
      <c r="S1468" s="61"/>
    </row>
    <row r="1469" spans="11:19" thickTop="1" thickBot="1">
      <c r="K1469" s="127"/>
      <c r="S1469" s="61"/>
    </row>
    <row r="1470" spans="11:19" thickTop="1" thickBot="1">
      <c r="K1470" s="127"/>
      <c r="S1470" s="61"/>
    </row>
    <row r="1471" spans="11:19" thickTop="1" thickBot="1">
      <c r="K1471" s="127"/>
      <c r="S1471" s="61"/>
    </row>
    <row r="1472" spans="11:19" thickTop="1" thickBot="1">
      <c r="K1472" s="127"/>
      <c r="S1472" s="61"/>
    </row>
    <row r="1473" spans="11:19" thickTop="1" thickBot="1">
      <c r="K1473" s="127"/>
      <c r="S1473" s="61"/>
    </row>
    <row r="1474" spans="11:19" thickTop="1" thickBot="1">
      <c r="K1474" s="127"/>
      <c r="S1474" s="61"/>
    </row>
    <row r="1475" spans="11:19" thickTop="1" thickBot="1">
      <c r="K1475" s="127"/>
      <c r="S1475" s="61"/>
    </row>
    <row r="1476" spans="11:19" thickTop="1" thickBot="1">
      <c r="K1476" s="127"/>
      <c r="S1476" s="61"/>
    </row>
    <row r="1477" spans="11:19" thickTop="1" thickBot="1">
      <c r="S1477" s="61"/>
    </row>
    <row r="1478" spans="11:19" thickTop="1" thickBot="1">
      <c r="S1478" s="61"/>
    </row>
    <row r="1479" spans="11:19" thickTop="1" thickBot="1">
      <c r="S1479" s="61"/>
    </row>
    <row r="1480" spans="11:19" thickTop="1" thickBot="1">
      <c r="S1480" s="61"/>
    </row>
    <row r="1481" spans="11:19" thickTop="1" thickBot="1">
      <c r="S1481" s="61"/>
    </row>
    <row r="1482" spans="11:19" thickTop="1" thickBot="1">
      <c r="S1482" s="61"/>
    </row>
    <row r="1483" spans="11:19" thickTop="1" thickBot="1">
      <c r="S1483" s="61"/>
    </row>
    <row r="1484" spans="11:19" thickTop="1" thickBot="1">
      <c r="S1484" s="61"/>
    </row>
    <row r="1485" spans="11:19" thickTop="1" thickBot="1">
      <c r="S1485" s="61"/>
    </row>
    <row r="1486" spans="11:19" thickTop="1" thickBot="1">
      <c r="S1486" s="61"/>
    </row>
    <row r="1487" spans="11:19" thickTop="1" thickBot="1">
      <c r="S1487" s="61"/>
    </row>
    <row r="1488" spans="11:19" thickTop="1" thickBot="1">
      <c r="S1488" s="61"/>
    </row>
    <row r="1489" spans="19:19" thickTop="1" thickBot="1">
      <c r="S1489" s="61"/>
    </row>
    <row r="1491" spans="19:19" thickTop="1" thickBot="1">
      <c r="S1491" s="61"/>
    </row>
    <row r="1492" spans="19:19" thickTop="1" thickBot="1">
      <c r="S1492" s="61"/>
    </row>
    <row r="1493" spans="19:19" thickTop="1" thickBot="1">
      <c r="S1493" s="61"/>
    </row>
    <row r="1494" spans="19:19" thickTop="1" thickBot="1">
      <c r="S1494" s="61"/>
    </row>
    <row r="1495" spans="19:19" thickTop="1" thickBot="1">
      <c r="S1495" s="61"/>
    </row>
    <row r="1496" spans="19:19" thickTop="1" thickBot="1">
      <c r="S1496" s="61"/>
    </row>
    <row r="1497" spans="19:19" thickTop="1" thickBot="1">
      <c r="S1497" s="61"/>
    </row>
    <row r="1499" spans="19:19" ht="15"/>
    <row r="1500" spans="19:19" ht="15"/>
    <row r="1501" spans="19:19" ht="15"/>
    <row r="1502" spans="19:19" ht="15"/>
    <row r="1503" spans="19:19" ht="15"/>
    <row r="1504" spans="19:19" ht="15"/>
    <row r="1505" ht="15"/>
    <row r="1507" ht="15"/>
    <row r="1508" ht="15"/>
    <row r="1509" ht="15"/>
    <row r="1510" ht="15"/>
    <row r="1511" ht="15"/>
    <row r="1512" ht="15"/>
  </sheetData>
  <autoFilter ref="A5:W1287"/>
  <sortState ref="A1044:Y1512">
    <sortCondition ref="F5"/>
  </sortState>
  <mergeCells count="5">
    <mergeCell ref="I1:M4"/>
    <mergeCell ref="T1:V4"/>
    <mergeCell ref="A1:E4"/>
    <mergeCell ref="F1:H4"/>
    <mergeCell ref="N1:S4"/>
  </mergeCells>
  <conditionalFormatting sqref="Q1313:S1366 Q1370:S1370 Q1372:S1379 Q1387:S1406 Q1408:S1413 Q1415:S1485 Q1487:S1497 Q1136:S1265 R1046:R1134 S1044:S1134 Q1020:S1022 Q969:S978 R976:R991 Q985:S1018 R962:R974 Q829:S832 S906 S912:S914 Q917:S918 Q900:R930 S737:S819 Q839:S905 Q932:S962 Q667:R819 Q246:S738 Q166:Q1253 Q5:S8 Q8:Q9 Q10:S244 Q1268:S1311">
    <cfRule type="cellIs" dxfId="23" priority="10" operator="lessThan">
      <formula>2</formula>
    </cfRule>
    <cfRule type="cellIs" dxfId="22" priority="11" operator="greaterThan">
      <formula>5</formula>
    </cfRule>
    <cfRule type="cellIs" dxfId="21" priority="12" operator="between">
      <formula>2</formula>
      <formula>5</formula>
    </cfRule>
  </conditionalFormatting>
  <pageMargins left="0.70866141732283472" right="0.70866141732283472" top="0.74803149606299213" bottom="0.74803149606299213" header="0.31496062992125984" footer="0.31496062992125984"/>
  <pageSetup paperSize="9" scale="58" orientation="landscape" verticalDpi="300" r:id="rId1"/>
  <headerFooter>
    <oddHeader xml:space="preserve">&amp;CESTADISTICA </oddHeader>
  </headerFooter>
  <rowBreaks count="1" manualBreakCount="1">
    <brk id="70" max="15" man="1"/>
  </rowBreaks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topLeftCell="E1" workbookViewId="0">
      <selection activeCell="L21" sqref="L21"/>
    </sheetView>
  </sheetViews>
  <sheetFormatPr baseColWidth="10" defaultRowHeight="15"/>
  <cols>
    <col min="3" max="3" width="13.42578125" customWidth="1"/>
    <col min="4" max="4" width="22.7109375" customWidth="1"/>
    <col min="5" max="5" width="18.28515625" customWidth="1"/>
    <col min="6" max="9" width="12" customWidth="1"/>
  </cols>
  <sheetData>
    <row r="2" spans="1:13" s="23" customFormat="1" ht="23.25">
      <c r="C2" s="23" t="s">
        <v>228</v>
      </c>
    </row>
    <row r="5" spans="1:13" ht="21">
      <c r="A5" s="21" t="s">
        <v>194</v>
      </c>
      <c r="B5" s="21" t="s">
        <v>186</v>
      </c>
      <c r="C5" s="21" t="s">
        <v>185</v>
      </c>
      <c r="D5" s="21" t="s">
        <v>166</v>
      </c>
      <c r="E5" s="21" t="s">
        <v>187</v>
      </c>
      <c r="F5" s="22" t="s">
        <v>193</v>
      </c>
      <c r="G5" s="21" t="s">
        <v>188</v>
      </c>
      <c r="H5" s="21" t="s">
        <v>189</v>
      </c>
      <c r="I5" s="21" t="s">
        <v>190</v>
      </c>
      <c r="K5" s="13"/>
      <c r="M5" s="12"/>
    </row>
    <row r="6" spans="1:13">
      <c r="A6" s="8">
        <v>1</v>
      </c>
      <c r="B6" s="8">
        <v>100240</v>
      </c>
      <c r="C6" s="8">
        <v>1</v>
      </c>
      <c r="D6" s="8" t="s">
        <v>191</v>
      </c>
      <c r="E6" s="8" t="s">
        <v>192</v>
      </c>
      <c r="F6" s="8">
        <v>2400</v>
      </c>
      <c r="G6" s="8">
        <f>C6*F6</f>
        <v>2400</v>
      </c>
      <c r="H6" s="11">
        <v>41601</v>
      </c>
      <c r="I6" s="7" t="s">
        <v>195</v>
      </c>
    </row>
    <row r="7" spans="1:13">
      <c r="A7" s="8">
        <v>2</v>
      </c>
      <c r="B7" s="8">
        <v>100340</v>
      </c>
      <c r="C7" s="8">
        <v>2</v>
      </c>
      <c r="D7" s="8" t="s">
        <v>196</v>
      </c>
      <c r="E7" s="8" t="s">
        <v>8</v>
      </c>
      <c r="F7" s="8">
        <v>3100</v>
      </c>
      <c r="G7" s="8">
        <f t="shared" ref="G7:G27" si="0">C7*F7</f>
        <v>6200</v>
      </c>
      <c r="H7" s="11">
        <v>41601</v>
      </c>
      <c r="I7" s="7" t="s">
        <v>195</v>
      </c>
      <c r="K7" t="s">
        <v>229</v>
      </c>
    </row>
    <row r="8" spans="1:13">
      <c r="A8" s="8">
        <v>3</v>
      </c>
      <c r="B8" s="8">
        <v>100254</v>
      </c>
      <c r="C8" s="8">
        <v>5</v>
      </c>
      <c r="D8" s="8" t="s">
        <v>197</v>
      </c>
      <c r="E8" s="8" t="s">
        <v>35</v>
      </c>
      <c r="F8" s="8">
        <v>2450</v>
      </c>
      <c r="G8" s="8">
        <f t="shared" si="0"/>
        <v>12250</v>
      </c>
      <c r="H8" s="11">
        <v>41601</v>
      </c>
      <c r="I8" s="7" t="s">
        <v>195</v>
      </c>
    </row>
    <row r="9" spans="1:13">
      <c r="A9" s="8">
        <v>1</v>
      </c>
      <c r="B9" s="8"/>
      <c r="C9" s="8">
        <v>2</v>
      </c>
      <c r="D9" s="8" t="s">
        <v>196</v>
      </c>
      <c r="E9" s="8"/>
      <c r="F9" s="8">
        <v>250</v>
      </c>
      <c r="G9" s="8">
        <f t="shared" si="0"/>
        <v>500</v>
      </c>
      <c r="H9" s="8"/>
      <c r="I9" s="7" t="s">
        <v>199</v>
      </c>
      <c r="K9" t="s">
        <v>230</v>
      </c>
    </row>
    <row r="10" spans="1:13">
      <c r="A10" s="8">
        <v>1</v>
      </c>
      <c r="B10" s="8"/>
      <c r="C10" s="8">
        <v>1</v>
      </c>
      <c r="D10" s="8" t="s">
        <v>201</v>
      </c>
      <c r="E10" s="8"/>
      <c r="F10" s="8">
        <v>1500</v>
      </c>
      <c r="G10" s="8">
        <f t="shared" si="0"/>
        <v>1500</v>
      </c>
      <c r="H10" s="8"/>
      <c r="I10" s="7" t="s">
        <v>198</v>
      </c>
      <c r="K10" t="s">
        <v>231</v>
      </c>
    </row>
    <row r="11" spans="1:13">
      <c r="A11" s="8">
        <v>2</v>
      </c>
      <c r="B11" s="8"/>
      <c r="C11" s="8">
        <v>1</v>
      </c>
      <c r="D11" s="8" t="s">
        <v>201</v>
      </c>
      <c r="E11" s="8"/>
      <c r="F11" s="8">
        <v>1200</v>
      </c>
      <c r="G11" s="8">
        <f t="shared" si="0"/>
        <v>1200</v>
      </c>
      <c r="H11" s="8"/>
      <c r="I11" s="7" t="s">
        <v>198</v>
      </c>
      <c r="K11" t="s">
        <v>232</v>
      </c>
    </row>
    <row r="12" spans="1:13">
      <c r="A12" s="8">
        <v>3</v>
      </c>
      <c r="B12" s="8"/>
      <c r="C12" s="8">
        <v>5</v>
      </c>
      <c r="D12" s="8" t="s">
        <v>202</v>
      </c>
      <c r="E12" s="8"/>
      <c r="F12" s="8">
        <v>650</v>
      </c>
      <c r="G12" s="8">
        <f t="shared" si="0"/>
        <v>3250</v>
      </c>
      <c r="H12" s="8"/>
      <c r="I12" s="7" t="s">
        <v>198</v>
      </c>
      <c r="K12" t="s">
        <v>233</v>
      </c>
    </row>
    <row r="13" spans="1:13" ht="15" customHeight="1">
      <c r="A13" s="8">
        <v>4</v>
      </c>
      <c r="B13" s="8"/>
      <c r="C13" s="8">
        <v>6</v>
      </c>
      <c r="D13" s="8" t="s">
        <v>203</v>
      </c>
      <c r="E13" s="8"/>
      <c r="F13" s="8">
        <v>180</v>
      </c>
      <c r="G13" s="8">
        <f t="shared" si="0"/>
        <v>1080</v>
      </c>
      <c r="H13" s="8"/>
      <c r="I13" s="7" t="s">
        <v>198</v>
      </c>
      <c r="K13" t="s">
        <v>234</v>
      </c>
    </row>
    <row r="14" spans="1:13">
      <c r="A14" s="8">
        <v>2</v>
      </c>
      <c r="B14" s="8"/>
      <c r="C14" s="45" t="s">
        <v>446</v>
      </c>
      <c r="D14" s="46" t="s">
        <v>447</v>
      </c>
      <c r="E14" s="46" t="s">
        <v>448</v>
      </c>
      <c r="F14" s="46" t="s">
        <v>449</v>
      </c>
      <c r="G14" s="46" t="s">
        <v>450</v>
      </c>
      <c r="H14" s="46" t="s">
        <v>451</v>
      </c>
      <c r="I14" s="47" t="s">
        <v>452</v>
      </c>
    </row>
    <row r="15" spans="1:13">
      <c r="A15" s="8">
        <v>3</v>
      </c>
      <c r="B15" s="8"/>
      <c r="C15" s="43">
        <v>2</v>
      </c>
      <c r="D15" s="8" t="s">
        <v>203</v>
      </c>
      <c r="E15" s="8" t="s">
        <v>478</v>
      </c>
      <c r="F15" s="8">
        <v>200</v>
      </c>
      <c r="G15" s="8">
        <f t="shared" si="0"/>
        <v>400</v>
      </c>
      <c r="H15" s="8"/>
      <c r="I15" s="44" t="s">
        <v>199</v>
      </c>
    </row>
    <row r="16" spans="1:13">
      <c r="A16" s="8">
        <v>4</v>
      </c>
      <c r="B16" s="8"/>
      <c r="C16" s="43">
        <v>3</v>
      </c>
      <c r="D16" s="8" t="s">
        <v>204</v>
      </c>
      <c r="E16" s="8" t="s">
        <v>475</v>
      </c>
      <c r="F16" s="8">
        <v>560</v>
      </c>
      <c r="G16" s="8">
        <f t="shared" si="0"/>
        <v>1680</v>
      </c>
      <c r="H16" s="8"/>
      <c r="I16" s="44" t="s">
        <v>199</v>
      </c>
      <c r="K16" t="s">
        <v>235</v>
      </c>
    </row>
    <row r="17" spans="1:9">
      <c r="A17" s="8">
        <v>5</v>
      </c>
      <c r="B17" s="8"/>
      <c r="C17" s="43">
        <v>9</v>
      </c>
      <c r="D17" s="8" t="s">
        <v>205</v>
      </c>
      <c r="E17" s="8" t="s">
        <v>477</v>
      </c>
      <c r="F17" s="8">
        <v>1000</v>
      </c>
      <c r="G17" s="8">
        <f t="shared" si="0"/>
        <v>9000</v>
      </c>
      <c r="H17" s="8"/>
      <c r="I17" s="44" t="s">
        <v>199</v>
      </c>
    </row>
    <row r="18" spans="1:9">
      <c r="A18" s="8">
        <v>1</v>
      </c>
      <c r="B18" s="8"/>
      <c r="C18" s="43">
        <v>5</v>
      </c>
      <c r="D18" s="8" t="s">
        <v>206</v>
      </c>
      <c r="E18" s="8" t="s">
        <v>479</v>
      </c>
      <c r="F18" s="8">
        <v>21050</v>
      </c>
      <c r="G18" s="8">
        <f t="shared" si="0"/>
        <v>105250</v>
      </c>
      <c r="H18" s="8"/>
      <c r="I18" s="44" t="s">
        <v>199</v>
      </c>
    </row>
    <row r="19" spans="1:9">
      <c r="A19" s="8">
        <v>2</v>
      </c>
      <c r="B19" s="8"/>
      <c r="C19" s="43">
        <v>6</v>
      </c>
      <c r="D19" s="8" t="s">
        <v>207</v>
      </c>
      <c r="E19" s="8" t="s">
        <v>476</v>
      </c>
      <c r="F19" s="8">
        <v>2360</v>
      </c>
      <c r="G19" s="8">
        <f t="shared" si="0"/>
        <v>14160</v>
      </c>
      <c r="H19" s="8"/>
      <c r="I19" s="44" t="s">
        <v>200</v>
      </c>
    </row>
    <row r="20" spans="1:9">
      <c r="A20" s="8">
        <v>3</v>
      </c>
      <c r="B20" s="8"/>
      <c r="C20" s="43">
        <v>4</v>
      </c>
      <c r="D20" s="8" t="s">
        <v>208</v>
      </c>
      <c r="E20" s="8"/>
      <c r="F20" s="8">
        <v>510</v>
      </c>
      <c r="G20" s="8">
        <f t="shared" si="0"/>
        <v>2040</v>
      </c>
      <c r="H20" s="8"/>
      <c r="I20" s="44" t="s">
        <v>200</v>
      </c>
    </row>
    <row r="21" spans="1:9">
      <c r="A21" s="8">
        <v>4</v>
      </c>
      <c r="B21" s="8"/>
      <c r="C21" s="43">
        <v>2</v>
      </c>
      <c r="D21" s="8" t="s">
        <v>209</v>
      </c>
      <c r="E21" s="8"/>
      <c r="F21" s="8">
        <v>100</v>
      </c>
      <c r="G21" s="8">
        <f t="shared" si="0"/>
        <v>200</v>
      </c>
      <c r="H21" s="8"/>
      <c r="I21" s="44" t="s">
        <v>200</v>
      </c>
    </row>
    <row r="22" spans="1:9">
      <c r="A22" s="8">
        <v>5</v>
      </c>
      <c r="B22" s="8"/>
      <c r="C22" s="43">
        <v>3</v>
      </c>
      <c r="D22" s="8" t="s">
        <v>210</v>
      </c>
      <c r="E22" s="8"/>
      <c r="F22" s="8">
        <v>53</v>
      </c>
      <c r="G22" s="8">
        <f t="shared" si="0"/>
        <v>159</v>
      </c>
      <c r="H22" s="8"/>
      <c r="I22" s="44" t="s">
        <v>200</v>
      </c>
    </row>
    <row r="23" spans="1:9">
      <c r="A23" s="8"/>
      <c r="B23" s="8"/>
      <c r="C23" s="48">
        <v>3</v>
      </c>
      <c r="D23" s="49" t="s">
        <v>209</v>
      </c>
      <c r="E23" s="49"/>
      <c r="F23" s="49">
        <v>100</v>
      </c>
      <c r="G23" s="49">
        <f t="shared" si="0"/>
        <v>300</v>
      </c>
      <c r="H23" s="49"/>
      <c r="I23" s="50" t="s">
        <v>200</v>
      </c>
    </row>
    <row r="24" spans="1:9">
      <c r="A24" s="8"/>
      <c r="B24" s="8"/>
      <c r="C24" s="48" t="s">
        <v>474</v>
      </c>
      <c r="D24" s="49"/>
      <c r="E24" s="49"/>
      <c r="F24" s="49">
        <f>SUBTOTAL(101,Tabla5[Columna4])</f>
        <v>2881.4444444444443</v>
      </c>
      <c r="G24" s="49">
        <f>SUBTOTAL(101,Tabla5[Columna5])</f>
        <v>14798.777777777777</v>
      </c>
      <c r="H24" s="49"/>
      <c r="I24" s="50">
        <f>SUBTOTAL(103,Tabla5[Columna7])</f>
        <v>9</v>
      </c>
    </row>
    <row r="25" spans="1:9">
      <c r="A25" s="8"/>
      <c r="B25" s="8"/>
      <c r="C25" s="8"/>
      <c r="D25" s="8"/>
      <c r="E25" s="8"/>
      <c r="F25" s="8"/>
      <c r="G25" s="8">
        <f t="shared" si="0"/>
        <v>0</v>
      </c>
      <c r="H25" s="8"/>
      <c r="I25" s="7"/>
    </row>
    <row r="26" spans="1:9">
      <c r="C26" s="8"/>
      <c r="D26" s="8"/>
      <c r="E26" s="8"/>
      <c r="F26" s="8"/>
      <c r="G26" s="8">
        <f t="shared" si="0"/>
        <v>0</v>
      </c>
      <c r="H26" s="8"/>
      <c r="I26" s="7"/>
    </row>
    <row r="27" spans="1:9">
      <c r="C27" s="8"/>
      <c r="D27" s="8"/>
      <c r="E27" s="8"/>
      <c r="F27" s="8"/>
      <c r="G27" s="8">
        <f t="shared" si="0"/>
        <v>0</v>
      </c>
      <c r="H27" s="8"/>
      <c r="I27" s="7"/>
    </row>
    <row r="28" spans="1:9">
      <c r="G28" s="10"/>
    </row>
    <row r="30" spans="1:9">
      <c r="F30" t="s">
        <v>475</v>
      </c>
      <c r="G30" s="12"/>
      <c r="H30">
        <v>100</v>
      </c>
    </row>
    <row r="31" spans="1:9">
      <c r="F31" t="s">
        <v>476</v>
      </c>
      <c r="H31">
        <v>200</v>
      </c>
    </row>
    <row r="32" spans="1:9">
      <c r="F32" t="s">
        <v>477</v>
      </c>
      <c r="H32">
        <v>150</v>
      </c>
    </row>
    <row r="33" spans="6:8">
      <c r="F33" t="s">
        <v>478</v>
      </c>
      <c r="H33">
        <v>300</v>
      </c>
    </row>
    <row r="34" spans="6:8">
      <c r="F34" t="s">
        <v>479</v>
      </c>
      <c r="H34">
        <v>250</v>
      </c>
    </row>
    <row r="36" spans="6:8">
      <c r="G36" s="9"/>
    </row>
  </sheetData>
  <dataValidations count="5">
    <dataValidation type="list" allowBlank="1" showInputMessage="1" showErrorMessage="1" sqref="E20:E23">
      <formula1>$F$30:$F$34</formula1>
    </dataValidation>
    <dataValidation type="list" allowBlank="1" showInputMessage="1" showErrorMessage="1" promptTitle="AVISO" prompt="HACER CLIK EN EL DESPLEGABLE" sqref="E15:E19">
      <formula1>$F$30:$F$34</formula1>
    </dataValidation>
    <dataValidation type="list" allowBlank="1" showInputMessage="1" showErrorMessage="1" sqref="H30:H34">
      <formula1>$H$15:$H$20</formula1>
    </dataValidation>
    <dataValidation type="list" allowBlank="1" showInputMessage="1" showErrorMessage="1" sqref="K30">
      <formula1>"PRECIOS+$H$15:$H$21"</formula1>
    </dataValidation>
    <dataValidation type="list" allowBlank="1" showInputMessage="1" showErrorMessage="1" sqref="F30:F34">
      <formula1>"PRODUCTOS+$H$15:$H$20"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5:H24"/>
  <sheetViews>
    <sheetView workbookViewId="0">
      <selection activeCell="C22" sqref="C22"/>
    </sheetView>
  </sheetViews>
  <sheetFormatPr baseColWidth="10" defaultRowHeight="15"/>
  <sheetData>
    <row r="5" spans="3:8" ht="21">
      <c r="C5" s="112" t="s">
        <v>1233</v>
      </c>
      <c r="D5" s="112"/>
      <c r="E5" s="115" t="s">
        <v>1234</v>
      </c>
      <c r="F5" s="115"/>
      <c r="G5" s="113" t="s">
        <v>1235</v>
      </c>
      <c r="H5" s="114"/>
    </row>
    <row r="6" spans="3:8">
      <c r="C6" s="66"/>
      <c r="D6" s="66"/>
      <c r="E6" s="116"/>
      <c r="F6" s="116"/>
      <c r="G6" s="114"/>
      <c r="H6" s="114"/>
    </row>
    <row r="7" spans="3:8">
      <c r="C7" s="66" t="s">
        <v>1299</v>
      </c>
      <c r="D7" s="66"/>
      <c r="E7" s="116" t="s">
        <v>1236</v>
      </c>
      <c r="F7" s="116"/>
      <c r="G7" s="114" t="s">
        <v>1237</v>
      </c>
      <c r="H7" s="114"/>
    </row>
    <row r="8" spans="3:8">
      <c r="C8" s="66" t="s">
        <v>1158</v>
      </c>
      <c r="D8" s="66"/>
      <c r="E8" s="116" t="s">
        <v>1238</v>
      </c>
      <c r="F8" s="116"/>
      <c r="G8" s="114" t="s">
        <v>1239</v>
      </c>
      <c r="H8" s="114"/>
    </row>
    <row r="9" spans="3:8">
      <c r="C9" s="66" t="s">
        <v>1240</v>
      </c>
      <c r="D9" s="66"/>
      <c r="E9" s="116" t="s">
        <v>1241</v>
      </c>
      <c r="F9" s="116"/>
      <c r="G9" s="114" t="s">
        <v>1242</v>
      </c>
      <c r="H9" s="114"/>
    </row>
    <row r="10" spans="3:8">
      <c r="C10" s="66" t="s">
        <v>1243</v>
      </c>
      <c r="D10" s="66"/>
      <c r="E10" s="116" t="s">
        <v>1244</v>
      </c>
      <c r="F10" s="116"/>
      <c r="G10" s="114" t="s">
        <v>1245</v>
      </c>
      <c r="H10" s="114"/>
    </row>
    <row r="11" spans="3:8" ht="15" customHeight="1">
      <c r="C11" s="66" t="s">
        <v>1246</v>
      </c>
      <c r="D11" s="66"/>
      <c r="E11" s="116" t="s">
        <v>1247</v>
      </c>
      <c r="F11" s="116"/>
      <c r="G11" s="114" t="s">
        <v>1248</v>
      </c>
      <c r="H11" s="114"/>
    </row>
    <row r="12" spans="3:8">
      <c r="C12" s="66" t="s">
        <v>1249</v>
      </c>
      <c r="D12" s="66"/>
      <c r="E12" s="116" t="s">
        <v>1250</v>
      </c>
      <c r="F12" s="116"/>
      <c r="G12" s="114" t="s">
        <v>1251</v>
      </c>
      <c r="H12" s="114"/>
    </row>
    <row r="13" spans="3:8">
      <c r="C13" s="66" t="s">
        <v>136</v>
      </c>
      <c r="D13" s="66"/>
      <c r="E13" s="116" t="s">
        <v>1252</v>
      </c>
      <c r="F13" s="116"/>
      <c r="G13" s="114" t="s">
        <v>1253</v>
      </c>
      <c r="H13" s="114"/>
    </row>
    <row r="14" spans="3:8">
      <c r="C14" s="66" t="s">
        <v>1254</v>
      </c>
      <c r="D14" s="66"/>
      <c r="E14" s="116" t="s">
        <v>1255</v>
      </c>
      <c r="F14" s="116"/>
      <c r="G14" s="114" t="s">
        <v>1256</v>
      </c>
      <c r="H14" s="114"/>
    </row>
    <row r="15" spans="3:8">
      <c r="C15" s="66" t="s">
        <v>1257</v>
      </c>
      <c r="D15" s="66"/>
      <c r="E15" s="116"/>
      <c r="F15" s="116"/>
      <c r="G15" s="114" t="s">
        <v>1258</v>
      </c>
      <c r="H15" s="114"/>
    </row>
    <row r="16" spans="3:8">
      <c r="C16" s="66" t="s">
        <v>1259</v>
      </c>
      <c r="D16" s="66"/>
      <c r="E16" s="116"/>
      <c r="F16" s="116"/>
      <c r="G16" s="114" t="s">
        <v>178</v>
      </c>
      <c r="H16" s="114"/>
    </row>
    <row r="17" spans="3:8">
      <c r="C17" s="66" t="s">
        <v>1260</v>
      </c>
      <c r="D17" s="66"/>
      <c r="E17" s="116"/>
      <c r="F17" s="116"/>
      <c r="G17" s="114" t="s">
        <v>1261</v>
      </c>
      <c r="H17" s="114"/>
    </row>
    <row r="18" spans="3:8">
      <c r="C18" s="66" t="s">
        <v>1262</v>
      </c>
      <c r="D18" s="66"/>
      <c r="E18" s="116"/>
      <c r="F18" s="116"/>
      <c r="G18" s="114" t="s">
        <v>1263</v>
      </c>
      <c r="H18" s="114"/>
    </row>
    <row r="19" spans="3:8">
      <c r="C19" s="66" t="s">
        <v>1298</v>
      </c>
      <c r="D19" s="66"/>
      <c r="E19" s="116"/>
      <c r="F19" s="116"/>
      <c r="G19" s="114" t="s">
        <v>1264</v>
      </c>
      <c r="H19" s="114"/>
    </row>
    <row r="20" spans="3:8">
      <c r="C20" s="66" t="s">
        <v>1300</v>
      </c>
      <c r="D20" s="66"/>
      <c r="E20" s="116"/>
      <c r="F20" s="116"/>
      <c r="G20" s="114"/>
      <c r="H20" s="114"/>
    </row>
    <row r="21" spans="3:8">
      <c r="C21" s="66" t="s">
        <v>1301</v>
      </c>
    </row>
    <row r="24" spans="3:8">
      <c r="D24" s="97"/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7"/>
  <sheetViews>
    <sheetView topLeftCell="A25" zoomScale="60" zoomScaleNormal="60" workbookViewId="0">
      <selection activeCell="G36" sqref="G36"/>
    </sheetView>
  </sheetViews>
  <sheetFormatPr baseColWidth="10" defaultRowHeight="15"/>
  <sheetData>
    <row r="1" spans="1:26">
      <c r="A1" s="25"/>
    </row>
    <row r="2" spans="1:26">
      <c r="A2" s="207" t="s">
        <v>1271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 spans="1:26">
      <c r="A3" s="207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</row>
    <row r="4" spans="1:26">
      <c r="A4" s="207"/>
      <c r="B4" s="207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</row>
    <row r="5" spans="1:26">
      <c r="A5" s="207"/>
      <c r="B5" s="207"/>
      <c r="C5" s="207"/>
      <c r="D5" s="207"/>
      <c r="E5" s="207"/>
      <c r="F5" s="207"/>
      <c r="G5" s="207"/>
      <c r="H5" s="207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</row>
    <row r="6" spans="1:26">
      <c r="A6" s="207"/>
      <c r="B6" s="207"/>
      <c r="C6" s="207"/>
      <c r="D6" s="207"/>
      <c r="E6" s="207"/>
      <c r="F6" s="207"/>
      <c r="G6" s="207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</row>
    <row r="8" spans="1:26">
      <c r="A8" s="117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>
      <c r="A9" s="117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spans="1:26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spans="1:26">
      <c r="A11" s="118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spans="1:26">
      <c r="A12" s="118"/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</row>
    <row r="13" spans="1:26">
      <c r="A13" s="118"/>
      <c r="B13" s="118"/>
      <c r="C13" s="206" t="s">
        <v>1280</v>
      </c>
      <c r="D13" s="206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</row>
    <row r="14" spans="1:26">
      <c r="A14" s="118"/>
      <c r="B14" s="118"/>
      <c r="C14" s="118"/>
      <c r="D14" s="118"/>
      <c r="E14" s="118"/>
      <c r="F14" s="118"/>
      <c r="G14" s="118"/>
      <c r="H14" s="118"/>
      <c r="I14" s="118"/>
      <c r="J14" s="118"/>
      <c r="K14" s="206"/>
      <c r="L14" s="206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</row>
    <row r="15" spans="1:26">
      <c r="A15" s="118"/>
      <c r="B15" s="118"/>
      <c r="C15" s="206" t="s">
        <v>185</v>
      </c>
      <c r="D15" s="206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</row>
    <row r="16" spans="1:26">
      <c r="A16" s="118"/>
      <c r="B16" s="118"/>
      <c r="C16" s="118"/>
      <c r="D16" s="118"/>
      <c r="E16" s="118"/>
      <c r="F16" s="118"/>
      <c r="G16" s="118"/>
      <c r="H16" s="118"/>
      <c r="I16" s="118"/>
      <c r="J16" s="118"/>
      <c r="K16" s="206"/>
      <c r="L16" s="206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</row>
    <row r="17" spans="1:26">
      <c r="A17" s="118"/>
      <c r="B17" s="118"/>
      <c r="C17" s="206" t="s">
        <v>1272</v>
      </c>
      <c r="D17" s="206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</row>
    <row r="18" spans="1:26">
      <c r="A18" s="118"/>
      <c r="B18" s="118"/>
      <c r="C18" s="118"/>
      <c r="D18" s="118"/>
      <c r="E18" s="118"/>
      <c r="F18" s="118"/>
      <c r="G18" s="118"/>
      <c r="H18" s="118"/>
      <c r="I18" s="118"/>
      <c r="J18" s="118"/>
      <c r="K18" s="206"/>
      <c r="L18" s="206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</row>
    <row r="19" spans="1:26">
      <c r="A19" s="118"/>
      <c r="B19" s="118"/>
      <c r="C19" s="206" t="s">
        <v>12</v>
      </c>
      <c r="D19" s="206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</row>
    <row r="20" spans="1:26">
      <c r="A20" s="118"/>
      <c r="B20" s="118"/>
      <c r="C20" s="118"/>
      <c r="D20" s="118"/>
      <c r="E20" s="118"/>
      <c r="F20" s="118"/>
      <c r="G20" s="118"/>
      <c r="H20" s="118"/>
      <c r="I20" s="118"/>
      <c r="J20" s="118"/>
      <c r="K20" s="206"/>
      <c r="L20" s="206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>
      <c r="A21" s="118"/>
      <c r="B21" s="118"/>
      <c r="C21" s="206" t="s">
        <v>8</v>
      </c>
      <c r="D21" s="206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206"/>
      <c r="L22" s="206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>
      <c r="A23" s="118"/>
      <c r="B23" s="118"/>
      <c r="C23" s="206" t="s">
        <v>1273</v>
      </c>
      <c r="D23" s="206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206"/>
      <c r="L24" s="206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</row>
    <row r="25" spans="1:26">
      <c r="A25" s="118"/>
      <c r="B25" s="118"/>
      <c r="C25" s="206" t="s">
        <v>2</v>
      </c>
      <c r="D25" s="206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</row>
    <row r="26" spans="1:26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206"/>
      <c r="L26" s="206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</row>
    <row r="27" spans="1:26">
      <c r="A27" s="118"/>
      <c r="B27" s="118"/>
      <c r="C27" s="206" t="s">
        <v>659</v>
      </c>
      <c r="D27" s="206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</row>
    <row r="28" spans="1:26">
      <c r="A28" s="118"/>
      <c r="B28" s="118"/>
      <c r="C28" s="118"/>
      <c r="D28" s="118"/>
      <c r="E28" s="118"/>
      <c r="F28" s="118"/>
      <c r="G28" s="118"/>
      <c r="H28" s="118"/>
      <c r="I28" s="118"/>
      <c r="J28" s="118"/>
      <c r="K28" s="206"/>
      <c r="L28" s="206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</row>
    <row r="29" spans="1:26">
      <c r="A29" s="118"/>
      <c r="B29" s="118"/>
      <c r="C29" s="206" t="s">
        <v>3</v>
      </c>
      <c r="D29" s="206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</row>
    <row r="30" spans="1:26">
      <c r="A30" s="118"/>
      <c r="B30" s="118"/>
      <c r="C30" s="118"/>
      <c r="D30" s="118"/>
      <c r="E30" s="118"/>
      <c r="F30" s="118"/>
      <c r="G30" s="118"/>
      <c r="H30" s="118"/>
      <c r="I30" s="118"/>
      <c r="J30" s="118"/>
      <c r="K30" s="206"/>
      <c r="L30" s="206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</row>
    <row r="31" spans="1:26">
      <c r="A31" s="118"/>
      <c r="B31" s="118"/>
      <c r="C31" s="206" t="s">
        <v>4</v>
      </c>
      <c r="D31" s="206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</row>
    <row r="32" spans="1:26">
      <c r="A32" s="118"/>
      <c r="B32" s="118"/>
      <c r="C32" s="118"/>
      <c r="D32" s="118"/>
      <c r="E32" s="118"/>
      <c r="F32" s="118"/>
      <c r="G32" s="118"/>
      <c r="H32" s="118"/>
      <c r="I32" s="118"/>
      <c r="J32" s="118"/>
      <c r="K32" s="206"/>
      <c r="L32" s="206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</row>
    <row r="33" spans="1:26">
      <c r="A33" s="118"/>
      <c r="B33" s="118"/>
      <c r="C33" s="206" t="s">
        <v>1274</v>
      </c>
      <c r="D33" s="206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</row>
    <row r="34" spans="1:26">
      <c r="A34" s="118"/>
      <c r="B34" s="118"/>
      <c r="C34" s="118"/>
      <c r="D34" s="118"/>
      <c r="E34" s="118"/>
      <c r="F34" s="118"/>
      <c r="G34" s="118"/>
      <c r="H34" s="118"/>
      <c r="I34" s="118"/>
      <c r="J34" s="118"/>
      <c r="K34" s="206"/>
      <c r="L34" s="206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</row>
    <row r="35" spans="1:26">
      <c r="A35" s="118"/>
      <c r="B35" s="118"/>
      <c r="C35" s="206" t="s">
        <v>1275</v>
      </c>
      <c r="D35" s="206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</row>
    <row r="36" spans="1:26">
      <c r="A36" s="118"/>
      <c r="B36" s="118"/>
      <c r="C36" s="118"/>
      <c r="D36" s="118"/>
      <c r="E36" s="118"/>
      <c r="F36" s="118"/>
      <c r="G36" s="118"/>
      <c r="H36" s="118"/>
      <c r="I36" s="118"/>
      <c r="J36" s="118"/>
      <c r="K36" s="206"/>
      <c r="L36" s="206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</row>
    <row r="37" spans="1:26">
      <c r="A37" s="118"/>
      <c r="B37" s="118"/>
      <c r="C37" s="206" t="s">
        <v>188</v>
      </c>
      <c r="D37" s="206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</row>
    <row r="38" spans="1:26">
      <c r="A38" s="118"/>
      <c r="B38" s="118"/>
      <c r="C38" s="118"/>
      <c r="D38" s="118"/>
      <c r="E38" s="118"/>
      <c r="F38" s="118"/>
      <c r="G38" s="118"/>
      <c r="H38" s="118"/>
      <c r="I38" s="118"/>
      <c r="J38" s="118"/>
      <c r="K38" s="206"/>
      <c r="L38" s="206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</row>
    <row r="39" spans="1:26">
      <c r="A39" s="118"/>
      <c r="B39" s="118"/>
      <c r="C39" s="206" t="s">
        <v>1276</v>
      </c>
      <c r="D39" s="206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</row>
    <row r="40" spans="1:26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206"/>
      <c r="L40" s="206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</row>
    <row r="41" spans="1:26">
      <c r="A41" s="118"/>
      <c r="B41" s="118"/>
      <c r="C41" s="206" t="s">
        <v>1277</v>
      </c>
      <c r="D41" s="206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</row>
    <row r="42" spans="1:26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206"/>
      <c r="L42" s="206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</row>
    <row r="43" spans="1:26">
      <c r="A43" s="118"/>
      <c r="B43" s="118"/>
      <c r="C43" s="206" t="s">
        <v>1278</v>
      </c>
      <c r="D43" s="206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</row>
    <row r="44" spans="1:26">
      <c r="A44" s="118"/>
      <c r="B44" s="118"/>
      <c r="C44" s="118"/>
      <c r="D44" s="118"/>
      <c r="E44" s="118"/>
      <c r="F44" s="118"/>
      <c r="G44" s="118"/>
      <c r="H44" s="118"/>
      <c r="I44" s="118"/>
      <c r="J44" s="118"/>
      <c r="K44" s="206"/>
      <c r="L44" s="206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</row>
    <row r="45" spans="1:26">
      <c r="A45" s="118"/>
      <c r="B45" s="118"/>
      <c r="C45" s="206" t="s">
        <v>7</v>
      </c>
      <c r="D45" s="206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</row>
    <row r="46" spans="1:26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206"/>
      <c r="L46" s="206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</row>
    <row r="47" spans="1:26">
      <c r="A47" s="118"/>
      <c r="B47" s="118"/>
      <c r="C47" s="206" t="s">
        <v>517</v>
      </c>
      <c r="D47" s="206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</row>
    <row r="48" spans="1:26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206"/>
      <c r="L48" s="206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</row>
    <row r="49" spans="1:26">
      <c r="A49" s="118"/>
      <c r="B49" s="118"/>
      <c r="C49" s="206" t="s">
        <v>8</v>
      </c>
      <c r="D49" s="206"/>
      <c r="E49" s="118"/>
      <c r="F49" s="118"/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</row>
    <row r="50" spans="1:26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206"/>
      <c r="L50" s="206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</row>
    <row r="51" spans="1:26">
      <c r="A51" s="118"/>
      <c r="B51" s="118"/>
      <c r="C51" s="206" t="s">
        <v>9</v>
      </c>
      <c r="D51" s="206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</row>
    <row r="52" spans="1:26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206"/>
      <c r="L52" s="206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</row>
    <row r="53" spans="1:26">
      <c r="A53" s="118"/>
      <c r="B53" s="118"/>
      <c r="C53" s="206" t="s">
        <v>1279</v>
      </c>
      <c r="D53" s="206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</row>
    <row r="54" spans="1:26">
      <c r="A54" s="118"/>
      <c r="B54" s="118"/>
      <c r="C54" s="118"/>
      <c r="D54" s="118"/>
      <c r="E54" s="118"/>
      <c r="F54" s="118"/>
      <c r="G54" s="118"/>
      <c r="H54" s="118"/>
      <c r="I54" s="118"/>
      <c r="J54" s="118"/>
      <c r="K54" s="206"/>
      <c r="L54" s="206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</row>
    <row r="55" spans="1:26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</row>
    <row r="56" spans="1:26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</row>
    <row r="57" spans="1:26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</row>
    <row r="58" spans="1:26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8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</row>
    <row r="59" spans="1:26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</row>
    <row r="60" spans="1:26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</row>
    <row r="61" spans="1:26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</row>
    <row r="62" spans="1:26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</row>
    <row r="63" spans="1:26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</row>
    <row r="64" spans="1:26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</row>
    <row r="65" spans="1:26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</row>
    <row r="66" spans="1:26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</row>
    <row r="67" spans="1:26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</row>
  </sheetData>
  <mergeCells count="43">
    <mergeCell ref="K54:L54"/>
    <mergeCell ref="K38:L38"/>
    <mergeCell ref="K40:L40"/>
    <mergeCell ref="K42:L42"/>
    <mergeCell ref="K44:L44"/>
    <mergeCell ref="K46:L46"/>
    <mergeCell ref="K48:L48"/>
    <mergeCell ref="C53:D53"/>
    <mergeCell ref="C43:D43"/>
    <mergeCell ref="C45:D45"/>
    <mergeCell ref="K26:L26"/>
    <mergeCell ref="K28:L28"/>
    <mergeCell ref="K30:L30"/>
    <mergeCell ref="K32:L32"/>
    <mergeCell ref="K34:L34"/>
    <mergeCell ref="K50:L50"/>
    <mergeCell ref="K52:L52"/>
    <mergeCell ref="K22:L22"/>
    <mergeCell ref="K36:L36"/>
    <mergeCell ref="C47:D47"/>
    <mergeCell ref="C49:D49"/>
    <mergeCell ref="C51:D51"/>
    <mergeCell ref="K24:L24"/>
    <mergeCell ref="C35:D35"/>
    <mergeCell ref="C37:D37"/>
    <mergeCell ref="C39:D39"/>
    <mergeCell ref="C41:D41"/>
    <mergeCell ref="C33:D33"/>
    <mergeCell ref="C23:D23"/>
    <mergeCell ref="C25:D25"/>
    <mergeCell ref="C27:D27"/>
    <mergeCell ref="C29:D29"/>
    <mergeCell ref="C31:D31"/>
    <mergeCell ref="C21:D21"/>
    <mergeCell ref="A2:Z6"/>
    <mergeCell ref="C13:D13"/>
    <mergeCell ref="C15:D15"/>
    <mergeCell ref="C17:D17"/>
    <mergeCell ref="C19:D19"/>
    <mergeCell ref="K14:L14"/>
    <mergeCell ref="K16:L16"/>
    <mergeCell ref="K18:L18"/>
    <mergeCell ref="K20:L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4:AL91"/>
  <sheetViews>
    <sheetView topLeftCell="J1" zoomScale="80" zoomScaleNormal="80" workbookViewId="0">
      <selection activeCell="O20" sqref="O20"/>
    </sheetView>
  </sheetViews>
  <sheetFormatPr baseColWidth="10" defaultRowHeight="15"/>
  <cols>
    <col min="2" max="2" width="14.42578125" customWidth="1"/>
    <col min="5" max="5" width="42.5703125" customWidth="1"/>
    <col min="22" max="22" width="13.7109375" customWidth="1"/>
    <col min="26" max="26" width="34.85546875" customWidth="1"/>
    <col min="28" max="28" width="6.5703125" customWidth="1"/>
    <col min="33" max="33" width="12.7109375" customWidth="1"/>
  </cols>
  <sheetData>
    <row r="4" spans="1:38">
      <c r="A4" s="66"/>
      <c r="B4" s="66"/>
      <c r="C4" s="1"/>
      <c r="D4" s="1"/>
      <c r="E4" s="1" t="s">
        <v>1833</v>
      </c>
      <c r="F4" s="1"/>
      <c r="G4" s="1"/>
      <c r="H4" s="1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38" s="110" customFormat="1" ht="21">
      <c r="A5" s="119" t="s">
        <v>970</v>
      </c>
      <c r="B5" s="119"/>
      <c r="C5" s="132"/>
      <c r="D5" s="132"/>
      <c r="E5" s="132" t="s">
        <v>63</v>
      </c>
      <c r="F5" s="132"/>
      <c r="G5" s="132"/>
      <c r="H5" s="132"/>
      <c r="I5" s="119"/>
      <c r="J5" s="119"/>
      <c r="K5" s="119"/>
      <c r="L5" s="119" t="s">
        <v>624</v>
      </c>
      <c r="M5" s="119"/>
      <c r="N5" s="119"/>
      <c r="O5" s="119" t="s">
        <v>24</v>
      </c>
      <c r="P5" s="119"/>
      <c r="Q5" s="119"/>
      <c r="R5" s="119"/>
      <c r="S5" s="119" t="s">
        <v>14</v>
      </c>
      <c r="T5" s="119"/>
      <c r="U5" s="119"/>
      <c r="V5" s="119"/>
      <c r="W5" s="119" t="s">
        <v>290</v>
      </c>
      <c r="X5" s="119"/>
      <c r="Y5" s="119"/>
      <c r="Z5" s="119" t="s">
        <v>21</v>
      </c>
      <c r="AA5" s="110" t="s">
        <v>3</v>
      </c>
      <c r="AF5" s="110" t="s">
        <v>2080</v>
      </c>
    </row>
    <row r="6" spans="1:38">
      <c r="A6" s="66"/>
      <c r="B6" s="66"/>
      <c r="C6" s="135" t="s">
        <v>185</v>
      </c>
      <c r="D6" s="133" t="s">
        <v>1143</v>
      </c>
      <c r="E6" s="135" t="s">
        <v>407</v>
      </c>
      <c r="F6" s="135" t="s">
        <v>167</v>
      </c>
      <c r="G6" s="135" t="s">
        <v>1832</v>
      </c>
      <c r="H6" s="135" t="s">
        <v>188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F6" s="97"/>
      <c r="AG6" s="97"/>
      <c r="AH6" s="97"/>
      <c r="AI6" s="97"/>
      <c r="AJ6" s="97"/>
      <c r="AK6" s="97"/>
      <c r="AL6" s="97"/>
    </row>
    <row r="7" spans="1:38">
      <c r="C7" s="128"/>
      <c r="D7" s="128"/>
      <c r="E7" s="129"/>
      <c r="F7" s="128"/>
      <c r="G7" s="128"/>
      <c r="H7" s="128"/>
      <c r="I7" s="91"/>
      <c r="J7" s="91"/>
      <c r="L7" s="66" t="s">
        <v>1297</v>
      </c>
      <c r="M7" s="66"/>
      <c r="N7" s="66"/>
      <c r="O7" s="74" t="s">
        <v>968</v>
      </c>
      <c r="P7" s="74"/>
      <c r="Q7" s="74"/>
      <c r="R7" s="74"/>
      <c r="S7" s="66" t="s">
        <v>1628</v>
      </c>
      <c r="T7" s="66"/>
      <c r="U7" s="66"/>
      <c r="V7" s="66"/>
      <c r="W7" s="86" t="s">
        <v>1172</v>
      </c>
      <c r="X7" s="86"/>
      <c r="Z7" s="92"/>
      <c r="AA7">
        <v>7850</v>
      </c>
      <c r="AB7">
        <f>AA7*19%</f>
        <v>1491.5</v>
      </c>
      <c r="AC7">
        <f>AA7+AB7</f>
        <v>9341.5</v>
      </c>
      <c r="AF7" t="s">
        <v>2343</v>
      </c>
    </row>
    <row r="8" spans="1:38">
      <c r="C8" s="128">
        <v>4</v>
      </c>
      <c r="D8" s="6"/>
      <c r="E8" s="130" t="s">
        <v>1306</v>
      </c>
      <c r="F8" s="128">
        <v>1080</v>
      </c>
      <c r="G8" s="128">
        <f>F8*C8</f>
        <v>4320</v>
      </c>
      <c r="H8" s="128">
        <f>G8*1.19</f>
        <v>5140.8</v>
      </c>
      <c r="I8" s="91"/>
      <c r="J8" s="91"/>
      <c r="L8" t="s">
        <v>1310</v>
      </c>
      <c r="N8" s="66"/>
      <c r="O8" s="74" t="s">
        <v>969</v>
      </c>
      <c r="P8" s="74"/>
      <c r="Q8" s="74"/>
      <c r="R8" s="74"/>
      <c r="S8" s="76"/>
      <c r="T8" s="76"/>
      <c r="U8" s="76"/>
      <c r="V8" s="76"/>
      <c r="W8" s="86" t="s">
        <v>1173</v>
      </c>
      <c r="X8" s="86"/>
      <c r="Z8" s="92"/>
      <c r="AA8">
        <v>2400</v>
      </c>
      <c r="AB8">
        <f t="shared" ref="AB8:AB36" si="0">AA8*19%</f>
        <v>456</v>
      </c>
      <c r="AC8">
        <f t="shared" ref="AC8:AC25" si="1">AA8+AB8</f>
        <v>2856</v>
      </c>
    </row>
    <row r="9" spans="1:38">
      <c r="A9" t="s">
        <v>1630</v>
      </c>
      <c r="C9" s="128">
        <v>1</v>
      </c>
      <c r="D9" s="6"/>
      <c r="E9" s="128" t="s">
        <v>1809</v>
      </c>
      <c r="F9" s="128">
        <v>8500</v>
      </c>
      <c r="G9" s="128">
        <f t="shared" ref="G9:G47" si="2">F9*C9</f>
        <v>8500</v>
      </c>
      <c r="H9" s="128">
        <f t="shared" ref="H9:H47" si="3">G9*1.19</f>
        <v>10115</v>
      </c>
      <c r="I9" s="91"/>
      <c r="J9" s="91"/>
      <c r="L9" t="s">
        <v>1311</v>
      </c>
      <c r="N9" s="66"/>
      <c r="O9" s="74" t="s">
        <v>967</v>
      </c>
      <c r="P9" s="74"/>
      <c r="Q9" s="74"/>
      <c r="R9" s="74"/>
      <c r="S9" s="76"/>
      <c r="T9" s="76"/>
      <c r="U9" s="76"/>
      <c r="V9" s="76"/>
      <c r="W9" s="111" t="s">
        <v>1174</v>
      </c>
      <c r="X9" s="111"/>
      <c r="Z9" s="92" t="s">
        <v>977</v>
      </c>
      <c r="AA9">
        <v>2918</v>
      </c>
      <c r="AB9">
        <f t="shared" si="0"/>
        <v>554.41999999999996</v>
      </c>
      <c r="AC9">
        <f t="shared" si="1"/>
        <v>3472.42</v>
      </c>
      <c r="AK9" t="s">
        <v>35</v>
      </c>
    </row>
    <row r="10" spans="1:38">
      <c r="D10" s="128">
        <v>2</v>
      </c>
      <c r="E10" s="128" t="s">
        <v>1305</v>
      </c>
      <c r="F10" s="128">
        <v>8500</v>
      </c>
      <c r="G10" s="128">
        <f t="shared" si="2"/>
        <v>0</v>
      </c>
      <c r="H10" s="128">
        <f t="shared" si="3"/>
        <v>0</v>
      </c>
      <c r="I10" s="91"/>
      <c r="J10" s="91"/>
      <c r="L10" t="s">
        <v>1312</v>
      </c>
      <c r="N10" s="66"/>
      <c r="O10" s="74" t="s">
        <v>976</v>
      </c>
      <c r="P10" s="74"/>
      <c r="Q10" s="74"/>
      <c r="R10" s="74"/>
      <c r="S10" s="76"/>
      <c r="T10" s="76"/>
      <c r="U10" s="76"/>
      <c r="V10" s="76"/>
      <c r="W10" s="111" t="s">
        <v>1176</v>
      </c>
      <c r="X10" s="111"/>
      <c r="Z10" s="92" t="s">
        <v>978</v>
      </c>
      <c r="AA10">
        <v>4290</v>
      </c>
      <c r="AB10">
        <f t="shared" si="0"/>
        <v>815.1</v>
      </c>
      <c r="AC10">
        <f t="shared" si="1"/>
        <v>5105.1000000000004</v>
      </c>
    </row>
    <row r="11" spans="1:38">
      <c r="D11" s="128">
        <v>4</v>
      </c>
      <c r="E11" s="128" t="s">
        <v>1463</v>
      </c>
      <c r="F11" s="128">
        <v>390</v>
      </c>
      <c r="G11" s="128">
        <f t="shared" si="2"/>
        <v>0</v>
      </c>
      <c r="H11" s="128">
        <f t="shared" si="3"/>
        <v>0</v>
      </c>
      <c r="I11" s="91"/>
      <c r="J11" s="91"/>
      <c r="L11" s="120" t="s">
        <v>1313</v>
      </c>
      <c r="N11" s="66"/>
      <c r="O11" s="74" t="s">
        <v>2338</v>
      </c>
      <c r="P11" s="74"/>
      <c r="Q11" s="74"/>
      <c r="R11" s="74"/>
      <c r="S11" s="76"/>
      <c r="T11" s="76"/>
      <c r="U11" s="76"/>
      <c r="V11" s="76"/>
      <c r="W11" t="s">
        <v>1296</v>
      </c>
      <c r="Z11" s="92" t="s">
        <v>981</v>
      </c>
      <c r="AA11">
        <v>3056</v>
      </c>
      <c r="AB11">
        <f t="shared" si="0"/>
        <v>580.64</v>
      </c>
      <c r="AC11">
        <f t="shared" si="1"/>
        <v>3636.64</v>
      </c>
      <c r="AK11" t="s">
        <v>1148</v>
      </c>
    </row>
    <row r="12" spans="1:38">
      <c r="D12" s="128">
        <v>4</v>
      </c>
      <c r="E12" s="128" t="s">
        <v>1464</v>
      </c>
      <c r="F12" s="128">
        <v>390</v>
      </c>
      <c r="G12" s="128">
        <f t="shared" si="2"/>
        <v>0</v>
      </c>
      <c r="H12" s="128">
        <f t="shared" si="3"/>
        <v>0</v>
      </c>
      <c r="I12" s="91"/>
      <c r="J12" s="91"/>
      <c r="L12" t="s">
        <v>1314</v>
      </c>
      <c r="N12" s="66"/>
      <c r="O12" s="74" t="s">
        <v>2339</v>
      </c>
      <c r="P12" s="74"/>
      <c r="Q12" s="74"/>
      <c r="R12" s="74"/>
      <c r="S12" s="76"/>
      <c r="T12" s="76"/>
      <c r="U12" s="76"/>
      <c r="V12" s="76"/>
      <c r="W12" t="s">
        <v>1290</v>
      </c>
      <c r="Z12" s="92" t="s">
        <v>1400</v>
      </c>
      <c r="AA12">
        <v>4073</v>
      </c>
      <c r="AB12">
        <f t="shared" si="0"/>
        <v>773.87</v>
      </c>
      <c r="AC12">
        <f t="shared" si="1"/>
        <v>4846.87</v>
      </c>
      <c r="AK12" t="s">
        <v>1146</v>
      </c>
    </row>
    <row r="13" spans="1:38">
      <c r="C13" s="128">
        <v>10</v>
      </c>
      <c r="D13" s="6"/>
      <c r="E13" s="128" t="s">
        <v>1466</v>
      </c>
      <c r="F13" s="128">
        <v>430</v>
      </c>
      <c r="G13" s="128">
        <f t="shared" si="2"/>
        <v>4300</v>
      </c>
      <c r="H13" s="128">
        <f t="shared" si="3"/>
        <v>5117</v>
      </c>
      <c r="I13" s="91"/>
      <c r="J13" s="91"/>
      <c r="L13" s="66"/>
      <c r="M13" s="66"/>
      <c r="N13" s="66"/>
      <c r="O13" s="74" t="s">
        <v>2340</v>
      </c>
      <c r="P13" s="74"/>
      <c r="Q13" s="74"/>
      <c r="R13" s="74"/>
      <c r="S13" s="66"/>
      <c r="T13" s="66"/>
      <c r="U13" s="66"/>
      <c r="V13" s="66"/>
      <c r="W13" t="s">
        <v>1291</v>
      </c>
      <c r="Z13" s="92" t="s">
        <v>979</v>
      </c>
      <c r="AA13">
        <v>4406</v>
      </c>
      <c r="AB13">
        <f t="shared" si="0"/>
        <v>837.14</v>
      </c>
      <c r="AC13">
        <f t="shared" si="1"/>
        <v>5243.14</v>
      </c>
      <c r="AK13" t="s">
        <v>1149</v>
      </c>
    </row>
    <row r="14" spans="1:38">
      <c r="C14" s="128">
        <v>10</v>
      </c>
      <c r="D14" s="6"/>
      <c r="E14" s="128" t="s">
        <v>1467</v>
      </c>
      <c r="F14" s="128">
        <v>590</v>
      </c>
      <c r="G14" s="128">
        <f t="shared" si="2"/>
        <v>5900</v>
      </c>
      <c r="H14" s="128">
        <f t="shared" si="3"/>
        <v>7021</v>
      </c>
      <c r="I14" s="91"/>
      <c r="J14" s="91"/>
      <c r="L14" s="66"/>
      <c r="M14" s="66"/>
      <c r="N14" s="66"/>
      <c r="O14" s="74" t="s">
        <v>2341</v>
      </c>
      <c r="P14" s="74"/>
      <c r="Q14" s="74"/>
      <c r="R14" s="74"/>
      <c r="S14" s="66"/>
      <c r="T14" s="66"/>
      <c r="U14" s="66"/>
      <c r="V14" s="66"/>
      <c r="Z14" s="92" t="s">
        <v>882</v>
      </c>
      <c r="AA14">
        <v>0</v>
      </c>
      <c r="AB14">
        <f t="shared" si="0"/>
        <v>0</v>
      </c>
      <c r="AC14">
        <f t="shared" si="1"/>
        <v>0</v>
      </c>
      <c r="AK14" t="s">
        <v>1144</v>
      </c>
    </row>
    <row r="15" spans="1:38">
      <c r="C15" s="128">
        <v>2</v>
      </c>
      <c r="D15" s="6"/>
      <c r="E15" s="128" t="s">
        <v>1468</v>
      </c>
      <c r="F15" s="128">
        <v>730</v>
      </c>
      <c r="G15" s="128">
        <f t="shared" si="2"/>
        <v>1460</v>
      </c>
      <c r="H15" s="128">
        <f t="shared" si="3"/>
        <v>1737.3999999999999</v>
      </c>
      <c r="I15" s="91"/>
      <c r="J15" s="91"/>
      <c r="L15" s="66"/>
      <c r="M15" s="66"/>
      <c r="N15" s="66"/>
      <c r="O15" s="74" t="s">
        <v>2342</v>
      </c>
      <c r="S15" s="66"/>
      <c r="T15" s="66"/>
      <c r="U15" s="66"/>
      <c r="V15" s="66"/>
      <c r="W15" t="s">
        <v>1632</v>
      </c>
      <c r="Z15" s="92" t="s">
        <v>883</v>
      </c>
      <c r="AA15">
        <v>0</v>
      </c>
      <c r="AB15">
        <f t="shared" si="0"/>
        <v>0</v>
      </c>
      <c r="AC15">
        <f t="shared" si="1"/>
        <v>0</v>
      </c>
      <c r="AK15" t="s">
        <v>1150</v>
      </c>
    </row>
    <row r="16" spans="1:38">
      <c r="C16" s="128">
        <v>10</v>
      </c>
      <c r="D16" s="6"/>
      <c r="E16" s="128" t="s">
        <v>1472</v>
      </c>
      <c r="F16" s="128">
        <v>340</v>
      </c>
      <c r="G16" s="128">
        <f t="shared" si="2"/>
        <v>3400</v>
      </c>
      <c r="H16" s="128">
        <f t="shared" si="3"/>
        <v>4046</v>
      </c>
      <c r="I16" s="91"/>
      <c r="J16" s="91"/>
      <c r="L16" s="66"/>
      <c r="M16" s="66"/>
      <c r="N16" s="66"/>
      <c r="O16" s="74" t="s">
        <v>2344</v>
      </c>
      <c r="S16" s="66"/>
      <c r="T16" s="66"/>
      <c r="U16" s="66"/>
      <c r="V16" s="66"/>
      <c r="W16" t="s">
        <v>1633</v>
      </c>
      <c r="Z16" s="92" t="s">
        <v>884</v>
      </c>
      <c r="AB16">
        <f t="shared" si="0"/>
        <v>0</v>
      </c>
      <c r="AC16">
        <f t="shared" si="1"/>
        <v>0</v>
      </c>
      <c r="AK16" t="s">
        <v>1151</v>
      </c>
    </row>
    <row r="17" spans="3:37">
      <c r="C17" s="128">
        <v>2</v>
      </c>
      <c r="D17" s="6"/>
      <c r="E17" s="128" t="s">
        <v>1804</v>
      </c>
      <c r="F17" s="128">
        <v>2290</v>
      </c>
      <c r="G17" s="128">
        <f t="shared" si="2"/>
        <v>4580</v>
      </c>
      <c r="H17" s="128">
        <f t="shared" si="3"/>
        <v>5450.2</v>
      </c>
      <c r="I17" s="91"/>
      <c r="J17" s="91"/>
      <c r="L17" s="66"/>
      <c r="M17" s="66"/>
      <c r="N17" s="66"/>
      <c r="O17" s="74" t="s">
        <v>2345</v>
      </c>
      <c r="S17" s="66"/>
      <c r="T17" s="66"/>
      <c r="U17" s="66"/>
      <c r="V17" s="66"/>
      <c r="Z17" s="92" t="s">
        <v>885</v>
      </c>
      <c r="AA17">
        <v>4</v>
      </c>
      <c r="AB17">
        <f t="shared" si="0"/>
        <v>0.76</v>
      </c>
      <c r="AC17">
        <f t="shared" si="1"/>
        <v>4.76</v>
      </c>
      <c r="AK17" t="s">
        <v>1145</v>
      </c>
    </row>
    <row r="18" spans="3:37">
      <c r="C18" s="128">
        <v>3</v>
      </c>
      <c r="D18" s="6"/>
      <c r="E18" s="128" t="s">
        <v>1794</v>
      </c>
      <c r="F18" s="128">
        <v>1790</v>
      </c>
      <c r="G18" s="128">
        <f t="shared" si="2"/>
        <v>5370</v>
      </c>
      <c r="H18" s="128">
        <f t="shared" si="3"/>
        <v>6390.2999999999993</v>
      </c>
      <c r="I18" s="91"/>
      <c r="J18" s="91"/>
      <c r="K18" s="86"/>
      <c r="L18" s="66"/>
      <c r="M18" s="66"/>
      <c r="N18" s="66"/>
      <c r="O18" s="74" t="s">
        <v>2346</v>
      </c>
      <c r="S18" s="66"/>
      <c r="T18" s="66"/>
      <c r="U18" s="66"/>
      <c r="V18" s="66"/>
      <c r="Z18" s="92" t="s">
        <v>1401</v>
      </c>
      <c r="AB18">
        <f t="shared" si="0"/>
        <v>0</v>
      </c>
      <c r="AC18">
        <f t="shared" si="1"/>
        <v>0</v>
      </c>
      <c r="AK18" t="s">
        <v>1152</v>
      </c>
    </row>
    <row r="19" spans="3:37">
      <c r="C19" s="128">
        <v>20</v>
      </c>
      <c r="D19" s="6"/>
      <c r="E19" s="128" t="s">
        <v>1784</v>
      </c>
      <c r="F19" s="128">
        <v>88</v>
      </c>
      <c r="G19" s="128">
        <f t="shared" si="2"/>
        <v>1760</v>
      </c>
      <c r="H19" s="128">
        <f t="shared" si="3"/>
        <v>2094.4</v>
      </c>
      <c r="I19" s="91"/>
      <c r="J19" s="91"/>
      <c r="L19" s="66"/>
      <c r="M19" s="66"/>
      <c r="N19" s="66"/>
      <c r="O19" s="74" t="s">
        <v>2347</v>
      </c>
      <c r="S19" s="66"/>
      <c r="T19" s="66"/>
      <c r="U19" s="66"/>
      <c r="V19" s="66"/>
      <c r="Z19" s="92" t="s">
        <v>888</v>
      </c>
      <c r="AB19">
        <f t="shared" si="0"/>
        <v>0</v>
      </c>
      <c r="AC19">
        <f t="shared" si="1"/>
        <v>0</v>
      </c>
      <c r="AF19" s="109"/>
      <c r="AK19" t="s">
        <v>1175</v>
      </c>
    </row>
    <row r="20" spans="3:37">
      <c r="C20" s="128">
        <v>20</v>
      </c>
      <c r="D20" s="6"/>
      <c r="E20" s="128" t="s">
        <v>1785</v>
      </c>
      <c r="F20" s="128">
        <v>185</v>
      </c>
      <c r="G20" s="128">
        <f t="shared" si="2"/>
        <v>3700</v>
      </c>
      <c r="H20" s="128">
        <f t="shared" si="3"/>
        <v>4403</v>
      </c>
      <c r="I20" s="91"/>
      <c r="J20" s="91"/>
      <c r="L20" s="66"/>
      <c r="M20" s="66"/>
      <c r="N20" s="66"/>
      <c r="Z20" s="92" t="s">
        <v>889</v>
      </c>
      <c r="AB20">
        <f t="shared" si="0"/>
        <v>0</v>
      </c>
      <c r="AC20">
        <f t="shared" si="1"/>
        <v>0</v>
      </c>
    </row>
    <row r="21" spans="3:37">
      <c r="C21" s="128">
        <v>20</v>
      </c>
      <c r="D21" s="6"/>
      <c r="E21" s="128" t="s">
        <v>1786</v>
      </c>
      <c r="F21" s="128">
        <v>175</v>
      </c>
      <c r="G21" s="128">
        <f t="shared" si="2"/>
        <v>3500</v>
      </c>
      <c r="H21" s="128">
        <f t="shared" si="3"/>
        <v>4165</v>
      </c>
      <c r="I21" s="91"/>
      <c r="J21" s="91"/>
      <c r="L21" s="66"/>
      <c r="M21" s="66"/>
      <c r="N21" s="66"/>
      <c r="P21" s="162"/>
      <c r="Q21" s="162"/>
      <c r="R21" s="162"/>
      <c r="S21" s="89"/>
      <c r="T21" s="89"/>
      <c r="U21" s="89"/>
      <c r="V21" s="89"/>
      <c r="Z21" s="92" t="s">
        <v>890</v>
      </c>
      <c r="AB21">
        <f t="shared" si="0"/>
        <v>0</v>
      </c>
      <c r="AC21">
        <f t="shared" si="1"/>
        <v>0</v>
      </c>
    </row>
    <row r="22" spans="3:37">
      <c r="C22" s="128">
        <v>40</v>
      </c>
      <c r="D22" s="6"/>
      <c r="E22" s="128" t="s">
        <v>1787</v>
      </c>
      <c r="F22" s="128">
        <v>43</v>
      </c>
      <c r="G22" s="128">
        <f t="shared" si="2"/>
        <v>1720</v>
      </c>
      <c r="H22" s="128">
        <f t="shared" si="3"/>
        <v>2046.8</v>
      </c>
      <c r="I22" s="91"/>
      <c r="J22" s="91"/>
      <c r="L22" s="66"/>
      <c r="M22" s="66"/>
      <c r="N22" s="66"/>
      <c r="P22" s="162"/>
      <c r="Q22" s="162"/>
      <c r="R22" s="162"/>
      <c r="S22" s="89"/>
      <c r="T22" s="89"/>
      <c r="U22" s="89"/>
      <c r="V22" s="89"/>
      <c r="Z22" s="92" t="s">
        <v>1147</v>
      </c>
      <c r="AB22">
        <f t="shared" si="0"/>
        <v>0</v>
      </c>
      <c r="AC22">
        <f t="shared" si="1"/>
        <v>0</v>
      </c>
    </row>
    <row r="23" spans="3:37">
      <c r="D23" s="128">
        <v>20</v>
      </c>
      <c r="E23" s="128" t="s">
        <v>1788</v>
      </c>
      <c r="F23" s="128">
        <v>108</v>
      </c>
      <c r="G23" s="128">
        <f t="shared" si="2"/>
        <v>0</v>
      </c>
      <c r="H23" s="128">
        <f t="shared" si="3"/>
        <v>0</v>
      </c>
      <c r="I23" s="91"/>
      <c r="J23" s="91"/>
      <c r="L23" s="66"/>
      <c r="M23" s="66"/>
      <c r="N23" s="66"/>
      <c r="O23" s="90"/>
      <c r="P23" s="162"/>
      <c r="Q23" s="162"/>
      <c r="R23" s="162"/>
      <c r="Z23" s="92"/>
      <c r="AB23">
        <f t="shared" si="0"/>
        <v>0</v>
      </c>
      <c r="AC23">
        <f t="shared" si="1"/>
        <v>0</v>
      </c>
    </row>
    <row r="24" spans="3:37">
      <c r="C24" s="128">
        <v>10</v>
      </c>
      <c r="D24" s="6"/>
      <c r="E24" s="128" t="s">
        <v>1789</v>
      </c>
      <c r="F24" s="128">
        <v>550</v>
      </c>
      <c r="G24" s="128">
        <f t="shared" si="2"/>
        <v>5500</v>
      </c>
      <c r="H24" s="128">
        <f t="shared" si="3"/>
        <v>6545</v>
      </c>
      <c r="I24" s="91"/>
      <c r="J24" s="91"/>
      <c r="L24" s="66"/>
      <c r="M24" s="66"/>
      <c r="N24" s="66"/>
      <c r="O24" s="90"/>
      <c r="P24" s="162"/>
      <c r="Q24" s="162"/>
      <c r="R24" s="162"/>
      <c r="Z24" s="92" t="s">
        <v>980</v>
      </c>
      <c r="AB24">
        <f t="shared" si="0"/>
        <v>0</v>
      </c>
      <c r="AC24">
        <f t="shared" si="1"/>
        <v>0</v>
      </c>
    </row>
    <row r="25" spans="3:37">
      <c r="C25" s="128">
        <v>6</v>
      </c>
      <c r="D25" s="6"/>
      <c r="E25" s="128" t="s">
        <v>1790</v>
      </c>
      <c r="F25" s="128">
        <v>550</v>
      </c>
      <c r="G25" s="128">
        <f t="shared" si="2"/>
        <v>3300</v>
      </c>
      <c r="H25" s="128">
        <f t="shared" si="3"/>
        <v>3927</v>
      </c>
      <c r="I25" s="91"/>
      <c r="J25" s="91"/>
      <c r="L25" s="66"/>
      <c r="M25" s="66"/>
      <c r="N25" s="66"/>
      <c r="O25" s="90"/>
      <c r="P25" s="162"/>
      <c r="Q25" s="162"/>
      <c r="R25" s="162"/>
      <c r="Z25" s="92"/>
      <c r="AB25">
        <f t="shared" si="0"/>
        <v>0</v>
      </c>
      <c r="AC25">
        <f t="shared" si="1"/>
        <v>0</v>
      </c>
    </row>
    <row r="26" spans="3:37">
      <c r="D26" s="128">
        <v>2</v>
      </c>
      <c r="E26" s="128" t="s">
        <v>1792</v>
      </c>
      <c r="F26" s="128">
        <v>2790</v>
      </c>
      <c r="G26" s="128">
        <f t="shared" si="2"/>
        <v>0</v>
      </c>
      <c r="H26" s="128">
        <f t="shared" si="3"/>
        <v>0</v>
      </c>
      <c r="I26" s="91"/>
      <c r="J26" s="91"/>
      <c r="L26" s="66"/>
      <c r="M26" s="66"/>
      <c r="N26" s="66"/>
      <c r="O26" s="90"/>
      <c r="P26" s="162"/>
      <c r="Q26" s="162"/>
      <c r="R26" s="162"/>
      <c r="Z26" s="92"/>
      <c r="AA26">
        <v>8290</v>
      </c>
      <c r="AB26">
        <f t="shared" si="0"/>
        <v>1575.1</v>
      </c>
      <c r="AC26">
        <f t="shared" ref="AC26:AC36" si="4">AA26+AB26</f>
        <v>9865.1</v>
      </c>
    </row>
    <row r="27" spans="3:37">
      <c r="D27" s="128">
        <v>2</v>
      </c>
      <c r="E27" s="128" t="s">
        <v>1793</v>
      </c>
      <c r="F27" s="128">
        <v>2790</v>
      </c>
      <c r="G27" s="128">
        <f t="shared" si="2"/>
        <v>0</v>
      </c>
      <c r="H27" s="128">
        <f t="shared" si="3"/>
        <v>0</v>
      </c>
      <c r="I27" s="91"/>
      <c r="J27" s="91"/>
      <c r="L27" s="66"/>
      <c r="M27" s="66"/>
      <c r="N27" s="66"/>
      <c r="O27" s="90"/>
      <c r="P27" s="162"/>
      <c r="Q27" s="162"/>
      <c r="R27" s="162"/>
      <c r="Z27" s="92"/>
      <c r="AA27">
        <v>7890</v>
      </c>
      <c r="AB27">
        <f t="shared" si="0"/>
        <v>1499.1</v>
      </c>
      <c r="AC27">
        <f t="shared" si="4"/>
        <v>9389.1</v>
      </c>
    </row>
    <row r="28" spans="3:37">
      <c r="C28" s="128">
        <v>1</v>
      </c>
      <c r="D28" s="134"/>
      <c r="E28" s="128" t="s">
        <v>1795</v>
      </c>
      <c r="F28" s="128">
        <v>17700</v>
      </c>
      <c r="G28" s="128">
        <f t="shared" si="2"/>
        <v>17700</v>
      </c>
      <c r="H28" s="128">
        <f t="shared" si="3"/>
        <v>21063</v>
      </c>
      <c r="I28" s="91"/>
      <c r="J28" s="91"/>
      <c r="K28" s="85"/>
      <c r="L28" s="66"/>
      <c r="M28" s="66"/>
      <c r="N28" s="66"/>
      <c r="O28" s="90"/>
      <c r="P28" s="162"/>
      <c r="Q28" s="162"/>
      <c r="R28" s="162"/>
      <c r="Z28" s="93"/>
      <c r="AB28">
        <f t="shared" si="0"/>
        <v>0</v>
      </c>
      <c r="AC28">
        <f t="shared" si="4"/>
        <v>0</v>
      </c>
    </row>
    <row r="29" spans="3:37">
      <c r="C29" s="128">
        <v>2</v>
      </c>
      <c r="D29" s="6"/>
      <c r="E29" s="128" t="s">
        <v>1796</v>
      </c>
      <c r="F29" s="128">
        <v>2290</v>
      </c>
      <c r="G29" s="128">
        <f t="shared" si="2"/>
        <v>4580</v>
      </c>
      <c r="H29" s="128">
        <f t="shared" si="3"/>
        <v>5450.2</v>
      </c>
      <c r="I29" s="91"/>
      <c r="J29" s="91"/>
      <c r="L29" s="66"/>
      <c r="M29" s="66"/>
      <c r="N29" s="66"/>
      <c r="O29" s="90"/>
      <c r="P29" s="162"/>
      <c r="Q29" s="162"/>
      <c r="R29" s="162"/>
      <c r="Z29" s="92"/>
      <c r="AA29">
        <v>8936</v>
      </c>
      <c r="AB29">
        <f t="shared" si="0"/>
        <v>1697.84</v>
      </c>
      <c r="AC29">
        <f t="shared" si="4"/>
        <v>10633.84</v>
      </c>
    </row>
    <row r="30" spans="3:37">
      <c r="C30" s="128">
        <v>2</v>
      </c>
      <c r="D30" s="6"/>
      <c r="E30" s="128" t="s">
        <v>1797</v>
      </c>
      <c r="F30" s="128">
        <v>3080</v>
      </c>
      <c r="G30" s="128">
        <f t="shared" si="2"/>
        <v>6160</v>
      </c>
      <c r="H30" s="128">
        <f t="shared" si="3"/>
        <v>7330.4</v>
      </c>
      <c r="I30" s="91"/>
      <c r="J30" s="91"/>
      <c r="L30" s="67"/>
      <c r="M30" s="67"/>
      <c r="N30" s="67"/>
      <c r="O30" s="90"/>
      <c r="P30" s="162"/>
      <c r="Q30" s="162"/>
      <c r="R30" s="162"/>
      <c r="AB30">
        <f t="shared" si="0"/>
        <v>0</v>
      </c>
      <c r="AC30">
        <f t="shared" si="4"/>
        <v>0</v>
      </c>
    </row>
    <row r="31" spans="3:37">
      <c r="C31" s="128">
        <v>2</v>
      </c>
      <c r="D31" s="6"/>
      <c r="E31" s="128" t="s">
        <v>1798</v>
      </c>
      <c r="F31" s="128">
        <v>3480</v>
      </c>
      <c r="G31" s="128">
        <f t="shared" si="2"/>
        <v>6960</v>
      </c>
      <c r="H31" s="128">
        <f t="shared" si="3"/>
        <v>8282.4</v>
      </c>
      <c r="I31" s="91"/>
      <c r="J31" s="91"/>
      <c r="L31" s="67"/>
      <c r="M31" s="67"/>
      <c r="N31" s="67"/>
      <c r="O31" s="90"/>
      <c r="P31" s="162"/>
      <c r="Q31" s="162"/>
      <c r="R31" s="162"/>
      <c r="AB31">
        <f t="shared" si="0"/>
        <v>0</v>
      </c>
      <c r="AC31">
        <f t="shared" si="4"/>
        <v>0</v>
      </c>
    </row>
    <row r="32" spans="3:37">
      <c r="C32" s="128">
        <v>1</v>
      </c>
      <c r="D32" s="6"/>
      <c r="E32" s="128" t="s">
        <v>1803</v>
      </c>
      <c r="F32" s="128">
        <v>1580</v>
      </c>
      <c r="G32" s="128">
        <f t="shared" si="2"/>
        <v>1580</v>
      </c>
      <c r="H32" s="128">
        <f t="shared" si="3"/>
        <v>1880.1999999999998</v>
      </c>
      <c r="I32" s="91"/>
      <c r="J32" s="91"/>
      <c r="L32" s="67"/>
      <c r="M32" s="67"/>
      <c r="N32" s="67"/>
      <c r="O32" s="163"/>
      <c r="P32" s="162"/>
      <c r="Q32" s="67"/>
      <c r="R32" s="67"/>
      <c r="AB32">
        <f t="shared" si="0"/>
        <v>0</v>
      </c>
      <c r="AC32">
        <f t="shared" si="4"/>
        <v>0</v>
      </c>
    </row>
    <row r="33" spans="3:38">
      <c r="D33" s="128">
        <v>4</v>
      </c>
      <c r="E33" s="128" t="s">
        <v>1805</v>
      </c>
      <c r="F33" s="128">
        <v>390</v>
      </c>
      <c r="G33" s="128">
        <f t="shared" si="2"/>
        <v>0</v>
      </c>
      <c r="H33" s="128">
        <f t="shared" si="3"/>
        <v>0</v>
      </c>
      <c r="I33" s="91"/>
      <c r="J33" s="91"/>
      <c r="L33" s="67"/>
      <c r="M33" s="67"/>
      <c r="N33" s="67"/>
      <c r="O33" s="163"/>
      <c r="P33" s="162"/>
      <c r="Q33" s="67"/>
      <c r="R33" s="67"/>
      <c r="AB33">
        <f t="shared" si="0"/>
        <v>0</v>
      </c>
      <c r="AC33">
        <f t="shared" si="4"/>
        <v>0</v>
      </c>
    </row>
    <row r="34" spans="3:38">
      <c r="D34" s="128">
        <v>4</v>
      </c>
      <c r="E34" s="128" t="s">
        <v>1806</v>
      </c>
      <c r="F34" s="128">
        <v>390</v>
      </c>
      <c r="G34" s="128">
        <f t="shared" si="2"/>
        <v>0</v>
      </c>
      <c r="H34" s="128">
        <f t="shared" si="3"/>
        <v>0</v>
      </c>
      <c r="I34" s="91"/>
      <c r="J34" s="91"/>
      <c r="L34" s="67"/>
      <c r="M34" s="67"/>
      <c r="N34" s="67"/>
      <c r="O34" s="163"/>
      <c r="P34" s="162"/>
      <c r="Q34" s="67"/>
      <c r="R34" s="67"/>
      <c r="AB34">
        <f t="shared" si="0"/>
        <v>0</v>
      </c>
      <c r="AC34">
        <f t="shared" si="4"/>
        <v>0</v>
      </c>
      <c r="AL34" s="97"/>
    </row>
    <row r="35" spans="3:38">
      <c r="D35" s="128">
        <v>4</v>
      </c>
      <c r="E35" s="128" t="s">
        <v>1843</v>
      </c>
      <c r="F35" s="128">
        <v>1590</v>
      </c>
      <c r="G35" s="128">
        <f t="shared" si="2"/>
        <v>0</v>
      </c>
      <c r="H35" s="128">
        <f t="shared" si="3"/>
        <v>0</v>
      </c>
      <c r="I35" s="91"/>
      <c r="J35" s="91"/>
      <c r="L35" s="67"/>
      <c r="M35" s="67"/>
      <c r="N35" s="67"/>
      <c r="O35" s="163"/>
      <c r="P35" s="162"/>
      <c r="Q35" s="67"/>
      <c r="R35" s="67"/>
      <c r="AL35" s="97"/>
    </row>
    <row r="36" spans="3:38">
      <c r="C36" s="128">
        <v>4</v>
      </c>
      <c r="D36" s="6"/>
      <c r="E36" s="129" t="s">
        <v>1807</v>
      </c>
      <c r="F36" s="128">
        <v>540</v>
      </c>
      <c r="G36" s="128">
        <f t="shared" si="2"/>
        <v>2160</v>
      </c>
      <c r="H36" s="128">
        <f t="shared" si="3"/>
        <v>2570.4</v>
      </c>
      <c r="L36" s="67"/>
      <c r="M36" s="67"/>
      <c r="N36" s="67"/>
      <c r="O36" s="90"/>
      <c r="AB36">
        <f t="shared" si="0"/>
        <v>0</v>
      </c>
      <c r="AC36">
        <f t="shared" si="4"/>
        <v>0</v>
      </c>
    </row>
    <row r="37" spans="3:38">
      <c r="D37" s="128">
        <v>4</v>
      </c>
      <c r="E37" s="128" t="s">
        <v>1808</v>
      </c>
      <c r="F37" s="128">
        <v>390</v>
      </c>
      <c r="G37" s="128">
        <f t="shared" si="2"/>
        <v>0</v>
      </c>
      <c r="H37" s="128">
        <f t="shared" si="3"/>
        <v>0</v>
      </c>
      <c r="L37" s="67"/>
      <c r="M37" s="67"/>
      <c r="N37" s="67"/>
      <c r="O37" s="90"/>
    </row>
    <row r="38" spans="3:38">
      <c r="D38" s="128">
        <v>100</v>
      </c>
      <c r="E38" s="128" t="s">
        <v>1817</v>
      </c>
      <c r="F38" s="128">
        <v>24</v>
      </c>
      <c r="G38" s="128">
        <f t="shared" si="2"/>
        <v>0</v>
      </c>
      <c r="H38" s="128">
        <f t="shared" si="3"/>
        <v>0</v>
      </c>
      <c r="L38" s="67"/>
      <c r="M38" s="67"/>
      <c r="N38" s="67"/>
      <c r="O38" s="90"/>
    </row>
    <row r="39" spans="3:38">
      <c r="D39" s="128">
        <v>100</v>
      </c>
      <c r="E39" s="128" t="s">
        <v>1818</v>
      </c>
      <c r="F39" s="128">
        <v>24</v>
      </c>
      <c r="G39" s="128">
        <f t="shared" si="2"/>
        <v>0</v>
      </c>
      <c r="H39" s="128">
        <f t="shared" si="3"/>
        <v>0</v>
      </c>
      <c r="L39" s="67"/>
      <c r="M39" s="67"/>
      <c r="N39" s="67"/>
      <c r="O39" s="90"/>
    </row>
    <row r="40" spans="3:38">
      <c r="D40" s="128">
        <v>100</v>
      </c>
      <c r="E40" s="128" t="s">
        <v>1819</v>
      </c>
      <c r="F40" s="128">
        <v>24</v>
      </c>
      <c r="G40" s="128">
        <f t="shared" si="2"/>
        <v>0</v>
      </c>
      <c r="H40" s="128">
        <f t="shared" si="3"/>
        <v>0</v>
      </c>
      <c r="L40" s="67"/>
      <c r="M40" s="67"/>
      <c r="N40" s="67"/>
      <c r="O40" s="90"/>
    </row>
    <row r="41" spans="3:38">
      <c r="D41" s="128">
        <v>3</v>
      </c>
      <c r="E41" s="128" t="s">
        <v>1821</v>
      </c>
      <c r="F41" s="128">
        <v>260</v>
      </c>
      <c r="G41" s="128">
        <f t="shared" si="2"/>
        <v>0</v>
      </c>
      <c r="H41" s="128">
        <f t="shared" si="3"/>
        <v>0</v>
      </c>
    </row>
    <row r="42" spans="3:38">
      <c r="D42" s="128">
        <v>3</v>
      </c>
      <c r="E42" s="128" t="s">
        <v>1822</v>
      </c>
      <c r="F42" s="128">
        <v>260</v>
      </c>
      <c r="G42" s="128">
        <f t="shared" si="2"/>
        <v>0</v>
      </c>
      <c r="H42" s="128">
        <f t="shared" si="3"/>
        <v>0</v>
      </c>
    </row>
    <row r="43" spans="3:38">
      <c r="D43" s="128">
        <v>3</v>
      </c>
      <c r="E43" s="128" t="s">
        <v>1823</v>
      </c>
      <c r="F43" s="128">
        <v>260</v>
      </c>
      <c r="G43" s="128">
        <f t="shared" si="2"/>
        <v>0</v>
      </c>
      <c r="H43" s="128">
        <f t="shared" si="3"/>
        <v>0</v>
      </c>
      <c r="AF43" t="s">
        <v>690</v>
      </c>
    </row>
    <row r="44" spans="3:38">
      <c r="D44" s="128">
        <v>3</v>
      </c>
      <c r="E44" s="128" t="s">
        <v>1824</v>
      </c>
      <c r="F44" s="128">
        <v>260</v>
      </c>
      <c r="G44" s="128">
        <f t="shared" si="2"/>
        <v>0</v>
      </c>
      <c r="H44" s="128">
        <f t="shared" si="3"/>
        <v>0</v>
      </c>
      <c r="AF44" t="s">
        <v>886</v>
      </c>
    </row>
    <row r="45" spans="3:38">
      <c r="D45" s="128">
        <v>3</v>
      </c>
      <c r="E45" s="128" t="s">
        <v>1825</v>
      </c>
      <c r="F45" s="128">
        <v>260</v>
      </c>
      <c r="G45" s="128">
        <f t="shared" si="2"/>
        <v>0</v>
      </c>
      <c r="H45" s="128">
        <f t="shared" si="3"/>
        <v>0</v>
      </c>
      <c r="AF45" t="s">
        <v>887</v>
      </c>
    </row>
    <row r="46" spans="3:38">
      <c r="D46" s="128">
        <v>3</v>
      </c>
      <c r="E46" s="128" t="s">
        <v>1826</v>
      </c>
      <c r="F46" s="128">
        <v>260</v>
      </c>
      <c r="G46" s="128">
        <f t="shared" si="2"/>
        <v>0</v>
      </c>
      <c r="H46" s="128">
        <f t="shared" si="3"/>
        <v>0</v>
      </c>
      <c r="AF46" t="s">
        <v>958</v>
      </c>
    </row>
    <row r="47" spans="3:38">
      <c r="D47" s="128">
        <v>100</v>
      </c>
      <c r="E47" s="128" t="s">
        <v>1828</v>
      </c>
      <c r="F47" s="128">
        <v>140</v>
      </c>
      <c r="G47" s="128">
        <f t="shared" si="2"/>
        <v>0</v>
      </c>
      <c r="H47" s="128">
        <f t="shared" si="3"/>
        <v>0</v>
      </c>
      <c r="AF47" t="s">
        <v>940</v>
      </c>
    </row>
    <row r="48" spans="3:38">
      <c r="C48" s="128"/>
      <c r="D48" s="128"/>
      <c r="E48" s="128" t="s">
        <v>1980</v>
      </c>
      <c r="F48" s="128"/>
      <c r="G48" s="128">
        <f t="shared" ref="G48:G53" si="5">F48*C48</f>
        <v>0</v>
      </c>
      <c r="H48" s="128">
        <f t="shared" ref="H48:H53" si="6">G48*1.19</f>
        <v>0</v>
      </c>
      <c r="AF48" t="s">
        <v>939</v>
      </c>
    </row>
    <row r="49" spans="3:32">
      <c r="C49" s="128"/>
      <c r="D49" s="128"/>
      <c r="E49" s="128"/>
      <c r="F49" s="128"/>
      <c r="G49" s="128">
        <f t="shared" si="5"/>
        <v>0</v>
      </c>
      <c r="H49" s="128">
        <f t="shared" si="6"/>
        <v>0</v>
      </c>
      <c r="AF49" t="s">
        <v>941</v>
      </c>
    </row>
    <row r="50" spans="3:32">
      <c r="C50" s="128"/>
      <c r="D50" s="128"/>
      <c r="E50" s="128"/>
      <c r="F50" s="128"/>
      <c r="G50" s="128">
        <f t="shared" si="5"/>
        <v>0</v>
      </c>
      <c r="H50" s="128">
        <f t="shared" si="6"/>
        <v>0</v>
      </c>
      <c r="AF50" t="s">
        <v>942</v>
      </c>
    </row>
    <row r="51" spans="3:32">
      <c r="C51" s="128"/>
      <c r="D51" s="128"/>
      <c r="E51" s="128"/>
      <c r="F51" s="128"/>
      <c r="G51" s="128">
        <f t="shared" si="5"/>
        <v>0</v>
      </c>
      <c r="H51" s="128">
        <f t="shared" si="6"/>
        <v>0</v>
      </c>
      <c r="AF51" t="s">
        <v>943</v>
      </c>
    </row>
    <row r="52" spans="3:32">
      <c r="C52" s="128"/>
      <c r="D52" s="128"/>
      <c r="E52" s="128"/>
      <c r="F52" s="128"/>
      <c r="G52" s="128">
        <f t="shared" si="5"/>
        <v>0</v>
      </c>
      <c r="H52" s="128">
        <f t="shared" si="6"/>
        <v>0</v>
      </c>
      <c r="AF52" t="s">
        <v>944</v>
      </c>
    </row>
    <row r="53" spans="3:32">
      <c r="C53" s="128"/>
      <c r="D53" s="128"/>
      <c r="E53" s="128"/>
      <c r="F53" s="128"/>
      <c r="G53" s="128">
        <f t="shared" si="5"/>
        <v>0</v>
      </c>
      <c r="H53" s="128">
        <f t="shared" si="6"/>
        <v>0</v>
      </c>
      <c r="AF53" t="s">
        <v>945</v>
      </c>
    </row>
    <row r="54" spans="3:32">
      <c r="C54" s="128"/>
      <c r="D54" s="128"/>
      <c r="E54" s="128"/>
      <c r="F54" s="128"/>
      <c r="G54" s="128"/>
      <c r="H54" s="128"/>
      <c r="AF54" t="s">
        <v>946</v>
      </c>
    </row>
    <row r="55" spans="3:32">
      <c r="C55" s="128"/>
      <c r="D55" s="128"/>
      <c r="E55" s="128"/>
      <c r="F55" s="128"/>
      <c r="G55" s="128"/>
      <c r="H55" s="128"/>
      <c r="AF55" t="s">
        <v>947</v>
      </c>
    </row>
    <row r="56" spans="3:32">
      <c r="C56" s="128"/>
      <c r="D56" s="128"/>
      <c r="E56" s="128"/>
      <c r="F56" s="128"/>
      <c r="G56" s="128"/>
      <c r="H56" s="128"/>
      <c r="AF56" t="s">
        <v>948</v>
      </c>
    </row>
    <row r="57" spans="3:32">
      <c r="C57" s="128"/>
      <c r="D57" s="128"/>
      <c r="E57" s="128"/>
      <c r="F57" s="128"/>
      <c r="G57" s="128"/>
      <c r="H57" s="128"/>
      <c r="AF57" t="s">
        <v>949</v>
      </c>
    </row>
    <row r="58" spans="3:32">
      <c r="C58" s="128"/>
      <c r="D58" s="128"/>
      <c r="E58" s="128"/>
      <c r="F58" s="128">
        <f>SUM(F8:F57)</f>
        <v>65511</v>
      </c>
      <c r="G58" s="128">
        <f>SUM(G8:G57)</f>
        <v>96450</v>
      </c>
      <c r="H58" s="128">
        <f>SUM(H8:H57)</f>
        <v>114775.49999999997</v>
      </c>
      <c r="AF58" t="s">
        <v>950</v>
      </c>
    </row>
    <row r="59" spans="3:32">
      <c r="AF59" t="s">
        <v>951</v>
      </c>
    </row>
    <row r="60" spans="3:32">
      <c r="AF60" t="s">
        <v>952</v>
      </c>
    </row>
    <row r="61" spans="3:32">
      <c r="AF61" t="s">
        <v>953</v>
      </c>
    </row>
    <row r="62" spans="3:32">
      <c r="AF62" t="s">
        <v>954</v>
      </c>
    </row>
    <row r="63" spans="3:32">
      <c r="AF63" t="s">
        <v>955</v>
      </c>
    </row>
    <row r="64" spans="3:32">
      <c r="C64" s="128">
        <v>0</v>
      </c>
      <c r="D64" s="128"/>
      <c r="E64" s="128" t="s">
        <v>1292</v>
      </c>
      <c r="F64" s="128"/>
      <c r="G64" s="128">
        <f t="shared" ref="G64:G91" si="7">F64*C64</f>
        <v>0</v>
      </c>
      <c r="H64" s="128">
        <f t="shared" ref="H64:H91" si="8">G64*1.19</f>
        <v>0</v>
      </c>
      <c r="AF64" t="s">
        <v>956</v>
      </c>
    </row>
    <row r="65" spans="3:32">
      <c r="C65" s="128">
        <v>0</v>
      </c>
      <c r="D65" s="128"/>
      <c r="E65" s="128" t="s">
        <v>1293</v>
      </c>
      <c r="F65" s="128"/>
      <c r="G65" s="128">
        <f t="shared" si="7"/>
        <v>0</v>
      </c>
      <c r="H65" s="128">
        <f t="shared" si="8"/>
        <v>0</v>
      </c>
      <c r="AF65" t="s">
        <v>957</v>
      </c>
    </row>
    <row r="66" spans="3:32">
      <c r="C66" s="128">
        <v>0</v>
      </c>
      <c r="D66" s="128"/>
      <c r="E66" s="128" t="s">
        <v>1294</v>
      </c>
      <c r="F66" s="128"/>
      <c r="G66" s="128">
        <f t="shared" si="7"/>
        <v>0</v>
      </c>
      <c r="H66" s="128">
        <f t="shared" si="8"/>
        <v>0</v>
      </c>
      <c r="AF66" t="s">
        <v>959</v>
      </c>
    </row>
    <row r="67" spans="3:32">
      <c r="C67" s="128">
        <v>0</v>
      </c>
      <c r="D67" s="128"/>
      <c r="E67" s="128" t="s">
        <v>1295</v>
      </c>
      <c r="F67" s="128"/>
      <c r="G67" s="128">
        <f t="shared" si="7"/>
        <v>0</v>
      </c>
      <c r="H67" s="128">
        <f t="shared" si="8"/>
        <v>0</v>
      </c>
      <c r="AF67" t="s">
        <v>960</v>
      </c>
    </row>
    <row r="68" spans="3:32">
      <c r="C68" s="128">
        <v>0</v>
      </c>
      <c r="D68" s="128"/>
      <c r="E68" s="128" t="s">
        <v>1303</v>
      </c>
      <c r="F68" s="128"/>
      <c r="G68" s="128">
        <f t="shared" si="7"/>
        <v>0</v>
      </c>
      <c r="H68" s="128">
        <f t="shared" si="8"/>
        <v>0</v>
      </c>
    </row>
    <row r="69" spans="3:32">
      <c r="C69" s="128">
        <v>0</v>
      </c>
      <c r="D69" s="128"/>
      <c r="E69" s="128" t="s">
        <v>1304</v>
      </c>
      <c r="F69" s="128">
        <v>8500</v>
      </c>
      <c r="G69" s="128">
        <f t="shared" si="7"/>
        <v>0</v>
      </c>
      <c r="H69" s="128">
        <f t="shared" si="8"/>
        <v>0</v>
      </c>
      <c r="AF69" t="s">
        <v>974</v>
      </c>
    </row>
    <row r="70" spans="3:32">
      <c r="C70" s="128">
        <v>0</v>
      </c>
      <c r="D70" s="128"/>
      <c r="E70" s="128" t="s">
        <v>1816</v>
      </c>
      <c r="F70" s="128">
        <v>3690</v>
      </c>
      <c r="G70" s="128">
        <f t="shared" si="7"/>
        <v>0</v>
      </c>
      <c r="H70" s="128">
        <f t="shared" si="8"/>
        <v>0</v>
      </c>
    </row>
    <row r="71" spans="3:32">
      <c r="C71" s="128">
        <v>0</v>
      </c>
      <c r="D71" s="128"/>
      <c r="E71" s="128" t="s">
        <v>1307</v>
      </c>
      <c r="F71" s="128">
        <v>2380</v>
      </c>
      <c r="G71" s="128">
        <f t="shared" si="7"/>
        <v>0</v>
      </c>
      <c r="H71" s="128">
        <f t="shared" si="8"/>
        <v>0</v>
      </c>
    </row>
    <row r="72" spans="3:32">
      <c r="C72" s="128">
        <v>0</v>
      </c>
      <c r="D72" s="128"/>
      <c r="E72" s="128" t="s">
        <v>1308</v>
      </c>
      <c r="F72" s="128">
        <v>2380</v>
      </c>
      <c r="G72" s="128">
        <f t="shared" si="7"/>
        <v>0</v>
      </c>
      <c r="H72" s="128">
        <f t="shared" si="8"/>
        <v>0</v>
      </c>
    </row>
    <row r="73" spans="3:32">
      <c r="C73" s="128">
        <v>0</v>
      </c>
      <c r="D73" s="128"/>
      <c r="E73" s="128" t="s">
        <v>1309</v>
      </c>
      <c r="F73" s="128">
        <v>2830</v>
      </c>
      <c r="G73" s="128">
        <f t="shared" si="7"/>
        <v>0</v>
      </c>
      <c r="H73" s="128">
        <f t="shared" si="8"/>
        <v>0</v>
      </c>
    </row>
    <row r="74" spans="3:32">
      <c r="C74" s="128">
        <v>0</v>
      </c>
      <c r="D74" s="128"/>
      <c r="E74" s="128" t="s">
        <v>1460</v>
      </c>
      <c r="F74" s="128">
        <v>799</v>
      </c>
      <c r="G74" s="128">
        <f t="shared" si="7"/>
        <v>0</v>
      </c>
      <c r="H74" s="128">
        <f t="shared" si="8"/>
        <v>0</v>
      </c>
    </row>
    <row r="75" spans="3:32">
      <c r="C75" s="128">
        <v>0</v>
      </c>
      <c r="D75" s="128"/>
      <c r="E75" s="131" t="s">
        <v>1461</v>
      </c>
      <c r="F75" s="128">
        <v>2990</v>
      </c>
      <c r="G75" s="128">
        <f t="shared" si="7"/>
        <v>0</v>
      </c>
      <c r="H75" s="128">
        <f t="shared" si="8"/>
        <v>0</v>
      </c>
    </row>
    <row r="76" spans="3:32">
      <c r="C76" s="128"/>
      <c r="D76" s="128"/>
      <c r="E76" s="128" t="s">
        <v>1462</v>
      </c>
      <c r="F76" s="128"/>
      <c r="G76" s="128">
        <f t="shared" si="7"/>
        <v>0</v>
      </c>
      <c r="H76" s="128">
        <f t="shared" si="8"/>
        <v>0</v>
      </c>
    </row>
    <row r="77" spans="3:32">
      <c r="C77" s="128">
        <v>0</v>
      </c>
      <c r="D77" s="128"/>
      <c r="E77" s="128" t="s">
        <v>1810</v>
      </c>
      <c r="F77" s="128">
        <v>9800</v>
      </c>
      <c r="G77" s="128">
        <f t="shared" si="7"/>
        <v>0</v>
      </c>
      <c r="H77" s="128">
        <f t="shared" si="8"/>
        <v>0</v>
      </c>
    </row>
    <row r="78" spans="3:32">
      <c r="C78" s="128">
        <v>0</v>
      </c>
      <c r="D78" s="128"/>
      <c r="E78" s="128" t="s">
        <v>1465</v>
      </c>
      <c r="F78" s="128">
        <v>2990</v>
      </c>
      <c r="G78" s="128">
        <f t="shared" si="7"/>
        <v>0</v>
      </c>
      <c r="H78" s="128">
        <f t="shared" si="8"/>
        <v>0</v>
      </c>
    </row>
    <row r="79" spans="3:32">
      <c r="C79" s="128">
        <v>0</v>
      </c>
      <c r="D79" s="128"/>
      <c r="E79" s="128" t="s">
        <v>1469</v>
      </c>
      <c r="F79" s="128">
        <v>550</v>
      </c>
      <c r="G79" s="128">
        <f t="shared" si="7"/>
        <v>0</v>
      </c>
      <c r="H79" s="128">
        <f t="shared" si="8"/>
        <v>0</v>
      </c>
    </row>
    <row r="80" spans="3:32">
      <c r="C80" s="128">
        <v>0</v>
      </c>
      <c r="D80" s="128"/>
      <c r="E80" s="128" t="s">
        <v>1470</v>
      </c>
      <c r="F80" s="128">
        <v>4960</v>
      </c>
      <c r="G80" s="128">
        <f t="shared" si="7"/>
        <v>0</v>
      </c>
      <c r="H80" s="128">
        <f t="shared" si="8"/>
        <v>0</v>
      </c>
    </row>
    <row r="81" spans="3:8">
      <c r="C81" s="128">
        <v>0</v>
      </c>
      <c r="D81" s="128"/>
      <c r="E81" s="128" t="s">
        <v>1471</v>
      </c>
      <c r="F81" s="128">
        <v>5030</v>
      </c>
      <c r="G81" s="128">
        <f t="shared" si="7"/>
        <v>0</v>
      </c>
      <c r="H81" s="128">
        <f t="shared" si="8"/>
        <v>0</v>
      </c>
    </row>
    <row r="82" spans="3:8">
      <c r="C82" s="128">
        <v>0</v>
      </c>
      <c r="D82" s="128"/>
      <c r="E82" s="128" t="s">
        <v>1791</v>
      </c>
      <c r="F82" s="128">
        <v>550</v>
      </c>
      <c r="G82" s="128">
        <f t="shared" si="7"/>
        <v>0</v>
      </c>
      <c r="H82" s="128">
        <f t="shared" si="8"/>
        <v>0</v>
      </c>
    </row>
    <row r="83" spans="3:8">
      <c r="C83" s="128">
        <v>0</v>
      </c>
      <c r="D83" s="128"/>
      <c r="E83" s="128" t="s">
        <v>1799</v>
      </c>
      <c r="F83" s="128">
        <v>1290</v>
      </c>
      <c r="G83" s="128">
        <f t="shared" si="7"/>
        <v>0</v>
      </c>
      <c r="H83" s="128">
        <f t="shared" si="8"/>
        <v>0</v>
      </c>
    </row>
    <row r="84" spans="3:8">
      <c r="C84" s="128">
        <v>0</v>
      </c>
      <c r="D84" s="128"/>
      <c r="E84" s="128" t="s">
        <v>1800</v>
      </c>
      <c r="F84" s="128">
        <v>1290</v>
      </c>
      <c r="G84" s="128">
        <f t="shared" si="7"/>
        <v>0</v>
      </c>
      <c r="H84" s="128">
        <f t="shared" si="8"/>
        <v>0</v>
      </c>
    </row>
    <row r="85" spans="3:8">
      <c r="C85" s="128">
        <v>0</v>
      </c>
      <c r="D85" s="128"/>
      <c r="E85" s="128" t="s">
        <v>1801</v>
      </c>
      <c r="F85" s="128">
        <v>1290</v>
      </c>
      <c r="G85" s="128">
        <f t="shared" si="7"/>
        <v>0</v>
      </c>
      <c r="H85" s="128">
        <f t="shared" si="8"/>
        <v>0</v>
      </c>
    </row>
    <row r="86" spans="3:8">
      <c r="C86" s="128">
        <v>0</v>
      </c>
      <c r="D86" s="128"/>
      <c r="E86" s="128" t="s">
        <v>1802</v>
      </c>
      <c r="F86" s="128">
        <v>1290</v>
      </c>
      <c r="G86" s="128">
        <f t="shared" si="7"/>
        <v>0</v>
      </c>
      <c r="H86" s="128">
        <f t="shared" si="8"/>
        <v>0</v>
      </c>
    </row>
    <row r="87" spans="3:8">
      <c r="C87" s="128">
        <v>0</v>
      </c>
      <c r="D87" s="128"/>
      <c r="E87" s="128" t="s">
        <v>1820</v>
      </c>
      <c r="F87" s="128">
        <v>29</v>
      </c>
      <c r="G87" s="128">
        <f t="shared" si="7"/>
        <v>0</v>
      </c>
      <c r="H87" s="128">
        <f t="shared" si="8"/>
        <v>0</v>
      </c>
    </row>
    <row r="88" spans="3:8">
      <c r="C88" s="128">
        <v>0</v>
      </c>
      <c r="D88" s="128"/>
      <c r="E88" s="128" t="s">
        <v>1827</v>
      </c>
      <c r="F88" s="128">
        <v>140</v>
      </c>
      <c r="G88" s="128">
        <f t="shared" si="7"/>
        <v>0</v>
      </c>
      <c r="H88" s="128">
        <f t="shared" si="8"/>
        <v>0</v>
      </c>
    </row>
    <row r="89" spans="3:8">
      <c r="C89" s="128">
        <v>0</v>
      </c>
      <c r="D89" s="128"/>
      <c r="E89" s="128" t="s">
        <v>1829</v>
      </c>
      <c r="F89" s="128">
        <v>140</v>
      </c>
      <c r="G89" s="128">
        <f t="shared" si="7"/>
        <v>0</v>
      </c>
      <c r="H89" s="128">
        <f t="shared" si="8"/>
        <v>0</v>
      </c>
    </row>
    <row r="90" spans="3:8">
      <c r="C90" s="128">
        <v>0</v>
      </c>
      <c r="D90" s="128"/>
      <c r="E90" s="128" t="s">
        <v>1830</v>
      </c>
      <c r="F90" s="128">
        <v>140</v>
      </c>
      <c r="G90" s="128">
        <f t="shared" si="7"/>
        <v>0</v>
      </c>
      <c r="H90" s="128">
        <f t="shared" si="8"/>
        <v>0</v>
      </c>
    </row>
    <row r="91" spans="3:8">
      <c r="C91" s="128">
        <v>0</v>
      </c>
      <c r="D91" s="128"/>
      <c r="E91" s="128" t="s">
        <v>1831</v>
      </c>
      <c r="F91" s="128">
        <v>140</v>
      </c>
      <c r="G91" s="128">
        <f t="shared" si="7"/>
        <v>0</v>
      </c>
      <c r="H91" s="128">
        <f t="shared" si="8"/>
        <v>0</v>
      </c>
    </row>
  </sheetData>
  <pageMargins left="0.7" right="0.7" top="0.75" bottom="0.75" header="0.3" footer="0.3"/>
  <pageSetup paperSize="9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I75"/>
  <sheetViews>
    <sheetView topLeftCell="A53" workbookViewId="0">
      <selection activeCell="D67" sqref="D67"/>
    </sheetView>
  </sheetViews>
  <sheetFormatPr baseColWidth="10" defaultRowHeight="15"/>
  <cols>
    <col min="1" max="1" width="6.42578125" customWidth="1"/>
    <col min="2" max="2" width="22.5703125" customWidth="1"/>
    <col min="3" max="3" width="20.7109375" customWidth="1"/>
    <col min="4" max="4" width="27" customWidth="1"/>
  </cols>
  <sheetData>
    <row r="1" spans="1:9">
      <c r="A1">
        <v>1</v>
      </c>
      <c r="B1" t="s">
        <v>815</v>
      </c>
      <c r="C1" t="s">
        <v>814</v>
      </c>
      <c r="D1">
        <v>227130543</v>
      </c>
    </row>
    <row r="2" spans="1:9">
      <c r="A2">
        <v>2</v>
      </c>
      <c r="B2" t="s">
        <v>797</v>
      </c>
      <c r="C2" t="s">
        <v>796</v>
      </c>
      <c r="D2">
        <v>87626067</v>
      </c>
    </row>
    <row r="3" spans="1:9">
      <c r="A3">
        <v>3</v>
      </c>
      <c r="B3" t="s">
        <v>822</v>
      </c>
      <c r="C3" t="s">
        <v>821</v>
      </c>
      <c r="D3">
        <v>56987332253</v>
      </c>
    </row>
    <row r="4" spans="1:9">
      <c r="A4">
        <v>4</v>
      </c>
      <c r="B4" t="s">
        <v>754</v>
      </c>
      <c r="C4" t="s">
        <v>755</v>
      </c>
      <c r="D4">
        <v>56995930425</v>
      </c>
    </row>
    <row r="5" spans="1:9">
      <c r="A5">
        <v>6</v>
      </c>
      <c r="B5" t="s">
        <v>770</v>
      </c>
      <c r="C5" t="s">
        <v>769</v>
      </c>
      <c r="D5" t="s">
        <v>771</v>
      </c>
    </row>
    <row r="6" spans="1:9">
      <c r="A6">
        <v>7</v>
      </c>
      <c r="B6" t="s">
        <v>761</v>
      </c>
      <c r="D6">
        <v>94803301</v>
      </c>
    </row>
    <row r="7" spans="1:9">
      <c r="A7">
        <v>8</v>
      </c>
      <c r="B7" t="s">
        <v>798</v>
      </c>
      <c r="C7" t="s">
        <v>799</v>
      </c>
      <c r="D7">
        <v>56956411111</v>
      </c>
    </row>
    <row r="8" spans="1:9">
      <c r="A8">
        <v>9</v>
      </c>
      <c r="B8" t="s">
        <v>762</v>
      </c>
      <c r="D8">
        <v>92019867</v>
      </c>
    </row>
    <row r="9" spans="1:9" ht="21">
      <c r="A9">
        <v>10</v>
      </c>
      <c r="B9" t="s">
        <v>775</v>
      </c>
      <c r="C9" t="s">
        <v>776</v>
      </c>
      <c r="D9">
        <v>93107361</v>
      </c>
      <c r="G9" s="73" t="s">
        <v>736</v>
      </c>
      <c r="H9" s="73" t="s">
        <v>737</v>
      </c>
      <c r="I9" s="73" t="s">
        <v>738</v>
      </c>
    </row>
    <row r="10" spans="1:9">
      <c r="A10">
        <v>11</v>
      </c>
      <c r="B10" t="s">
        <v>741</v>
      </c>
      <c r="C10" t="s">
        <v>740</v>
      </c>
      <c r="D10">
        <v>56977423829</v>
      </c>
    </row>
    <row r="11" spans="1:9">
      <c r="A11">
        <v>12</v>
      </c>
      <c r="B11" t="s">
        <v>744</v>
      </c>
      <c r="C11" t="s">
        <v>745</v>
      </c>
      <c r="D11">
        <v>68639236</v>
      </c>
    </row>
    <row r="12" spans="1:9">
      <c r="A12">
        <v>13</v>
      </c>
      <c r="B12" t="s">
        <v>772</v>
      </c>
      <c r="C12" t="s">
        <v>773</v>
      </c>
      <c r="D12">
        <v>25530620</v>
      </c>
    </row>
    <row r="13" spans="1:9">
      <c r="A13">
        <v>14</v>
      </c>
      <c r="B13" t="s">
        <v>746</v>
      </c>
      <c r="C13" t="s">
        <v>745</v>
      </c>
      <c r="D13">
        <v>56956403312</v>
      </c>
    </row>
    <row r="14" spans="1:9">
      <c r="A14">
        <v>15</v>
      </c>
      <c r="B14" t="s">
        <v>774</v>
      </c>
      <c r="D14">
        <v>56995196077</v>
      </c>
    </row>
    <row r="15" spans="1:9">
      <c r="A15">
        <v>16</v>
      </c>
      <c r="B15" t="s">
        <v>792</v>
      </c>
      <c r="C15" t="s">
        <v>791</v>
      </c>
      <c r="D15">
        <v>96437828</v>
      </c>
    </row>
    <row r="16" spans="1:9">
      <c r="A16">
        <v>17</v>
      </c>
      <c r="B16" t="s">
        <v>778</v>
      </c>
      <c r="C16" t="s">
        <v>779</v>
      </c>
      <c r="D16">
        <v>94864749</v>
      </c>
    </row>
    <row r="17" spans="1:4">
      <c r="A17">
        <v>18</v>
      </c>
      <c r="B17" t="s">
        <v>782</v>
      </c>
      <c r="D17">
        <v>96701426</v>
      </c>
    </row>
    <row r="18" spans="1:4">
      <c r="A18">
        <v>19</v>
      </c>
      <c r="B18" t="s">
        <v>783</v>
      </c>
      <c r="D18">
        <v>56979995445</v>
      </c>
    </row>
    <row r="19" spans="1:4">
      <c r="A19">
        <v>20</v>
      </c>
      <c r="B19" t="s">
        <v>753</v>
      </c>
      <c r="C19" t="s">
        <v>752</v>
      </c>
      <c r="D19">
        <v>71496503</v>
      </c>
    </row>
    <row r="20" spans="1:4">
      <c r="A20">
        <v>21</v>
      </c>
      <c r="B20" t="s">
        <v>777</v>
      </c>
      <c r="C20" t="s">
        <v>776</v>
      </c>
      <c r="D20">
        <v>56982019033</v>
      </c>
    </row>
    <row r="21" spans="1:4">
      <c r="A21">
        <v>22</v>
      </c>
      <c r="B21" t="s">
        <v>825</v>
      </c>
      <c r="C21" t="s">
        <v>756</v>
      </c>
      <c r="D21" t="s">
        <v>826</v>
      </c>
    </row>
    <row r="22" spans="1:4">
      <c r="A22">
        <v>23</v>
      </c>
      <c r="B22" t="s">
        <v>794</v>
      </c>
      <c r="D22">
        <v>2544697</v>
      </c>
    </row>
    <row r="23" spans="1:4">
      <c r="A23">
        <v>24</v>
      </c>
      <c r="B23" t="s">
        <v>253</v>
      </c>
      <c r="D23">
        <v>652344291</v>
      </c>
    </row>
    <row r="24" spans="1:4">
      <c r="A24">
        <v>25</v>
      </c>
      <c r="B24" t="s">
        <v>813</v>
      </c>
      <c r="C24" t="s">
        <v>811</v>
      </c>
      <c r="D24">
        <v>72531686</v>
      </c>
    </row>
    <row r="25" spans="1:4">
      <c r="A25">
        <v>26</v>
      </c>
      <c r="B25" t="s">
        <v>804</v>
      </c>
      <c r="C25" t="s">
        <v>803</v>
      </c>
      <c r="D25">
        <v>56997292389</v>
      </c>
    </row>
    <row r="26" spans="1:4">
      <c r="A26">
        <v>27</v>
      </c>
      <c r="B26" t="s">
        <v>780</v>
      </c>
      <c r="C26" t="s">
        <v>781</v>
      </c>
      <c r="D26">
        <v>56974153363</v>
      </c>
    </row>
    <row r="27" spans="1:4">
      <c r="A27">
        <v>28</v>
      </c>
      <c r="B27" t="s">
        <v>820</v>
      </c>
      <c r="C27" t="s">
        <v>819</v>
      </c>
      <c r="D27">
        <v>65348999</v>
      </c>
    </row>
    <row r="28" spans="1:4">
      <c r="A28">
        <v>29</v>
      </c>
      <c r="B28" t="s">
        <v>747</v>
      </c>
      <c r="C28" t="s">
        <v>745</v>
      </c>
      <c r="D28">
        <v>57280094</v>
      </c>
    </row>
    <row r="29" spans="1:4">
      <c r="A29">
        <v>30</v>
      </c>
      <c r="B29" t="s">
        <v>824</v>
      </c>
      <c r="C29" t="s">
        <v>823</v>
      </c>
      <c r="D29">
        <v>968486124</v>
      </c>
    </row>
    <row r="30" spans="1:4">
      <c r="A30">
        <v>31</v>
      </c>
      <c r="B30" t="s">
        <v>812</v>
      </c>
      <c r="C30" t="s">
        <v>811</v>
      </c>
      <c r="D30">
        <v>56981746881</v>
      </c>
    </row>
    <row r="31" spans="1:4">
      <c r="A31">
        <v>32</v>
      </c>
      <c r="B31" t="s">
        <v>805</v>
      </c>
      <c r="C31" t="s">
        <v>806</v>
      </c>
      <c r="D31">
        <v>201900</v>
      </c>
    </row>
    <row r="32" spans="1:4">
      <c r="A32">
        <v>33</v>
      </c>
      <c r="B32" t="s">
        <v>809</v>
      </c>
      <c r="C32" t="s">
        <v>808</v>
      </c>
      <c r="D32">
        <v>87608084</v>
      </c>
    </row>
    <row r="33" spans="1:4">
      <c r="A33">
        <v>34</v>
      </c>
      <c r="B33" t="s">
        <v>810</v>
      </c>
      <c r="C33" t="s">
        <v>803</v>
      </c>
      <c r="D33">
        <v>5665254861</v>
      </c>
    </row>
    <row r="34" spans="1:4">
      <c r="A34">
        <v>35</v>
      </c>
      <c r="B34" t="s">
        <v>810</v>
      </c>
      <c r="C34" t="s">
        <v>816</v>
      </c>
      <c r="D34">
        <v>82233658</v>
      </c>
    </row>
    <row r="35" spans="1:4">
      <c r="A35">
        <v>36</v>
      </c>
      <c r="B35" t="s">
        <v>742</v>
      </c>
      <c r="C35" t="s">
        <v>743</v>
      </c>
      <c r="D35">
        <v>54991165879590</v>
      </c>
    </row>
    <row r="36" spans="1:4">
      <c r="A36">
        <v>37</v>
      </c>
      <c r="B36" t="s">
        <v>742</v>
      </c>
      <c r="C36" t="s">
        <v>818</v>
      </c>
      <c r="D36">
        <v>5141142152130</v>
      </c>
    </row>
    <row r="37" spans="1:4">
      <c r="A37">
        <v>38</v>
      </c>
      <c r="B37" t="s">
        <v>788</v>
      </c>
      <c r="C37" t="s">
        <v>789</v>
      </c>
      <c r="D37">
        <v>76246058</v>
      </c>
    </row>
    <row r="38" spans="1:4">
      <c r="A38">
        <v>39</v>
      </c>
      <c r="B38" t="s">
        <v>748</v>
      </c>
      <c r="C38" t="s">
        <v>749</v>
      </c>
      <c r="D38">
        <v>56993442882</v>
      </c>
    </row>
    <row r="39" spans="1:4">
      <c r="A39">
        <v>40</v>
      </c>
      <c r="B39" t="s">
        <v>828</v>
      </c>
      <c r="C39" t="s">
        <v>827</v>
      </c>
      <c r="D39">
        <v>56981667432</v>
      </c>
    </row>
    <row r="40" spans="1:4">
      <c r="A40">
        <v>41</v>
      </c>
      <c r="B40" t="s">
        <v>786</v>
      </c>
      <c r="C40" t="s">
        <v>787</v>
      </c>
      <c r="D40">
        <v>56243165</v>
      </c>
    </row>
    <row r="41" spans="1:4">
      <c r="A41">
        <v>42</v>
      </c>
      <c r="B41" t="s">
        <v>757</v>
      </c>
      <c r="C41" t="s">
        <v>756</v>
      </c>
      <c r="D41">
        <v>87396215</v>
      </c>
    </row>
    <row r="42" spans="1:4">
      <c r="A42">
        <v>43</v>
      </c>
      <c r="B42" t="s">
        <v>785</v>
      </c>
      <c r="C42" t="s">
        <v>784</v>
      </c>
      <c r="D42">
        <v>56962698844</v>
      </c>
    </row>
    <row r="43" spans="1:4">
      <c r="A43">
        <v>44</v>
      </c>
      <c r="B43" t="s">
        <v>793</v>
      </c>
      <c r="C43" t="s">
        <v>791</v>
      </c>
      <c r="D43">
        <v>56979872498</v>
      </c>
    </row>
    <row r="44" spans="1:4">
      <c r="A44">
        <v>45</v>
      </c>
      <c r="B44" t="s">
        <v>817</v>
      </c>
      <c r="C44" t="s">
        <v>816</v>
      </c>
      <c r="D44">
        <v>56985299757</v>
      </c>
    </row>
    <row r="45" spans="1:4">
      <c r="A45">
        <v>46</v>
      </c>
      <c r="B45" t="s">
        <v>758</v>
      </c>
      <c r="C45" t="s">
        <v>759</v>
      </c>
      <c r="D45" t="s">
        <v>760</v>
      </c>
    </row>
    <row r="46" spans="1:4">
      <c r="A46">
        <v>47</v>
      </c>
      <c r="B46" t="s">
        <v>801</v>
      </c>
      <c r="C46" t="s">
        <v>800</v>
      </c>
      <c r="D46">
        <v>56950908213</v>
      </c>
    </row>
    <row r="47" spans="1:4">
      <c r="A47">
        <v>48</v>
      </c>
      <c r="C47" t="s">
        <v>739</v>
      </c>
      <c r="D47">
        <v>56982377011</v>
      </c>
    </row>
    <row r="48" spans="1:4">
      <c r="A48">
        <v>49</v>
      </c>
      <c r="C48" t="s">
        <v>750</v>
      </c>
      <c r="D48">
        <v>56977244551</v>
      </c>
    </row>
    <row r="49" spans="1:4">
      <c r="A49">
        <v>50</v>
      </c>
      <c r="C49" t="s">
        <v>751</v>
      </c>
      <c r="D49">
        <v>76727103</v>
      </c>
    </row>
    <row r="50" spans="1:4">
      <c r="A50">
        <v>51</v>
      </c>
      <c r="C50" t="s">
        <v>478</v>
      </c>
      <c r="D50" t="s">
        <v>763</v>
      </c>
    </row>
    <row r="51" spans="1:4">
      <c r="A51">
        <v>52</v>
      </c>
      <c r="C51" t="s">
        <v>478</v>
      </c>
      <c r="D51">
        <v>83442280</v>
      </c>
    </row>
    <row r="52" spans="1:4">
      <c r="A52">
        <v>53</v>
      </c>
      <c r="C52" t="s">
        <v>764</v>
      </c>
      <c r="D52">
        <v>97179076</v>
      </c>
    </row>
    <row r="53" spans="1:4">
      <c r="A53">
        <v>54</v>
      </c>
      <c r="C53" t="s">
        <v>765</v>
      </c>
      <c r="D53">
        <v>85473592</v>
      </c>
    </row>
    <row r="54" spans="1:4">
      <c r="A54">
        <v>55</v>
      </c>
      <c r="C54" t="s">
        <v>766</v>
      </c>
      <c r="D54" t="s">
        <v>767</v>
      </c>
    </row>
    <row r="55" spans="1:4">
      <c r="A55">
        <v>56</v>
      </c>
      <c r="C55" t="s">
        <v>768</v>
      </c>
      <c r="D55">
        <v>91005519</v>
      </c>
    </row>
    <row r="56" spans="1:4">
      <c r="A56">
        <v>57</v>
      </c>
      <c r="C56" t="s">
        <v>790</v>
      </c>
      <c r="D56">
        <v>83378515</v>
      </c>
    </row>
    <row r="57" spans="1:4">
      <c r="A57">
        <v>58</v>
      </c>
      <c r="C57" t="s">
        <v>795</v>
      </c>
      <c r="D57">
        <v>56994524946</v>
      </c>
    </row>
    <row r="58" spans="1:4">
      <c r="A58">
        <v>59</v>
      </c>
      <c r="C58" t="s">
        <v>802</v>
      </c>
      <c r="D58">
        <v>56986778242</v>
      </c>
    </row>
    <row r="59" spans="1:4">
      <c r="A59">
        <v>60</v>
      </c>
      <c r="C59" t="s">
        <v>807</v>
      </c>
      <c r="D59">
        <v>56999589072</v>
      </c>
    </row>
    <row r="60" spans="1:4">
      <c r="A60">
        <v>61</v>
      </c>
      <c r="C60" t="s">
        <v>829</v>
      </c>
      <c r="D60">
        <v>93376998</v>
      </c>
    </row>
    <row r="61" spans="1:4">
      <c r="A61">
        <v>62</v>
      </c>
    </row>
    <row r="62" spans="1:4">
      <c r="A62">
        <v>63</v>
      </c>
    </row>
    <row r="63" spans="1:4">
      <c r="A63">
        <v>64</v>
      </c>
    </row>
    <row r="64" spans="1:4">
      <c r="A64">
        <v>65</v>
      </c>
    </row>
    <row r="65" spans="1:1">
      <c r="A65">
        <v>66</v>
      </c>
    </row>
    <row r="66" spans="1:1">
      <c r="A66">
        <v>67</v>
      </c>
    </row>
    <row r="67" spans="1:1">
      <c r="A67">
        <v>68</v>
      </c>
    </row>
    <row r="68" spans="1:1">
      <c r="A68">
        <v>69</v>
      </c>
    </row>
    <row r="69" spans="1:1">
      <c r="A69">
        <v>70</v>
      </c>
    </row>
    <row r="70" spans="1:1">
      <c r="A70">
        <v>71</v>
      </c>
    </row>
    <row r="71" spans="1:1">
      <c r="A71">
        <v>72</v>
      </c>
    </row>
    <row r="72" spans="1:1">
      <c r="A72">
        <v>73</v>
      </c>
    </row>
    <row r="73" spans="1:1">
      <c r="A73">
        <v>74</v>
      </c>
    </row>
    <row r="74" spans="1:1">
      <c r="A74">
        <v>75</v>
      </c>
    </row>
    <row r="75" spans="1:1">
      <c r="A75" t="s">
        <v>733</v>
      </c>
    </row>
  </sheetData>
  <sortState ref="A1:D87">
    <sortCondition ref="A28"/>
  </sortState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E4" sqref="E4"/>
    </sheetView>
  </sheetViews>
  <sheetFormatPr baseColWidth="10" defaultRowHeight="15"/>
  <cols>
    <col min="3" max="3" width="23.7109375" customWidth="1"/>
    <col min="5" max="5" width="23.7109375" customWidth="1"/>
  </cols>
  <sheetData>
    <row r="1" spans="1:8">
      <c r="A1" s="63"/>
      <c r="B1" s="63"/>
      <c r="C1" s="63"/>
      <c r="D1" s="63"/>
      <c r="E1" s="63"/>
      <c r="F1" s="63"/>
      <c r="G1" s="63"/>
      <c r="H1" s="63"/>
    </row>
    <row r="2" spans="1:8">
      <c r="A2" s="63"/>
      <c r="B2" s="63"/>
      <c r="C2" s="63"/>
      <c r="D2" s="63"/>
      <c r="E2" s="63"/>
      <c r="F2" s="63"/>
      <c r="G2" s="63"/>
      <c r="H2" s="63"/>
    </row>
    <row r="3" spans="1:8" ht="15.75" thickBot="1">
      <c r="A3" s="63"/>
      <c r="B3" s="63"/>
      <c r="C3" s="63"/>
      <c r="D3" s="63"/>
      <c r="E3" s="63"/>
      <c r="F3" s="63"/>
      <c r="G3" s="63"/>
      <c r="H3" s="63"/>
    </row>
    <row r="4" spans="1:8" ht="16.5" thickTop="1" thickBot="1">
      <c r="A4" s="63"/>
      <c r="B4" s="63"/>
      <c r="C4" s="63" t="s">
        <v>1</v>
      </c>
      <c r="D4" s="63"/>
      <c r="E4" s="64"/>
      <c r="F4" s="63"/>
      <c r="G4" s="63"/>
      <c r="H4" s="63"/>
    </row>
    <row r="5" spans="1:8" ht="9.75" customHeight="1" thickTop="1" thickBot="1">
      <c r="A5" s="63"/>
      <c r="B5" s="63"/>
      <c r="C5" s="63"/>
      <c r="D5" s="63"/>
      <c r="E5" s="63"/>
      <c r="F5" s="63"/>
      <c r="G5" s="63"/>
      <c r="H5" s="63"/>
    </row>
    <row r="6" spans="1:8" ht="16.5" thickTop="1" thickBot="1">
      <c r="A6" s="63"/>
      <c r="B6" s="63"/>
      <c r="C6" s="63" t="s">
        <v>658</v>
      </c>
      <c r="D6" s="63"/>
      <c r="E6" s="64"/>
      <c r="F6" s="63"/>
      <c r="G6" s="63"/>
      <c r="H6" s="63"/>
    </row>
    <row r="7" spans="1:8" ht="10.5" customHeight="1" thickTop="1" thickBot="1">
      <c r="A7" s="63"/>
      <c r="B7" s="63"/>
      <c r="C7" s="63"/>
      <c r="D7" s="63"/>
      <c r="E7" s="63"/>
      <c r="F7" s="63"/>
      <c r="G7" s="63"/>
      <c r="H7" s="63"/>
    </row>
    <row r="8" spans="1:8" ht="16.5" thickTop="1" thickBot="1">
      <c r="A8" s="63"/>
      <c r="B8" s="63"/>
      <c r="C8" s="63" t="s">
        <v>167</v>
      </c>
      <c r="D8" s="63"/>
      <c r="E8" s="64"/>
      <c r="F8" s="63"/>
      <c r="G8" s="63"/>
      <c r="H8" s="63"/>
    </row>
    <row r="9" spans="1:8" ht="9.75" customHeight="1" thickTop="1" thickBot="1">
      <c r="A9" s="63"/>
      <c r="B9" s="63"/>
      <c r="C9" s="63"/>
      <c r="D9" s="63"/>
      <c r="E9" s="63"/>
      <c r="F9" s="63"/>
      <c r="G9" s="63"/>
      <c r="H9" s="63"/>
    </row>
    <row r="10" spans="1:8" ht="16.5" thickTop="1" thickBot="1">
      <c r="A10" s="63"/>
      <c r="B10" s="63"/>
      <c r="C10" s="63" t="s">
        <v>659</v>
      </c>
      <c r="D10" s="63"/>
      <c r="E10" s="64"/>
      <c r="F10" s="63"/>
      <c r="G10" s="63"/>
      <c r="H10" s="63"/>
    </row>
    <row r="11" spans="1:8" ht="9.75" customHeight="1" thickTop="1" thickBot="1">
      <c r="A11" s="63"/>
      <c r="B11" s="63"/>
      <c r="C11" s="63"/>
      <c r="D11" s="63"/>
      <c r="E11" s="63"/>
      <c r="F11" s="63"/>
      <c r="G11" s="63"/>
      <c r="H11" s="63"/>
    </row>
    <row r="12" spans="1:8" ht="16.5" thickTop="1" thickBot="1">
      <c r="A12" s="63"/>
      <c r="B12" s="63"/>
      <c r="C12" s="63" t="s">
        <v>7</v>
      </c>
      <c r="D12" s="63"/>
      <c r="E12" s="64"/>
      <c r="F12" s="63"/>
      <c r="G12" s="63"/>
      <c r="H12" s="63"/>
    </row>
    <row r="13" spans="1:8" ht="15.75" thickTop="1">
      <c r="A13" s="63"/>
      <c r="B13" s="63"/>
      <c r="C13" s="63"/>
      <c r="D13" s="63"/>
      <c r="E13" s="63"/>
      <c r="F13" s="63"/>
      <c r="G13" s="63"/>
      <c r="H13" s="63"/>
    </row>
    <row r="14" spans="1:8">
      <c r="A14" s="63"/>
      <c r="B14" s="63"/>
      <c r="C14" s="63"/>
      <c r="D14" s="63"/>
      <c r="E14" s="63"/>
      <c r="F14" s="63"/>
      <c r="G14" s="63"/>
      <c r="H14" s="63"/>
    </row>
    <row r="15" spans="1:8">
      <c r="A15" s="63"/>
      <c r="B15" s="63"/>
      <c r="C15" s="63"/>
      <c r="D15" s="63"/>
      <c r="E15" s="63"/>
      <c r="F15" s="63"/>
      <c r="G15" s="63"/>
      <c r="H15" s="63"/>
    </row>
    <row r="16" spans="1:8">
      <c r="A16" s="63"/>
      <c r="B16" s="63"/>
      <c r="C16" s="63"/>
      <c r="D16" s="63"/>
      <c r="E16" s="63"/>
      <c r="F16" s="63"/>
      <c r="G16" s="63"/>
      <c r="H16" s="63"/>
    </row>
    <row r="17" spans="1:8">
      <c r="A17" s="63"/>
      <c r="B17" s="63"/>
      <c r="C17" s="63"/>
      <c r="D17" s="63"/>
      <c r="E17" s="63"/>
      <c r="F17" s="63"/>
      <c r="G17" s="63"/>
      <c r="H17" s="63"/>
    </row>
    <row r="18" spans="1:8">
      <c r="A18" s="63"/>
      <c r="B18" s="63"/>
      <c r="C18" s="63"/>
      <c r="D18" s="63"/>
      <c r="E18" s="63"/>
      <c r="F18" s="63"/>
      <c r="G18" s="63"/>
      <c r="H18" s="63"/>
    </row>
    <row r="19" spans="1:8">
      <c r="A19" s="63"/>
      <c r="B19" s="63"/>
      <c r="C19" s="63"/>
      <c r="D19" s="63"/>
      <c r="E19" s="63"/>
      <c r="F19" s="63"/>
      <c r="G19" s="63"/>
      <c r="H19" s="63"/>
    </row>
    <row r="20" spans="1:8">
      <c r="A20" s="63"/>
      <c r="B20" s="63"/>
      <c r="C20" s="63"/>
      <c r="D20" s="63"/>
      <c r="E20" s="63"/>
      <c r="F20" s="63"/>
      <c r="G20" s="63"/>
      <c r="H20" s="63"/>
    </row>
    <row r="21" spans="1:8">
      <c r="A21" s="63"/>
      <c r="B21" s="63"/>
      <c r="C21" s="63"/>
      <c r="D21" s="63"/>
      <c r="E21" s="63"/>
      <c r="F21" s="63"/>
      <c r="G21" s="63"/>
      <c r="H21" s="63"/>
    </row>
    <row r="22" spans="1:8">
      <c r="A22" s="63"/>
      <c r="B22" s="63"/>
      <c r="C22" s="63"/>
      <c r="D22" s="63"/>
      <c r="E22" s="63"/>
      <c r="F22" s="63"/>
      <c r="G22" s="63"/>
      <c r="H22" s="63"/>
    </row>
    <row r="23" spans="1:8">
      <c r="A23" s="63"/>
      <c r="B23" s="63"/>
      <c r="C23" s="63"/>
      <c r="D23" s="63"/>
      <c r="E23" s="63"/>
      <c r="F23" s="63"/>
      <c r="G23" s="63"/>
      <c r="H23" s="63"/>
    </row>
    <row r="24" spans="1:8">
      <c r="A24" s="63"/>
      <c r="B24" s="63"/>
      <c r="C24" s="63"/>
      <c r="D24" s="63"/>
      <c r="E24" s="63"/>
      <c r="F24" s="63"/>
      <c r="G24" s="63"/>
      <c r="H24" s="63"/>
    </row>
    <row r="25" spans="1:8">
      <c r="A25" s="63"/>
      <c r="B25" s="63"/>
      <c r="C25" s="63"/>
      <c r="D25" s="63"/>
      <c r="E25" s="63"/>
      <c r="F25" s="63"/>
      <c r="G25" s="63"/>
      <c r="H25" s="63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"/>
  <sheetViews>
    <sheetView topLeftCell="A4" workbookViewId="0">
      <selection activeCell="E20" sqref="E20"/>
    </sheetView>
  </sheetViews>
  <sheetFormatPr baseColWidth="10" defaultRowHeight="15"/>
  <cols>
    <col min="1" max="1" width="11.42578125" style="68"/>
    <col min="2" max="2" width="13.7109375" customWidth="1"/>
    <col min="5" max="5" width="17.5703125" customWidth="1"/>
  </cols>
  <sheetData>
    <row r="1" spans="1:9" ht="15.75" thickBot="1"/>
    <row r="2" spans="1:9" ht="27.75" thickTop="1" thickBot="1">
      <c r="A2" s="208" t="s">
        <v>1317</v>
      </c>
      <c r="B2" s="208"/>
      <c r="C2" s="208"/>
      <c r="D2" s="208"/>
      <c r="E2" s="208"/>
      <c r="F2" s="208"/>
      <c r="G2" s="208"/>
      <c r="H2" s="122"/>
    </row>
    <row r="3" spans="1:9" ht="15.75" thickTop="1">
      <c r="D3" s="121"/>
      <c r="E3" s="121"/>
      <c r="F3" s="121"/>
      <c r="G3" s="121"/>
      <c r="I3" s="25"/>
    </row>
    <row r="4" spans="1:9" ht="18.75">
      <c r="A4" s="72" t="s">
        <v>733</v>
      </c>
      <c r="B4" s="72" t="s">
        <v>730</v>
      </c>
      <c r="C4" s="72" t="s">
        <v>731</v>
      </c>
      <c r="D4" s="72" t="s">
        <v>732</v>
      </c>
      <c r="E4" s="71" t="s">
        <v>734</v>
      </c>
      <c r="F4" s="72" t="s">
        <v>7</v>
      </c>
      <c r="G4" s="72" t="s">
        <v>1279</v>
      </c>
    </row>
    <row r="5" spans="1:9">
      <c r="A5" s="70"/>
      <c r="B5" s="7"/>
      <c r="C5" s="7"/>
      <c r="D5" s="7"/>
      <c r="E5" s="7"/>
      <c r="F5" s="7"/>
      <c r="G5" s="7"/>
    </row>
    <row r="6" spans="1:9">
      <c r="A6" s="70">
        <v>1</v>
      </c>
      <c r="B6" s="69">
        <v>718</v>
      </c>
      <c r="C6" s="7">
        <v>17</v>
      </c>
      <c r="D6" s="7">
        <v>72</v>
      </c>
      <c r="E6" s="7"/>
      <c r="F6" s="7">
        <v>1</v>
      </c>
      <c r="G6" s="7" t="s">
        <v>1315</v>
      </c>
      <c r="I6" s="25"/>
    </row>
    <row r="7" spans="1:9">
      <c r="A7" s="70">
        <v>2</v>
      </c>
      <c r="B7" s="69">
        <v>815</v>
      </c>
      <c r="C7" s="7">
        <v>18</v>
      </c>
      <c r="D7" s="7">
        <v>73</v>
      </c>
      <c r="E7" s="7"/>
      <c r="F7" s="7">
        <v>13</v>
      </c>
      <c r="G7" s="7"/>
    </row>
    <row r="8" spans="1:9">
      <c r="A8" s="70">
        <v>3</v>
      </c>
      <c r="B8" s="69">
        <v>1035</v>
      </c>
      <c r="C8" s="7">
        <v>17</v>
      </c>
      <c r="D8" s="7">
        <v>98</v>
      </c>
      <c r="E8" s="7"/>
      <c r="F8" s="7">
        <v>1</v>
      </c>
      <c r="G8" s="7"/>
    </row>
    <row r="9" spans="1:9">
      <c r="A9" s="70">
        <v>4</v>
      </c>
      <c r="B9" s="69">
        <v>1026</v>
      </c>
      <c r="C9" s="7">
        <v>18</v>
      </c>
      <c r="D9" s="7">
        <v>99</v>
      </c>
      <c r="E9" s="7"/>
      <c r="F9" s="7">
        <v>2</v>
      </c>
      <c r="G9" s="7"/>
    </row>
    <row r="10" spans="1:9">
      <c r="A10" s="70">
        <v>5</v>
      </c>
      <c r="B10" s="69">
        <v>21559</v>
      </c>
      <c r="C10" s="7">
        <v>18</v>
      </c>
      <c r="D10" s="7">
        <v>87</v>
      </c>
      <c r="E10" s="7" t="s">
        <v>727</v>
      </c>
      <c r="F10" s="7">
        <v>0</v>
      </c>
      <c r="G10" s="7"/>
    </row>
    <row r="11" spans="1:9">
      <c r="A11" s="70">
        <v>6</v>
      </c>
      <c r="B11" s="7" t="s">
        <v>722</v>
      </c>
      <c r="C11" s="7">
        <v>18</v>
      </c>
      <c r="D11" s="7">
        <v>97</v>
      </c>
      <c r="E11" s="7"/>
      <c r="F11" s="7">
        <v>1</v>
      </c>
      <c r="G11" s="7"/>
    </row>
    <row r="12" spans="1:9">
      <c r="A12" s="70">
        <v>7</v>
      </c>
      <c r="B12" s="7" t="s">
        <v>693</v>
      </c>
      <c r="C12" s="7">
        <v>17</v>
      </c>
      <c r="D12" s="7">
        <v>62</v>
      </c>
      <c r="E12" s="7" t="s">
        <v>244</v>
      </c>
      <c r="F12" s="7">
        <v>19</v>
      </c>
      <c r="G12" s="7"/>
    </row>
    <row r="13" spans="1:9">
      <c r="A13" s="70">
        <v>8</v>
      </c>
      <c r="B13" s="7" t="s">
        <v>715</v>
      </c>
      <c r="C13" s="7">
        <v>17</v>
      </c>
      <c r="D13" s="7">
        <v>63</v>
      </c>
      <c r="E13" s="7"/>
      <c r="F13" s="7">
        <v>10</v>
      </c>
      <c r="G13" s="7"/>
      <c r="H13" s="123"/>
    </row>
    <row r="14" spans="1:9">
      <c r="A14" s="70">
        <v>9</v>
      </c>
      <c r="B14" s="7" t="s">
        <v>704</v>
      </c>
      <c r="C14" s="7">
        <v>18</v>
      </c>
      <c r="D14" s="7">
        <v>62</v>
      </c>
      <c r="E14" s="7"/>
      <c r="F14" s="7">
        <v>13</v>
      </c>
      <c r="G14" s="7"/>
      <c r="H14" s="123"/>
    </row>
    <row r="15" spans="1:9">
      <c r="A15" s="70">
        <v>10</v>
      </c>
      <c r="B15" s="7" t="s">
        <v>706</v>
      </c>
      <c r="C15" s="7">
        <v>18</v>
      </c>
      <c r="D15" s="7">
        <v>65</v>
      </c>
      <c r="E15" s="7" t="s">
        <v>1319</v>
      </c>
      <c r="F15" s="7">
        <v>6</v>
      </c>
      <c r="G15" s="7"/>
    </row>
    <row r="16" spans="1:9">
      <c r="A16" s="70">
        <v>11</v>
      </c>
      <c r="B16" s="7" t="s">
        <v>696</v>
      </c>
      <c r="C16" s="7">
        <v>17</v>
      </c>
      <c r="D16" s="7">
        <v>72</v>
      </c>
      <c r="E16" s="7"/>
      <c r="F16" s="7">
        <v>8</v>
      </c>
      <c r="G16" s="7"/>
    </row>
    <row r="17" spans="1:7">
      <c r="A17" s="70">
        <v>12</v>
      </c>
      <c r="B17" s="7" t="s">
        <v>703</v>
      </c>
      <c r="C17" s="7">
        <v>17</v>
      </c>
      <c r="D17" s="7">
        <v>61</v>
      </c>
      <c r="E17" s="7" t="s">
        <v>1318</v>
      </c>
      <c r="F17" s="7">
        <v>14</v>
      </c>
      <c r="G17" s="7"/>
    </row>
    <row r="18" spans="1:7">
      <c r="A18" s="70">
        <v>13</v>
      </c>
      <c r="B18" s="7" t="s">
        <v>726</v>
      </c>
      <c r="C18" s="7">
        <v>16</v>
      </c>
      <c r="D18" s="7">
        <v>65</v>
      </c>
      <c r="E18" s="7" t="s">
        <v>1320</v>
      </c>
      <c r="F18" s="7">
        <v>6</v>
      </c>
      <c r="G18" s="7"/>
    </row>
    <row r="19" spans="1:7">
      <c r="A19" s="70">
        <v>14</v>
      </c>
      <c r="B19" s="7" t="s">
        <v>729</v>
      </c>
      <c r="C19" s="7">
        <v>18</v>
      </c>
      <c r="D19" s="7">
        <v>72</v>
      </c>
      <c r="E19" s="7"/>
      <c r="F19" s="7">
        <v>7</v>
      </c>
      <c r="G19" s="7"/>
    </row>
    <row r="20" spans="1:7">
      <c r="A20" s="70">
        <v>15</v>
      </c>
      <c r="B20" s="7" t="s">
        <v>1316</v>
      </c>
      <c r="C20" s="7">
        <v>14</v>
      </c>
      <c r="D20" s="7">
        <v>72</v>
      </c>
      <c r="E20" s="7"/>
      <c r="F20" s="7">
        <v>2</v>
      </c>
      <c r="G20" s="7"/>
    </row>
    <row r="21" spans="1:7">
      <c r="A21" s="70">
        <v>16</v>
      </c>
      <c r="B21" s="7" t="s">
        <v>691</v>
      </c>
      <c r="C21" s="7">
        <v>16</v>
      </c>
      <c r="D21" s="7">
        <v>72</v>
      </c>
      <c r="E21" s="7" t="s">
        <v>1321</v>
      </c>
      <c r="F21" s="7">
        <v>8</v>
      </c>
      <c r="G21" s="7"/>
    </row>
    <row r="22" spans="1:7">
      <c r="A22" s="70">
        <v>17</v>
      </c>
      <c r="B22" s="7" t="s">
        <v>697</v>
      </c>
      <c r="C22" s="7">
        <v>17</v>
      </c>
      <c r="D22" s="7">
        <v>71</v>
      </c>
      <c r="E22" s="7" t="s">
        <v>1322</v>
      </c>
      <c r="F22" s="7">
        <v>3</v>
      </c>
      <c r="G22" s="7"/>
    </row>
    <row r="23" spans="1:7">
      <c r="A23" s="70">
        <v>18</v>
      </c>
      <c r="B23" s="7" t="s">
        <v>692</v>
      </c>
      <c r="C23" s="7">
        <v>16</v>
      </c>
      <c r="D23" s="7">
        <v>71</v>
      </c>
      <c r="E23" s="7" t="s">
        <v>1323</v>
      </c>
      <c r="F23" s="7">
        <v>8</v>
      </c>
      <c r="G23" s="7"/>
    </row>
    <row r="24" spans="1:7">
      <c r="A24" s="70">
        <v>19</v>
      </c>
      <c r="B24" s="7" t="s">
        <v>719</v>
      </c>
      <c r="C24" s="7">
        <v>17</v>
      </c>
      <c r="D24" s="7">
        <v>71</v>
      </c>
      <c r="E24" s="7"/>
      <c r="F24" s="7">
        <v>3</v>
      </c>
      <c r="G24" s="7"/>
    </row>
    <row r="25" spans="1:7">
      <c r="A25" s="70">
        <v>20</v>
      </c>
      <c r="B25" s="7" t="s">
        <v>694</v>
      </c>
      <c r="C25" s="7">
        <v>17</v>
      </c>
      <c r="D25" s="7">
        <v>62</v>
      </c>
      <c r="E25" s="7"/>
      <c r="F25" s="7">
        <v>4</v>
      </c>
      <c r="G25" s="7"/>
    </row>
    <row r="26" spans="1:7">
      <c r="A26" s="70">
        <v>21</v>
      </c>
      <c r="B26" s="7" t="s">
        <v>695</v>
      </c>
      <c r="C26" s="7">
        <v>17</v>
      </c>
      <c r="D26" s="7">
        <v>62</v>
      </c>
      <c r="E26" s="7" t="s">
        <v>244</v>
      </c>
      <c r="F26" s="7">
        <v>10</v>
      </c>
      <c r="G26" s="7"/>
    </row>
    <row r="27" spans="1:7">
      <c r="A27" s="70">
        <v>22</v>
      </c>
      <c r="B27" s="7" t="s">
        <v>705</v>
      </c>
      <c r="C27" s="7">
        <v>18</v>
      </c>
      <c r="D27" s="7">
        <v>73</v>
      </c>
      <c r="E27" s="7"/>
      <c r="F27" s="7">
        <v>2</v>
      </c>
      <c r="G27" s="7"/>
    </row>
    <row r="28" spans="1:7">
      <c r="A28" s="70">
        <v>23</v>
      </c>
      <c r="B28" s="7" t="s">
        <v>698</v>
      </c>
      <c r="C28" s="7">
        <v>17</v>
      </c>
      <c r="D28" s="7">
        <v>72</v>
      </c>
      <c r="E28" s="7"/>
      <c r="F28" s="7">
        <v>0</v>
      </c>
      <c r="G28" s="7"/>
    </row>
    <row r="29" spans="1:7">
      <c r="A29" s="70">
        <v>24</v>
      </c>
      <c r="B29" s="7" t="s">
        <v>699</v>
      </c>
      <c r="C29" s="7">
        <v>17</v>
      </c>
      <c r="D29" s="7">
        <v>73</v>
      </c>
      <c r="E29" s="7"/>
      <c r="F29" s="7">
        <v>3</v>
      </c>
      <c r="G29" s="7"/>
    </row>
    <row r="30" spans="1:7">
      <c r="A30" s="70">
        <v>25</v>
      </c>
      <c r="B30" s="7" t="s">
        <v>718</v>
      </c>
      <c r="C30" s="7"/>
      <c r="D30" s="7"/>
      <c r="E30" s="7"/>
      <c r="F30" s="7">
        <v>0</v>
      </c>
      <c r="G30" s="7"/>
    </row>
    <row r="31" spans="1:7">
      <c r="A31" s="70">
        <v>26</v>
      </c>
      <c r="B31" s="7" t="s">
        <v>720</v>
      </c>
      <c r="C31" s="7">
        <v>17</v>
      </c>
      <c r="D31" s="7">
        <v>71</v>
      </c>
      <c r="E31" s="7"/>
      <c r="F31" s="32">
        <v>0</v>
      </c>
      <c r="G31" s="7"/>
    </row>
    <row r="32" spans="1:7">
      <c r="A32" s="70">
        <v>27</v>
      </c>
      <c r="B32" s="7" t="s">
        <v>708</v>
      </c>
      <c r="C32" s="7">
        <v>18</v>
      </c>
      <c r="D32" s="7">
        <v>72</v>
      </c>
      <c r="E32" s="7"/>
      <c r="F32" s="32">
        <v>3</v>
      </c>
      <c r="G32" s="7"/>
    </row>
    <row r="33" spans="1:11">
      <c r="A33" s="70">
        <v>28</v>
      </c>
      <c r="B33" s="7" t="s">
        <v>714</v>
      </c>
      <c r="C33" s="7">
        <v>17</v>
      </c>
      <c r="D33" s="7">
        <v>63</v>
      </c>
      <c r="E33" s="7"/>
      <c r="F33" s="32">
        <v>0</v>
      </c>
      <c r="G33" s="7"/>
    </row>
    <row r="34" spans="1:11">
      <c r="A34" s="70">
        <v>29</v>
      </c>
      <c r="B34" s="7" t="s">
        <v>702</v>
      </c>
      <c r="C34" s="7">
        <v>18</v>
      </c>
      <c r="D34" s="7">
        <v>62</v>
      </c>
      <c r="E34" s="7"/>
      <c r="F34" s="32">
        <v>9</v>
      </c>
      <c r="G34" s="7"/>
    </row>
    <row r="35" spans="1:11">
      <c r="A35" s="70">
        <v>30</v>
      </c>
      <c r="B35" s="7" t="s">
        <v>728</v>
      </c>
      <c r="C35" s="7">
        <v>18</v>
      </c>
      <c r="D35" s="7">
        <v>66</v>
      </c>
      <c r="E35" s="7"/>
      <c r="F35" s="32">
        <v>3</v>
      </c>
      <c r="G35" s="7"/>
    </row>
    <row r="36" spans="1:11">
      <c r="A36" s="70">
        <v>31</v>
      </c>
      <c r="B36" s="7" t="s">
        <v>716</v>
      </c>
      <c r="C36" s="7">
        <v>17</v>
      </c>
      <c r="D36" s="7">
        <v>72</v>
      </c>
      <c r="E36" s="7"/>
      <c r="F36" s="32">
        <v>1</v>
      </c>
      <c r="G36" s="7"/>
    </row>
    <row r="37" spans="1:11">
      <c r="A37" s="70">
        <v>32</v>
      </c>
      <c r="B37" s="7" t="s">
        <v>723</v>
      </c>
      <c r="C37" s="7">
        <v>17</v>
      </c>
      <c r="D37" s="7">
        <v>73</v>
      </c>
      <c r="E37" s="7"/>
      <c r="F37" s="32">
        <v>1</v>
      </c>
      <c r="G37" s="7"/>
    </row>
    <row r="38" spans="1:11">
      <c r="A38" s="70">
        <v>33</v>
      </c>
      <c r="B38" s="7" t="s">
        <v>713</v>
      </c>
      <c r="C38" s="7">
        <v>18</v>
      </c>
      <c r="D38" s="7">
        <v>72</v>
      </c>
      <c r="E38" s="7"/>
      <c r="F38" s="32">
        <v>4</v>
      </c>
      <c r="G38" s="7"/>
    </row>
    <row r="39" spans="1:11">
      <c r="A39" s="70">
        <v>34</v>
      </c>
      <c r="B39" s="7" t="s">
        <v>724</v>
      </c>
      <c r="C39" s="7">
        <v>18</v>
      </c>
      <c r="D39" s="7">
        <v>88</v>
      </c>
      <c r="E39" s="7"/>
      <c r="F39" s="32">
        <v>2</v>
      </c>
      <c r="G39" s="7"/>
    </row>
    <row r="40" spans="1:11">
      <c r="A40" s="70">
        <v>35</v>
      </c>
      <c r="B40" s="7" t="s">
        <v>700</v>
      </c>
      <c r="C40" s="7">
        <v>17</v>
      </c>
      <c r="D40" s="7">
        <v>73</v>
      </c>
      <c r="E40" s="7"/>
      <c r="F40" s="32">
        <v>7</v>
      </c>
      <c r="G40" s="7"/>
    </row>
    <row r="41" spans="1:11">
      <c r="A41" s="70">
        <v>36</v>
      </c>
      <c r="B41" s="7" t="s">
        <v>707</v>
      </c>
      <c r="C41" s="7">
        <v>18</v>
      </c>
      <c r="D41" s="7">
        <v>67</v>
      </c>
      <c r="E41" s="7"/>
      <c r="F41" s="32">
        <v>2</v>
      </c>
      <c r="G41" s="7"/>
    </row>
    <row r="42" spans="1:11">
      <c r="A42" s="70">
        <v>37</v>
      </c>
      <c r="B42" s="7" t="s">
        <v>735</v>
      </c>
      <c r="C42" s="7">
        <v>17</v>
      </c>
      <c r="D42" s="7">
        <v>73</v>
      </c>
      <c r="E42" s="7"/>
      <c r="F42" s="32">
        <v>0</v>
      </c>
      <c r="G42" s="7"/>
      <c r="K42" s="25"/>
    </row>
    <row r="43" spans="1:11">
      <c r="A43" s="70">
        <v>38</v>
      </c>
      <c r="B43" s="7" t="s">
        <v>712</v>
      </c>
      <c r="C43" s="7">
        <v>17</v>
      </c>
      <c r="D43" s="7">
        <v>87</v>
      </c>
      <c r="E43" s="7"/>
      <c r="F43" s="32">
        <v>6</v>
      </c>
      <c r="G43" s="7"/>
    </row>
    <row r="44" spans="1:11">
      <c r="A44" s="70">
        <v>39</v>
      </c>
      <c r="B44" s="7" t="s">
        <v>710</v>
      </c>
      <c r="C44" s="7">
        <v>24</v>
      </c>
      <c r="D44" s="7">
        <v>72</v>
      </c>
      <c r="E44" s="7"/>
      <c r="F44" s="32">
        <v>8</v>
      </c>
      <c r="G44" s="7"/>
    </row>
    <row r="45" spans="1:11">
      <c r="A45" s="70">
        <v>40</v>
      </c>
      <c r="B45" s="7" t="s">
        <v>709</v>
      </c>
      <c r="C45" s="7">
        <v>24</v>
      </c>
      <c r="D45" s="7">
        <v>70</v>
      </c>
      <c r="E45" s="7"/>
      <c r="F45" s="32">
        <v>3</v>
      </c>
      <c r="G45" s="7"/>
    </row>
    <row r="46" spans="1:11">
      <c r="A46" s="70">
        <v>41</v>
      </c>
      <c r="B46" s="7" t="s">
        <v>711</v>
      </c>
      <c r="C46" s="7">
        <v>23</v>
      </c>
      <c r="D46" s="7">
        <v>72</v>
      </c>
      <c r="E46" s="7"/>
      <c r="F46" s="32">
        <v>3</v>
      </c>
      <c r="G46" s="7"/>
    </row>
    <row r="47" spans="1:11">
      <c r="A47" s="70">
        <v>42</v>
      </c>
      <c r="B47" s="7" t="s">
        <v>721</v>
      </c>
      <c r="C47" s="7">
        <v>18</v>
      </c>
      <c r="D47" s="7">
        <v>90</v>
      </c>
      <c r="E47" s="7"/>
      <c r="F47" s="32">
        <v>1</v>
      </c>
      <c r="G47" s="7"/>
      <c r="I47" s="25"/>
    </row>
    <row r="48" spans="1:11">
      <c r="A48" s="70">
        <v>43</v>
      </c>
      <c r="B48" s="7" t="s">
        <v>701</v>
      </c>
      <c r="C48" s="7">
        <v>17</v>
      </c>
      <c r="D48" s="7">
        <v>72</v>
      </c>
      <c r="E48" s="7"/>
      <c r="F48" s="32">
        <v>5</v>
      </c>
      <c r="G48" s="7"/>
      <c r="I48" s="25"/>
    </row>
    <row r="49" spans="1:8">
      <c r="A49" s="70">
        <v>44</v>
      </c>
      <c r="B49" s="7" t="s">
        <v>717</v>
      </c>
      <c r="C49" s="7">
        <v>22</v>
      </c>
      <c r="D49" s="7">
        <v>72</v>
      </c>
      <c r="E49" s="7"/>
      <c r="F49" s="34">
        <v>3</v>
      </c>
      <c r="G49" s="7"/>
    </row>
    <row r="50" spans="1:8">
      <c r="A50" s="70">
        <v>45</v>
      </c>
      <c r="B50" s="7" t="s">
        <v>725</v>
      </c>
      <c r="C50" s="7">
        <v>17</v>
      </c>
      <c r="D50" s="7">
        <v>73</v>
      </c>
      <c r="E50" s="7"/>
      <c r="F50" s="34">
        <v>2</v>
      </c>
      <c r="G50" s="7"/>
      <c r="H50" s="25"/>
    </row>
    <row r="51" spans="1:8">
      <c r="A51" s="124"/>
      <c r="G51" s="25"/>
    </row>
    <row r="52" spans="1:8">
      <c r="E52" s="25"/>
    </row>
    <row r="53" spans="1:8">
      <c r="E53" s="25"/>
    </row>
  </sheetData>
  <sortState ref="B2:B1048576">
    <sortCondition ref="B21"/>
  </sortState>
  <mergeCells count="1">
    <mergeCell ref="A2:G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3</vt:i4>
      </vt:variant>
    </vt:vector>
  </HeadingPairs>
  <TitlesOfParts>
    <vt:vector size="16" baseType="lpstr">
      <vt:lpstr>Hoja1</vt:lpstr>
      <vt:lpstr>DATOS</vt:lpstr>
      <vt:lpstr>DETALLES</vt:lpstr>
      <vt:lpstr>COLGADOR</vt:lpstr>
      <vt:lpstr>BUSCADOR</vt:lpstr>
      <vt:lpstr>PEDIDOS</vt:lpstr>
      <vt:lpstr>CONT.TELEF.</vt:lpstr>
      <vt:lpstr>Hoja5</vt:lpstr>
      <vt:lpstr>STOCK FILTROS</vt:lpstr>
      <vt:lpstr>estantes</vt:lpstr>
      <vt:lpstr>FIL.BUSES</vt:lpstr>
      <vt:lpstr>DIARIO</vt:lpstr>
      <vt:lpstr>CLAVES</vt:lpstr>
      <vt:lpstr>DATOS!Área_de_impresión</vt:lpstr>
      <vt:lpstr>PRECIOS</vt:lpstr>
      <vt:lpstr>PRODUCTOS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francisco lagos fariña</cp:lastModifiedBy>
  <cp:lastPrinted>2013-11-27T20:27:33Z</cp:lastPrinted>
  <dcterms:created xsi:type="dcterms:W3CDTF">2013-11-11T20:11:03Z</dcterms:created>
  <dcterms:modified xsi:type="dcterms:W3CDTF">2015-08-06T02:47:56Z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ff8ec649-8b78-4dbd-b448-f645eb389bd2</vt:lpwstr>
  </property>
</Properties>
</file>