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OR Delivery estimator" sheetId="1" r:id="rId4"/>
  </sheets>
</workbook>
</file>

<file path=xl/sharedStrings.xml><?xml version="1.0" encoding="utf-8"?>
<sst xmlns="http://schemas.openxmlformats.org/spreadsheetml/2006/main" uniqueCount="181">
  <si>
    <t>Shipment Order</t>
  </si>
  <si>
    <t>Ship To Country</t>
  </si>
  <si>
    <t>Country code</t>
  </si>
  <si>
    <t>Shipment Value (USD)</t>
  </si>
  <si>
    <t>IOR and Import Compliance Fee (USD)</t>
  </si>
  <si>
    <t>Admin Fee</t>
  </si>
  <si>
    <t>International Freight Fee (1)</t>
  </si>
  <si>
    <t>Liability Cover Fee (2)</t>
  </si>
  <si>
    <t>Total - Customs Brokerage Cost</t>
  </si>
  <si>
    <t>Total - Clearance Costs</t>
  </si>
  <si>
    <t>Total - Handling Costs</t>
  </si>
  <si>
    <t>Total - License Cost</t>
  </si>
  <si>
    <t>Estimated - Tax and Duty (3)</t>
  </si>
  <si>
    <t>Bank Fees</t>
  </si>
  <si>
    <t>Cash Disbursement Fee (4)</t>
  </si>
  <si>
    <t>Total Invoice Amount</t>
  </si>
  <si>
    <t>Chargeable Weight</t>
  </si>
  <si>
    <t>Number of sites</t>
  </si>
  <si>
    <t>Standard fees</t>
  </si>
  <si>
    <t>Handling cost / site</t>
  </si>
  <si>
    <t>Lane fee</t>
  </si>
  <si>
    <t>Shipping cost multiplier</t>
  </si>
  <si>
    <t>Tax and duties multiplier</t>
  </si>
  <si>
    <t>Shipment value</t>
  </si>
  <si>
    <t>Shipment weight</t>
  </si>
  <si>
    <t>Estimated delivery costs</t>
  </si>
  <si>
    <t>200430-102035</t>
  </si>
  <si>
    <t>Belarus</t>
  </si>
  <si>
    <t>BY</t>
  </si>
  <si>
    <t>200430-102036</t>
  </si>
  <si>
    <t>Bosnia and Herzegovina</t>
  </si>
  <si>
    <t>BA</t>
  </si>
  <si>
    <t>200430-102037</t>
  </si>
  <si>
    <t>Egypt</t>
  </si>
  <si>
    <t>EG</t>
  </si>
  <si>
    <t>200430-102038</t>
  </si>
  <si>
    <t>Georgia</t>
  </si>
  <si>
    <t>GE</t>
  </si>
  <si>
    <t>200430-102039</t>
  </si>
  <si>
    <t>Israel</t>
  </si>
  <si>
    <t>IL</t>
  </si>
  <si>
    <t>200430-102040</t>
  </si>
  <si>
    <t>Kazakhstan</t>
  </si>
  <si>
    <t>KZ</t>
  </si>
  <si>
    <t>200430-102041</t>
  </si>
  <si>
    <t>Morocco</t>
  </si>
  <si>
    <t>MA</t>
  </si>
  <si>
    <t>200430-102042</t>
  </si>
  <si>
    <t>Nigeria</t>
  </si>
  <si>
    <t>NG</t>
  </si>
  <si>
    <t>200430-102043</t>
  </si>
  <si>
    <t>Russian federation</t>
  </si>
  <si>
    <t>RU</t>
  </si>
  <si>
    <t>200430-102044</t>
  </si>
  <si>
    <t>Serbia</t>
  </si>
  <si>
    <t>RS</t>
  </si>
  <si>
    <t>200430-102045</t>
  </si>
  <si>
    <t>South Africa</t>
  </si>
  <si>
    <t>ZA</t>
  </si>
  <si>
    <t>200430-102046</t>
  </si>
  <si>
    <t>Switzerland</t>
  </si>
  <si>
    <t>CH</t>
  </si>
  <si>
    <t>200430-102047</t>
  </si>
  <si>
    <t>Tunisia</t>
  </si>
  <si>
    <t>TN</t>
  </si>
  <si>
    <t>200430-102048</t>
  </si>
  <si>
    <t>Ukraine</t>
  </si>
  <si>
    <t>UA</t>
  </si>
  <si>
    <t>200430-102049</t>
  </si>
  <si>
    <t>Australia</t>
  </si>
  <si>
    <t>AU</t>
  </si>
  <si>
    <t>200430-102050</t>
  </si>
  <si>
    <t>China</t>
  </si>
  <si>
    <t>CN</t>
  </si>
  <si>
    <t>200513-103903</t>
  </si>
  <si>
    <t>Norway</t>
  </si>
  <si>
    <t>NO</t>
  </si>
  <si>
    <t>200513-103889</t>
  </si>
  <si>
    <t>Kenya</t>
  </si>
  <si>
    <t>KE</t>
  </si>
  <si>
    <t>200513-103901</t>
  </si>
  <si>
    <t>Tanzania</t>
  </si>
  <si>
    <t>TZ</t>
  </si>
  <si>
    <t>200430-102051</t>
  </si>
  <si>
    <t>Hong Kong</t>
  </si>
  <si>
    <t>HK</t>
  </si>
  <si>
    <t>200430-102052</t>
  </si>
  <si>
    <t>India</t>
  </si>
  <si>
    <t>IN</t>
  </si>
  <si>
    <t>200430-102053</t>
  </si>
  <si>
    <t>Indonesia</t>
  </si>
  <si>
    <t>ID</t>
  </si>
  <si>
    <t>200430-102054</t>
  </si>
  <si>
    <t>Japan</t>
  </si>
  <si>
    <t>JP</t>
  </si>
  <si>
    <t>200430-102129</t>
  </si>
  <si>
    <t>Jordan</t>
  </si>
  <si>
    <t>JO</t>
  </si>
  <si>
    <t>200715-116252</t>
  </si>
  <si>
    <t>Trinidad and Tobago</t>
  </si>
  <si>
    <t>TT</t>
  </si>
  <si>
    <t>200715-116256</t>
  </si>
  <si>
    <t>Oman</t>
  </si>
  <si>
    <t>OM</t>
  </si>
  <si>
    <t>200715-116258</t>
  </si>
  <si>
    <t>Brunei</t>
  </si>
  <si>
    <t>BN</t>
  </si>
  <si>
    <t>200715-116263</t>
  </si>
  <si>
    <t>Iraq</t>
  </si>
  <si>
    <t>IQ</t>
  </si>
  <si>
    <t>200430-102130</t>
  </si>
  <si>
    <t>Malaysia</t>
  </si>
  <si>
    <t>MY</t>
  </si>
  <si>
    <t>200430-102131</t>
  </si>
  <si>
    <t>New Zealand</t>
  </si>
  <si>
    <t>NZ</t>
  </si>
  <si>
    <t>200430-102132</t>
  </si>
  <si>
    <t>Pakistan</t>
  </si>
  <si>
    <t>PK</t>
  </si>
  <si>
    <t>200430-102133</t>
  </si>
  <si>
    <t>Philippines</t>
  </si>
  <si>
    <t>PH</t>
  </si>
  <si>
    <t>200430-102134</t>
  </si>
  <si>
    <t>Saudi Arabia</t>
  </si>
  <si>
    <t>SA</t>
  </si>
  <si>
    <t>200430-102135</t>
  </si>
  <si>
    <t>Singapore</t>
  </si>
  <si>
    <t>SG</t>
  </si>
  <si>
    <t>200430-102136</t>
  </si>
  <si>
    <t>Korea (South)</t>
  </si>
  <si>
    <t>KR</t>
  </si>
  <si>
    <t>200430-102137</t>
  </si>
  <si>
    <t>Taiwan</t>
  </si>
  <si>
    <t>TW</t>
  </si>
  <si>
    <t>200430-102138</t>
  </si>
  <si>
    <t>United Arab Emirates</t>
  </si>
  <si>
    <t>AE</t>
  </si>
  <si>
    <t>Turkey</t>
  </si>
  <si>
    <t>TR</t>
  </si>
  <si>
    <t>200430-102139</t>
  </si>
  <si>
    <t>Viet Nam</t>
  </si>
  <si>
    <t>VN</t>
  </si>
  <si>
    <t>200430-102140</t>
  </si>
  <si>
    <t>Argentina</t>
  </si>
  <si>
    <t>AR</t>
  </si>
  <si>
    <t>200430-102141</t>
  </si>
  <si>
    <t>Brazil</t>
  </si>
  <si>
    <t>BR</t>
  </si>
  <si>
    <t>200430-102142</t>
  </si>
  <si>
    <t>Canada</t>
  </si>
  <si>
    <t>CA</t>
  </si>
  <si>
    <t>200430-102143</t>
  </si>
  <si>
    <t>Chile</t>
  </si>
  <si>
    <t>CL</t>
  </si>
  <si>
    <t>200430-102144</t>
  </si>
  <si>
    <t>Colombia</t>
  </si>
  <si>
    <t>CO</t>
  </si>
  <si>
    <t>200430-102145</t>
  </si>
  <si>
    <t>Costa Rica</t>
  </si>
  <si>
    <t>CR</t>
  </si>
  <si>
    <t>200430-102146</t>
  </si>
  <si>
    <t>Guatemala</t>
  </si>
  <si>
    <t>GT</t>
  </si>
  <si>
    <t>200430-102147</t>
  </si>
  <si>
    <t>Mexico</t>
  </si>
  <si>
    <t>MX</t>
  </si>
  <si>
    <t>200430-102148</t>
  </si>
  <si>
    <t>Peru</t>
  </si>
  <si>
    <t>PE</t>
  </si>
  <si>
    <t>200430-102159</t>
  </si>
  <si>
    <t>Puerto Rico</t>
  </si>
  <si>
    <t>PR</t>
  </si>
  <si>
    <t>200430-102160</t>
  </si>
  <si>
    <t>United States</t>
  </si>
  <si>
    <t>US</t>
  </si>
  <si>
    <t>200430-102161</t>
  </si>
  <si>
    <t>Venezuela</t>
  </si>
  <si>
    <t>VE</t>
  </si>
  <si>
    <t>200504-102486</t>
  </si>
  <si>
    <t>Thailand</t>
  </si>
  <si>
    <t>TH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</si>
</sst>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8"/>
      </left>
      <right/>
      <top/>
      <bottom style="thin">
        <color indexed="12"/>
      </bottom>
      <diagonal/>
    </border>
    <border>
      <left/>
      <right style="thin">
        <color indexed="8"/>
      </right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49" fontId="2" fillId="4" borderId="2" applyNumberFormat="1" applyFont="1" applyFill="1" applyBorder="1" applyAlignment="1" applyProtection="0">
      <alignment horizontal="center" vertical="center"/>
    </xf>
    <xf numFmtId="49" fontId="2" fillId="4" borderId="3" applyNumberFormat="1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center" wrapText="1"/>
    </xf>
    <xf numFmtId="49" fontId="2" fillId="4" borderId="4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2" fontId="2" fillId="2" borderId="1" applyNumberFormat="1" applyFont="1" applyFill="1" applyBorder="1" applyAlignment="1" applyProtection="0">
      <alignment horizontal="center" vertical="center" wrapText="1"/>
    </xf>
    <xf numFmtId="2" fontId="2" fillId="3" borderId="1" applyNumberFormat="1" applyFont="1" applyFill="1" applyBorder="1" applyAlignment="1" applyProtection="0">
      <alignment horizontal="center" vertical="center" wrapText="1"/>
    </xf>
    <xf numFmtId="2" fontId="2" borderId="2" applyNumberFormat="1" applyFont="1" applyFill="0" applyBorder="1" applyAlignment="1" applyProtection="0">
      <alignment horizontal="center" vertical="center"/>
    </xf>
    <xf numFmtId="2" fontId="2" borderId="3" applyNumberFormat="1" applyFont="1" applyFill="0" applyBorder="1" applyAlignment="1" applyProtection="0">
      <alignment horizontal="center" vertical="center"/>
    </xf>
    <xf numFmtId="2" fontId="2" borderId="4" applyNumberFormat="1" applyFont="1" applyFill="0" applyBorder="1" applyAlignment="1" applyProtection="0">
      <alignment horizontal="center" vertical="center"/>
    </xf>
    <xf numFmtId="2" fontId="2" borderId="5" applyNumberFormat="1" applyFont="1" applyFill="0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 wrapText="1"/>
    </xf>
    <xf numFmtId="2" fontId="2" borderId="6" applyNumberFormat="1" applyFont="1" applyFill="0" applyBorder="1" applyAlignment="1" applyProtection="0">
      <alignment horizontal="center" vertical="center"/>
    </xf>
    <xf numFmtId="2" fontId="2" borderId="7" applyNumberFormat="1" applyFont="1" applyFill="0" applyBorder="1" applyAlignment="1" applyProtection="0">
      <alignment horizontal="center" vertical="center"/>
    </xf>
    <xf numFmtId="2" fontId="2" borderId="8" applyNumberFormat="1" applyFont="1" applyFill="0" applyBorder="1" applyAlignment="1" applyProtection="0">
      <alignment horizontal="center" vertical="center"/>
    </xf>
    <xf numFmtId="2" fontId="2" borderId="9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7d6a3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53"/>
  <sheetViews>
    <sheetView workbookViewId="0" showGridLines="0" defaultGridColor="1">
      <pane topLeftCell="D2" xSplit="3" ySplit="1" activePane="bottomRight" state="frozen"/>
    </sheetView>
  </sheetViews>
  <sheetFormatPr defaultColWidth="10.8333" defaultRowHeight="14.4" customHeight="1" outlineLevelRow="0" outlineLevelCol="0"/>
  <cols>
    <col min="1" max="19" width="10.8516" style="1" customWidth="1"/>
    <col min="20" max="20" width="18.8984" style="1" customWidth="1"/>
    <col min="21" max="27" width="24.4844" style="1" customWidth="1"/>
    <col min="28" max="16384" width="10.8516" style="1" customWidth="1"/>
  </cols>
  <sheetData>
    <row r="1" ht="5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s="3"/>
      <c r="T1" t="s" s="4">
        <v>18</v>
      </c>
      <c r="U1" t="s" s="5">
        <v>19</v>
      </c>
      <c r="V1" t="s" s="6">
        <v>20</v>
      </c>
      <c r="W1" t="s" s="6">
        <v>21</v>
      </c>
      <c r="X1" t="s" s="6">
        <v>22</v>
      </c>
      <c r="Y1" t="s" s="4">
        <v>23</v>
      </c>
      <c r="Z1" t="s" s="7">
        <v>24</v>
      </c>
      <c r="AA1" t="s" s="7">
        <v>25</v>
      </c>
    </row>
    <row r="2" ht="26.55" customHeight="1">
      <c r="A2" t="s" s="8">
        <v>26</v>
      </c>
      <c r="B2" t="s" s="8">
        <v>27</v>
      </c>
      <c r="C2" t="s" s="8">
        <v>28</v>
      </c>
      <c r="D2" s="9">
        <v>440.38</v>
      </c>
      <c r="E2" s="9">
        <v>750</v>
      </c>
      <c r="F2" s="9">
        <v>250</v>
      </c>
      <c r="G2" s="9">
        <v>185.68</v>
      </c>
      <c r="H2" s="9">
        <v>50</v>
      </c>
      <c r="I2" s="9">
        <v>345</v>
      </c>
      <c r="J2" s="9">
        <v>1035</v>
      </c>
      <c r="K2" s="9">
        <v>1173</v>
      </c>
      <c r="L2" s="9">
        <v>897</v>
      </c>
      <c r="M2" s="9">
        <v>228.08</v>
      </c>
      <c r="N2" s="9">
        <v>100</v>
      </c>
      <c r="O2" s="9">
        <v>250.69</v>
      </c>
      <c r="P2" s="9">
        <f>SUM(E2:O2)</f>
        <v>5264.45</v>
      </c>
      <c r="Q2" s="9">
        <v>8</v>
      </c>
      <c r="R2" s="9">
        <v>1</v>
      </c>
      <c r="S2" s="10"/>
      <c r="T2" s="11">
        <f>F2+H2+I2+L2+N2+J2</f>
        <v>2677</v>
      </c>
      <c r="U2" s="12">
        <f>K2/R2</f>
        <v>1173</v>
      </c>
      <c r="V2" s="10">
        <f>T2+U2+IF(Y2*0.15&gt;750,Y2*0.15,750)</f>
        <v>4600</v>
      </c>
      <c r="W2" s="10">
        <f>G2/Q2</f>
        <v>23.21</v>
      </c>
      <c r="X2" s="10">
        <f>M2/D2</f>
        <v>0.517916344974794</v>
      </c>
      <c r="Y2" s="11">
        <v>0</v>
      </c>
      <c r="Z2" s="13">
        <v>0</v>
      </c>
      <c r="AA2" s="14">
        <f>V2+W2*Z2+X2*Y2</f>
        <v>4600</v>
      </c>
    </row>
    <row r="3" ht="26.55" customHeight="1">
      <c r="A3" t="s" s="8">
        <v>29</v>
      </c>
      <c r="B3" t="s" s="8">
        <v>30</v>
      </c>
      <c r="C3" t="s" s="8">
        <v>31</v>
      </c>
      <c r="D3" s="9">
        <v>880.76</v>
      </c>
      <c r="E3" s="9">
        <v>750</v>
      </c>
      <c r="F3" s="9">
        <v>250</v>
      </c>
      <c r="G3" s="9">
        <v>271.36</v>
      </c>
      <c r="H3" s="9">
        <v>0</v>
      </c>
      <c r="I3" s="9">
        <v>356.5</v>
      </c>
      <c r="J3" s="9">
        <v>186.3</v>
      </c>
      <c r="K3" s="9">
        <v>385.25</v>
      </c>
      <c r="L3" s="9">
        <v>261.05</v>
      </c>
      <c r="M3" s="9">
        <v>578.28</v>
      </c>
      <c r="N3" s="9">
        <v>100</v>
      </c>
      <c r="O3" s="9">
        <v>156.94</v>
      </c>
      <c r="P3" s="9">
        <v>3295.68</v>
      </c>
      <c r="Q3" s="9">
        <v>16</v>
      </c>
      <c r="R3" s="9">
        <v>2</v>
      </c>
      <c r="S3" s="10"/>
      <c r="T3" s="11">
        <f>F3+H3+I3+L3+N3+J3</f>
        <v>1153.85</v>
      </c>
      <c r="U3" s="12">
        <f>K3/R3</f>
        <v>192.625</v>
      </c>
      <c r="V3" s="10">
        <f>T3+U3+IF(Y3*0.15&gt;750,Y3*0.15,750)</f>
        <v>2096.475</v>
      </c>
      <c r="W3" s="10">
        <f>G3/Q3</f>
        <v>16.96</v>
      </c>
      <c r="X3" s="10">
        <f>M3/D3</f>
        <v>0.6565693264907581</v>
      </c>
      <c r="Y3" s="11">
        <v>0</v>
      </c>
      <c r="Z3" s="13">
        <v>0</v>
      </c>
      <c r="AA3" s="14">
        <f>V3+W3*Z3+X3*Y3</f>
        <v>2096.475</v>
      </c>
    </row>
    <row r="4" ht="26.55" customHeight="1">
      <c r="A4" t="s" s="8">
        <v>32</v>
      </c>
      <c r="B4" t="s" s="8">
        <v>33</v>
      </c>
      <c r="C4" t="s" s="8">
        <v>34</v>
      </c>
      <c r="D4" s="9">
        <v>6511.73</v>
      </c>
      <c r="E4" s="9">
        <v>781.41</v>
      </c>
      <c r="F4" s="9">
        <v>250</v>
      </c>
      <c r="G4" s="9">
        <v>657.65</v>
      </c>
      <c r="H4" s="9">
        <v>97.68000000000001</v>
      </c>
      <c r="I4" s="9">
        <v>247.25</v>
      </c>
      <c r="J4" s="9">
        <v>138</v>
      </c>
      <c r="K4" s="9">
        <v>746.37</v>
      </c>
      <c r="L4" s="9">
        <v>212.75</v>
      </c>
      <c r="M4" s="9">
        <v>1549.63</v>
      </c>
      <c r="N4" s="9">
        <v>100</v>
      </c>
      <c r="O4" s="9">
        <v>239.04</v>
      </c>
      <c r="P4" s="9">
        <v>5019.78</v>
      </c>
      <c r="Q4" s="9">
        <v>36.76</v>
      </c>
      <c r="R4" s="9">
        <v>4</v>
      </c>
      <c r="S4" s="10"/>
      <c r="T4" s="11">
        <f>F4+H4+I4+L4+N4+J4</f>
        <v>1045.68</v>
      </c>
      <c r="U4" s="12">
        <f>K4/R4</f>
        <v>186.5925</v>
      </c>
      <c r="V4" s="10">
        <f>T4+U4+IF(Y4*0.15&gt;750,Y4*0.15,750)</f>
        <v>1982.2725</v>
      </c>
      <c r="W4" s="10">
        <f>G4/Q4</f>
        <v>17.8903699673558</v>
      </c>
      <c r="X4" s="10">
        <f>M4/D4</f>
        <v>0.237975161746571</v>
      </c>
      <c r="Y4" s="11">
        <v>0</v>
      </c>
      <c r="Z4" s="13">
        <v>0</v>
      </c>
      <c r="AA4" s="14">
        <f>V4+W4*Z4+X4*Y4</f>
        <v>1982.2725</v>
      </c>
    </row>
    <row r="5" ht="26.55" customHeight="1">
      <c r="A5" t="s" s="8">
        <v>35</v>
      </c>
      <c r="B5" t="s" s="8">
        <v>36</v>
      </c>
      <c r="C5" t="s" s="8">
        <v>37</v>
      </c>
      <c r="D5" s="9">
        <v>220.19</v>
      </c>
      <c r="E5" s="9">
        <v>750</v>
      </c>
      <c r="F5" s="9">
        <v>250</v>
      </c>
      <c r="G5" s="9">
        <v>142.84</v>
      </c>
      <c r="H5" s="9">
        <v>50</v>
      </c>
      <c r="I5" s="9">
        <v>603.75</v>
      </c>
      <c r="J5" s="9">
        <v>345.13</v>
      </c>
      <c r="K5" s="9">
        <v>333.5</v>
      </c>
      <c r="L5" s="9">
        <v>0</v>
      </c>
      <c r="M5" s="9">
        <v>127.63</v>
      </c>
      <c r="N5" s="9">
        <v>100</v>
      </c>
      <c r="O5" s="9">
        <v>135.14</v>
      </c>
      <c r="P5" s="9">
        <v>2837.98</v>
      </c>
      <c r="Q5" s="9">
        <v>4</v>
      </c>
      <c r="R5" s="9">
        <v>1</v>
      </c>
      <c r="S5" s="10"/>
      <c r="T5" s="11">
        <f>F5+H5+I5+L5+N5+J5</f>
        <v>1348.88</v>
      </c>
      <c r="U5" s="12">
        <f>K5/R5</f>
        <v>333.5</v>
      </c>
      <c r="V5" s="10">
        <f>T5+U5+IF(Y5*0.15&gt;750,Y5*0.15,750)</f>
        <v>2432.38</v>
      </c>
      <c r="W5" s="10">
        <f>G5/Q5</f>
        <v>35.71</v>
      </c>
      <c r="X5" s="10">
        <f>M5/D5</f>
        <v>0.579635769108497</v>
      </c>
      <c r="Y5" s="11">
        <v>0</v>
      </c>
      <c r="Z5" s="13">
        <v>0</v>
      </c>
      <c r="AA5" s="14">
        <f>V5+W5*Z5+X5*Y5</f>
        <v>2432.38</v>
      </c>
    </row>
    <row r="6" ht="26.55" customHeight="1">
      <c r="A6" t="s" s="8">
        <v>38</v>
      </c>
      <c r="B6" t="s" s="8">
        <v>39</v>
      </c>
      <c r="C6" t="s" s="8">
        <v>40</v>
      </c>
      <c r="D6" s="9">
        <v>1545.15</v>
      </c>
      <c r="E6" s="9">
        <v>750</v>
      </c>
      <c r="F6" s="9">
        <v>250</v>
      </c>
      <c r="G6" s="9">
        <v>413.15</v>
      </c>
      <c r="H6" s="9">
        <v>50</v>
      </c>
      <c r="I6" s="9">
        <v>0</v>
      </c>
      <c r="J6" s="9">
        <v>345</v>
      </c>
      <c r="K6" s="9">
        <v>655.5</v>
      </c>
      <c r="L6" s="9">
        <v>506</v>
      </c>
      <c r="M6" s="9">
        <v>381.75</v>
      </c>
      <c r="N6" s="9">
        <v>100</v>
      </c>
      <c r="O6" s="9">
        <v>172.57</v>
      </c>
      <c r="P6" s="9">
        <v>3623.97</v>
      </c>
      <c r="Q6" s="9">
        <v>21.78</v>
      </c>
      <c r="R6" s="9">
        <v>3</v>
      </c>
      <c r="S6" s="10"/>
      <c r="T6" s="11">
        <f>F6+H6+I6+L6+N6+J6</f>
        <v>1251</v>
      </c>
      <c r="U6" s="12">
        <f>K6/R6</f>
        <v>218.5</v>
      </c>
      <c r="V6" s="10">
        <f>T6+U6+IF(Y6*0.15&gt;750,Y6*0.15,750)</f>
        <v>2219.5</v>
      </c>
      <c r="W6" s="10">
        <f>G6/Q6</f>
        <v>18.9692378328742</v>
      </c>
      <c r="X6" s="10">
        <f>M6/D6</f>
        <v>0.247063391903699</v>
      </c>
      <c r="Y6" s="11">
        <v>0</v>
      </c>
      <c r="Z6" s="13">
        <v>0</v>
      </c>
      <c r="AA6" s="14">
        <f>V6+W6*Z6+X6*Y6</f>
        <v>2219.5</v>
      </c>
    </row>
    <row r="7" ht="26.55" customHeight="1">
      <c r="A7" t="s" s="8">
        <v>41</v>
      </c>
      <c r="B7" t="s" s="8">
        <v>42</v>
      </c>
      <c r="C7" t="s" s="8">
        <v>43</v>
      </c>
      <c r="D7" s="9">
        <v>1104.77</v>
      </c>
      <c r="E7" s="9">
        <v>750</v>
      </c>
      <c r="F7" s="9">
        <v>250</v>
      </c>
      <c r="G7" s="9">
        <v>247.58</v>
      </c>
      <c r="H7" s="9">
        <v>50</v>
      </c>
      <c r="I7" s="9">
        <v>322</v>
      </c>
      <c r="J7" s="9">
        <v>966</v>
      </c>
      <c r="K7" s="9">
        <v>901.6</v>
      </c>
      <c r="L7" s="9">
        <v>837.2</v>
      </c>
      <c r="M7" s="9">
        <v>287.57</v>
      </c>
      <c r="N7" s="9">
        <v>100</v>
      </c>
      <c r="O7" s="9">
        <v>235.6</v>
      </c>
      <c r="P7" s="9">
        <v>4947.55</v>
      </c>
      <c r="Q7" s="9">
        <v>13.78</v>
      </c>
      <c r="R7" s="9">
        <v>2</v>
      </c>
      <c r="S7" s="10"/>
      <c r="T7" s="11">
        <f>F7+H7+I7+L7+N7+J7</f>
        <v>2525.2</v>
      </c>
      <c r="U7" s="12">
        <f>K7/R7</f>
        <v>450.8</v>
      </c>
      <c r="V7" s="10">
        <f>T7+U7+IF(Y7*0.15&gt;750,Y7*0.15,750)</f>
        <v>3726</v>
      </c>
      <c r="W7" s="10">
        <f>G7/Q7</f>
        <v>17.966618287373</v>
      </c>
      <c r="X7" s="10">
        <f>M7/D7</f>
        <v>0.260298523674611</v>
      </c>
      <c r="Y7" s="11">
        <v>0</v>
      </c>
      <c r="Z7" s="13">
        <v>0</v>
      </c>
      <c r="AA7" s="14">
        <f>V7+W7*Z7+X7*Y7</f>
        <v>3726</v>
      </c>
    </row>
    <row r="8" ht="26.55" customHeight="1">
      <c r="A8" t="s" s="8">
        <v>44</v>
      </c>
      <c r="B8" t="s" s="8">
        <v>45</v>
      </c>
      <c r="C8" t="s" s="8">
        <v>46</v>
      </c>
      <c r="D8" s="9">
        <v>220.19</v>
      </c>
      <c r="E8" s="9">
        <v>750</v>
      </c>
      <c r="F8" s="9">
        <v>250</v>
      </c>
      <c r="G8" s="9">
        <v>182.96</v>
      </c>
      <c r="H8" s="9">
        <v>50</v>
      </c>
      <c r="I8" s="9">
        <v>184</v>
      </c>
      <c r="J8" s="9">
        <v>172.5</v>
      </c>
      <c r="K8" s="9">
        <v>862.5</v>
      </c>
      <c r="L8" s="9">
        <v>350.75</v>
      </c>
      <c r="M8" s="9">
        <v>179.28</v>
      </c>
      <c r="N8" s="9">
        <v>100</v>
      </c>
      <c r="O8" s="9">
        <v>154.1</v>
      </c>
      <c r="P8" s="9">
        <v>3236.09</v>
      </c>
      <c r="Q8" s="9">
        <v>4</v>
      </c>
      <c r="R8" s="9">
        <v>1</v>
      </c>
      <c r="S8" s="10"/>
      <c r="T8" s="11">
        <f>F8+H8+I8+L8+N8+J8</f>
        <v>1107.25</v>
      </c>
      <c r="U8" s="12">
        <f>K8/R8</f>
        <v>862.5</v>
      </c>
      <c r="V8" s="10">
        <f>T8+U8+IF(Y8*0.15&gt;750,Y8*0.15,750)</f>
        <v>2719.75</v>
      </c>
      <c r="W8" s="10">
        <f>G8/Q8</f>
        <v>45.74</v>
      </c>
      <c r="X8" s="10">
        <f>M8/D8</f>
        <v>0.814205913075072</v>
      </c>
      <c r="Y8" s="11">
        <v>0</v>
      </c>
      <c r="Z8" s="13">
        <v>0</v>
      </c>
      <c r="AA8" s="14">
        <f>V8+W8*Z8+X8*Y8</f>
        <v>2719.75</v>
      </c>
    </row>
    <row r="9" ht="26.55" customHeight="1">
      <c r="A9" t="s" s="8">
        <v>47</v>
      </c>
      <c r="B9" t="s" s="8">
        <v>48</v>
      </c>
      <c r="C9" t="s" s="8">
        <v>49</v>
      </c>
      <c r="D9" s="9">
        <v>440.38</v>
      </c>
      <c r="E9" s="9">
        <v>750</v>
      </c>
      <c r="F9" s="9">
        <v>250</v>
      </c>
      <c r="G9" s="9">
        <v>240.92</v>
      </c>
      <c r="H9" s="9">
        <v>50</v>
      </c>
      <c r="I9" s="9">
        <v>524.4</v>
      </c>
      <c r="J9" s="9">
        <v>411.7</v>
      </c>
      <c r="K9" s="9">
        <v>449.65</v>
      </c>
      <c r="L9" s="9">
        <v>207</v>
      </c>
      <c r="M9" s="9">
        <v>197.4</v>
      </c>
      <c r="N9" s="9">
        <v>100</v>
      </c>
      <c r="O9" s="9">
        <v>159.05</v>
      </c>
      <c r="P9" s="9">
        <v>3340.12</v>
      </c>
      <c r="Q9" s="9">
        <v>8</v>
      </c>
      <c r="R9" s="9">
        <v>1</v>
      </c>
      <c r="S9" s="10"/>
      <c r="T9" s="11">
        <f>F9+H9+I9+L9+N9+J9</f>
        <v>1543.1</v>
      </c>
      <c r="U9" s="12">
        <f>K9/R9</f>
        <v>449.65</v>
      </c>
      <c r="V9" s="10">
        <f>T9+U9+IF(Y9*0.15&gt;750,Y9*0.15,750)</f>
        <v>2742.75</v>
      </c>
      <c r="W9" s="10">
        <f>G9/Q9</f>
        <v>30.115</v>
      </c>
      <c r="X9" s="10">
        <f>M9/D9</f>
        <v>0.448249239293338</v>
      </c>
      <c r="Y9" s="11">
        <v>0</v>
      </c>
      <c r="Z9" s="13">
        <v>0</v>
      </c>
      <c r="AA9" s="14">
        <f>V9+W9*Z9+X9*Y9</f>
        <v>2742.75</v>
      </c>
    </row>
    <row r="10" ht="26.55" customHeight="1">
      <c r="A10" t="s" s="8">
        <v>50</v>
      </c>
      <c r="B10" t="s" s="8">
        <v>51</v>
      </c>
      <c r="C10" t="s" s="8">
        <v>52</v>
      </c>
      <c r="D10" s="9">
        <v>11409.08</v>
      </c>
      <c r="E10" s="9">
        <v>1426.14</v>
      </c>
      <c r="F10" s="9">
        <v>250</v>
      </c>
      <c r="G10" s="9">
        <v>1130.04</v>
      </c>
      <c r="H10" s="9">
        <v>171.14</v>
      </c>
      <c r="I10" s="9">
        <v>345</v>
      </c>
      <c r="J10" s="9">
        <v>2138.08</v>
      </c>
      <c r="K10" s="9">
        <v>7728</v>
      </c>
      <c r="L10" s="9">
        <v>837.2</v>
      </c>
      <c r="M10" s="9">
        <v>1574.09</v>
      </c>
      <c r="N10" s="9">
        <v>100</v>
      </c>
      <c r="O10" s="9">
        <v>784.98</v>
      </c>
      <c r="P10" s="9">
        <v>16484.66</v>
      </c>
      <c r="Q10" s="9">
        <v>133.6</v>
      </c>
      <c r="R10" s="9">
        <v>12</v>
      </c>
      <c r="S10" s="10"/>
      <c r="T10" s="11">
        <f>F10+H10+I10+L10+N10+J10</f>
        <v>3841.42</v>
      </c>
      <c r="U10" s="12">
        <f>K10/R10</f>
        <v>644</v>
      </c>
      <c r="V10" s="10">
        <f>T10+U10+IF(Y10*0.15&gt;750,Y10*0.15,750)</f>
        <v>5235.42</v>
      </c>
      <c r="W10" s="10">
        <f>G10/Q10</f>
        <v>8.458383233532929</v>
      </c>
      <c r="X10" s="10">
        <f>M10/D10</f>
        <v>0.13796817973053</v>
      </c>
      <c r="Y10" s="11">
        <v>2516</v>
      </c>
      <c r="Z10" s="13">
        <v>14</v>
      </c>
      <c r="AA10" s="14">
        <f>V10+W10*Z10+X10*Y10</f>
        <v>5700.965305471470</v>
      </c>
    </row>
    <row r="11" ht="26.55" customHeight="1">
      <c r="A11" t="s" s="8">
        <v>53</v>
      </c>
      <c r="B11" t="s" s="8">
        <v>54</v>
      </c>
      <c r="C11" t="s" s="8">
        <v>55</v>
      </c>
      <c r="D11" s="9">
        <v>4065.94</v>
      </c>
      <c r="E11" s="9">
        <v>750</v>
      </c>
      <c r="F11" s="9">
        <v>250</v>
      </c>
      <c r="G11" s="9">
        <v>388.96</v>
      </c>
      <c r="H11" s="9">
        <v>0</v>
      </c>
      <c r="I11" s="9">
        <v>74.75</v>
      </c>
      <c r="J11" s="9">
        <v>106.04</v>
      </c>
      <c r="K11" s="9">
        <v>235.75</v>
      </c>
      <c r="L11" s="9">
        <v>255.3</v>
      </c>
      <c r="M11" s="9">
        <v>1644.07</v>
      </c>
      <c r="N11" s="9">
        <v>100</v>
      </c>
      <c r="O11" s="9">
        <v>190.24</v>
      </c>
      <c r="P11" s="9">
        <v>3995.11</v>
      </c>
      <c r="Q11" s="9">
        <v>26.98</v>
      </c>
      <c r="R11" s="9">
        <v>3</v>
      </c>
      <c r="S11" s="10"/>
      <c r="T11" s="11">
        <f>F11+H11+I11+L11+N11+J11</f>
        <v>786.09</v>
      </c>
      <c r="U11" s="12">
        <f>K11/R11</f>
        <v>78.5833333333333</v>
      </c>
      <c r="V11" s="10">
        <f>T11+U11+IF(Y11*0.15&gt;750,Y11*0.15,750)</f>
        <v>1614.673333333330</v>
      </c>
      <c r="W11" s="10">
        <f>G11/Q11</f>
        <v>14.416604892513</v>
      </c>
      <c r="X11" s="10">
        <f>M11/D11</f>
        <v>0.404351761216348</v>
      </c>
      <c r="Y11" s="11">
        <v>0</v>
      </c>
      <c r="Z11" s="13">
        <v>0</v>
      </c>
      <c r="AA11" s="14">
        <f>V11+W11*Z11+X11*Y11</f>
        <v>1614.673333333330</v>
      </c>
    </row>
    <row r="12" ht="26.55" customHeight="1">
      <c r="A12" t="s" s="8">
        <v>56</v>
      </c>
      <c r="B12" t="s" s="8">
        <v>57</v>
      </c>
      <c r="C12" t="s" s="8">
        <v>58</v>
      </c>
      <c r="D12" s="9">
        <v>3812.46</v>
      </c>
      <c r="E12" s="9">
        <v>750</v>
      </c>
      <c r="F12" s="9">
        <v>250</v>
      </c>
      <c r="G12" s="9">
        <v>423.49</v>
      </c>
      <c r="H12" s="9">
        <v>57.19</v>
      </c>
      <c r="I12" s="9">
        <v>172.5</v>
      </c>
      <c r="J12" s="9">
        <v>241.5</v>
      </c>
      <c r="K12" s="9">
        <v>632.5</v>
      </c>
      <c r="L12" s="9">
        <v>0</v>
      </c>
      <c r="M12" s="9">
        <v>776.4</v>
      </c>
      <c r="N12" s="9">
        <v>100</v>
      </c>
      <c r="O12" s="9">
        <v>170.18</v>
      </c>
      <c r="P12" s="9">
        <v>3573.75</v>
      </c>
      <c r="Q12" s="9">
        <v>20.6</v>
      </c>
      <c r="R12" s="9">
        <v>4</v>
      </c>
      <c r="S12" s="10"/>
      <c r="T12" s="11">
        <f>F12+H12+I12+L12+N12+J12</f>
        <v>821.1900000000001</v>
      </c>
      <c r="U12" s="12">
        <f>K12/R12</f>
        <v>158.125</v>
      </c>
      <c r="V12" s="10">
        <f>T12+U12+IF(Y12*0.15&gt;750,Y12*0.15,750)</f>
        <v>1729.315</v>
      </c>
      <c r="W12" s="10">
        <f>G12/Q12</f>
        <v>20.5577669902913</v>
      </c>
      <c r="X12" s="10">
        <f>M12/D12</f>
        <v>0.2036480382745</v>
      </c>
      <c r="Y12" s="11">
        <v>1977</v>
      </c>
      <c r="Z12" s="13">
        <v>11</v>
      </c>
      <c r="AA12" s="14">
        <f>V12+W12*Z12+X12*Y12</f>
        <v>2358.062608561890</v>
      </c>
    </row>
    <row r="13" ht="26.55" customHeight="1">
      <c r="A13" t="s" s="8">
        <v>59</v>
      </c>
      <c r="B13" t="s" s="8">
        <v>60</v>
      </c>
      <c r="C13" t="s" s="8">
        <v>61</v>
      </c>
      <c r="D13" s="9">
        <v>2870.11</v>
      </c>
      <c r="E13" s="9">
        <v>750</v>
      </c>
      <c r="F13" s="9">
        <v>250</v>
      </c>
      <c r="G13" s="9">
        <v>473.84</v>
      </c>
      <c r="H13" s="9">
        <v>50</v>
      </c>
      <c r="I13" s="9">
        <v>115</v>
      </c>
      <c r="J13" s="9">
        <v>115</v>
      </c>
      <c r="K13" s="9">
        <v>1502.51</v>
      </c>
      <c r="L13" s="9">
        <v>0</v>
      </c>
      <c r="M13" s="9">
        <v>296</v>
      </c>
      <c r="N13" s="9">
        <v>100</v>
      </c>
      <c r="O13" s="9">
        <v>182.62</v>
      </c>
      <c r="P13" s="9">
        <v>3834.97</v>
      </c>
      <c r="Q13" s="9">
        <v>39.56</v>
      </c>
      <c r="R13" s="9">
        <v>5</v>
      </c>
      <c r="S13" s="10"/>
      <c r="T13" s="11">
        <f>F13+H13+I13+L13+N13+J13</f>
        <v>630</v>
      </c>
      <c r="U13" s="12">
        <f>K13/R13</f>
        <v>300.502</v>
      </c>
      <c r="V13" s="10">
        <f>T13+U13+IF(Y13*0.15&gt;750,Y13*0.15,750)</f>
        <v>1680.502</v>
      </c>
      <c r="W13" s="10">
        <f>G13/Q13</f>
        <v>11.9777553083923</v>
      </c>
      <c r="X13" s="10">
        <f>M13/D13</f>
        <v>0.103131935709781</v>
      </c>
      <c r="Y13" s="11">
        <v>1798</v>
      </c>
      <c r="Z13" s="13">
        <v>5</v>
      </c>
      <c r="AA13" s="14">
        <f>V13+W13*Z13+X13*Y13</f>
        <v>1925.821996948150</v>
      </c>
    </row>
    <row r="14" ht="26.55" customHeight="1">
      <c r="A14" t="s" s="8">
        <v>62</v>
      </c>
      <c r="B14" t="s" s="8">
        <v>63</v>
      </c>
      <c r="C14" t="s" s="8">
        <v>64</v>
      </c>
      <c r="D14" s="9">
        <v>3372.08</v>
      </c>
      <c r="E14" s="9">
        <v>750</v>
      </c>
      <c r="F14" s="9">
        <v>250</v>
      </c>
      <c r="G14" s="9">
        <v>930.4</v>
      </c>
      <c r="H14" s="9">
        <v>50.58</v>
      </c>
      <c r="I14" s="9">
        <v>0</v>
      </c>
      <c r="J14" s="9">
        <v>472.65</v>
      </c>
      <c r="K14" s="9">
        <v>78.2</v>
      </c>
      <c r="L14" s="9">
        <v>57.5</v>
      </c>
      <c r="M14" s="9">
        <v>2553.67</v>
      </c>
      <c r="N14" s="9">
        <v>100</v>
      </c>
      <c r="O14" s="9">
        <v>262.15</v>
      </c>
      <c r="P14" s="9">
        <v>5505.15</v>
      </c>
      <c r="Q14" s="9">
        <v>12.6</v>
      </c>
      <c r="R14" s="9">
        <v>2</v>
      </c>
      <c r="S14" s="10"/>
      <c r="T14" s="11">
        <f>F14+H14+I14+L14+N14+J14</f>
        <v>930.73</v>
      </c>
      <c r="U14" s="12">
        <f>K14/R14</f>
        <v>39.1</v>
      </c>
      <c r="V14" s="10">
        <f>T14+U14+IF(Y14*0.15&gt;750,Y14*0.15,750)</f>
        <v>1719.83</v>
      </c>
      <c r="W14" s="10">
        <f>G14/Q14</f>
        <v>73.84126984126981</v>
      </c>
      <c r="X14" s="10">
        <f>M14/D14</f>
        <v>0.757298166117055</v>
      </c>
      <c r="Y14" s="11">
        <v>0</v>
      </c>
      <c r="Z14" s="13">
        <v>0</v>
      </c>
      <c r="AA14" s="14">
        <f>V14+W14*Z14+X14*Y14</f>
        <v>1719.83</v>
      </c>
    </row>
    <row r="15" ht="26.55" customHeight="1">
      <c r="A15" t="s" s="8">
        <v>65</v>
      </c>
      <c r="B15" t="s" s="8">
        <v>66</v>
      </c>
      <c r="C15" t="s" s="8">
        <v>67</v>
      </c>
      <c r="D15" s="9">
        <v>22885.35</v>
      </c>
      <c r="E15" s="9">
        <v>2288.54</v>
      </c>
      <c r="F15" s="9">
        <v>250</v>
      </c>
      <c r="G15" s="9">
        <v>561.17</v>
      </c>
      <c r="H15" s="9">
        <v>343.28</v>
      </c>
      <c r="I15" s="9">
        <v>345</v>
      </c>
      <c r="J15" s="9">
        <v>2208</v>
      </c>
      <c r="K15" s="9">
        <v>690</v>
      </c>
      <c r="L15" s="9">
        <v>690</v>
      </c>
      <c r="M15" s="9">
        <v>4702.07</v>
      </c>
      <c r="N15" s="9">
        <v>100</v>
      </c>
      <c r="O15" s="9">
        <v>608.9</v>
      </c>
      <c r="P15" s="9">
        <v>12786.96</v>
      </c>
      <c r="Q15" s="9">
        <v>43.06</v>
      </c>
      <c r="R15" s="9">
        <v>1</v>
      </c>
      <c r="S15" s="10"/>
      <c r="T15" s="11">
        <f>F15+H15+I15+L15+N15+J15</f>
        <v>3936.28</v>
      </c>
      <c r="U15" s="12">
        <f>K15/R15</f>
        <v>690</v>
      </c>
      <c r="V15" s="10">
        <f>T15+U15+IF(Y15*0.15&gt;750,Y15*0.15,750)</f>
        <v>5376.28</v>
      </c>
      <c r="W15" s="10">
        <f>G15/Q15</f>
        <v>13.0322805387831</v>
      </c>
      <c r="X15" s="10">
        <f>M15/D15</f>
        <v>0.205462009538853</v>
      </c>
      <c r="Y15" s="11">
        <v>1078</v>
      </c>
      <c r="Z15" s="13">
        <v>6</v>
      </c>
      <c r="AA15" s="14">
        <f>V15+W15*Z15+X15*Y15</f>
        <v>5675.961729515580</v>
      </c>
    </row>
    <row r="16" ht="26.55" customHeight="1">
      <c r="A16" t="s" s="8">
        <v>68</v>
      </c>
      <c r="B16" t="s" s="8">
        <v>69</v>
      </c>
      <c r="C16" t="s" s="8">
        <v>70</v>
      </c>
      <c r="D16" s="9">
        <v>3971.07</v>
      </c>
      <c r="E16" s="9">
        <v>750</v>
      </c>
      <c r="F16" s="9">
        <v>250</v>
      </c>
      <c r="G16" s="9">
        <v>798.33</v>
      </c>
      <c r="H16" s="9">
        <v>59.57</v>
      </c>
      <c r="I16" s="9">
        <v>345</v>
      </c>
      <c r="J16" s="9">
        <v>437</v>
      </c>
      <c r="K16" s="9">
        <v>1081</v>
      </c>
      <c r="L16" s="9">
        <v>0</v>
      </c>
      <c r="M16" s="9">
        <v>544.12</v>
      </c>
      <c r="N16" s="9">
        <v>100</v>
      </c>
      <c r="O16" s="9">
        <v>218.25</v>
      </c>
      <c r="P16" s="9">
        <v>4583.26</v>
      </c>
      <c r="Q16" s="9">
        <v>59.56</v>
      </c>
      <c r="R16" s="9">
        <v>10</v>
      </c>
      <c r="S16" s="10"/>
      <c r="T16" s="11">
        <f>F16+H16+I16+L16+N16+J16</f>
        <v>1191.57</v>
      </c>
      <c r="U16" s="12">
        <f>K16/R16</f>
        <v>108.1</v>
      </c>
      <c r="V16" s="10">
        <f>T16+U16+IF(Y16*0.15&gt;750,Y16*0.15,750)</f>
        <v>2049.67</v>
      </c>
      <c r="W16" s="10">
        <f>G16/Q16</f>
        <v>13.4037944929483</v>
      </c>
      <c r="X16" s="10">
        <f>M16/D16</f>
        <v>0.137021004414427</v>
      </c>
      <c r="Y16" s="11">
        <v>1438</v>
      </c>
      <c r="Z16" s="13">
        <v>8</v>
      </c>
      <c r="AA16" s="14">
        <f>V16+W16*Z16+X16*Y16</f>
        <v>2353.936560291530</v>
      </c>
    </row>
    <row r="17" ht="26.55" customHeight="1">
      <c r="A17" t="s" s="8">
        <v>71</v>
      </c>
      <c r="B17" t="s" s="8">
        <v>72</v>
      </c>
      <c r="C17" t="s" s="8">
        <v>73</v>
      </c>
      <c r="D17" s="9">
        <v>39713.78</v>
      </c>
      <c r="E17" s="9">
        <v>3971.38</v>
      </c>
      <c r="F17" s="9">
        <v>250</v>
      </c>
      <c r="G17" s="9">
        <v>2323.4</v>
      </c>
      <c r="H17" s="9">
        <v>595.71</v>
      </c>
      <c r="I17" s="9">
        <v>0</v>
      </c>
      <c r="J17" s="9">
        <v>304.75</v>
      </c>
      <c r="K17" s="9">
        <v>3588.59</v>
      </c>
      <c r="L17" s="9">
        <v>460</v>
      </c>
      <c r="M17" s="9">
        <v>7082.85</v>
      </c>
      <c r="N17" s="9">
        <v>100</v>
      </c>
      <c r="O17" s="9">
        <v>933.83</v>
      </c>
      <c r="P17" s="9">
        <v>19610.51</v>
      </c>
      <c r="Q17" s="9">
        <v>230.5</v>
      </c>
      <c r="R17" s="9">
        <v>31</v>
      </c>
      <c r="S17" s="10"/>
      <c r="T17" s="11">
        <f>F17+H17+I17+L17+N17+J17</f>
        <v>1710.46</v>
      </c>
      <c r="U17" s="12">
        <f>K17/R17</f>
        <v>115.760967741935</v>
      </c>
      <c r="V17" s="10">
        <f>T17+U17+IF(Y17*0.15&gt;750,Y17*0.15,750)</f>
        <v>2931.870967741940</v>
      </c>
      <c r="W17" s="10">
        <f>G17/Q17</f>
        <v>10.0798264642082</v>
      </c>
      <c r="X17" s="10">
        <f>M17/D17</f>
        <v>0.178347414927514</v>
      </c>
      <c r="Y17" s="11">
        <v>7371</v>
      </c>
      <c r="Z17" s="13">
        <v>36</v>
      </c>
      <c r="AA17" s="14">
        <f>V17+W17*Z17+X17*Y17</f>
        <v>4609.343515884140</v>
      </c>
    </row>
    <row r="18" ht="26.55" customHeight="1">
      <c r="A18" t="s" s="8">
        <v>74</v>
      </c>
      <c r="B18" t="s" s="8">
        <v>75</v>
      </c>
      <c r="C18" t="s" s="8">
        <v>76</v>
      </c>
      <c r="D18" s="9">
        <v>1000</v>
      </c>
      <c r="E18" s="9">
        <v>750</v>
      </c>
      <c r="F18" s="9">
        <v>250</v>
      </c>
      <c r="G18" s="9">
        <v>1481.2</v>
      </c>
      <c r="H18" s="9">
        <v>50</v>
      </c>
      <c r="I18" s="9">
        <v>115</v>
      </c>
      <c r="J18" s="9">
        <v>80.5</v>
      </c>
      <c r="K18" s="9">
        <v>501.54</v>
      </c>
      <c r="L18" s="9">
        <v>0</v>
      </c>
      <c r="M18" s="9">
        <v>340.12</v>
      </c>
      <c r="N18" s="9">
        <v>100</v>
      </c>
      <c r="O18" s="9">
        <v>183.42</v>
      </c>
      <c r="P18" s="9">
        <f>SUM(E18:O18)</f>
        <v>3851.78</v>
      </c>
      <c r="Q18" s="9">
        <v>6</v>
      </c>
      <c r="R18" s="9">
        <v>1</v>
      </c>
      <c r="S18" s="10"/>
      <c r="T18" s="11">
        <f>F18+H18+I18+L18+N18+J18</f>
        <v>595.5</v>
      </c>
      <c r="U18" s="12">
        <f>K18/R18</f>
        <v>501.54</v>
      </c>
      <c r="V18" s="10">
        <f>T18+U18+IF(Y18*0.15&gt;750,Y18*0.15,750)</f>
        <v>1847.04</v>
      </c>
      <c r="W18" s="10">
        <f>G18/Q18</f>
        <v>246.866666666667</v>
      </c>
      <c r="X18" s="10">
        <f>M18/D18</f>
        <v>0.34012</v>
      </c>
      <c r="Y18" s="11">
        <v>0</v>
      </c>
      <c r="Z18" s="13">
        <v>0</v>
      </c>
      <c r="AA18" s="14">
        <f>V18+W18*Z18+X18*Y18</f>
        <v>1847.04</v>
      </c>
    </row>
    <row r="19" ht="26.55" customHeight="1">
      <c r="A19" t="s" s="8">
        <v>77</v>
      </c>
      <c r="B19" t="s" s="8">
        <v>78</v>
      </c>
      <c r="C19" t="s" s="8">
        <v>79</v>
      </c>
      <c r="D19" s="9">
        <v>1000</v>
      </c>
      <c r="E19" s="9">
        <v>750</v>
      </c>
      <c r="F19" s="9">
        <v>250</v>
      </c>
      <c r="G19" s="9">
        <v>211.94</v>
      </c>
      <c r="H19" s="9">
        <v>50</v>
      </c>
      <c r="I19" s="9">
        <v>379.5</v>
      </c>
      <c r="J19" s="9">
        <v>161</v>
      </c>
      <c r="K19" s="9">
        <v>331.2</v>
      </c>
      <c r="L19" s="9">
        <v>172.5</v>
      </c>
      <c r="M19" s="9">
        <v>447.88</v>
      </c>
      <c r="N19" s="9">
        <v>100</v>
      </c>
      <c r="O19" s="9">
        <v>142.7</v>
      </c>
      <c r="P19" s="9">
        <f>SUM(E19:O19)</f>
        <v>2996.72</v>
      </c>
      <c r="Q19" s="9">
        <v>6</v>
      </c>
      <c r="R19" s="9">
        <v>1</v>
      </c>
      <c r="S19" s="10"/>
      <c r="T19" s="11">
        <f>F19+H19+I19+L19+N19+J19</f>
        <v>1113</v>
      </c>
      <c r="U19" s="12">
        <f>K19/R19</f>
        <v>331.2</v>
      </c>
      <c r="V19" s="10">
        <f>T19+U19+IF(Y19*0.15&gt;750,Y19*0.15,750)</f>
        <v>2194.2</v>
      </c>
      <c r="W19" s="10">
        <f>G19/Q19</f>
        <v>35.3233333333333</v>
      </c>
      <c r="X19" s="10">
        <f>M19/D19</f>
        <v>0.44788</v>
      </c>
      <c r="Y19" s="11">
        <v>0</v>
      </c>
      <c r="Z19" s="13">
        <v>0</v>
      </c>
      <c r="AA19" s="14">
        <f>V19+W19*Z19+X19*Y19</f>
        <v>2194.2</v>
      </c>
    </row>
    <row r="20" ht="26.55" customHeight="1">
      <c r="A20" t="s" s="8">
        <v>80</v>
      </c>
      <c r="B20" t="s" s="8">
        <v>81</v>
      </c>
      <c r="C20" t="s" s="8">
        <v>82</v>
      </c>
      <c r="D20" s="9">
        <v>1000</v>
      </c>
      <c r="E20" s="9">
        <v>750</v>
      </c>
      <c r="F20" s="9">
        <v>250</v>
      </c>
      <c r="G20" s="9">
        <v>930.4</v>
      </c>
      <c r="H20" s="9">
        <v>50</v>
      </c>
      <c r="I20" s="9">
        <v>632.5</v>
      </c>
      <c r="J20" s="9">
        <v>402.5</v>
      </c>
      <c r="K20" s="9">
        <v>816.5</v>
      </c>
      <c r="L20" s="9">
        <v>138</v>
      </c>
      <c r="M20" s="9">
        <v>344.94</v>
      </c>
      <c r="N20" s="9">
        <v>100</v>
      </c>
      <c r="O20" s="9">
        <v>220.74</v>
      </c>
      <c r="P20" s="9">
        <f>SUM(E20:O20)</f>
        <v>4635.58</v>
      </c>
      <c r="Q20" s="9">
        <v>6</v>
      </c>
      <c r="R20" s="9">
        <v>1</v>
      </c>
      <c r="S20" s="10"/>
      <c r="T20" s="11">
        <f>F20+H20+I20+L20+N20+J20</f>
        <v>1573</v>
      </c>
      <c r="U20" s="12">
        <f>K20/R20</f>
        <v>816.5</v>
      </c>
      <c r="V20" s="10">
        <f>T20+U20+IF(Y20*0.15&gt;750,Y20*0.15,750)</f>
        <v>3139.5</v>
      </c>
      <c r="W20" s="10">
        <f>G20/Q20</f>
        <v>155.066666666667</v>
      </c>
      <c r="X20" s="10">
        <f>M20/D20</f>
        <v>0.34494</v>
      </c>
      <c r="Y20" s="11">
        <v>0</v>
      </c>
      <c r="Z20" s="13">
        <v>0</v>
      </c>
      <c r="AA20" s="14">
        <f>V20+W20*Z20+X20*Y20</f>
        <v>3139.5</v>
      </c>
    </row>
    <row r="21" ht="26.55" customHeight="1">
      <c r="A21" t="s" s="8">
        <v>83</v>
      </c>
      <c r="B21" t="s" s="8">
        <v>84</v>
      </c>
      <c r="C21" t="s" s="8">
        <v>85</v>
      </c>
      <c r="D21" s="9">
        <v>1104.77</v>
      </c>
      <c r="E21" s="9">
        <v>750</v>
      </c>
      <c r="F21" s="9">
        <v>250</v>
      </c>
      <c r="G21" s="9">
        <v>298.63</v>
      </c>
      <c r="H21" s="9">
        <v>50</v>
      </c>
      <c r="I21" s="9">
        <v>138</v>
      </c>
      <c r="J21" s="9">
        <v>349.22</v>
      </c>
      <c r="K21" s="9">
        <v>885.5</v>
      </c>
      <c r="L21" s="9">
        <v>0</v>
      </c>
      <c r="M21" s="9">
        <v>0</v>
      </c>
      <c r="N21" s="9">
        <v>100</v>
      </c>
      <c r="O21" s="9">
        <v>141.07</v>
      </c>
      <c r="P21" s="9">
        <v>2962.42</v>
      </c>
      <c r="Q21" s="9">
        <v>13.78</v>
      </c>
      <c r="R21" s="9">
        <v>2</v>
      </c>
      <c r="S21" s="10"/>
      <c r="T21" s="11">
        <f>F21+H21+I21+L21+N21+J21</f>
        <v>887.22</v>
      </c>
      <c r="U21" s="12">
        <f>K21/R21</f>
        <v>442.75</v>
      </c>
      <c r="V21" s="10">
        <f>T21+U21+IF(Y21*0.15&gt;750,Y21*0.15,750)</f>
        <v>2079.97</v>
      </c>
      <c r="W21" s="10">
        <f>G21/Q21</f>
        <v>21.6712626995646</v>
      </c>
      <c r="X21" s="10">
        <f>M21/D21</f>
        <v>0</v>
      </c>
      <c r="Y21" s="11">
        <v>0</v>
      </c>
      <c r="Z21" s="13">
        <v>0</v>
      </c>
      <c r="AA21" s="14">
        <f>V21+W21*Z21+X21*Y21</f>
        <v>2079.97</v>
      </c>
    </row>
    <row r="22" ht="26.55" customHeight="1">
      <c r="A22" t="s" s="8">
        <v>86</v>
      </c>
      <c r="B22" t="s" s="8">
        <v>87</v>
      </c>
      <c r="C22" t="s" s="8">
        <v>88</v>
      </c>
      <c r="D22" s="9">
        <v>8053.06</v>
      </c>
      <c r="E22" s="9">
        <v>1006.63</v>
      </c>
      <c r="F22" s="9">
        <v>250</v>
      </c>
      <c r="G22" s="9">
        <v>986.3099999999999</v>
      </c>
      <c r="H22" s="9">
        <v>120.8</v>
      </c>
      <c r="I22" s="9">
        <v>632.5</v>
      </c>
      <c r="J22" s="9">
        <v>115</v>
      </c>
      <c r="K22" s="9">
        <v>706.33</v>
      </c>
      <c r="L22" s="9">
        <v>0</v>
      </c>
      <c r="M22" s="9">
        <v>3586.13</v>
      </c>
      <c r="N22" s="9">
        <v>100</v>
      </c>
      <c r="O22" s="9">
        <v>375.18</v>
      </c>
      <c r="P22" s="9">
        <v>7878.88</v>
      </c>
      <c r="Q22" s="9">
        <v>64.76000000000001</v>
      </c>
      <c r="R22" s="9">
        <v>13</v>
      </c>
      <c r="S22" s="10"/>
      <c r="T22" s="11">
        <f>F22+H22+I22+L22+N22+J22</f>
        <v>1218.3</v>
      </c>
      <c r="U22" s="12">
        <f>K22/R22</f>
        <v>54.3330769230769</v>
      </c>
      <c r="V22" s="10">
        <f>T22+U22+IF(Y22*0.15&gt;750,Y22*0.15,750)</f>
        <v>2022.633076923080</v>
      </c>
      <c r="W22" s="10">
        <f>G22/Q22</f>
        <v>15.2302347127857</v>
      </c>
      <c r="X22" s="10">
        <f>M22/D22</f>
        <v>0.445312713428188</v>
      </c>
      <c r="Y22" s="11">
        <v>1977</v>
      </c>
      <c r="Z22" s="13">
        <v>11</v>
      </c>
      <c r="AA22" s="14">
        <f>V22+W22*Z22+X22*Y22</f>
        <v>3070.548893211250</v>
      </c>
    </row>
    <row r="23" ht="26.55" customHeight="1">
      <c r="A23" t="s" s="8">
        <v>89</v>
      </c>
      <c r="B23" t="s" s="8">
        <v>90</v>
      </c>
      <c r="C23" t="s" s="8">
        <v>91</v>
      </c>
      <c r="D23" s="9">
        <v>3314.31</v>
      </c>
      <c r="E23" s="9">
        <v>750</v>
      </c>
      <c r="F23" s="9">
        <v>250</v>
      </c>
      <c r="G23" s="9">
        <v>843.3</v>
      </c>
      <c r="H23" s="9">
        <v>50</v>
      </c>
      <c r="I23" s="9">
        <v>632.5</v>
      </c>
      <c r="J23" s="9">
        <v>172.5</v>
      </c>
      <c r="K23" s="9">
        <v>2031.76</v>
      </c>
      <c r="L23" s="9">
        <v>0</v>
      </c>
      <c r="M23" s="9">
        <v>771.01</v>
      </c>
      <c r="N23" s="9">
        <v>100</v>
      </c>
      <c r="O23" s="9">
        <v>280.05</v>
      </c>
      <c r="P23" s="9">
        <v>5881.12</v>
      </c>
      <c r="Q23" s="9">
        <v>41.34</v>
      </c>
      <c r="R23" s="9">
        <v>6</v>
      </c>
      <c r="S23" s="10"/>
      <c r="T23" s="11">
        <f>F23+H23+I23+L23+N23+J23</f>
        <v>1205</v>
      </c>
      <c r="U23" s="12">
        <f>K23/R23</f>
        <v>338.626666666667</v>
      </c>
      <c r="V23" s="10">
        <f>T23+U23+IF(Y23*0.15&gt;750,Y23*0.15,750)</f>
        <v>2293.626666666670</v>
      </c>
      <c r="W23" s="10">
        <f>G23/Q23</f>
        <v>20.3991291727141</v>
      </c>
      <c r="X23" s="10">
        <f>M23/D23</f>
        <v>0.232630622965263</v>
      </c>
      <c r="Y23" s="11">
        <v>1438</v>
      </c>
      <c r="Z23" s="13">
        <v>8</v>
      </c>
      <c r="AA23" s="14">
        <f>V23+W23*Z23+X23*Y23</f>
        <v>2791.342535872430</v>
      </c>
    </row>
    <row r="24" ht="26.55" customHeight="1">
      <c r="A24" t="s" s="8">
        <v>92</v>
      </c>
      <c r="B24" t="s" s="8">
        <v>93</v>
      </c>
      <c r="C24" t="s" s="8">
        <v>94</v>
      </c>
      <c r="D24" s="9">
        <v>11397.64</v>
      </c>
      <c r="E24" s="9">
        <v>911.8099999999999</v>
      </c>
      <c r="F24" s="9">
        <v>250</v>
      </c>
      <c r="G24" s="9">
        <v>1799.2</v>
      </c>
      <c r="H24" s="9">
        <v>170.96</v>
      </c>
      <c r="I24" s="9">
        <v>190.99</v>
      </c>
      <c r="J24" s="9">
        <v>92</v>
      </c>
      <c r="K24" s="9">
        <v>287.5</v>
      </c>
      <c r="L24" s="9">
        <v>0</v>
      </c>
      <c r="M24" s="9">
        <v>1264.76</v>
      </c>
      <c r="N24" s="9">
        <v>100</v>
      </c>
      <c r="O24" s="9">
        <v>253.36</v>
      </c>
      <c r="P24" s="9">
        <v>5320.59</v>
      </c>
      <c r="Q24" s="9">
        <v>117.8</v>
      </c>
      <c r="R24" s="9">
        <v>18</v>
      </c>
      <c r="S24" s="10"/>
      <c r="T24" s="11">
        <f>F24+H24+I24+L24+N24+J24</f>
        <v>803.95</v>
      </c>
      <c r="U24" s="12">
        <f>K24/R24</f>
        <v>15.9722222222222</v>
      </c>
      <c r="V24" s="10">
        <f>T24+U24+IF(Y24*0.15&gt;750,Y24*0.15,750)</f>
        <v>1569.922222222220</v>
      </c>
      <c r="W24" s="10">
        <f>G24/Q24</f>
        <v>15.2733446519525</v>
      </c>
      <c r="X24" s="10">
        <f>M24/D24</f>
        <v>0.110966831730077</v>
      </c>
      <c r="Y24" s="11">
        <v>3775</v>
      </c>
      <c r="Z24" s="13">
        <v>16</v>
      </c>
      <c r="AA24" s="14">
        <f>V24+W24*Z24+X24*Y24</f>
        <v>2233.1955264345</v>
      </c>
    </row>
    <row r="25" ht="26.55" customHeight="1">
      <c r="A25" t="s" s="8">
        <v>95</v>
      </c>
      <c r="B25" t="s" s="8">
        <v>96</v>
      </c>
      <c r="C25" t="s" s="8">
        <v>97</v>
      </c>
      <c r="D25" s="9">
        <v>220.19</v>
      </c>
      <c r="E25" s="9">
        <v>750</v>
      </c>
      <c r="F25" s="9">
        <v>250</v>
      </c>
      <c r="G25" s="9">
        <v>177.92</v>
      </c>
      <c r="H25" s="9">
        <v>50</v>
      </c>
      <c r="I25" s="9">
        <v>40.25</v>
      </c>
      <c r="J25" s="9">
        <v>494.91</v>
      </c>
      <c r="K25" s="9">
        <v>480.7</v>
      </c>
      <c r="L25" s="9">
        <v>147.2</v>
      </c>
      <c r="M25" s="9">
        <v>205.91</v>
      </c>
      <c r="N25" s="9">
        <v>100</v>
      </c>
      <c r="O25" s="9">
        <v>134.84</v>
      </c>
      <c r="P25" s="9">
        <v>2831.73</v>
      </c>
      <c r="Q25" s="9">
        <v>4</v>
      </c>
      <c r="R25" s="9">
        <v>1</v>
      </c>
      <c r="S25" s="10"/>
      <c r="T25" s="11">
        <f>F25+H25+I25+L25+N25+J25</f>
        <v>1082.36</v>
      </c>
      <c r="U25" s="12">
        <f>K25/R25</f>
        <v>480.7</v>
      </c>
      <c r="V25" s="10">
        <f>T25+U25+IF(Y25*0.15&gt;750,Y25*0.15,750)</f>
        <v>2313.06</v>
      </c>
      <c r="W25" s="10">
        <f>G25/Q25</f>
        <v>44.48</v>
      </c>
      <c r="X25" s="10">
        <f>M25/D25</f>
        <v>0.9351469185703259</v>
      </c>
      <c r="Y25" s="11">
        <v>0</v>
      </c>
      <c r="Z25" s="13">
        <v>0</v>
      </c>
      <c r="AA25" s="14">
        <f>V25+W25*Z25+X25*Y25</f>
        <v>2313.06</v>
      </c>
    </row>
    <row r="26" ht="26.55" customHeight="1">
      <c r="A26" t="s" s="8">
        <v>98</v>
      </c>
      <c r="B26" t="s" s="8">
        <v>99</v>
      </c>
      <c r="C26" t="s" s="8">
        <v>100</v>
      </c>
      <c r="D26" s="9">
        <v>14864</v>
      </c>
      <c r="E26" s="9">
        <v>1486.4</v>
      </c>
      <c r="F26" s="9">
        <v>250</v>
      </c>
      <c r="G26" s="9">
        <v>490.47</v>
      </c>
      <c r="H26" s="9">
        <v>222.96</v>
      </c>
      <c r="I26" s="9">
        <v>149.99</v>
      </c>
      <c r="J26" s="9">
        <v>287.5</v>
      </c>
      <c r="K26" s="9">
        <v>751.5</v>
      </c>
      <c r="L26" s="9">
        <v>149.5</v>
      </c>
      <c r="M26" s="9">
        <v>2072.91</v>
      </c>
      <c r="N26" s="9">
        <v>100</v>
      </c>
      <c r="O26" s="9">
        <v>298.06</v>
      </c>
      <c r="P26" s="9">
        <f>SUM(E26:O26)</f>
        <v>6259.29</v>
      </c>
      <c r="Q26" s="9">
        <v>36</v>
      </c>
      <c r="R26" s="9">
        <v>1</v>
      </c>
      <c r="S26" s="10"/>
      <c r="T26" s="11">
        <f>F26+H26+I26+L26+N26+J26</f>
        <v>1159.95</v>
      </c>
      <c r="U26" s="12">
        <f>K26/R26</f>
        <v>751.5</v>
      </c>
      <c r="V26" s="10">
        <f>T26+U26+IF(Y26*0.15&gt;750,Y26*0.15,750)</f>
        <v>2661.45</v>
      </c>
      <c r="W26" s="10">
        <f>G26/Q26</f>
        <v>13.6241666666667</v>
      </c>
      <c r="X26" s="10">
        <f>M26/D26</f>
        <v>0.139458423035522</v>
      </c>
      <c r="Y26" s="11">
        <v>0</v>
      </c>
      <c r="Z26" s="13">
        <v>0</v>
      </c>
      <c r="AA26" s="14">
        <f>V26+W26*Z26+X26*Y26</f>
        <v>2661.45</v>
      </c>
    </row>
    <row r="27" ht="26.55" customHeight="1">
      <c r="A27" t="s" s="8">
        <v>101</v>
      </c>
      <c r="B27" t="s" s="8">
        <v>102</v>
      </c>
      <c r="C27" t="s" s="8">
        <v>103</v>
      </c>
      <c r="D27" s="9">
        <v>24709</v>
      </c>
      <c r="E27" s="9">
        <v>2965.08</v>
      </c>
      <c r="F27" s="9">
        <v>250</v>
      </c>
      <c r="G27" s="9">
        <v>1385.69</v>
      </c>
      <c r="H27" s="9">
        <v>370.64</v>
      </c>
      <c r="I27" s="9">
        <v>230</v>
      </c>
      <c r="J27" s="9">
        <v>575</v>
      </c>
      <c r="K27" s="9">
        <v>50</v>
      </c>
      <c r="L27" s="9">
        <v>575</v>
      </c>
      <c r="M27" s="9">
        <v>165</v>
      </c>
      <c r="N27" s="9">
        <v>100</v>
      </c>
      <c r="O27" s="9">
        <v>333.32</v>
      </c>
      <c r="P27" s="9">
        <f>SUM(E27:O27)</f>
        <v>6999.73</v>
      </c>
      <c r="Q27" s="9">
        <v>129</v>
      </c>
      <c r="R27" s="9">
        <v>1</v>
      </c>
      <c r="S27" s="10"/>
      <c r="T27" s="11">
        <f>F27+H27+I27+L27+N27+J27</f>
        <v>2100.64</v>
      </c>
      <c r="U27" s="12">
        <f>K27/R27</f>
        <v>50</v>
      </c>
      <c r="V27" s="10">
        <f>T27+U27+IF(Y27*0.15&gt;750,Y27*0.15,750)</f>
        <v>2900.64</v>
      </c>
      <c r="W27" s="10">
        <f>G27/Q27</f>
        <v>10.7417829457364</v>
      </c>
      <c r="X27" s="10">
        <f>M27/D27</f>
        <v>0.00667772876279898</v>
      </c>
      <c r="Y27" s="11">
        <v>0</v>
      </c>
      <c r="Z27" s="13">
        <v>0</v>
      </c>
      <c r="AA27" s="14">
        <f>V27+W27*Z27+X27*Y27</f>
        <v>2900.64</v>
      </c>
    </row>
    <row r="28" ht="26.55" customHeight="1">
      <c r="A28" t="s" s="8">
        <v>104</v>
      </c>
      <c r="B28" t="s" s="8">
        <v>105</v>
      </c>
      <c r="C28" t="s" s="8">
        <v>106</v>
      </c>
      <c r="D28" s="9">
        <v>113850</v>
      </c>
      <c r="E28" s="9">
        <v>13662</v>
      </c>
      <c r="F28" s="9">
        <v>250</v>
      </c>
      <c r="G28" s="9">
        <v>7834.82</v>
      </c>
      <c r="H28" s="9">
        <v>1707.75</v>
      </c>
      <c r="I28" s="9">
        <v>149.99</v>
      </c>
      <c r="J28" s="9">
        <v>768.2</v>
      </c>
      <c r="K28" s="9">
        <v>207.17</v>
      </c>
      <c r="L28" s="9">
        <v>787.75</v>
      </c>
      <c r="M28" s="9">
        <v>125</v>
      </c>
      <c r="N28" s="9">
        <v>100</v>
      </c>
      <c r="O28" s="9">
        <v>1279.63</v>
      </c>
      <c r="P28" s="9">
        <f>SUM(E28:O28)</f>
        <v>26872.31</v>
      </c>
      <c r="Q28" s="9">
        <v>1286</v>
      </c>
      <c r="R28" s="9">
        <v>1</v>
      </c>
      <c r="S28" s="10"/>
      <c r="T28" s="11">
        <f>F28+H28+I28+L28+N28+J28</f>
        <v>3763.69</v>
      </c>
      <c r="U28" s="12">
        <f>K28/R28</f>
        <v>207.17</v>
      </c>
      <c r="V28" s="10">
        <f>T28+U28+IF(Y28*0.15&gt;750,Y28*0.15,750)</f>
        <v>4720.86</v>
      </c>
      <c r="W28" s="10">
        <f>G28/Q28</f>
        <v>6.09239502332815</v>
      </c>
      <c r="X28" s="10">
        <f>M28/D28</f>
        <v>0.00109793588054458</v>
      </c>
      <c r="Y28" s="11">
        <v>0</v>
      </c>
      <c r="Z28" s="13">
        <v>0</v>
      </c>
      <c r="AA28" s="14">
        <f>V28+W28*Z28+X28*Y28</f>
        <v>4720.86</v>
      </c>
    </row>
    <row r="29" ht="26.55" customHeight="1">
      <c r="A29" t="s" s="8">
        <v>107</v>
      </c>
      <c r="B29" t="s" s="8">
        <v>108</v>
      </c>
      <c r="C29" t="s" s="8">
        <v>109</v>
      </c>
      <c r="D29" s="9">
        <v>1549</v>
      </c>
      <c r="E29" s="9">
        <v>750</v>
      </c>
      <c r="F29" s="9">
        <v>250</v>
      </c>
      <c r="G29" s="9">
        <v>338.19</v>
      </c>
      <c r="H29" s="9">
        <v>50</v>
      </c>
      <c r="I29" s="9">
        <v>476.1</v>
      </c>
      <c r="J29" s="9">
        <v>1398.55</v>
      </c>
      <c r="K29" s="9">
        <v>1638.34</v>
      </c>
      <c r="L29" s="9">
        <v>2290.8</v>
      </c>
      <c r="M29" s="9">
        <v>437.34</v>
      </c>
      <c r="N29" s="9">
        <v>100</v>
      </c>
      <c r="O29" s="9">
        <v>386.47</v>
      </c>
      <c r="P29" s="9">
        <f>SUM(E29:O29)</f>
        <v>8115.79</v>
      </c>
      <c r="Q29" s="9">
        <v>16</v>
      </c>
      <c r="R29" s="9">
        <v>1</v>
      </c>
      <c r="S29" s="10"/>
      <c r="T29" s="11">
        <f>F29+H29+I29+L29+N29+J29</f>
        <v>4565.45</v>
      </c>
      <c r="U29" s="12">
        <f>K29/R29</f>
        <v>1638.34</v>
      </c>
      <c r="V29" s="10">
        <f>T29+U29+IF(Y29*0.15&gt;750,Y29*0.15,750)</f>
        <v>6953.79</v>
      </c>
      <c r="W29" s="10">
        <f>G29/Q29</f>
        <v>21.136875</v>
      </c>
      <c r="X29" s="10">
        <f>M29/D29</f>
        <v>0.282336991607489</v>
      </c>
      <c r="Y29" s="11">
        <v>0</v>
      </c>
      <c r="Z29" s="13">
        <v>0</v>
      </c>
      <c r="AA29" s="14">
        <f>V29+W29*Z29+X29*Y29</f>
        <v>6953.79</v>
      </c>
    </row>
    <row r="30" ht="26.55" customHeight="1">
      <c r="A30" t="s" s="8">
        <v>110</v>
      </c>
      <c r="B30" t="s" s="8">
        <v>111</v>
      </c>
      <c r="C30" t="s" s="8">
        <v>112</v>
      </c>
      <c r="D30" s="9">
        <v>1761.53</v>
      </c>
      <c r="E30" s="9">
        <v>750</v>
      </c>
      <c r="F30" s="9">
        <v>250</v>
      </c>
      <c r="G30" s="9">
        <v>487.88</v>
      </c>
      <c r="H30" s="9">
        <v>50</v>
      </c>
      <c r="I30" s="9">
        <v>218.5</v>
      </c>
      <c r="J30" s="9">
        <v>172.5</v>
      </c>
      <c r="K30" s="9">
        <v>2271.25</v>
      </c>
      <c r="L30" s="9">
        <v>805</v>
      </c>
      <c r="M30" s="9">
        <v>266.74</v>
      </c>
      <c r="N30" s="9">
        <v>100</v>
      </c>
      <c r="O30" s="9">
        <v>268.59</v>
      </c>
      <c r="P30" s="9">
        <v>5640.46</v>
      </c>
      <c r="Q30" s="9">
        <v>32</v>
      </c>
      <c r="R30" s="9">
        <v>5</v>
      </c>
      <c r="S30" s="10"/>
      <c r="T30" s="11">
        <f>F30+H30+I30+L30+N30+J30</f>
        <v>1596</v>
      </c>
      <c r="U30" s="12">
        <f>K30/R30</f>
        <v>454.25</v>
      </c>
      <c r="V30" s="10">
        <f>T30+U30+IF(Y30*0.15&gt;750,Y30*0.15,750)</f>
        <v>2800.25</v>
      </c>
      <c r="W30" s="10">
        <f>G30/Q30</f>
        <v>15.24625</v>
      </c>
      <c r="X30" s="10">
        <f>M30/D30</f>
        <v>0.151425181518339</v>
      </c>
      <c r="Y30" s="11">
        <v>899</v>
      </c>
      <c r="Z30" s="13">
        <v>5</v>
      </c>
      <c r="AA30" s="14">
        <f>V30+W30*Z30+X30*Y30</f>
        <v>3012.612488184990</v>
      </c>
    </row>
    <row r="31" ht="26.55" customHeight="1">
      <c r="A31" t="s" s="8">
        <v>113</v>
      </c>
      <c r="B31" t="s" s="8">
        <v>114</v>
      </c>
      <c r="C31" t="s" s="8">
        <v>115</v>
      </c>
      <c r="D31" s="9">
        <v>1100.95</v>
      </c>
      <c r="E31" s="9">
        <v>750</v>
      </c>
      <c r="F31" s="9">
        <v>250</v>
      </c>
      <c r="G31" s="9">
        <v>339.2</v>
      </c>
      <c r="H31" s="9">
        <v>50</v>
      </c>
      <c r="I31" s="9">
        <v>230</v>
      </c>
      <c r="J31" s="9">
        <v>132.25</v>
      </c>
      <c r="K31" s="9">
        <v>361.63</v>
      </c>
      <c r="L31" s="9">
        <v>0</v>
      </c>
      <c r="M31" s="9">
        <v>275.14</v>
      </c>
      <c r="N31" s="9">
        <v>100</v>
      </c>
      <c r="O31" s="9">
        <v>124.41</v>
      </c>
      <c r="P31" s="9">
        <v>2612.63</v>
      </c>
      <c r="Q31" s="9">
        <v>20</v>
      </c>
      <c r="R31" s="9">
        <v>4</v>
      </c>
      <c r="S31" s="10"/>
      <c r="T31" s="11">
        <f>F31+H31+I31+L31+N31+J31</f>
        <v>762.25</v>
      </c>
      <c r="U31" s="12">
        <f>K31/R31</f>
        <v>90.4075</v>
      </c>
      <c r="V31" s="10">
        <f>T31+U31+IF(Y31*0.15&gt;750,Y31*0.15,750)</f>
        <v>1602.6575</v>
      </c>
      <c r="W31" s="10">
        <f>G31/Q31</f>
        <v>16.96</v>
      </c>
      <c r="X31" s="10">
        <f>M31/D31</f>
        <v>0.249911440119896</v>
      </c>
      <c r="Y31" s="11">
        <v>539</v>
      </c>
      <c r="Z31" s="13">
        <v>3</v>
      </c>
      <c r="AA31" s="14">
        <f>V31+W31*Z31+X31*Y31</f>
        <v>1788.239766224620</v>
      </c>
    </row>
    <row r="32" ht="26.55" customHeight="1">
      <c r="A32" t="s" s="8">
        <v>116</v>
      </c>
      <c r="B32" t="s" s="8">
        <v>117</v>
      </c>
      <c r="C32" t="s" s="8">
        <v>118</v>
      </c>
      <c r="D32" s="9">
        <v>220.19</v>
      </c>
      <c r="E32" s="9">
        <v>750</v>
      </c>
      <c r="F32" s="9">
        <v>250</v>
      </c>
      <c r="G32" s="9">
        <v>175.4</v>
      </c>
      <c r="H32" s="9">
        <v>50</v>
      </c>
      <c r="I32" s="9">
        <v>632.5</v>
      </c>
      <c r="J32" s="9">
        <v>287.5</v>
      </c>
      <c r="K32" s="9">
        <v>290.81</v>
      </c>
      <c r="L32" s="9">
        <v>0</v>
      </c>
      <c r="M32" s="9">
        <v>183.82</v>
      </c>
      <c r="N32" s="9">
        <v>100</v>
      </c>
      <c r="O32" s="9">
        <v>136</v>
      </c>
      <c r="P32" s="9">
        <v>2856.03</v>
      </c>
      <c r="Q32" s="9">
        <v>4</v>
      </c>
      <c r="R32" s="9">
        <v>1</v>
      </c>
      <c r="S32" s="10"/>
      <c r="T32" s="11">
        <f>F32+H32+I32+L32+N32+J32</f>
        <v>1320</v>
      </c>
      <c r="U32" s="12">
        <f>K32/R32</f>
        <v>290.81</v>
      </c>
      <c r="V32" s="10">
        <f>T32+U32+IF(Y32*0.15&gt;750,Y32*0.15,750)</f>
        <v>2360.81</v>
      </c>
      <c r="W32" s="10">
        <f>G32/Q32</f>
        <v>43.85</v>
      </c>
      <c r="X32" s="10">
        <f>M32/D32</f>
        <v>0.834824469776102</v>
      </c>
      <c r="Y32" s="11">
        <v>0</v>
      </c>
      <c r="Z32" s="13">
        <v>0</v>
      </c>
      <c r="AA32" s="14">
        <f>V32+W32*Z32+X32*Y32</f>
        <v>2360.81</v>
      </c>
    </row>
    <row r="33" ht="26.55" customHeight="1">
      <c r="A33" t="s" s="8">
        <v>119</v>
      </c>
      <c r="B33" t="s" s="8">
        <v>120</v>
      </c>
      <c r="C33" t="s" s="8">
        <v>121</v>
      </c>
      <c r="D33" s="9">
        <v>23986.3</v>
      </c>
      <c r="E33" s="9">
        <v>2158.77</v>
      </c>
      <c r="F33" s="9">
        <v>250</v>
      </c>
      <c r="G33" s="9">
        <v>1001.14</v>
      </c>
      <c r="H33" s="9">
        <v>359.79</v>
      </c>
      <c r="I33" s="9">
        <v>706.1</v>
      </c>
      <c r="J33" s="9">
        <v>94.28</v>
      </c>
      <c r="K33" s="9">
        <v>920.3200000000001</v>
      </c>
      <c r="L33" s="9">
        <v>1453.6</v>
      </c>
      <c r="M33" s="9">
        <v>3773.81</v>
      </c>
      <c r="N33" s="9">
        <v>100</v>
      </c>
      <c r="O33" s="9">
        <v>540.89</v>
      </c>
      <c r="P33" s="9">
        <v>11358.7</v>
      </c>
      <c r="Q33" s="9">
        <v>63.06</v>
      </c>
      <c r="R33" s="9">
        <v>4</v>
      </c>
      <c r="S33" s="10"/>
      <c r="T33" s="11">
        <f>F33+H33+I33+L33+N33+J33</f>
        <v>2963.77</v>
      </c>
      <c r="U33" s="12">
        <f>K33/R33</f>
        <v>230.08</v>
      </c>
      <c r="V33" s="10">
        <f>T33+U33+IF(Y33*0.15&gt;750,Y33*0.15,750)</f>
        <v>3943.85</v>
      </c>
      <c r="W33" s="10">
        <f>G33/Q33</f>
        <v>15.8759911195687</v>
      </c>
      <c r="X33" s="10">
        <f>M33/D33</f>
        <v>0.15733189362261</v>
      </c>
      <c r="Y33" s="11">
        <v>899</v>
      </c>
      <c r="Z33" s="13">
        <v>5</v>
      </c>
      <c r="AA33" s="14">
        <f>V33+W33*Z33+X33*Y33</f>
        <v>4164.671327964570</v>
      </c>
    </row>
    <row r="34" ht="26.55" customHeight="1">
      <c r="A34" t="s" s="8">
        <v>122</v>
      </c>
      <c r="B34" t="s" s="8">
        <v>123</v>
      </c>
      <c r="C34" t="s" s="8">
        <v>124</v>
      </c>
      <c r="D34" s="9">
        <v>1324.96</v>
      </c>
      <c r="E34" s="9">
        <v>750</v>
      </c>
      <c r="F34" s="9">
        <v>250</v>
      </c>
      <c r="G34" s="9">
        <v>909.7</v>
      </c>
      <c r="H34" s="9">
        <v>50</v>
      </c>
      <c r="I34" s="9">
        <v>805</v>
      </c>
      <c r="J34" s="9">
        <v>517.5</v>
      </c>
      <c r="K34" s="9">
        <v>517.5</v>
      </c>
      <c r="L34" s="9">
        <v>747.5</v>
      </c>
      <c r="M34" s="9">
        <v>228.14</v>
      </c>
      <c r="N34" s="9">
        <v>100</v>
      </c>
      <c r="O34" s="9">
        <v>243.77</v>
      </c>
      <c r="P34" s="9">
        <v>5119.11</v>
      </c>
      <c r="Q34" s="9">
        <v>17.78</v>
      </c>
      <c r="R34" s="9">
        <v>3</v>
      </c>
      <c r="S34" s="10"/>
      <c r="T34" s="11">
        <f>F34+H34+I34+L34+N34+J34</f>
        <v>2470</v>
      </c>
      <c r="U34" s="12">
        <f>K34/R34</f>
        <v>172.5</v>
      </c>
      <c r="V34" s="10">
        <f>T34+U34+IF(Y34*0.15&gt;750,Y34*0.15,750)</f>
        <v>3392.5</v>
      </c>
      <c r="W34" s="10">
        <f>G34/Q34</f>
        <v>51.1642294713161</v>
      </c>
      <c r="X34" s="10">
        <f>M34/D34</f>
        <v>0.172186330153363</v>
      </c>
      <c r="Y34" s="11">
        <v>0</v>
      </c>
      <c r="Z34" s="13">
        <v>0</v>
      </c>
      <c r="AA34" s="14">
        <f>V34+W34*Z34+X34*Y34</f>
        <v>3392.5</v>
      </c>
    </row>
    <row r="35" ht="26.55" customHeight="1">
      <c r="A35" t="s" s="8">
        <v>125</v>
      </c>
      <c r="B35" t="s" s="8">
        <v>126</v>
      </c>
      <c r="C35" t="s" s="8">
        <v>127</v>
      </c>
      <c r="D35" s="9">
        <v>2209.54</v>
      </c>
      <c r="E35" s="9">
        <v>750</v>
      </c>
      <c r="F35" s="9">
        <v>250</v>
      </c>
      <c r="G35" s="9">
        <v>437.53</v>
      </c>
      <c r="H35" s="9">
        <v>50</v>
      </c>
      <c r="I35" s="9">
        <v>230</v>
      </c>
      <c r="J35" s="9">
        <v>115</v>
      </c>
      <c r="K35" s="9">
        <v>869.42</v>
      </c>
      <c r="L35" s="9">
        <v>0</v>
      </c>
      <c r="M35" s="9">
        <v>229.67</v>
      </c>
      <c r="N35" s="9">
        <v>100</v>
      </c>
      <c r="O35" s="9">
        <v>151.58</v>
      </c>
      <c r="P35" s="9">
        <v>3183.2</v>
      </c>
      <c r="Q35" s="9">
        <v>27.56</v>
      </c>
      <c r="R35" s="9">
        <v>4</v>
      </c>
      <c r="S35" s="10"/>
      <c r="T35" s="11">
        <f>F35+H35+I35+L35+N35+J35</f>
        <v>745</v>
      </c>
      <c r="U35" s="12">
        <f>K35/R35</f>
        <v>217.355</v>
      </c>
      <c r="V35" s="10">
        <f>T35+U35+IF(Y35*0.15&gt;750,Y35*0.15,750)</f>
        <v>1772.355</v>
      </c>
      <c r="W35" s="10">
        <f>G35/Q35</f>
        <v>15.8755442670537</v>
      </c>
      <c r="X35" s="10">
        <f>M35/D35</f>
        <v>0.10394471247409</v>
      </c>
      <c r="Y35" s="11">
        <v>5400</v>
      </c>
      <c r="Z35" s="13">
        <v>10</v>
      </c>
      <c r="AA35" s="14">
        <f>V35+W35*Z35+X35*Y35</f>
        <v>2492.411890030620</v>
      </c>
    </row>
    <row r="36" ht="26.55" customHeight="1">
      <c r="A36" t="s" s="8">
        <v>128</v>
      </c>
      <c r="B36" t="s" s="8">
        <v>129</v>
      </c>
      <c r="C36" t="s" s="8">
        <v>130</v>
      </c>
      <c r="D36" s="9">
        <v>4411.45</v>
      </c>
      <c r="E36" s="9">
        <v>750</v>
      </c>
      <c r="F36" s="9">
        <v>250</v>
      </c>
      <c r="G36" s="9">
        <v>1023.55</v>
      </c>
      <c r="H36" s="9">
        <v>66.17</v>
      </c>
      <c r="I36" s="9">
        <v>79.93000000000001</v>
      </c>
      <c r="J36" s="9">
        <v>70.15000000000001</v>
      </c>
      <c r="K36" s="9">
        <v>3294.75</v>
      </c>
      <c r="L36" s="9">
        <v>0</v>
      </c>
      <c r="M36" s="9">
        <v>522.76</v>
      </c>
      <c r="N36" s="9">
        <v>100</v>
      </c>
      <c r="O36" s="9">
        <v>307.87</v>
      </c>
      <c r="P36" s="9">
        <v>6465.18</v>
      </c>
      <c r="Q36" s="9">
        <v>67.56</v>
      </c>
      <c r="R36" s="9">
        <v>8</v>
      </c>
      <c r="S36" s="10"/>
      <c r="T36" s="11">
        <f>F36+H36+I36+L36+N36+J36</f>
        <v>566.25</v>
      </c>
      <c r="U36" s="12">
        <f>K36/R36</f>
        <v>411.84375</v>
      </c>
      <c r="V36" s="10">
        <f>T36+U36+IF(Y36*0.15&gt;750,Y36*0.15,750)</f>
        <v>1728.09375</v>
      </c>
      <c r="W36" s="10">
        <f>G36/Q36</f>
        <v>15.1502368265246</v>
      </c>
      <c r="X36" s="10">
        <f>M36/D36</f>
        <v>0.118500719718007</v>
      </c>
      <c r="Y36" s="11">
        <v>899</v>
      </c>
      <c r="Z36" s="13">
        <v>5</v>
      </c>
      <c r="AA36" s="14">
        <f>V36+W36*Z36+X36*Y36</f>
        <v>1910.377081159110</v>
      </c>
    </row>
    <row r="37" ht="26.55" customHeight="1">
      <c r="A37" t="s" s="8">
        <v>131</v>
      </c>
      <c r="B37" t="s" s="8">
        <v>132</v>
      </c>
      <c r="C37" t="s" s="8">
        <v>133</v>
      </c>
      <c r="D37" s="9">
        <v>1765.34</v>
      </c>
      <c r="E37" s="9">
        <v>750</v>
      </c>
      <c r="F37" s="9">
        <v>250</v>
      </c>
      <c r="G37" s="9">
        <v>449.83</v>
      </c>
      <c r="H37" s="9">
        <v>50</v>
      </c>
      <c r="I37" s="9">
        <v>50.03</v>
      </c>
      <c r="J37" s="9">
        <v>89.7</v>
      </c>
      <c r="K37" s="9">
        <v>1129.83</v>
      </c>
      <c r="L37" s="9">
        <v>159.85</v>
      </c>
      <c r="M37" s="9">
        <v>166.49</v>
      </c>
      <c r="N37" s="9">
        <v>100</v>
      </c>
      <c r="O37" s="9">
        <v>159.79</v>
      </c>
      <c r="P37" s="9">
        <v>3355.52</v>
      </c>
      <c r="Q37" s="9">
        <v>25.78</v>
      </c>
      <c r="R37" s="9">
        <v>5</v>
      </c>
      <c r="S37" s="10"/>
      <c r="T37" s="11">
        <f>F37+H37+I37+L37+N37+J37</f>
        <v>699.58</v>
      </c>
      <c r="U37" s="12">
        <f>K37/R37</f>
        <v>225.966</v>
      </c>
      <c r="V37" s="10">
        <f>T37+U37+IF(Y37*0.15&gt;750,Y37*0.15,750)</f>
        <v>1675.546</v>
      </c>
      <c r="W37" s="10">
        <f>G37/Q37</f>
        <v>17.4487975174554</v>
      </c>
      <c r="X37" s="10">
        <f>M37/D37</f>
        <v>0.0943104444469621</v>
      </c>
      <c r="Y37" s="11">
        <v>899</v>
      </c>
      <c r="Z37" s="13">
        <v>5</v>
      </c>
      <c r="AA37" s="14">
        <f>V37+W37*Z37+X37*Y37</f>
        <v>1847.5750771451</v>
      </c>
    </row>
    <row r="38" ht="26.55" customHeight="1">
      <c r="A38" t="s" s="8">
        <v>134</v>
      </c>
      <c r="B38" t="s" s="8">
        <v>135</v>
      </c>
      <c r="C38" t="s" s="8">
        <v>136</v>
      </c>
      <c r="D38" s="9">
        <v>4034.56</v>
      </c>
      <c r="E38" s="9">
        <v>750</v>
      </c>
      <c r="F38" s="9">
        <v>250</v>
      </c>
      <c r="G38" s="9">
        <v>409.31</v>
      </c>
      <c r="H38" s="9">
        <v>60.52</v>
      </c>
      <c r="I38" s="9">
        <v>50.03</v>
      </c>
      <c r="J38" s="9">
        <v>238.63</v>
      </c>
      <c r="K38" s="9">
        <v>764.1799999999999</v>
      </c>
      <c r="L38" s="9">
        <v>29.9</v>
      </c>
      <c r="M38" s="9">
        <v>341.17</v>
      </c>
      <c r="N38" s="9">
        <v>100</v>
      </c>
      <c r="O38" s="9">
        <v>149.69</v>
      </c>
      <c r="P38" s="9">
        <v>3143.42</v>
      </c>
      <c r="Q38" s="9">
        <v>21.49</v>
      </c>
      <c r="R38" s="9">
        <v>4</v>
      </c>
      <c r="S38" s="10"/>
      <c r="T38" s="11">
        <f>F38+H38+I38+L38+N38+J38</f>
        <v>729.08</v>
      </c>
      <c r="U38" s="12">
        <f>K38/R38</f>
        <v>191.045</v>
      </c>
      <c r="V38" s="10">
        <f>T38+U38+IF(Y38*0.15&gt;750,Y38*0.15,750)</f>
        <v>1670.125</v>
      </c>
      <c r="W38" s="10">
        <f>G38/Q38</f>
        <v>19.046533271289</v>
      </c>
      <c r="X38" s="10">
        <f>M38/D38</f>
        <v>0.0845618853109137</v>
      </c>
      <c r="Y38" s="11">
        <v>0</v>
      </c>
      <c r="Z38" s="13">
        <v>0</v>
      </c>
      <c r="AA38" s="14">
        <f>V38+W38*Z38+X38*Y38</f>
        <v>1670.125</v>
      </c>
    </row>
    <row r="39" ht="13.55" customHeight="1">
      <c r="A39" s="15"/>
      <c r="B39" t="s" s="8">
        <v>137</v>
      </c>
      <c r="C39" t="s" s="8">
        <v>138</v>
      </c>
      <c r="D39" s="9">
        <v>9401.68</v>
      </c>
      <c r="E39" s="9">
        <v>940.17</v>
      </c>
      <c r="F39" s="9">
        <v>250</v>
      </c>
      <c r="G39" s="9">
        <v>1255.26</v>
      </c>
      <c r="H39" s="9">
        <v>141.03</v>
      </c>
      <c r="I39" s="9">
        <v>126.5</v>
      </c>
      <c r="J39" s="9">
        <v>483</v>
      </c>
      <c r="K39" s="9">
        <v>4363.09</v>
      </c>
      <c r="L39" s="9">
        <v>0</v>
      </c>
      <c r="M39" s="9">
        <v>2693.55</v>
      </c>
      <c r="N39" s="9">
        <v>100</v>
      </c>
      <c r="O39" s="9">
        <v>517.63</v>
      </c>
      <c r="P39" s="9">
        <f>SUM(E39:O39)</f>
        <v>10870.23</v>
      </c>
      <c r="Q39" s="9">
        <v>94.98</v>
      </c>
      <c r="R39" s="9">
        <v>14</v>
      </c>
      <c r="S39" s="10"/>
      <c r="T39" s="11">
        <f>F39+H39+I39+L39+N39+J39</f>
        <v>1100.53</v>
      </c>
      <c r="U39" s="12">
        <f>K39/R39</f>
        <v>311.649285714286</v>
      </c>
      <c r="V39" s="10">
        <f>T39+U39+IF(Y39*0.15&gt;750,Y39*0.15,750)</f>
        <v>2162.179285714290</v>
      </c>
      <c r="W39" s="10">
        <f>G39/Q39</f>
        <v>13.2160454832596</v>
      </c>
      <c r="X39" s="10">
        <f>M39/D39</f>
        <v>0.286496668680491</v>
      </c>
      <c r="Y39" s="11">
        <v>1977</v>
      </c>
      <c r="Z39" s="13">
        <v>11</v>
      </c>
      <c r="AA39" s="14">
        <f>V39+W39*Z39+X39*Y39</f>
        <v>2873.959700011480</v>
      </c>
    </row>
    <row r="40" ht="26.55" customHeight="1">
      <c r="A40" t="s" s="8">
        <v>139</v>
      </c>
      <c r="B40" t="s" s="8">
        <v>140</v>
      </c>
      <c r="C40" t="s" s="8">
        <v>141</v>
      </c>
      <c r="D40" s="9">
        <v>2471.44</v>
      </c>
      <c r="E40" s="9">
        <v>750</v>
      </c>
      <c r="F40" s="9">
        <v>250</v>
      </c>
      <c r="G40" s="9">
        <v>843.3</v>
      </c>
      <c r="H40" s="9">
        <v>50</v>
      </c>
      <c r="I40" s="9">
        <v>632.5</v>
      </c>
      <c r="J40" s="9">
        <v>506</v>
      </c>
      <c r="K40" s="9">
        <v>2277</v>
      </c>
      <c r="L40" s="9">
        <v>1688.78</v>
      </c>
      <c r="M40" s="9">
        <v>327.14</v>
      </c>
      <c r="N40" s="9">
        <v>100</v>
      </c>
      <c r="O40" s="9">
        <v>371.24</v>
      </c>
      <c r="P40" s="9">
        <v>7795.96</v>
      </c>
      <c r="Q40" s="9">
        <v>24.6</v>
      </c>
      <c r="R40" s="9">
        <v>5</v>
      </c>
      <c r="S40" s="10"/>
      <c r="T40" s="11">
        <f>F40+H40+I40+L40+N40+J40</f>
        <v>3227.28</v>
      </c>
      <c r="U40" s="12">
        <f>K40/R40</f>
        <v>455.4</v>
      </c>
      <c r="V40" s="10">
        <f>T40+U40+IF(Y40*0.15&gt;750,Y40*0.15,750)</f>
        <v>4432.68</v>
      </c>
      <c r="W40" s="10">
        <f>G40/Q40</f>
        <v>34.280487804878</v>
      </c>
      <c r="X40" s="10">
        <f>M40/D40</f>
        <v>0.132368174020005</v>
      </c>
      <c r="Y40" s="11">
        <v>0</v>
      </c>
      <c r="Z40" s="13">
        <v>0</v>
      </c>
      <c r="AA40" s="14">
        <f>V40+W40*Z40+X40*Y40</f>
        <v>4432.68</v>
      </c>
    </row>
    <row r="41" ht="26.55" customHeight="1">
      <c r="A41" t="s" s="8">
        <v>142</v>
      </c>
      <c r="B41" t="s" s="8">
        <v>143</v>
      </c>
      <c r="C41" t="s" s="8">
        <v>144</v>
      </c>
      <c r="D41" s="9">
        <v>2911.83</v>
      </c>
      <c r="E41" s="9">
        <v>750</v>
      </c>
      <c r="F41" s="9">
        <v>250</v>
      </c>
      <c r="G41" s="9">
        <v>453.61</v>
      </c>
      <c r="H41" s="9">
        <v>50</v>
      </c>
      <c r="I41" s="9">
        <v>667</v>
      </c>
      <c r="J41" s="9">
        <v>517.5</v>
      </c>
      <c r="K41" s="9">
        <v>2035.5</v>
      </c>
      <c r="L41" s="9">
        <v>1092.5</v>
      </c>
      <c r="M41" s="9">
        <v>1603.68</v>
      </c>
      <c r="N41" s="9">
        <v>100</v>
      </c>
      <c r="O41" s="9">
        <v>375.99</v>
      </c>
      <c r="P41" s="9">
        <v>7895.78</v>
      </c>
      <c r="Q41" s="9">
        <v>32.6</v>
      </c>
      <c r="R41" s="9">
        <v>4</v>
      </c>
      <c r="S41" s="10"/>
      <c r="T41" s="11">
        <f>F41+H41+I41+L41+N41+J41</f>
        <v>2677</v>
      </c>
      <c r="U41" s="12">
        <f>K41/R41</f>
        <v>508.875</v>
      </c>
      <c r="V41" s="10">
        <f>T41+U41+IF(Y41*0.15&gt;750,Y41*0.15,750)</f>
        <v>3935.875</v>
      </c>
      <c r="W41" s="10">
        <f>G41/Q41</f>
        <v>13.9144171779141</v>
      </c>
      <c r="X41" s="10">
        <f>M41/D41</f>
        <v>0.550746437807152</v>
      </c>
      <c r="Y41" s="11">
        <v>0</v>
      </c>
      <c r="Z41" s="13">
        <v>0</v>
      </c>
      <c r="AA41" s="14">
        <f>V41+W41*Z41+X41*Y41</f>
        <v>3935.875</v>
      </c>
    </row>
    <row r="42" ht="26.55" customHeight="1">
      <c r="A42" t="s" s="8">
        <v>145</v>
      </c>
      <c r="B42" t="s" s="8">
        <v>146</v>
      </c>
      <c r="C42" t="s" s="8">
        <v>147</v>
      </c>
      <c r="D42" s="9">
        <v>9659.799999999999</v>
      </c>
      <c r="E42" s="9">
        <v>1207.48</v>
      </c>
      <c r="F42" s="9">
        <v>250</v>
      </c>
      <c r="G42" s="9">
        <v>757.1799999999999</v>
      </c>
      <c r="H42" s="9">
        <v>144.9</v>
      </c>
      <c r="I42" s="9">
        <v>1079.61</v>
      </c>
      <c r="J42" s="9">
        <v>588.9400000000001</v>
      </c>
      <c r="K42" s="9">
        <v>4547.55</v>
      </c>
      <c r="L42" s="9">
        <v>0</v>
      </c>
      <c r="M42" s="9">
        <v>14252.8</v>
      </c>
      <c r="N42" s="9">
        <v>100</v>
      </c>
      <c r="O42" s="9">
        <v>1146.42</v>
      </c>
      <c r="P42" s="9">
        <v>24074.87</v>
      </c>
      <c r="Q42" s="9">
        <v>51.58</v>
      </c>
      <c r="R42" s="9">
        <v>7</v>
      </c>
      <c r="S42" s="10"/>
      <c r="T42" s="11">
        <f>F42+H42+I42+L42+N42+J42</f>
        <v>2163.45</v>
      </c>
      <c r="U42" s="12">
        <f>K42/R42</f>
        <v>649.65</v>
      </c>
      <c r="V42" s="10">
        <f>T42+U42+IF(Y42*0.15&gt;750,Y42*0.15,750)</f>
        <v>3563.1</v>
      </c>
      <c r="W42" s="10">
        <f>G42/Q42</f>
        <v>14.679720822024</v>
      </c>
      <c r="X42" s="10">
        <f>M42/D42</f>
        <v>1.47547568272635</v>
      </c>
      <c r="Y42" s="11">
        <v>1438</v>
      </c>
      <c r="Z42" s="13">
        <v>8</v>
      </c>
      <c r="AA42" s="14">
        <f>V42+W42*Z42+X42*Y42</f>
        <v>5802.271798336680</v>
      </c>
    </row>
    <row r="43" ht="26.55" customHeight="1">
      <c r="A43" t="s" s="8">
        <v>148</v>
      </c>
      <c r="B43" t="s" s="8">
        <v>149</v>
      </c>
      <c r="C43" t="s" s="8">
        <v>150</v>
      </c>
      <c r="D43" s="9">
        <v>1985.53</v>
      </c>
      <c r="E43" s="9">
        <v>750</v>
      </c>
      <c r="F43" s="9">
        <v>250</v>
      </c>
      <c r="G43" s="9">
        <v>425.18</v>
      </c>
      <c r="H43" s="9">
        <v>50</v>
      </c>
      <c r="I43" s="9">
        <v>115</v>
      </c>
      <c r="J43" s="9">
        <v>171.34</v>
      </c>
      <c r="K43" s="9">
        <v>600.17</v>
      </c>
      <c r="L43" s="9">
        <v>0</v>
      </c>
      <c r="M43" s="9">
        <v>215.97</v>
      </c>
      <c r="N43" s="9">
        <v>100</v>
      </c>
      <c r="O43" s="9">
        <v>133.88</v>
      </c>
      <c r="P43" s="9">
        <v>2811.54</v>
      </c>
      <c r="Q43" s="9">
        <v>29.78</v>
      </c>
      <c r="R43" s="9">
        <v>5</v>
      </c>
      <c r="S43" s="10"/>
      <c r="T43" s="11">
        <f>F43+H43+I43+L43+N43+J43</f>
        <v>686.34</v>
      </c>
      <c r="U43" s="12">
        <f>K43/R43</f>
        <v>120.034</v>
      </c>
      <c r="V43" s="10">
        <f>T43+U43+IF(Y43*0.15&gt;750,Y43*0.15,750)</f>
        <v>1615.174</v>
      </c>
      <c r="W43" s="10">
        <f>G43/Q43</f>
        <v>14.2773673606447</v>
      </c>
      <c r="X43" s="10">
        <f>M43/D43</f>
        <v>0.10877196516799</v>
      </c>
      <c r="Y43" s="11">
        <v>5392</v>
      </c>
      <c r="Z43" s="13">
        <v>25</v>
      </c>
      <c r="AA43" s="14">
        <f>V43+W43*Z43+X43*Y43</f>
        <v>2558.606620201920</v>
      </c>
    </row>
    <row r="44" ht="26.55" customHeight="1">
      <c r="A44" t="s" s="8">
        <v>151</v>
      </c>
      <c r="B44" t="s" s="8">
        <v>152</v>
      </c>
      <c r="C44" t="s" s="8">
        <v>153</v>
      </c>
      <c r="D44" s="9">
        <v>4742.57</v>
      </c>
      <c r="E44" s="9">
        <v>750</v>
      </c>
      <c r="F44" s="9">
        <v>250</v>
      </c>
      <c r="G44" s="9">
        <v>341.72</v>
      </c>
      <c r="H44" s="9">
        <v>71.14</v>
      </c>
      <c r="I44" s="9">
        <v>477.25</v>
      </c>
      <c r="J44" s="9">
        <v>402.5</v>
      </c>
      <c r="K44" s="9">
        <v>379.5</v>
      </c>
      <c r="L44" s="9">
        <v>126.5</v>
      </c>
      <c r="M44" s="9">
        <v>1346.57</v>
      </c>
      <c r="N44" s="9">
        <v>100</v>
      </c>
      <c r="O44" s="9">
        <v>212.26</v>
      </c>
      <c r="P44" s="9">
        <v>4457.44</v>
      </c>
      <c r="Q44" s="9">
        <v>17.2</v>
      </c>
      <c r="R44" s="9">
        <v>2</v>
      </c>
      <c r="S44" s="10"/>
      <c r="T44" s="11">
        <f>F44+H44+I44+L44+N44+J44</f>
        <v>1427.39</v>
      </c>
      <c r="U44" s="12">
        <f>K44/R44</f>
        <v>189.75</v>
      </c>
      <c r="V44" s="10">
        <f>T44+U44+IF(Y44*0.15&gt;750,Y44*0.15,750)</f>
        <v>2367.14</v>
      </c>
      <c r="W44" s="10">
        <f>G44/Q44</f>
        <v>19.8674418604651</v>
      </c>
      <c r="X44" s="10">
        <f>M44/D44</f>
        <v>0.283932551338198</v>
      </c>
      <c r="Y44" s="11">
        <v>0</v>
      </c>
      <c r="Z44" s="13">
        <v>0</v>
      </c>
      <c r="AA44" s="14">
        <f>V44+W44*Z44+X44*Y44</f>
        <v>2367.14</v>
      </c>
    </row>
    <row r="45" ht="26.55" customHeight="1">
      <c r="A45" t="s" s="8">
        <v>154</v>
      </c>
      <c r="B45" t="s" s="8">
        <v>155</v>
      </c>
      <c r="C45" t="s" s="8">
        <v>156</v>
      </c>
      <c r="D45" s="9">
        <v>4473.03</v>
      </c>
      <c r="E45" s="9">
        <v>750</v>
      </c>
      <c r="F45" s="9">
        <v>250</v>
      </c>
      <c r="G45" s="9">
        <v>535.76</v>
      </c>
      <c r="H45" s="9">
        <v>67.09999999999999</v>
      </c>
      <c r="I45" s="9">
        <v>345</v>
      </c>
      <c r="J45" s="9">
        <v>345</v>
      </c>
      <c r="K45" s="9">
        <v>402.5</v>
      </c>
      <c r="L45" s="9">
        <v>99.98999999999999</v>
      </c>
      <c r="M45" s="9">
        <v>1120.11</v>
      </c>
      <c r="N45" s="9">
        <v>100</v>
      </c>
      <c r="O45" s="9">
        <v>200.77</v>
      </c>
      <c r="P45" s="9">
        <v>4216.22</v>
      </c>
      <c r="Q45" s="9">
        <v>32.6</v>
      </c>
      <c r="R45" s="9">
        <v>5</v>
      </c>
      <c r="S45" s="10"/>
      <c r="T45" s="11">
        <f>F45+H45+I45+L45+N45+J45</f>
        <v>1207.09</v>
      </c>
      <c r="U45" s="12">
        <f>K45/R45</f>
        <v>80.5</v>
      </c>
      <c r="V45" s="10">
        <f>T45+U45+IF(Y45*0.15&gt;750,Y45*0.15,750)</f>
        <v>2037.59</v>
      </c>
      <c r="W45" s="10">
        <f>G45/Q45</f>
        <v>16.4343558282209</v>
      </c>
      <c r="X45" s="10">
        <f>M45/D45</f>
        <v>0.250414148798465</v>
      </c>
      <c r="Y45" s="11">
        <v>0</v>
      </c>
      <c r="Z45" s="13">
        <v>0</v>
      </c>
      <c r="AA45" s="14">
        <f>V45+W45*Z45+X45*Y45</f>
        <v>2037.59</v>
      </c>
    </row>
    <row r="46" ht="26.55" customHeight="1">
      <c r="A46" t="s" s="8">
        <v>157</v>
      </c>
      <c r="B46" t="s" s="8">
        <v>158</v>
      </c>
      <c r="C46" t="s" s="8">
        <v>159</v>
      </c>
      <c r="D46" s="9">
        <v>220.19</v>
      </c>
      <c r="E46" s="9">
        <v>750</v>
      </c>
      <c r="F46" s="9">
        <v>250</v>
      </c>
      <c r="G46" s="9">
        <v>175.4</v>
      </c>
      <c r="H46" s="9">
        <v>50</v>
      </c>
      <c r="I46" s="9">
        <v>345</v>
      </c>
      <c r="J46" s="9">
        <v>207</v>
      </c>
      <c r="K46" s="9">
        <v>517.5</v>
      </c>
      <c r="L46" s="9">
        <v>0</v>
      </c>
      <c r="M46" s="9">
        <v>158.06</v>
      </c>
      <c r="N46" s="9">
        <v>100</v>
      </c>
      <c r="O46" s="9">
        <v>127.65</v>
      </c>
      <c r="P46" s="9">
        <v>2680.61</v>
      </c>
      <c r="Q46" s="9">
        <v>4</v>
      </c>
      <c r="R46" s="9">
        <v>1</v>
      </c>
      <c r="S46" s="10"/>
      <c r="T46" s="11">
        <f>F46+H46+I46+L46+N46+J46</f>
        <v>952</v>
      </c>
      <c r="U46" s="12">
        <f>K46/R46</f>
        <v>517.5</v>
      </c>
      <c r="V46" s="10">
        <f>T46+U46+IF(Y46*0.15&gt;750,Y46*0.15,750)</f>
        <v>2219.5</v>
      </c>
      <c r="W46" s="10">
        <f>G46/Q46</f>
        <v>43.85</v>
      </c>
      <c r="X46" s="10">
        <f>M46/D46</f>
        <v>0.71783459739316</v>
      </c>
      <c r="Y46" s="11">
        <v>0</v>
      </c>
      <c r="Z46" s="13">
        <v>0</v>
      </c>
      <c r="AA46" s="14">
        <f>V46+W46*Z46+X46*Y46</f>
        <v>2219.5</v>
      </c>
    </row>
    <row r="47" ht="26.55" customHeight="1">
      <c r="A47" t="s" s="8">
        <v>160</v>
      </c>
      <c r="B47" t="s" s="8">
        <v>161</v>
      </c>
      <c r="C47" t="s" s="8">
        <v>162</v>
      </c>
      <c r="D47" s="9">
        <v>1100.95</v>
      </c>
      <c r="E47" s="9">
        <v>750</v>
      </c>
      <c r="F47" s="9">
        <v>250</v>
      </c>
      <c r="G47" s="9">
        <v>326.6</v>
      </c>
      <c r="H47" s="9">
        <v>50</v>
      </c>
      <c r="I47" s="9">
        <v>155.25</v>
      </c>
      <c r="J47" s="9">
        <v>126.5</v>
      </c>
      <c r="K47" s="9">
        <v>442.75</v>
      </c>
      <c r="L47" s="9">
        <v>0</v>
      </c>
      <c r="M47" s="9">
        <v>431.25</v>
      </c>
      <c r="N47" s="9">
        <v>100</v>
      </c>
      <c r="O47" s="9">
        <v>131.62</v>
      </c>
      <c r="P47" s="9">
        <v>2763.97</v>
      </c>
      <c r="Q47" s="9">
        <v>20</v>
      </c>
      <c r="R47" s="9">
        <v>3</v>
      </c>
      <c r="S47" s="10"/>
      <c r="T47" s="11">
        <f>F47+H47+I47+L47+N47+J47</f>
        <v>681.75</v>
      </c>
      <c r="U47" s="12">
        <f>K47/R47</f>
        <v>147.583333333333</v>
      </c>
      <c r="V47" s="10">
        <f>T47+U47+IF(Y47*0.15&gt;750,Y47*0.15,750)</f>
        <v>1579.333333333330</v>
      </c>
      <c r="W47" s="10">
        <f>G47/Q47</f>
        <v>16.33</v>
      </c>
      <c r="X47" s="10">
        <f>M47/D47</f>
        <v>0.391707161996458</v>
      </c>
      <c r="Y47" s="11">
        <v>0</v>
      </c>
      <c r="Z47" s="13">
        <v>0</v>
      </c>
      <c r="AA47" s="14">
        <f>V47+W47*Z47+X47*Y47</f>
        <v>1579.333333333330</v>
      </c>
    </row>
    <row r="48" ht="26.55" customHeight="1">
      <c r="A48" t="s" s="8">
        <v>163</v>
      </c>
      <c r="B48" t="s" s="8">
        <v>164</v>
      </c>
      <c r="C48" t="s" s="8">
        <v>165</v>
      </c>
      <c r="D48" s="9">
        <v>32558.56</v>
      </c>
      <c r="E48" s="9">
        <v>3255.86</v>
      </c>
      <c r="F48" s="9">
        <v>250</v>
      </c>
      <c r="G48" s="9">
        <v>925.11</v>
      </c>
      <c r="H48" s="9">
        <v>488.38</v>
      </c>
      <c r="I48" s="9">
        <v>230</v>
      </c>
      <c r="J48" s="9">
        <v>287.5</v>
      </c>
      <c r="K48" s="9">
        <v>4531</v>
      </c>
      <c r="L48" s="9">
        <v>203.55</v>
      </c>
      <c r="M48" s="9">
        <v>6444.73</v>
      </c>
      <c r="N48" s="9">
        <v>100</v>
      </c>
      <c r="O48" s="9">
        <v>835.8099999999999</v>
      </c>
      <c r="P48" s="9">
        <v>17551.94</v>
      </c>
      <c r="Q48" s="9">
        <v>125.02</v>
      </c>
      <c r="R48" s="9">
        <v>12</v>
      </c>
      <c r="S48" s="10"/>
      <c r="T48" s="11">
        <f>F48+H48+I48+L48+N48+J48</f>
        <v>1559.43</v>
      </c>
      <c r="U48" s="12">
        <f>K48/R48</f>
        <v>377.583333333333</v>
      </c>
      <c r="V48" s="10">
        <f>T48+U48+IF(Y48*0.15&gt;750,Y48*0.15,750)</f>
        <v>2687.013333333330</v>
      </c>
      <c r="W48" s="10">
        <f>G48/Q48</f>
        <v>7.39969604863222</v>
      </c>
      <c r="X48" s="10">
        <f>M48/D48</f>
        <v>0.197942722282558</v>
      </c>
      <c r="Y48" s="11">
        <v>1438</v>
      </c>
      <c r="Z48" s="13">
        <v>8</v>
      </c>
      <c r="AA48" s="14">
        <f>V48+W48*Z48+X48*Y48</f>
        <v>3030.852536364710</v>
      </c>
    </row>
    <row r="49" ht="26.55" customHeight="1">
      <c r="A49" t="s" s="8">
        <v>166</v>
      </c>
      <c r="B49" t="s" s="8">
        <v>167</v>
      </c>
      <c r="C49" t="s" s="8">
        <v>168</v>
      </c>
      <c r="D49" s="9">
        <v>1324.96</v>
      </c>
      <c r="E49" s="9">
        <v>750</v>
      </c>
      <c r="F49" s="9">
        <v>250</v>
      </c>
      <c r="G49" s="9">
        <v>304.22</v>
      </c>
      <c r="H49" s="9">
        <v>50</v>
      </c>
      <c r="I49" s="9">
        <v>230</v>
      </c>
      <c r="J49" s="9">
        <v>483</v>
      </c>
      <c r="K49" s="9">
        <v>1846.67</v>
      </c>
      <c r="L49" s="9">
        <v>760.15</v>
      </c>
      <c r="M49" s="9">
        <v>438.82</v>
      </c>
      <c r="N49" s="9">
        <v>100</v>
      </c>
      <c r="O49" s="9">
        <v>260.64</v>
      </c>
      <c r="P49" s="9">
        <v>5473.5</v>
      </c>
      <c r="Q49" s="9">
        <v>17.78</v>
      </c>
      <c r="R49" s="9">
        <v>3</v>
      </c>
      <c r="S49" s="10"/>
      <c r="T49" s="11">
        <f>F49+H49+I49+L49+N49+J49</f>
        <v>1873.15</v>
      </c>
      <c r="U49" s="12">
        <f>K49/R49</f>
        <v>615.556666666667</v>
      </c>
      <c r="V49" s="10">
        <f>T49+U49+IF(Y49*0.15&gt;750,Y49*0.15,750)</f>
        <v>3238.706666666670</v>
      </c>
      <c r="W49" s="10">
        <f>G49/Q49</f>
        <v>17.1102362204724</v>
      </c>
      <c r="X49" s="10">
        <f>M49/D49</f>
        <v>0.331194903997102</v>
      </c>
      <c r="Y49" s="11">
        <v>0</v>
      </c>
      <c r="Z49" s="13">
        <v>0</v>
      </c>
      <c r="AA49" s="14">
        <f>V49+W49*Z49+X49*Y49</f>
        <v>3238.706666666670</v>
      </c>
    </row>
    <row r="50" ht="26.55" customHeight="1">
      <c r="A50" t="s" s="8">
        <v>169</v>
      </c>
      <c r="B50" t="s" s="8">
        <v>170</v>
      </c>
      <c r="C50" t="s" s="8">
        <v>171</v>
      </c>
      <c r="D50" s="9">
        <v>884.58</v>
      </c>
      <c r="E50" s="9">
        <v>750</v>
      </c>
      <c r="F50" s="9">
        <v>250</v>
      </c>
      <c r="G50" s="9">
        <v>248.23</v>
      </c>
      <c r="H50" s="9">
        <v>50</v>
      </c>
      <c r="I50" s="9">
        <v>557.75</v>
      </c>
      <c r="J50" s="9">
        <v>172.5</v>
      </c>
      <c r="K50" s="9">
        <v>57.5</v>
      </c>
      <c r="L50" s="9">
        <v>0</v>
      </c>
      <c r="M50" s="9">
        <v>78.09999999999999</v>
      </c>
      <c r="N50" s="9">
        <v>100</v>
      </c>
      <c r="O50" s="9">
        <v>113.2</v>
      </c>
      <c r="P50" s="9">
        <v>2377.28</v>
      </c>
      <c r="Q50" s="9">
        <v>9.779999999999999</v>
      </c>
      <c r="R50" s="9">
        <v>1</v>
      </c>
      <c r="S50" s="10"/>
      <c r="T50" s="11">
        <f>F50+H50+I50+L50+N50+J50</f>
        <v>1130.25</v>
      </c>
      <c r="U50" s="12">
        <f>K50/R50</f>
        <v>57.5</v>
      </c>
      <c r="V50" s="10">
        <f>T50+U50+IF(Y50*0.15&gt;750,Y50*0.15,750)</f>
        <v>1937.75</v>
      </c>
      <c r="W50" s="10">
        <f>G50/Q50</f>
        <v>25.381390593047</v>
      </c>
      <c r="X50" s="10">
        <f>M50/D50</f>
        <v>0.08829048814126481</v>
      </c>
      <c r="Y50" s="11">
        <v>0</v>
      </c>
      <c r="Z50" s="13">
        <v>0</v>
      </c>
      <c r="AA50" s="14">
        <f>V50+W50*Z50+X50*Y50</f>
        <v>1937.75</v>
      </c>
    </row>
    <row r="51" ht="26.55" customHeight="1">
      <c r="A51" t="s" s="8">
        <v>172</v>
      </c>
      <c r="B51" t="s" s="8">
        <v>173</v>
      </c>
      <c r="C51" t="s" s="8">
        <v>174</v>
      </c>
      <c r="D51" s="9">
        <v>88839.8</v>
      </c>
      <c r="E51" s="9">
        <v>4441.99</v>
      </c>
      <c r="F51" s="9">
        <v>250</v>
      </c>
      <c r="G51" s="9">
        <v>3490.34</v>
      </c>
      <c r="H51" s="9">
        <v>1332.6</v>
      </c>
      <c r="I51" s="9">
        <v>460</v>
      </c>
      <c r="J51" s="9">
        <v>402.5</v>
      </c>
      <c r="K51" s="9">
        <v>8797.5</v>
      </c>
      <c r="L51" s="9">
        <v>0</v>
      </c>
      <c r="M51" s="9">
        <v>435.94</v>
      </c>
      <c r="N51" s="9">
        <v>100</v>
      </c>
      <c r="O51" s="9">
        <v>985.54</v>
      </c>
      <c r="P51" s="9">
        <v>20696.41</v>
      </c>
      <c r="Q51" s="9">
        <v>728.87</v>
      </c>
      <c r="R51" s="9">
        <v>86</v>
      </c>
      <c r="S51" s="10"/>
      <c r="T51" s="11">
        <f>F51+H51+I51+L51+N51+J51</f>
        <v>2545.1</v>
      </c>
      <c r="U51" s="12">
        <f>K51/R51</f>
        <v>102.296511627907</v>
      </c>
      <c r="V51" s="10">
        <f>T51+U51+IF(Y51*0.15&gt;750,Y51*0.15,750)</f>
        <v>3397.396511627910</v>
      </c>
      <c r="W51" s="10">
        <f>G51/Q51</f>
        <v>4.78870031692894</v>
      </c>
      <c r="X51" s="10">
        <f>M51/D51</f>
        <v>0.00490703491002906</v>
      </c>
      <c r="Y51" s="11">
        <v>4495</v>
      </c>
      <c r="Z51" s="13">
        <v>15</v>
      </c>
      <c r="AA51" s="14">
        <f>V51+W51*Z51+X51*Y51</f>
        <v>3491.284138302420</v>
      </c>
    </row>
    <row r="52" ht="26.55" customHeight="1">
      <c r="A52" t="s" s="8">
        <v>175</v>
      </c>
      <c r="B52" t="s" s="8">
        <v>176</v>
      </c>
      <c r="C52" t="s" s="8">
        <v>177</v>
      </c>
      <c r="D52" s="9">
        <v>440.38</v>
      </c>
      <c r="E52" s="9">
        <v>750</v>
      </c>
      <c r="F52" s="9">
        <v>250</v>
      </c>
      <c r="G52" s="9">
        <v>205.64</v>
      </c>
      <c r="H52" s="9">
        <v>50</v>
      </c>
      <c r="I52" s="9">
        <v>299</v>
      </c>
      <c r="J52" s="9">
        <v>391</v>
      </c>
      <c r="K52" s="9">
        <v>621</v>
      </c>
      <c r="L52" s="9">
        <v>92</v>
      </c>
      <c r="M52" s="9">
        <v>257.48</v>
      </c>
      <c r="N52" s="9">
        <v>100</v>
      </c>
      <c r="O52" s="9">
        <v>150.81</v>
      </c>
      <c r="P52" s="9">
        <v>3166.93</v>
      </c>
      <c r="Q52" s="9">
        <v>8</v>
      </c>
      <c r="R52" s="9">
        <v>1</v>
      </c>
      <c r="S52" s="10"/>
      <c r="T52" s="11">
        <f>F52+H52+I52+L52+N52+J52</f>
        <v>1182</v>
      </c>
      <c r="U52" s="12">
        <f>K52/R52</f>
        <v>621</v>
      </c>
      <c r="V52" s="10">
        <f>T52+U52+IF(Y52*0.15&gt;750,Y52*0.15,750)</f>
        <v>2553</v>
      </c>
      <c r="W52" s="10">
        <f>G52/Q52</f>
        <v>25.705</v>
      </c>
      <c r="X52" s="10">
        <f>M52/D52</f>
        <v>0.58467686997593</v>
      </c>
      <c r="Y52" s="11">
        <v>0</v>
      </c>
      <c r="Z52" s="13">
        <v>0</v>
      </c>
      <c r="AA52" s="14">
        <f>V52+W52*Z52+X52*Y52</f>
        <v>2553</v>
      </c>
    </row>
    <row r="53" ht="26.55" customHeight="1">
      <c r="A53" t="s" s="8">
        <v>178</v>
      </c>
      <c r="B53" t="s" s="8">
        <v>179</v>
      </c>
      <c r="C53" t="s" s="8">
        <v>180</v>
      </c>
      <c r="D53" s="9">
        <v>4695.8</v>
      </c>
      <c r="E53" s="9">
        <v>750</v>
      </c>
      <c r="F53" s="9">
        <v>250</v>
      </c>
      <c r="G53" s="9">
        <v>749.36</v>
      </c>
      <c r="H53" s="9">
        <v>70.44</v>
      </c>
      <c r="I53" s="9">
        <v>207</v>
      </c>
      <c r="J53" s="9">
        <v>276</v>
      </c>
      <c r="K53" s="9">
        <v>2817.5</v>
      </c>
      <c r="L53" s="9">
        <v>0</v>
      </c>
      <c r="M53" s="9">
        <v>429.47</v>
      </c>
      <c r="N53" s="9">
        <v>100</v>
      </c>
      <c r="O53" s="9">
        <v>282.49</v>
      </c>
      <c r="P53" s="9">
        <v>5932.26</v>
      </c>
      <c r="Q53" s="9">
        <v>52.16</v>
      </c>
      <c r="R53" s="9">
        <v>8</v>
      </c>
      <c r="S53" s="10"/>
      <c r="T53" s="16">
        <f>F53+H53+I53+L53+N53+J53</f>
        <v>903.4400000000001</v>
      </c>
      <c r="U53" s="17">
        <f>K53/R53</f>
        <v>352.1875</v>
      </c>
      <c r="V53" s="10">
        <f>T53+U53+IF(Y53*0.15&gt;750,Y53*0.15,750)</f>
        <v>2005.6275</v>
      </c>
      <c r="W53" s="10">
        <f>G53/Q53</f>
        <v>14.3665644171779</v>
      </c>
      <c r="X53" s="10">
        <f>M53/D53</f>
        <v>0.09145832446015589</v>
      </c>
      <c r="Y53" s="16">
        <v>899</v>
      </c>
      <c r="Z53" s="18">
        <v>5</v>
      </c>
      <c r="AA53" s="19">
        <f>V53+W53*Z53+X53*Y53</f>
        <v>2159.681355775570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