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SIR System Upgrade\Phase 2\17 BidDocs\4 AbsOfBid\E45\"/>
    </mc:Choice>
  </mc:AlternateContent>
  <bookViews>
    <workbookView xWindow="-120" yWindow="-120" windowWidth="19440" windowHeight="15000"/>
  </bookViews>
  <sheets>
    <sheet name="original quote" sheetId="11" r:id="rId1"/>
    <sheet name="final quote " sheetId="12" r:id="rId2"/>
    <sheet name="Reconciled Qty with Contr's amt" sheetId="5" state="hidden" r:id="rId3"/>
  </sheets>
  <definedNames>
    <definedName name="_xlnm.Print_Area" localSheetId="1">'final quote '!$A$1:$I$86</definedName>
    <definedName name="_xlnm.Print_Area" localSheetId="0">'original quote'!$A$1:$I$79</definedName>
    <definedName name="_xlnm.Print_Titles" localSheetId="1">'final quote '!$12:$13</definedName>
    <definedName name="_xlnm.Print_Titles" localSheetId="0">'original quote'!$12:$13</definedName>
    <definedName name="_xlnm.Print_Titles" localSheetId="2">'Reconciled Qty with Contr''s amt'!$11:$13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2" l="1"/>
  <c r="I24" i="12"/>
  <c r="N61" i="12" l="1"/>
  <c r="N60" i="12"/>
  <c r="N59" i="12"/>
  <c r="N58" i="12"/>
  <c r="N57" i="12"/>
  <c r="N56" i="12"/>
  <c r="N55" i="12"/>
  <c r="N24" i="12"/>
  <c r="I62" i="12"/>
  <c r="I71" i="12" s="1"/>
  <c r="X54" i="12"/>
  <c r="X62" i="12" s="1"/>
  <c r="X71" i="12" s="1"/>
  <c r="I54" i="12"/>
  <c r="X41" i="12"/>
  <c r="X52" i="12" s="1"/>
  <c r="N41" i="12"/>
  <c r="N52" i="12" s="1"/>
  <c r="I41" i="12"/>
  <c r="I52" i="12" s="1"/>
  <c r="I39" i="12"/>
  <c r="X38" i="12"/>
  <c r="N38" i="12"/>
  <c r="X37" i="12"/>
  <c r="N37" i="12"/>
  <c r="X36" i="12"/>
  <c r="N36" i="12"/>
  <c r="X35" i="12"/>
  <c r="N35" i="12"/>
  <c r="X34" i="12"/>
  <c r="N34" i="12"/>
  <c r="X33" i="12"/>
  <c r="N33" i="12"/>
  <c r="X32" i="12"/>
  <c r="N32" i="12"/>
  <c r="X31" i="12"/>
  <c r="N31" i="12"/>
  <c r="X30" i="12"/>
  <c r="N30" i="12"/>
  <c r="X29" i="12"/>
  <c r="N29" i="12"/>
  <c r="X28" i="12"/>
  <c r="N28" i="12"/>
  <c r="X24" i="12"/>
  <c r="X23" i="12"/>
  <c r="N23" i="12"/>
  <c r="I23" i="12"/>
  <c r="X22" i="12"/>
  <c r="N22" i="12"/>
  <c r="I22" i="12"/>
  <c r="X21" i="12"/>
  <c r="N21" i="12"/>
  <c r="N25" i="12" s="1"/>
  <c r="I21" i="12"/>
  <c r="X20" i="12"/>
  <c r="N20" i="12"/>
  <c r="X19" i="12"/>
  <c r="N19" i="12"/>
  <c r="X18" i="12"/>
  <c r="N18" i="12"/>
  <c r="X17" i="12"/>
  <c r="N17" i="12"/>
  <c r="X16" i="12"/>
  <c r="N16" i="12"/>
  <c r="X15" i="12"/>
  <c r="X25" i="12" s="1"/>
  <c r="X69" i="12" s="1"/>
  <c r="N15" i="12"/>
  <c r="I15" i="12"/>
  <c r="I69" i="12" s="1"/>
  <c r="I39" i="11"/>
  <c r="N39" i="12" l="1"/>
  <c r="N70" i="12" s="1"/>
  <c r="N69" i="12"/>
  <c r="X39" i="12"/>
  <c r="X70" i="12" s="1"/>
  <c r="X74" i="12" s="1"/>
  <c r="X76" i="12" s="1"/>
  <c r="N62" i="12"/>
  <c r="N71" i="12" s="1"/>
  <c r="AC76" i="12"/>
  <c r="S76" i="12"/>
  <c r="I70" i="12"/>
  <c r="I65" i="12" s="1"/>
  <c r="N38" i="11"/>
  <c r="N37" i="11"/>
  <c r="N36" i="11"/>
  <c r="N35" i="11"/>
  <c r="N34" i="11"/>
  <c r="N33" i="11"/>
  <c r="N32" i="11"/>
  <c r="N31" i="11"/>
  <c r="N30" i="11"/>
  <c r="N29" i="11"/>
  <c r="N28" i="11"/>
  <c r="N39" i="11" s="1"/>
  <c r="X24" i="11"/>
  <c r="S24" i="11"/>
  <c r="X54" i="11"/>
  <c r="X55" i="11" s="1"/>
  <c r="X64" i="11" s="1"/>
  <c r="X41" i="11"/>
  <c r="X52" i="11" s="1"/>
  <c r="X38" i="11"/>
  <c r="X37" i="11"/>
  <c r="X36" i="11"/>
  <c r="X35" i="11"/>
  <c r="X34" i="11"/>
  <c r="X33" i="11"/>
  <c r="X32" i="11"/>
  <c r="X31" i="11"/>
  <c r="X30" i="11"/>
  <c r="X29" i="11"/>
  <c r="X28" i="11"/>
  <c r="X23" i="11"/>
  <c r="X22" i="11"/>
  <c r="X21" i="11"/>
  <c r="X20" i="11"/>
  <c r="X19" i="11"/>
  <c r="X18" i="11"/>
  <c r="X17" i="11"/>
  <c r="X16" i="11"/>
  <c r="X15" i="11"/>
  <c r="X25" i="11" s="1"/>
  <c r="X62" i="11" s="1"/>
  <c r="AC54" i="11"/>
  <c r="AC55" i="11" s="1"/>
  <c r="AC64" i="11" s="1"/>
  <c r="AC41" i="11"/>
  <c r="AC52" i="11" s="1"/>
  <c r="AC38" i="11"/>
  <c r="AC37" i="11"/>
  <c r="AC36" i="11"/>
  <c r="AC35" i="11"/>
  <c r="AC34" i="11"/>
  <c r="AC33" i="11"/>
  <c r="AC32" i="11"/>
  <c r="AC31" i="11"/>
  <c r="AC30" i="11"/>
  <c r="AC29" i="11"/>
  <c r="AC28" i="11"/>
  <c r="AC39" i="11" s="1"/>
  <c r="AC23" i="11"/>
  <c r="AC22" i="11"/>
  <c r="AC25" i="11" s="1"/>
  <c r="AC62" i="11" s="1"/>
  <c r="AC21" i="11"/>
  <c r="AC20" i="11"/>
  <c r="AC19" i="11"/>
  <c r="AC18" i="11"/>
  <c r="AC17" i="11"/>
  <c r="AC16" i="11"/>
  <c r="AC15" i="11"/>
  <c r="S38" i="11"/>
  <c r="S37" i="11"/>
  <c r="S36" i="11"/>
  <c r="S35" i="11"/>
  <c r="S34" i="11"/>
  <c r="S33" i="11"/>
  <c r="S32" i="11"/>
  <c r="S31" i="11"/>
  <c r="S30" i="11"/>
  <c r="S29" i="11"/>
  <c r="S28" i="11"/>
  <c r="S54" i="11"/>
  <c r="S55" i="11" s="1"/>
  <c r="S64" i="11" s="1"/>
  <c r="S41" i="11"/>
  <c r="S52" i="11" s="1"/>
  <c r="S63" i="11" s="1"/>
  <c r="S23" i="11"/>
  <c r="S22" i="11"/>
  <c r="S21" i="11"/>
  <c r="S20" i="11"/>
  <c r="S19" i="11"/>
  <c r="S18" i="11"/>
  <c r="S17" i="11"/>
  <c r="S16" i="11"/>
  <c r="S15" i="11"/>
  <c r="N74" i="12" l="1"/>
  <c r="N76" i="12" s="1"/>
  <c r="I66" i="12"/>
  <c r="I72" i="12"/>
  <c r="X39" i="11"/>
  <c r="X63" i="11"/>
  <c r="AC63" i="11"/>
  <c r="AC67" i="11" s="1"/>
  <c r="AC69" i="11" s="1"/>
  <c r="S62" i="11"/>
  <c r="N20" i="11"/>
  <c r="N19" i="11"/>
  <c r="N18" i="11"/>
  <c r="N17" i="11"/>
  <c r="N16" i="11"/>
  <c r="N54" i="11"/>
  <c r="N55" i="11" s="1"/>
  <c r="N64" i="11" s="1"/>
  <c r="N41" i="11"/>
  <c r="N52" i="11" s="1"/>
  <c r="N63" i="11" s="1"/>
  <c r="N23" i="11"/>
  <c r="N22" i="11"/>
  <c r="N21" i="11"/>
  <c r="N15" i="11"/>
  <c r="I74" i="12" l="1"/>
  <c r="I76" i="12" s="1"/>
  <c r="N25" i="11"/>
  <c r="X67" i="11"/>
  <c r="X69" i="11" s="1"/>
  <c r="S67" i="11"/>
  <c r="S69" i="11" s="1"/>
  <c r="N62" i="11"/>
  <c r="N67" i="11" s="1"/>
  <c r="I54" i="11"/>
  <c r="I55" i="11" s="1"/>
  <c r="I64" i="11" s="1"/>
  <c r="I41" i="11"/>
  <c r="I23" i="11"/>
  <c r="I22" i="11"/>
  <c r="I52" i="11" l="1"/>
  <c r="I63" i="11"/>
  <c r="N69" i="11"/>
  <c r="I21" i="11" l="1"/>
  <c r="I15" i="11" l="1"/>
  <c r="I25" i="11" s="1"/>
  <c r="I62" i="11" l="1"/>
  <c r="I65" i="11" s="1"/>
  <c r="I59" i="11"/>
  <c r="I58" i="11" l="1"/>
  <c r="I67" i="11" s="1"/>
  <c r="I69" i="11" s="1"/>
</calcChain>
</file>

<file path=xl/sharedStrings.xml><?xml version="1.0" encoding="utf-8"?>
<sst xmlns="http://schemas.openxmlformats.org/spreadsheetml/2006/main" count="459" uniqueCount="123">
  <si>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</si>
  <si>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</si>
  <si>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</si>
  <si>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</si>
  <si>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</si>
  <si>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</si>
  <si>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</si>
  <si>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</si>
  <si>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</si>
  <si>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Prepared by:</t>
  </si>
  <si>
    <t>lot</t>
  </si>
  <si>
    <t>PR Number</t>
  </si>
  <si>
    <t>Doc. Control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</si>
  <si>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</si>
  <si>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</si>
  <si>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</si>
  <si>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</si>
  <si>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</si>
  <si>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</si>
  <si>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</si>
  <si>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</si>
  <si>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</si>
  <si>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</si>
  <si>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</si>
  <si>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</si>
  <si>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</si>
  <si>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</si>
  <si>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</si>
  <si>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</si>
  <si>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</si>
  <si>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</si>
  <si>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</si>
  <si>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</si>
  <si>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</si>
  <si>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</si>
  <si>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WELLERT G. EGUIA</t>
  </si>
  <si>
    <t>Safety Provisions</t>
  </si>
  <si>
    <t>pcs</t>
  </si>
  <si>
    <t>Tools &amp; Equipment Rentals</t>
  </si>
  <si>
    <t xml:space="preserve"> </t>
  </si>
  <si>
    <t>Sub-Total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</si>
  <si>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</si>
  <si>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</si>
  <si>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</si>
  <si>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</si>
  <si>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</si>
  <si>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</si>
  <si>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</si>
  <si>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</si>
  <si>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</si>
  <si>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C.</t>
  </si>
  <si>
    <t>Administrative</t>
  </si>
  <si>
    <t>Demobilization</t>
  </si>
  <si>
    <t>Mobilization/Temfacil/Housing, Personnel travel, etc.</t>
  </si>
  <si>
    <t>Project Head</t>
  </si>
  <si>
    <t>Project Engineer</t>
  </si>
  <si>
    <t>Lngth</t>
  </si>
  <si>
    <t>F O R M S</t>
  </si>
  <si>
    <t>BID BREAKDOWN DATA SHEET</t>
  </si>
  <si>
    <t>PROJECT TITLE:</t>
  </si>
  <si>
    <t>Date:</t>
  </si>
  <si>
    <t>COST CENTER:</t>
  </si>
  <si>
    <t>Reference:</t>
  </si>
  <si>
    <t>MARK ANTHONY P. PANA</t>
  </si>
  <si>
    <t>E.</t>
  </si>
  <si>
    <t>Materials</t>
  </si>
  <si>
    <t>SS304 seamless pipe 1" dia. X sch40 x 6m</t>
  </si>
  <si>
    <t>SS304 seamless elbow 1" dia. X sch40 x 6m</t>
  </si>
  <si>
    <t>SS304 seamless equal tee 1" dia. X sch40 x 6m</t>
  </si>
  <si>
    <t>CONSUMABLES</t>
  </si>
  <si>
    <t xml:space="preserve">LABOR COSTING </t>
  </si>
  <si>
    <t>SUPPLY OF MATERIALS, LABOR, CONSUMABLES, TOOLS, TECHNICAL SUPERVISION, TESTING AND COMMISSIONING FOR THE PROPOSED E45 Upgradation of SIR System - Installation of hot water line</t>
  </si>
  <si>
    <t>RHAJTEK</t>
  </si>
  <si>
    <t>O&amp;J</t>
  </si>
  <si>
    <t>FEDCON</t>
  </si>
  <si>
    <t>In-House</t>
  </si>
  <si>
    <t>House rental</t>
  </si>
  <si>
    <t>Safety and health requirements</t>
  </si>
  <si>
    <t>Scaffolding</t>
  </si>
  <si>
    <t>Tools and equipments</t>
  </si>
  <si>
    <t>Delivery of materials at Nestle CDO</t>
  </si>
  <si>
    <t>APCI</t>
  </si>
  <si>
    <t>Rockwoll insulation 25mmthk,pre-form  x 24'' L</t>
  </si>
  <si>
    <t>SS304 cladding gauge 26</t>
  </si>
  <si>
    <t>valves and flanges (NPI to supply)</t>
  </si>
  <si>
    <t>SS304 pipe 3/4" dia x 6m</t>
  </si>
  <si>
    <t>lngth</t>
  </si>
  <si>
    <t>SS304 flat bar 25mm x 6mm thk x 6m</t>
  </si>
  <si>
    <t>Bolt and lock nut SS304 10mm x 1 1/2'' L  (dome type) complete Sets</t>
  </si>
  <si>
    <t>sets</t>
  </si>
  <si>
    <t>SS304 angle bar 25mm x 25mm x 4mm thk x 6m</t>
  </si>
  <si>
    <t>le</t>
  </si>
  <si>
    <t>installation of tagging (tagging NPI to supply)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</si>
  <si>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</si>
  <si>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</si>
  <si>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</si>
  <si>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</si>
  <si>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</si>
  <si>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kgs</t>
  </si>
  <si>
    <t>Tig cleene</t>
  </si>
  <si>
    <t>jar</t>
  </si>
  <si>
    <t>Argon Gas</t>
  </si>
  <si>
    <t>cyl</t>
  </si>
  <si>
    <t>Sand Paper, # 120</t>
  </si>
  <si>
    <t>Flap Wheel, 4"Ø</t>
  </si>
  <si>
    <t>Miscelleneous</t>
  </si>
  <si>
    <t>working days</t>
  </si>
  <si>
    <t>Contingency</t>
  </si>
  <si>
    <t>Scaffolding and structural analysis</t>
  </si>
  <si>
    <t>30 working days</t>
  </si>
  <si>
    <t>Original Quote (In-house) + Original Quote (Contractors)</t>
  </si>
  <si>
    <t>Final Quote (In-house) + Final Quote (Contractors)</t>
  </si>
  <si>
    <t>Safety officer</t>
  </si>
  <si>
    <t>QA/QC inspector</t>
  </si>
  <si>
    <t>Foreman</t>
  </si>
  <si>
    <t>Fitter</t>
  </si>
  <si>
    <t>Welder</t>
  </si>
  <si>
    <t>Skilled/helper</t>
  </si>
  <si>
    <t>Project in charge</t>
  </si>
  <si>
    <t>Not included in the technical reconciliation</t>
  </si>
  <si>
    <t>Did not join in the technical reconciliation</t>
  </si>
  <si>
    <t>D.</t>
  </si>
  <si>
    <t>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</si>
</sst>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9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43" fontId="57" fillId="0" borderId="0" applyFont="0" applyFill="0" applyBorder="0" applyAlignment="0" applyProtection="0"/>
  </cellStyleXfs>
  <cellXfs count="384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43" fontId="34" fillId="5" borderId="38" xfId="2" applyNumberFormat="1" applyFont="1" applyFill="1" applyBorder="1" applyAlignment="1">
      <alignment vertical="center" wrapText="1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61" fillId="0" borderId="0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49" fontId="60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2" fontId="62" fillId="0" borderId="0" xfId="0" applyNumberFormat="1" applyFont="1" applyBorder="1" applyAlignment="1">
      <alignment horizontal="center" vertical="top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49" fontId="60" fillId="0" borderId="0" xfId="0" applyNumberFormat="1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43" fontId="10" fillId="0" borderId="31" xfId="58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 wrapText="1"/>
    </xf>
    <xf numFmtId="43" fontId="10" fillId="0" borderId="31" xfId="58" applyFont="1" applyFill="1" applyBorder="1" applyAlignment="1">
      <alignment horizontal="center" vertical="center"/>
    </xf>
    <xf numFmtId="43" fontId="10" fillId="0" borderId="66" xfId="2" applyFont="1" applyFill="1" applyBorder="1" applyAlignment="1">
      <alignment vertical="center"/>
    </xf>
    <xf numFmtId="0" fontId="16" fillId="0" borderId="32" xfId="0" applyFont="1" applyFill="1" applyBorder="1" applyAlignment="1">
      <alignment horizontal="right" vertical="center"/>
    </xf>
    <xf numFmtId="0" fontId="0" fillId="0" borderId="18" xfId="0" applyFill="1" applyBorder="1" applyAlignment="1">
      <alignment vertical="center" wrapText="1"/>
    </xf>
    <xf numFmtId="43" fontId="10" fillId="0" borderId="67" xfId="2" applyFont="1" applyFill="1" applyBorder="1" applyAlignment="1">
      <alignment vertical="center"/>
    </xf>
    <xf numFmtId="0" fontId="0" fillId="0" borderId="5" xfId="0" applyBorder="1" applyAlignment="1">
      <alignment horizontal="center" vertical="top" wrapText="1"/>
    </xf>
    <xf numFmtId="43" fontId="0" fillId="0" borderId="5" xfId="0" applyNumberForma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center"/>
    </xf>
    <xf numFmtId="43" fontId="10" fillId="0" borderId="18" xfId="2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43" fontId="10" fillId="0" borderId="10" xfId="58" applyFont="1" applyBorder="1" applyAlignment="1">
      <alignment horizontal="center" vertical="center"/>
    </xf>
    <xf numFmtId="43" fontId="11" fillId="0" borderId="32" xfId="58" applyFont="1" applyBorder="1" applyAlignment="1">
      <alignment horizontal="center" vertical="center"/>
    </xf>
    <xf numFmtId="43" fontId="10" fillId="0" borderId="66" xfId="2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43" fontId="10" fillId="0" borderId="67" xfId="2" applyFont="1" applyBorder="1" applyAlignment="1">
      <alignment vertical="center"/>
    </xf>
    <xf numFmtId="43" fontId="18" fillId="0" borderId="18" xfId="2" applyFont="1" applyBorder="1" applyAlignment="1">
      <alignment vertical="center"/>
    </xf>
    <xf numFmtId="43" fontId="16" fillId="0" borderId="68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43" fontId="10" fillId="0" borderId="58" xfId="2" applyFont="1" applyFill="1" applyBorder="1" applyAlignment="1">
      <alignment vertical="center"/>
    </xf>
    <xf numFmtId="43" fontId="0" fillId="0" borderId="66" xfId="0" applyNumberFormat="1" applyBorder="1" applyAlignment="1">
      <alignment horizontal="center" vertical="top" wrapText="1"/>
    </xf>
    <xf numFmtId="43" fontId="19" fillId="0" borderId="66" xfId="2" applyFont="1" applyFill="1" applyBorder="1" applyAlignment="1">
      <alignment vertical="center"/>
    </xf>
    <xf numFmtId="0" fontId="0" fillId="0" borderId="66" xfId="0" applyBorder="1" applyAlignment="1">
      <alignment horizontal="center" vertical="top" wrapText="1"/>
    </xf>
    <xf numFmtId="43" fontId="24" fillId="0" borderId="66" xfId="2" applyFont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19" fillId="0" borderId="66" xfId="2" applyFont="1" applyBorder="1" applyAlignment="1">
      <alignment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63" fillId="0" borderId="57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0" fontId="63" fillId="5" borderId="57" xfId="0" applyFont="1" applyFill="1" applyBorder="1" applyAlignment="1">
      <alignment horizontal="center" vertical="center"/>
    </xf>
    <xf numFmtId="0" fontId="63" fillId="5" borderId="0" xfId="0" applyFont="1" applyFill="1" applyBorder="1" applyAlignment="1">
      <alignment horizontal="center" vertical="center"/>
    </xf>
    <xf numFmtId="0" fontId="63" fillId="5" borderId="54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 wrapText="1"/>
    </xf>
    <xf numFmtId="2" fontId="62" fillId="0" borderId="0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4" xfId="0" applyFont="1" applyBorder="1" applyAlignment="1">
      <alignment horizontal="center" vertical="top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49" fontId="60" fillId="0" borderId="0" xfId="0" applyNumberFormat="1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7" xfId="0" applyFont="1" applyBorder="1" applyAlignment="1">
      <alignment horizontal="left" vertical="center" indent="3"/>
    </xf>
    <xf numFmtId="0" fontId="10" fillId="0" borderId="10" xfId="0" applyFont="1" applyBorder="1" applyAlignment="1">
      <alignment horizontal="left" vertical="center" indent="3"/>
    </xf>
    <xf numFmtId="0" fontId="10" fillId="0" borderId="16" xfId="0" applyFont="1" applyBorder="1" applyAlignment="1">
      <alignment horizontal="left" vertical="center" indent="3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7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43" fontId="10" fillId="0" borderId="58" xfId="2" applyFont="1" applyBorder="1" applyAlignment="1">
      <alignment vertical="center"/>
    </xf>
    <xf numFmtId="0" fontId="0" fillId="0" borderId="11" xfId="0" applyBorder="1" applyAlignment="1">
      <alignment horizontal="center" vertical="top" wrapText="1"/>
    </xf>
    <xf numFmtId="0" fontId="33" fillId="0" borderId="69" xfId="0" applyFont="1" applyBorder="1" applyAlignment="1">
      <alignment horizontal="righ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43" fontId="16" fillId="0" borderId="30" xfId="2" applyFont="1" applyBorder="1" applyAlignment="1">
      <alignment horizontal="right" vertical="center" wrapText="1"/>
    </xf>
    <xf numFmtId="43" fontId="34" fillId="5" borderId="70" xfId="2" applyNumberFormat="1" applyFont="1" applyFill="1" applyBorder="1" applyAlignment="1">
      <alignment vertical="center" wrapText="1"/>
    </xf>
  </cellXfs>
  <cellStyles count="59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" xfId="58" builtinId="3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" xfId="57" builtinId="5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5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4775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4E9026B-D2D2-4BDC-9529-88BF47AEB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059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85"/>
  <sheetViews>
    <sheetView tabSelected="1" topLeftCell="E25" zoomScale="70" zoomScaleNormal="70" workbookViewId="0">
      <selection activeCell="AD61" sqref="AD61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228"/>
      <c r="B1" s="229"/>
      <c r="C1" s="230"/>
      <c r="D1" s="254" t="s">
        <v>57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6"/>
      <c r="AA1" s="228"/>
      <c r="AB1" s="229"/>
      <c r="AC1" s="230"/>
    </row>
    <row r="2" spans="1:30">
      <c r="A2" s="231"/>
      <c r="B2" s="232"/>
      <c r="C2" s="233"/>
      <c r="D2" s="254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  <c r="AA2" s="231"/>
      <c r="AB2" s="232"/>
      <c r="AC2" s="233"/>
    </row>
    <row r="3" spans="1:30">
      <c r="A3" s="231"/>
      <c r="B3" s="232"/>
      <c r="C3" s="233"/>
      <c r="D3" s="257" t="s">
        <v>58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9"/>
      <c r="AA3" s="231"/>
      <c r="AB3" s="232"/>
      <c r="AC3" s="233"/>
    </row>
    <row r="4" spans="1:30" ht="13.5" customHeight="1">
      <c r="A4" s="234"/>
      <c r="B4" s="235"/>
      <c r="C4" s="236"/>
      <c r="D4" s="257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9"/>
      <c r="AA4" s="234"/>
      <c r="AB4" s="235"/>
      <c r="AC4" s="236"/>
    </row>
    <row r="5" spans="1:30" ht="10.5" customHeight="1">
      <c r="A5" s="144"/>
      <c r="B5" s="145"/>
      <c r="C5" s="145"/>
      <c r="D5" s="145"/>
      <c r="E5" s="143"/>
      <c r="F5" s="143"/>
      <c r="G5" s="143"/>
      <c r="H5" s="146"/>
      <c r="I5" s="166"/>
      <c r="J5" s="165"/>
      <c r="K5" s="165"/>
      <c r="L5" s="165"/>
      <c r="M5" s="146"/>
      <c r="N5" s="166"/>
      <c r="O5" s="171"/>
      <c r="P5" s="171"/>
      <c r="Q5" s="171"/>
      <c r="R5" s="146"/>
      <c r="S5" s="166"/>
      <c r="T5" s="164"/>
      <c r="U5" s="164"/>
      <c r="V5" s="164"/>
      <c r="W5" s="146"/>
      <c r="X5" s="166"/>
      <c r="Y5" s="164"/>
      <c r="Z5" s="164"/>
      <c r="AA5" s="164"/>
      <c r="AB5" s="146"/>
      <c r="AC5" s="147"/>
    </row>
    <row r="6" spans="1:30" ht="17.25" customHeight="1">
      <c r="A6" s="148" t="s">
        <v>59</v>
      </c>
      <c r="B6" s="145"/>
      <c r="C6" s="149"/>
      <c r="D6" s="150"/>
      <c r="E6" s="150"/>
      <c r="F6" s="150"/>
      <c r="G6" s="151"/>
      <c r="H6" s="237"/>
      <c r="I6" s="260"/>
      <c r="J6" s="150"/>
      <c r="K6" s="150"/>
      <c r="L6" s="151"/>
      <c r="M6" s="237"/>
      <c r="N6" s="260"/>
      <c r="O6" s="150"/>
      <c r="P6" s="150"/>
      <c r="Q6" s="151"/>
      <c r="R6" s="237"/>
      <c r="S6" s="260"/>
      <c r="T6" s="150"/>
      <c r="U6" s="150"/>
      <c r="V6" s="151"/>
      <c r="W6" s="237"/>
      <c r="X6" s="260"/>
      <c r="Y6" s="150"/>
      <c r="Z6" s="150"/>
      <c r="AA6" s="151" t="s">
        <v>60</v>
      </c>
      <c r="AB6" s="237">
        <v>45212</v>
      </c>
      <c r="AC6" s="238"/>
    </row>
    <row r="7" spans="1:30" ht="50.25" customHeight="1">
      <c r="A7" s="152"/>
      <c r="B7" s="145"/>
      <c r="C7" s="149"/>
      <c r="D7" s="260" t="s">
        <v>71</v>
      </c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164"/>
      <c r="AB7" s="239"/>
      <c r="AC7" s="240"/>
    </row>
    <row r="8" spans="1:30" ht="17.25" customHeight="1">
      <c r="A8" s="148" t="s">
        <v>61</v>
      </c>
      <c r="B8" s="145"/>
      <c r="C8" s="149"/>
      <c r="D8" s="282"/>
      <c r="E8" s="282"/>
      <c r="F8" s="282"/>
      <c r="G8" s="164"/>
      <c r="H8" s="261"/>
      <c r="I8" s="261"/>
      <c r="J8" s="168"/>
      <c r="K8" s="168"/>
      <c r="L8" s="165"/>
      <c r="M8" s="261"/>
      <c r="N8" s="261"/>
      <c r="O8" s="175"/>
      <c r="P8" s="175"/>
      <c r="Q8" s="171"/>
      <c r="R8" s="261"/>
      <c r="S8" s="261"/>
      <c r="T8" s="167"/>
      <c r="U8" s="167"/>
      <c r="V8" s="164"/>
      <c r="W8" s="261"/>
      <c r="X8" s="261"/>
      <c r="Y8" s="167"/>
      <c r="Z8" s="167"/>
      <c r="AA8" s="164" t="s">
        <v>62</v>
      </c>
      <c r="AB8" s="241"/>
      <c r="AC8" s="242"/>
    </row>
    <row r="9" spans="1:30" ht="17.25" customHeight="1">
      <c r="A9" s="262" t="s">
        <v>110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4"/>
    </row>
    <row r="10" spans="1:30" ht="17.25" customHeight="1">
      <c r="A10" s="148"/>
      <c r="B10" s="145"/>
      <c r="C10" s="149"/>
      <c r="D10" s="169"/>
      <c r="E10" s="169"/>
      <c r="F10" s="169"/>
      <c r="G10" s="164"/>
      <c r="H10" s="167"/>
      <c r="I10" s="167"/>
      <c r="J10" s="169"/>
      <c r="K10" s="169"/>
      <c r="L10" s="165"/>
      <c r="M10" s="168"/>
      <c r="N10" s="168"/>
      <c r="O10" s="182"/>
      <c r="P10" s="182"/>
      <c r="Q10" s="171"/>
      <c r="R10" s="175"/>
      <c r="S10" s="175"/>
      <c r="T10" s="169"/>
      <c r="U10" s="169"/>
      <c r="V10" s="164"/>
      <c r="W10" s="167"/>
      <c r="X10" s="167"/>
      <c r="Y10" s="169"/>
      <c r="Z10" s="169"/>
      <c r="AA10" s="164"/>
      <c r="AB10" s="167"/>
      <c r="AC10" s="170"/>
    </row>
    <row r="11" spans="1:30" ht="15.75" customHeight="1">
      <c r="A11" s="153"/>
      <c r="B11" s="154"/>
      <c r="C11" s="155"/>
      <c r="D11" s="156"/>
      <c r="E11" s="243" t="s">
        <v>75</v>
      </c>
      <c r="F11" s="243"/>
      <c r="G11" s="243"/>
      <c r="H11" s="243"/>
      <c r="I11" s="243"/>
      <c r="J11" s="243" t="s">
        <v>72</v>
      </c>
      <c r="K11" s="243"/>
      <c r="L11" s="243"/>
      <c r="M11" s="243"/>
      <c r="N11" s="243"/>
      <c r="O11" s="243" t="s">
        <v>81</v>
      </c>
      <c r="P11" s="243"/>
      <c r="Q11" s="243"/>
      <c r="R11" s="243"/>
      <c r="S11" s="243"/>
      <c r="T11" s="243" t="s">
        <v>73</v>
      </c>
      <c r="U11" s="243"/>
      <c r="V11" s="243"/>
      <c r="W11" s="243"/>
      <c r="X11" s="243"/>
      <c r="Y11" s="243" t="s">
        <v>74</v>
      </c>
      <c r="Z11" s="243"/>
      <c r="AA11" s="243"/>
      <c r="AB11" s="243"/>
      <c r="AC11" s="243"/>
    </row>
    <row r="12" spans="1:30" ht="15" customHeight="1">
      <c r="A12" s="288" t="s">
        <v>4</v>
      </c>
      <c r="B12" s="290" t="s">
        <v>5</v>
      </c>
      <c r="C12" s="248"/>
      <c r="D12" s="291"/>
      <c r="E12" s="244" t="s">
        <v>8</v>
      </c>
      <c r="F12" s="246" t="s">
        <v>29</v>
      </c>
      <c r="G12" s="248" t="s">
        <v>30</v>
      </c>
      <c r="H12" s="250" t="s">
        <v>6</v>
      </c>
      <c r="I12" s="252" t="s">
        <v>7</v>
      </c>
      <c r="J12" s="244" t="s">
        <v>8</v>
      </c>
      <c r="K12" s="246" t="s">
        <v>29</v>
      </c>
      <c r="L12" s="248" t="s">
        <v>30</v>
      </c>
      <c r="M12" s="250" t="s">
        <v>6</v>
      </c>
      <c r="N12" s="252" t="s">
        <v>7</v>
      </c>
      <c r="O12" s="244" t="s">
        <v>8</v>
      </c>
      <c r="P12" s="246" t="s">
        <v>29</v>
      </c>
      <c r="Q12" s="248" t="s">
        <v>30</v>
      </c>
      <c r="R12" s="250" t="s">
        <v>6</v>
      </c>
      <c r="S12" s="252" t="s">
        <v>7</v>
      </c>
      <c r="T12" s="244" t="s">
        <v>8</v>
      </c>
      <c r="U12" s="246" t="s">
        <v>29</v>
      </c>
      <c r="V12" s="248" t="s">
        <v>30</v>
      </c>
      <c r="W12" s="250" t="s">
        <v>6</v>
      </c>
      <c r="X12" s="252" t="s">
        <v>7</v>
      </c>
      <c r="Y12" s="244" t="s">
        <v>8</v>
      </c>
      <c r="Z12" s="246" t="s">
        <v>29</v>
      </c>
      <c r="AA12" s="248" t="s">
        <v>30</v>
      </c>
      <c r="AB12" s="250" t="s">
        <v>6</v>
      </c>
      <c r="AC12" s="252" t="s">
        <v>7</v>
      </c>
    </row>
    <row r="13" spans="1:30" s="8" customFormat="1" ht="15" customHeight="1" thickBot="1">
      <c r="A13" s="289"/>
      <c r="B13" s="292"/>
      <c r="C13" s="249"/>
      <c r="D13" s="293"/>
      <c r="E13" s="245"/>
      <c r="F13" s="247"/>
      <c r="G13" s="249"/>
      <c r="H13" s="251"/>
      <c r="I13" s="253"/>
      <c r="J13" s="245"/>
      <c r="K13" s="247"/>
      <c r="L13" s="249"/>
      <c r="M13" s="251"/>
      <c r="N13" s="253"/>
      <c r="O13" s="245"/>
      <c r="P13" s="247"/>
      <c r="Q13" s="249"/>
      <c r="R13" s="251"/>
      <c r="S13" s="253"/>
      <c r="T13" s="245"/>
      <c r="U13" s="247"/>
      <c r="V13" s="249"/>
      <c r="W13" s="251"/>
      <c r="X13" s="253"/>
      <c r="Y13" s="245"/>
      <c r="Z13" s="247"/>
      <c r="AA13" s="249"/>
      <c r="AB13" s="251"/>
      <c r="AC13" s="253"/>
    </row>
    <row r="14" spans="1:30" s="8" customFormat="1" ht="15.75" customHeight="1">
      <c r="A14" s="130" t="s">
        <v>14</v>
      </c>
      <c r="B14" s="294" t="s">
        <v>13</v>
      </c>
      <c r="C14" s="295"/>
      <c r="D14" s="296"/>
      <c r="E14" s="117"/>
      <c r="F14" s="113"/>
      <c r="G14" s="113"/>
      <c r="H14" s="114"/>
      <c r="I14" s="115"/>
      <c r="J14" s="117"/>
      <c r="K14" s="113"/>
      <c r="L14" s="113"/>
      <c r="M14" s="114"/>
      <c r="N14" s="115"/>
      <c r="O14" s="117"/>
      <c r="P14" s="113"/>
      <c r="Q14" s="113"/>
      <c r="R14" s="114"/>
      <c r="S14" s="115"/>
      <c r="T14" s="117"/>
      <c r="U14" s="113"/>
      <c r="V14" s="113"/>
      <c r="W14" s="114"/>
      <c r="X14" s="115"/>
      <c r="Y14" s="117"/>
      <c r="Z14" s="113"/>
      <c r="AA14" s="113"/>
      <c r="AB14" s="114"/>
      <c r="AC14" s="115"/>
    </row>
    <row r="15" spans="1:30" s="8" customFormat="1">
      <c r="A15" s="131">
        <v>1</v>
      </c>
      <c r="B15" s="283" t="s">
        <v>53</v>
      </c>
      <c r="C15" s="286"/>
      <c r="D15" s="287"/>
      <c r="E15" s="118"/>
      <c r="F15" s="87" t="s">
        <v>10</v>
      </c>
      <c r="G15" s="88">
        <v>1</v>
      </c>
      <c r="H15" s="102">
        <v>20000</v>
      </c>
      <c r="I15" s="103">
        <f>H15*G15</f>
        <v>20000</v>
      </c>
      <c r="J15" s="118"/>
      <c r="K15" s="87" t="s">
        <v>10</v>
      </c>
      <c r="L15" s="88">
        <v>1</v>
      </c>
      <c r="M15" s="102">
        <v>224200</v>
      </c>
      <c r="N15" s="103">
        <f t="shared" ref="N15:N23" si="0">M15*L15</f>
        <v>224200</v>
      </c>
      <c r="O15" s="118"/>
      <c r="P15" s="87" t="s">
        <v>10</v>
      </c>
      <c r="Q15" s="88">
        <v>1</v>
      </c>
      <c r="R15" s="102">
        <v>134214.36228029506</v>
      </c>
      <c r="S15" s="103">
        <f t="shared" ref="S15:S24" si="1">R15*Q15</f>
        <v>134214.36228029506</v>
      </c>
      <c r="T15" s="118"/>
      <c r="U15" s="87" t="s">
        <v>10</v>
      </c>
      <c r="V15" s="88">
        <v>1</v>
      </c>
      <c r="W15" s="102">
        <v>30000</v>
      </c>
      <c r="X15" s="103">
        <f t="shared" ref="X15:X24" si="2">W15*V15</f>
        <v>30000</v>
      </c>
      <c r="Y15" s="118"/>
      <c r="Z15" s="87" t="s">
        <v>10</v>
      </c>
      <c r="AA15" s="88">
        <v>1</v>
      </c>
      <c r="AB15" s="102">
        <v>30000</v>
      </c>
      <c r="AC15" s="103">
        <f t="shared" ref="AC15:AC23" si="3">AB15*AA15</f>
        <v>30000</v>
      </c>
      <c r="AD15" s="157"/>
    </row>
    <row r="16" spans="1:30" s="8" customFormat="1">
      <c r="A16" s="131"/>
      <c r="B16" s="297" t="s">
        <v>76</v>
      </c>
      <c r="C16" s="298"/>
      <c r="D16" s="299"/>
      <c r="E16" s="118"/>
      <c r="F16" s="87"/>
      <c r="G16" s="88"/>
      <c r="H16" s="102"/>
      <c r="I16" s="103"/>
      <c r="J16" s="118"/>
      <c r="K16" s="87" t="s">
        <v>10</v>
      </c>
      <c r="L16" s="88">
        <v>1</v>
      </c>
      <c r="M16" s="102"/>
      <c r="N16" s="103">
        <f t="shared" si="0"/>
        <v>0</v>
      </c>
      <c r="O16" s="118"/>
      <c r="P16" s="87"/>
      <c r="Q16" s="88"/>
      <c r="R16" s="102"/>
      <c r="S16" s="103">
        <f t="shared" si="1"/>
        <v>0</v>
      </c>
      <c r="T16" s="118"/>
      <c r="U16" s="87"/>
      <c r="V16" s="88"/>
      <c r="W16" s="102"/>
      <c r="X16" s="103">
        <f t="shared" si="2"/>
        <v>0</v>
      </c>
      <c r="Y16" s="118"/>
      <c r="Z16" s="87"/>
      <c r="AA16" s="88"/>
      <c r="AB16" s="102"/>
      <c r="AC16" s="103">
        <f t="shared" si="3"/>
        <v>0</v>
      </c>
      <c r="AD16" s="157"/>
    </row>
    <row r="17" spans="1:30" s="8" customFormat="1">
      <c r="A17" s="131"/>
      <c r="B17" s="297" t="s">
        <v>77</v>
      </c>
      <c r="C17" s="298"/>
      <c r="D17" s="299"/>
      <c r="E17" s="118"/>
      <c r="F17" s="87"/>
      <c r="G17" s="88"/>
      <c r="H17" s="102"/>
      <c r="I17" s="103"/>
      <c r="J17" s="118"/>
      <c r="K17" s="87" t="s">
        <v>10</v>
      </c>
      <c r="L17" s="88">
        <v>1</v>
      </c>
      <c r="M17" s="102"/>
      <c r="N17" s="103">
        <f t="shared" si="0"/>
        <v>0</v>
      </c>
      <c r="O17" s="118"/>
      <c r="P17" s="87"/>
      <c r="Q17" s="88"/>
      <c r="R17" s="102"/>
      <c r="S17" s="103">
        <f t="shared" si="1"/>
        <v>0</v>
      </c>
      <c r="T17" s="118"/>
      <c r="U17" s="87"/>
      <c r="V17" s="88"/>
      <c r="W17" s="102"/>
      <c r="X17" s="103">
        <f t="shared" si="2"/>
        <v>0</v>
      </c>
      <c r="Y17" s="118"/>
      <c r="Z17" s="87"/>
      <c r="AA17" s="88"/>
      <c r="AB17" s="102"/>
      <c r="AC17" s="103">
        <f t="shared" si="3"/>
        <v>0</v>
      </c>
      <c r="AD17" s="157"/>
    </row>
    <row r="18" spans="1:30" s="8" customFormat="1">
      <c r="A18" s="131"/>
      <c r="B18" s="297" t="s">
        <v>78</v>
      </c>
      <c r="C18" s="298"/>
      <c r="D18" s="299"/>
      <c r="E18" s="118"/>
      <c r="F18" s="87"/>
      <c r="G18" s="88"/>
      <c r="H18" s="102"/>
      <c r="I18" s="103"/>
      <c r="J18" s="118"/>
      <c r="K18" s="87" t="s">
        <v>10</v>
      </c>
      <c r="L18" s="88">
        <v>1</v>
      </c>
      <c r="M18" s="102"/>
      <c r="N18" s="103">
        <f t="shared" si="0"/>
        <v>0</v>
      </c>
      <c r="O18" s="118"/>
      <c r="P18" s="87"/>
      <c r="Q18" s="88"/>
      <c r="R18" s="102"/>
      <c r="S18" s="103">
        <f t="shared" si="1"/>
        <v>0</v>
      </c>
      <c r="T18" s="118"/>
      <c r="U18" s="87"/>
      <c r="V18" s="88"/>
      <c r="W18" s="102"/>
      <c r="X18" s="103">
        <f t="shared" si="2"/>
        <v>0</v>
      </c>
      <c r="Y18" s="118"/>
      <c r="Z18" s="87"/>
      <c r="AA18" s="88"/>
      <c r="AB18" s="102"/>
      <c r="AC18" s="103">
        <f t="shared" si="3"/>
        <v>0</v>
      </c>
      <c r="AD18" s="157"/>
    </row>
    <row r="19" spans="1:30" s="8" customFormat="1">
      <c r="A19" s="131"/>
      <c r="B19" s="297" t="s">
        <v>79</v>
      </c>
      <c r="C19" s="298"/>
      <c r="D19" s="299"/>
      <c r="E19" s="118"/>
      <c r="F19" s="87"/>
      <c r="G19" s="88"/>
      <c r="H19" s="102"/>
      <c r="I19" s="103"/>
      <c r="J19" s="118"/>
      <c r="K19" s="87" t="s">
        <v>10</v>
      </c>
      <c r="L19" s="88">
        <v>1</v>
      </c>
      <c r="M19" s="102"/>
      <c r="N19" s="103">
        <f t="shared" si="0"/>
        <v>0</v>
      </c>
      <c r="O19" s="118"/>
      <c r="P19" s="87"/>
      <c r="Q19" s="88"/>
      <c r="R19" s="102"/>
      <c r="S19" s="103">
        <f t="shared" si="1"/>
        <v>0</v>
      </c>
      <c r="T19" s="118"/>
      <c r="U19" s="87"/>
      <c r="V19" s="88"/>
      <c r="W19" s="102"/>
      <c r="X19" s="103">
        <f t="shared" si="2"/>
        <v>0</v>
      </c>
      <c r="Y19" s="118"/>
      <c r="Z19" s="87"/>
      <c r="AA19" s="88"/>
      <c r="AB19" s="102"/>
      <c r="AC19" s="103">
        <f t="shared" si="3"/>
        <v>0</v>
      </c>
      <c r="AD19" s="157"/>
    </row>
    <row r="20" spans="1:30" s="8" customFormat="1">
      <c r="A20" s="131"/>
      <c r="B20" s="297" t="s">
        <v>80</v>
      </c>
      <c r="C20" s="298"/>
      <c r="D20" s="299"/>
      <c r="E20" s="118"/>
      <c r="F20" s="87"/>
      <c r="G20" s="88"/>
      <c r="H20" s="102"/>
      <c r="I20" s="103"/>
      <c r="J20" s="118"/>
      <c r="K20" s="87" t="s">
        <v>10</v>
      </c>
      <c r="L20" s="88">
        <v>1</v>
      </c>
      <c r="M20" s="102"/>
      <c r="N20" s="103">
        <f t="shared" si="0"/>
        <v>0</v>
      </c>
      <c r="O20" s="118"/>
      <c r="P20" s="87"/>
      <c r="Q20" s="88"/>
      <c r="R20" s="102"/>
      <c r="S20" s="103">
        <f t="shared" si="1"/>
        <v>0</v>
      </c>
      <c r="T20" s="118"/>
      <c r="U20" s="87"/>
      <c r="V20" s="88"/>
      <c r="W20" s="102"/>
      <c r="X20" s="103">
        <f t="shared" si="2"/>
        <v>0</v>
      </c>
      <c r="Y20" s="118"/>
      <c r="Z20" s="87"/>
      <c r="AA20" s="88"/>
      <c r="AB20" s="102"/>
      <c r="AC20" s="103">
        <f t="shared" si="3"/>
        <v>0</v>
      </c>
      <c r="AD20" s="157"/>
    </row>
    <row r="21" spans="1:30" s="8" customFormat="1" ht="15" customHeight="1">
      <c r="A21" s="131"/>
      <c r="B21" s="283" t="s">
        <v>52</v>
      </c>
      <c r="C21" s="284"/>
      <c r="D21" s="285"/>
      <c r="E21" s="118"/>
      <c r="F21" s="87" t="s">
        <v>10</v>
      </c>
      <c r="G21" s="88">
        <v>1</v>
      </c>
      <c r="H21" s="102">
        <v>20000</v>
      </c>
      <c r="I21" s="103">
        <f>H21*G21</f>
        <v>20000</v>
      </c>
      <c r="J21" s="118"/>
      <c r="K21" s="87" t="s">
        <v>10</v>
      </c>
      <c r="L21" s="88">
        <v>1</v>
      </c>
      <c r="M21" s="102">
        <v>118000</v>
      </c>
      <c r="N21" s="103">
        <f t="shared" si="0"/>
        <v>118000</v>
      </c>
      <c r="O21" s="118"/>
      <c r="P21" s="87" t="s">
        <v>10</v>
      </c>
      <c r="Q21" s="88">
        <v>1</v>
      </c>
      <c r="R21" s="102">
        <v>77114.362280295056</v>
      </c>
      <c r="S21" s="103">
        <f t="shared" si="1"/>
        <v>77114.362280295056</v>
      </c>
      <c r="T21" s="118"/>
      <c r="U21" s="87" t="s">
        <v>10</v>
      </c>
      <c r="V21" s="88">
        <v>1</v>
      </c>
      <c r="W21" s="102">
        <v>25000</v>
      </c>
      <c r="X21" s="103">
        <f t="shared" si="2"/>
        <v>25000</v>
      </c>
      <c r="Y21" s="118"/>
      <c r="Z21" s="87" t="s">
        <v>10</v>
      </c>
      <c r="AA21" s="88">
        <v>1</v>
      </c>
      <c r="AB21" s="102">
        <v>30000</v>
      </c>
      <c r="AC21" s="103">
        <f t="shared" si="3"/>
        <v>30000</v>
      </c>
    </row>
    <row r="22" spans="1:30" s="8" customFormat="1" ht="15" customHeight="1">
      <c r="A22" s="132">
        <v>2</v>
      </c>
      <c r="B22" s="303" t="s">
        <v>36</v>
      </c>
      <c r="C22" s="304"/>
      <c r="D22" s="305"/>
      <c r="E22" s="119"/>
      <c r="F22" s="87" t="s">
        <v>10</v>
      </c>
      <c r="G22" s="88">
        <v>1</v>
      </c>
      <c r="H22" s="102">
        <v>20000</v>
      </c>
      <c r="I22" s="103">
        <f>H22*G22</f>
        <v>20000</v>
      </c>
      <c r="J22" s="119"/>
      <c r="K22" s="87" t="s">
        <v>10</v>
      </c>
      <c r="L22" s="88">
        <v>1</v>
      </c>
      <c r="M22" s="102">
        <v>35400</v>
      </c>
      <c r="N22" s="103">
        <f t="shared" si="0"/>
        <v>35400</v>
      </c>
      <c r="O22" s="119"/>
      <c r="P22" s="87" t="s">
        <v>10</v>
      </c>
      <c r="Q22" s="88">
        <v>1</v>
      </c>
      <c r="R22" s="102">
        <v>108720</v>
      </c>
      <c r="S22" s="103">
        <f t="shared" si="1"/>
        <v>108720</v>
      </c>
      <c r="T22" s="119"/>
      <c r="U22" s="87" t="s">
        <v>10</v>
      </c>
      <c r="V22" s="88">
        <v>1</v>
      </c>
      <c r="W22" s="102">
        <v>35000</v>
      </c>
      <c r="X22" s="103">
        <f t="shared" si="2"/>
        <v>35000</v>
      </c>
      <c r="Y22" s="119"/>
      <c r="Z22" s="87" t="s">
        <v>10</v>
      </c>
      <c r="AA22" s="88">
        <v>1</v>
      </c>
      <c r="AB22" s="102">
        <v>120000</v>
      </c>
      <c r="AC22" s="103">
        <f t="shared" si="3"/>
        <v>120000</v>
      </c>
    </row>
    <row r="23" spans="1:30" s="8" customFormat="1">
      <c r="A23" s="132">
        <v>3</v>
      </c>
      <c r="B23" s="127" t="s">
        <v>38</v>
      </c>
      <c r="C23" s="128"/>
      <c r="D23" s="129"/>
      <c r="E23" s="119"/>
      <c r="F23" s="87" t="s">
        <v>10</v>
      </c>
      <c r="G23" s="88">
        <v>1</v>
      </c>
      <c r="H23" s="102">
        <v>60000</v>
      </c>
      <c r="I23" s="103">
        <f>H23*G23</f>
        <v>60000</v>
      </c>
      <c r="J23" s="119"/>
      <c r="K23" s="87" t="s">
        <v>10</v>
      </c>
      <c r="L23" s="88">
        <v>1</v>
      </c>
      <c r="M23" s="102">
        <v>82600</v>
      </c>
      <c r="N23" s="103">
        <f t="shared" si="0"/>
        <v>82600</v>
      </c>
      <c r="O23" s="119"/>
      <c r="P23" s="87" t="s">
        <v>10</v>
      </c>
      <c r="Q23" s="88">
        <v>1</v>
      </c>
      <c r="R23" s="102">
        <v>77465</v>
      </c>
      <c r="S23" s="103">
        <f t="shared" si="1"/>
        <v>77465</v>
      </c>
      <c r="T23" s="119"/>
      <c r="U23" s="87" t="s">
        <v>10</v>
      </c>
      <c r="V23" s="88">
        <v>1</v>
      </c>
      <c r="W23" s="102">
        <v>15000</v>
      </c>
      <c r="X23" s="103">
        <f t="shared" si="2"/>
        <v>15000</v>
      </c>
      <c r="Y23" s="119"/>
      <c r="Z23" s="87" t="s">
        <v>10</v>
      </c>
      <c r="AA23" s="88">
        <v>1</v>
      </c>
      <c r="AB23" s="102">
        <v>80000</v>
      </c>
      <c r="AC23" s="103">
        <f t="shared" si="3"/>
        <v>80000</v>
      </c>
    </row>
    <row r="24" spans="1:30" s="8" customFormat="1">
      <c r="A24" s="132"/>
      <c r="B24" s="183" t="s">
        <v>108</v>
      </c>
      <c r="C24" s="184"/>
      <c r="D24" s="185"/>
      <c r="E24" s="119"/>
      <c r="F24" s="87"/>
      <c r="G24" s="196"/>
      <c r="H24" s="102"/>
      <c r="I24" s="103"/>
      <c r="J24" s="119"/>
      <c r="K24" s="87"/>
      <c r="L24" s="196"/>
      <c r="M24" s="102"/>
      <c r="N24" s="103"/>
      <c r="O24" s="119"/>
      <c r="P24" s="87" t="s">
        <v>10</v>
      </c>
      <c r="Q24" s="88">
        <v>0</v>
      </c>
      <c r="R24" s="102">
        <v>0</v>
      </c>
      <c r="S24" s="103">
        <f t="shared" si="1"/>
        <v>0</v>
      </c>
      <c r="T24" s="119"/>
      <c r="U24" s="87" t="s">
        <v>10</v>
      </c>
      <c r="V24" s="196">
        <v>1</v>
      </c>
      <c r="W24" s="102">
        <v>65000</v>
      </c>
      <c r="X24" s="103">
        <f t="shared" si="2"/>
        <v>65000</v>
      </c>
      <c r="Y24" s="119"/>
      <c r="Z24" s="87" t="s">
        <v>10</v>
      </c>
      <c r="AA24" s="196">
        <v>0</v>
      </c>
      <c r="AB24" s="102">
        <v>0</v>
      </c>
      <c r="AC24" s="103"/>
    </row>
    <row r="25" spans="1:30" s="8" customFormat="1">
      <c r="A25" s="133" t="s">
        <v>39</v>
      </c>
      <c r="B25" s="314" t="s">
        <v>40</v>
      </c>
      <c r="C25" s="315"/>
      <c r="D25" s="316"/>
      <c r="E25" s="120"/>
      <c r="F25" s="89"/>
      <c r="G25" s="90"/>
      <c r="H25" s="104"/>
      <c r="I25" s="105">
        <f>SUM(I15:I23)</f>
        <v>120000</v>
      </c>
      <c r="J25" s="120"/>
      <c r="K25" s="89"/>
      <c r="L25" s="90"/>
      <c r="M25" s="104"/>
      <c r="N25" s="105">
        <f>SUM(N15:N23)</f>
        <v>460200</v>
      </c>
      <c r="O25" s="120"/>
      <c r="P25" s="89"/>
      <c r="Q25" s="90"/>
      <c r="R25" s="104"/>
      <c r="S25" s="105">
        <v>320048.72456059</v>
      </c>
      <c r="T25" s="120"/>
      <c r="U25" s="89"/>
      <c r="V25" s="90"/>
      <c r="W25" s="104"/>
      <c r="X25" s="105">
        <f>SUM(X15:X24)</f>
        <v>170000</v>
      </c>
      <c r="Y25" s="120"/>
      <c r="Z25" s="89"/>
      <c r="AA25" s="90"/>
      <c r="AB25" s="104"/>
      <c r="AC25" s="105">
        <f>SUM(AC15:AC23)</f>
        <v>260000</v>
      </c>
    </row>
    <row r="26" spans="1:30" s="8" customFormat="1">
      <c r="A26" s="133"/>
      <c r="B26" s="124"/>
      <c r="C26" s="125"/>
      <c r="D26" s="126"/>
      <c r="E26" s="120"/>
      <c r="F26" s="89"/>
      <c r="G26" s="90"/>
      <c r="H26" s="104"/>
      <c r="I26" s="105"/>
      <c r="J26" s="120"/>
      <c r="K26" s="89"/>
      <c r="L26" s="90"/>
      <c r="M26" s="104"/>
      <c r="N26" s="105"/>
      <c r="O26" s="120"/>
      <c r="P26" s="89"/>
      <c r="Q26" s="90"/>
      <c r="R26" s="104"/>
      <c r="S26" s="105"/>
      <c r="T26" s="120"/>
      <c r="U26" s="89"/>
      <c r="V26" s="90"/>
      <c r="W26" s="104"/>
      <c r="X26" s="105"/>
      <c r="Y26" s="120"/>
      <c r="Z26" s="89"/>
      <c r="AA26" s="90"/>
      <c r="AB26" s="104"/>
      <c r="AC26" s="105"/>
    </row>
    <row r="27" spans="1:30" s="8" customFormat="1" ht="33" customHeight="1">
      <c r="A27" s="136" t="s">
        <v>15</v>
      </c>
      <c r="B27" s="317" t="s">
        <v>65</v>
      </c>
      <c r="C27" s="318"/>
      <c r="D27" s="319"/>
      <c r="E27" s="121"/>
      <c r="F27" s="91"/>
      <c r="G27" s="92"/>
      <c r="H27" s="116"/>
      <c r="I27" s="111"/>
      <c r="J27" s="191"/>
      <c r="K27" s="91"/>
      <c r="L27" s="92"/>
      <c r="M27" s="192"/>
      <c r="N27" s="193"/>
      <c r="O27" s="191"/>
      <c r="P27" s="91"/>
      <c r="Q27" s="92"/>
      <c r="R27" s="192"/>
      <c r="S27" s="193"/>
      <c r="T27" s="191"/>
      <c r="U27" s="91"/>
      <c r="V27" s="92"/>
      <c r="W27" s="192"/>
      <c r="X27" s="193"/>
      <c r="Y27" s="191"/>
      <c r="Z27" s="91"/>
      <c r="AA27" s="92"/>
      <c r="AB27" s="192"/>
      <c r="AC27" s="193"/>
    </row>
    <row r="28" spans="1:30" s="8" customFormat="1" ht="15" customHeight="1">
      <c r="A28" s="134">
        <v>1</v>
      </c>
      <c r="B28" s="215" t="s">
        <v>66</v>
      </c>
      <c r="C28" s="216"/>
      <c r="D28" s="217"/>
      <c r="E28" s="120"/>
      <c r="F28" s="186" t="s">
        <v>56</v>
      </c>
      <c r="G28" s="187">
        <v>10</v>
      </c>
      <c r="H28" s="44">
        <v>6800</v>
      </c>
      <c r="I28" s="190">
        <v>127500</v>
      </c>
      <c r="J28" s="194"/>
      <c r="K28" s="186" t="s">
        <v>56</v>
      </c>
      <c r="L28" s="187">
        <v>18</v>
      </c>
      <c r="M28" s="188">
        <v>5900</v>
      </c>
      <c r="N28" s="195">
        <f t="shared" ref="N28:N38" si="4">M28*L28</f>
        <v>106200</v>
      </c>
      <c r="O28" s="194"/>
      <c r="P28" s="186" t="s">
        <v>56</v>
      </c>
      <c r="Q28" s="187">
        <v>34</v>
      </c>
      <c r="R28" s="188">
        <v>3750</v>
      </c>
      <c r="S28" s="195">
        <f t="shared" ref="S28:S38" si="5">R28*Q28</f>
        <v>127500</v>
      </c>
      <c r="T28" s="194"/>
      <c r="U28" s="186" t="s">
        <v>56</v>
      </c>
      <c r="V28" s="187">
        <v>11</v>
      </c>
      <c r="W28" s="188">
        <v>7200</v>
      </c>
      <c r="X28" s="195">
        <f t="shared" ref="X28:X38" si="6">W28*V28</f>
        <v>79200</v>
      </c>
      <c r="Y28" s="194"/>
      <c r="Z28" s="186" t="s">
        <v>56</v>
      </c>
      <c r="AA28" s="187">
        <v>31</v>
      </c>
      <c r="AB28" s="188">
        <v>7350</v>
      </c>
      <c r="AC28" s="195">
        <f t="shared" ref="AC28:AC38" si="7">AB28*AA28</f>
        <v>227850</v>
      </c>
    </row>
    <row r="29" spans="1:30" s="8" customFormat="1" ht="15" customHeight="1">
      <c r="A29" s="134">
        <v>2</v>
      </c>
      <c r="B29" s="215" t="s">
        <v>67</v>
      </c>
      <c r="C29" s="216"/>
      <c r="D29" s="217"/>
      <c r="E29" s="120"/>
      <c r="F29" s="186" t="s">
        <v>37</v>
      </c>
      <c r="G29" s="189">
        <v>45</v>
      </c>
      <c r="H29" s="44">
        <v>400</v>
      </c>
      <c r="I29" s="190">
        <v>24804</v>
      </c>
      <c r="J29" s="194"/>
      <c r="K29" s="186" t="s">
        <v>37</v>
      </c>
      <c r="L29" s="189">
        <v>46</v>
      </c>
      <c r="M29" s="188">
        <v>236</v>
      </c>
      <c r="N29" s="195">
        <f t="shared" si="4"/>
        <v>10856</v>
      </c>
      <c r="O29" s="194"/>
      <c r="P29" s="186" t="s">
        <v>37</v>
      </c>
      <c r="Q29" s="189">
        <v>36</v>
      </c>
      <c r="R29" s="188">
        <v>689</v>
      </c>
      <c r="S29" s="195">
        <f t="shared" si="5"/>
        <v>24804</v>
      </c>
      <c r="T29" s="194"/>
      <c r="U29" s="186" t="s">
        <v>37</v>
      </c>
      <c r="V29" s="189">
        <v>24</v>
      </c>
      <c r="W29" s="188">
        <v>330</v>
      </c>
      <c r="X29" s="195">
        <f t="shared" si="6"/>
        <v>7920</v>
      </c>
      <c r="Y29" s="194"/>
      <c r="Z29" s="186" t="s">
        <v>37</v>
      </c>
      <c r="AA29" s="189">
        <v>36</v>
      </c>
      <c r="AB29" s="188">
        <v>340</v>
      </c>
      <c r="AC29" s="195">
        <f t="shared" si="7"/>
        <v>12240</v>
      </c>
    </row>
    <row r="30" spans="1:30" s="8" customFormat="1" ht="15" customHeight="1">
      <c r="A30" s="134">
        <v>3</v>
      </c>
      <c r="B30" s="215" t="s">
        <v>68</v>
      </c>
      <c r="C30" s="216"/>
      <c r="D30" s="217"/>
      <c r="E30" s="120"/>
      <c r="F30" s="186" t="s">
        <v>37</v>
      </c>
      <c r="G30" s="187">
        <v>10</v>
      </c>
      <c r="H30" s="44">
        <v>400</v>
      </c>
      <c r="I30" s="190">
        <v>3600</v>
      </c>
      <c r="J30" s="194"/>
      <c r="K30" s="186" t="s">
        <v>37</v>
      </c>
      <c r="L30" s="187">
        <v>10</v>
      </c>
      <c r="M30" s="188">
        <v>531</v>
      </c>
      <c r="N30" s="195">
        <f t="shared" si="4"/>
        <v>5310</v>
      </c>
      <c r="O30" s="194"/>
      <c r="P30" s="186" t="s">
        <v>37</v>
      </c>
      <c r="Q30" s="187">
        <v>4</v>
      </c>
      <c r="R30" s="188">
        <v>900</v>
      </c>
      <c r="S30" s="195">
        <f t="shared" si="5"/>
        <v>3600</v>
      </c>
      <c r="T30" s="194"/>
      <c r="U30" s="186" t="s">
        <v>37</v>
      </c>
      <c r="V30" s="187">
        <v>4</v>
      </c>
      <c r="W30" s="188">
        <v>450</v>
      </c>
      <c r="X30" s="195">
        <f t="shared" si="6"/>
        <v>1800</v>
      </c>
      <c r="Y30" s="194"/>
      <c r="Z30" s="186" t="s">
        <v>37</v>
      </c>
      <c r="AA30" s="187">
        <v>10</v>
      </c>
      <c r="AB30" s="188">
        <v>690</v>
      </c>
      <c r="AC30" s="195">
        <f t="shared" si="7"/>
        <v>6900</v>
      </c>
    </row>
    <row r="31" spans="1:30" s="8" customFormat="1" ht="15" customHeight="1">
      <c r="A31" s="134">
        <v>4</v>
      </c>
      <c r="B31" s="215" t="s">
        <v>82</v>
      </c>
      <c r="C31" s="216"/>
      <c r="D31" s="217"/>
      <c r="E31" s="120"/>
      <c r="F31" s="186" t="s">
        <v>10</v>
      </c>
      <c r="G31" s="187">
        <v>1</v>
      </c>
      <c r="H31" s="188">
        <v>437</v>
      </c>
      <c r="I31" s="190">
        <v>60000</v>
      </c>
      <c r="J31" s="194"/>
      <c r="K31" s="186" t="s">
        <v>10</v>
      </c>
      <c r="L31" s="187">
        <v>1</v>
      </c>
      <c r="M31" s="188">
        <v>64900</v>
      </c>
      <c r="N31" s="195">
        <f t="shared" si="4"/>
        <v>64900</v>
      </c>
      <c r="O31" s="194"/>
      <c r="P31" s="186" t="s">
        <v>37</v>
      </c>
      <c r="Q31" s="187">
        <v>340</v>
      </c>
      <c r="R31" s="188">
        <v>437</v>
      </c>
      <c r="S31" s="195">
        <f t="shared" si="5"/>
        <v>148580</v>
      </c>
      <c r="T31" s="194"/>
      <c r="U31" s="186" t="s">
        <v>10</v>
      </c>
      <c r="V31" s="187">
        <v>1</v>
      </c>
      <c r="W31" s="188">
        <v>68000</v>
      </c>
      <c r="X31" s="195">
        <f t="shared" si="6"/>
        <v>68000</v>
      </c>
      <c r="Y31" s="194"/>
      <c r="Z31" s="186" t="s">
        <v>10</v>
      </c>
      <c r="AA31" s="187">
        <v>1</v>
      </c>
      <c r="AB31" s="188">
        <v>383000</v>
      </c>
      <c r="AC31" s="195">
        <f t="shared" si="7"/>
        <v>383000</v>
      </c>
    </row>
    <row r="32" spans="1:30" s="8" customFormat="1" ht="15" customHeight="1">
      <c r="A32" s="134">
        <v>5</v>
      </c>
      <c r="B32" s="215" t="s">
        <v>83</v>
      </c>
      <c r="C32" s="216"/>
      <c r="D32" s="217"/>
      <c r="E32" s="120"/>
      <c r="F32" s="186" t="s">
        <v>10</v>
      </c>
      <c r="G32" s="187">
        <v>1</v>
      </c>
      <c r="H32" s="188">
        <v>1750</v>
      </c>
      <c r="I32" s="190">
        <v>30000</v>
      </c>
      <c r="J32" s="194"/>
      <c r="K32" s="186" t="s">
        <v>10</v>
      </c>
      <c r="L32" s="187">
        <v>1</v>
      </c>
      <c r="M32" s="188">
        <v>35400</v>
      </c>
      <c r="N32" s="195">
        <f t="shared" si="4"/>
        <v>35400</v>
      </c>
      <c r="O32" s="194"/>
      <c r="P32" s="186" t="s">
        <v>37</v>
      </c>
      <c r="Q32" s="187">
        <v>18</v>
      </c>
      <c r="R32" s="188">
        <v>1750</v>
      </c>
      <c r="S32" s="195">
        <f t="shared" si="5"/>
        <v>31500</v>
      </c>
      <c r="T32" s="194"/>
      <c r="U32" s="186" t="s">
        <v>10</v>
      </c>
      <c r="V32" s="187">
        <v>1</v>
      </c>
      <c r="W32" s="188">
        <v>75000</v>
      </c>
      <c r="X32" s="195">
        <f t="shared" si="6"/>
        <v>75000</v>
      </c>
      <c r="Y32" s="194"/>
      <c r="Z32" s="186" t="s">
        <v>10</v>
      </c>
      <c r="AA32" s="187">
        <v>1</v>
      </c>
      <c r="AB32" s="188">
        <v>159800</v>
      </c>
      <c r="AC32" s="195">
        <f t="shared" si="7"/>
        <v>159800</v>
      </c>
    </row>
    <row r="33" spans="1:29" s="8" customFormat="1" ht="15" customHeight="1">
      <c r="A33" s="134">
        <v>6</v>
      </c>
      <c r="B33" s="215" t="s">
        <v>84</v>
      </c>
      <c r="C33" s="216"/>
      <c r="D33" s="217"/>
      <c r="E33" s="120"/>
      <c r="F33" s="186" t="s">
        <v>10</v>
      </c>
      <c r="G33" s="187">
        <v>1</v>
      </c>
      <c r="H33" s="188"/>
      <c r="I33" s="190">
        <v>0</v>
      </c>
      <c r="J33" s="194"/>
      <c r="K33" s="186" t="s">
        <v>10</v>
      </c>
      <c r="L33" s="187">
        <v>1</v>
      </c>
      <c r="M33" s="188"/>
      <c r="N33" s="195">
        <f t="shared" si="4"/>
        <v>0</v>
      </c>
      <c r="O33" s="194"/>
      <c r="P33" s="186" t="s">
        <v>10</v>
      </c>
      <c r="Q33" s="187">
        <v>1</v>
      </c>
      <c r="R33" s="188"/>
      <c r="S33" s="195">
        <f t="shared" si="5"/>
        <v>0</v>
      </c>
      <c r="T33" s="194"/>
      <c r="U33" s="186" t="s">
        <v>10</v>
      </c>
      <c r="V33" s="187">
        <v>1</v>
      </c>
      <c r="W33" s="188"/>
      <c r="X33" s="195">
        <f t="shared" si="6"/>
        <v>0</v>
      </c>
      <c r="Y33" s="194"/>
      <c r="Z33" s="186" t="s">
        <v>10</v>
      </c>
      <c r="AA33" s="187"/>
      <c r="AB33" s="188"/>
      <c r="AC33" s="195">
        <f t="shared" si="7"/>
        <v>0</v>
      </c>
    </row>
    <row r="34" spans="1:29" s="8" customFormat="1" ht="15" customHeight="1">
      <c r="A34" s="134">
        <v>7</v>
      </c>
      <c r="B34" s="215" t="s">
        <v>85</v>
      </c>
      <c r="C34" s="216"/>
      <c r="D34" s="217"/>
      <c r="E34" s="120"/>
      <c r="F34" s="186" t="s">
        <v>86</v>
      </c>
      <c r="G34" s="187">
        <v>2</v>
      </c>
      <c r="H34" s="188">
        <v>2500</v>
      </c>
      <c r="I34" s="190">
        <v>2700</v>
      </c>
      <c r="J34" s="194"/>
      <c r="K34" s="186" t="s">
        <v>86</v>
      </c>
      <c r="L34" s="187">
        <v>2</v>
      </c>
      <c r="M34" s="188">
        <v>2360</v>
      </c>
      <c r="N34" s="195">
        <f t="shared" si="4"/>
        <v>4720</v>
      </c>
      <c r="O34" s="194"/>
      <c r="P34" s="186" t="s">
        <v>86</v>
      </c>
      <c r="Q34" s="187">
        <v>1</v>
      </c>
      <c r="R34" s="188">
        <v>2700</v>
      </c>
      <c r="S34" s="195">
        <f t="shared" si="5"/>
        <v>2700</v>
      </c>
      <c r="T34" s="194"/>
      <c r="U34" s="186" t="s">
        <v>86</v>
      </c>
      <c r="V34" s="187">
        <v>2</v>
      </c>
      <c r="W34" s="188">
        <v>5200</v>
      </c>
      <c r="X34" s="195">
        <f t="shared" si="6"/>
        <v>10400</v>
      </c>
      <c r="Y34" s="194"/>
      <c r="Z34" s="186" t="s">
        <v>86</v>
      </c>
      <c r="AA34" s="187">
        <v>15</v>
      </c>
      <c r="AB34" s="188">
        <v>4900</v>
      </c>
      <c r="AC34" s="195">
        <f t="shared" si="7"/>
        <v>73500</v>
      </c>
    </row>
    <row r="35" spans="1:29" s="8" customFormat="1" ht="15" customHeight="1">
      <c r="A35" s="134">
        <v>8</v>
      </c>
      <c r="B35" s="215" t="s">
        <v>87</v>
      </c>
      <c r="C35" s="216"/>
      <c r="D35" s="217"/>
      <c r="E35" s="120"/>
      <c r="F35" s="186" t="s">
        <v>86</v>
      </c>
      <c r="G35" s="187">
        <v>2</v>
      </c>
      <c r="H35" s="188">
        <v>1200</v>
      </c>
      <c r="I35" s="190">
        <v>1600</v>
      </c>
      <c r="J35" s="194"/>
      <c r="K35" s="186" t="s">
        <v>86</v>
      </c>
      <c r="L35" s="187">
        <v>2</v>
      </c>
      <c r="M35" s="188">
        <v>1121</v>
      </c>
      <c r="N35" s="195">
        <f t="shared" si="4"/>
        <v>2242</v>
      </c>
      <c r="O35" s="194"/>
      <c r="P35" s="186" t="s">
        <v>86</v>
      </c>
      <c r="Q35" s="187">
        <v>1</v>
      </c>
      <c r="R35" s="188">
        <v>1600</v>
      </c>
      <c r="S35" s="195">
        <f t="shared" si="5"/>
        <v>1600</v>
      </c>
      <c r="T35" s="194"/>
      <c r="U35" s="186" t="s">
        <v>86</v>
      </c>
      <c r="V35" s="187">
        <v>5</v>
      </c>
      <c r="W35" s="188">
        <v>4100</v>
      </c>
      <c r="X35" s="195">
        <f t="shared" si="6"/>
        <v>20500</v>
      </c>
      <c r="Y35" s="194"/>
      <c r="Z35" s="186" t="s">
        <v>86</v>
      </c>
      <c r="AA35" s="187">
        <v>20</v>
      </c>
      <c r="AB35" s="188">
        <v>5500</v>
      </c>
      <c r="AC35" s="195">
        <f t="shared" si="7"/>
        <v>110000</v>
      </c>
    </row>
    <row r="36" spans="1:29" s="8" customFormat="1" ht="15" customHeight="1">
      <c r="A36" s="134">
        <v>9</v>
      </c>
      <c r="B36" s="215" t="s">
        <v>88</v>
      </c>
      <c r="C36" s="216"/>
      <c r="D36" s="217"/>
      <c r="E36" s="120"/>
      <c r="F36" s="186" t="s">
        <v>10</v>
      </c>
      <c r="G36" s="187">
        <v>1</v>
      </c>
      <c r="H36" s="188">
        <v>6000</v>
      </c>
      <c r="I36" s="190">
        <v>4608</v>
      </c>
      <c r="J36" s="194"/>
      <c r="K36" s="186" t="s">
        <v>10</v>
      </c>
      <c r="L36" s="187">
        <v>1</v>
      </c>
      <c r="M36" s="188">
        <v>4130</v>
      </c>
      <c r="N36" s="195">
        <f t="shared" si="4"/>
        <v>4130</v>
      </c>
      <c r="O36" s="194"/>
      <c r="P36" s="186" t="s">
        <v>89</v>
      </c>
      <c r="Q36" s="187">
        <v>128</v>
      </c>
      <c r="R36" s="188">
        <v>36</v>
      </c>
      <c r="S36" s="195">
        <f t="shared" si="5"/>
        <v>4608</v>
      </c>
      <c r="T36" s="194"/>
      <c r="U36" s="186" t="s">
        <v>10</v>
      </c>
      <c r="V36" s="187">
        <v>1</v>
      </c>
      <c r="W36" s="188">
        <v>5000</v>
      </c>
      <c r="X36" s="195">
        <f t="shared" si="6"/>
        <v>5000</v>
      </c>
      <c r="Y36" s="194"/>
      <c r="Z36" s="186" t="s">
        <v>10</v>
      </c>
      <c r="AA36" s="187"/>
      <c r="AB36" s="188"/>
      <c r="AC36" s="195">
        <f t="shared" si="7"/>
        <v>0</v>
      </c>
    </row>
    <row r="37" spans="1:29" s="8" customFormat="1" ht="15" customHeight="1">
      <c r="A37" s="134">
        <v>10</v>
      </c>
      <c r="B37" s="215" t="s">
        <v>90</v>
      </c>
      <c r="C37" s="216"/>
      <c r="D37" s="217"/>
      <c r="E37" s="120"/>
      <c r="F37" s="186" t="s">
        <v>91</v>
      </c>
      <c r="G37" s="187">
        <v>0</v>
      </c>
      <c r="H37" s="188">
        <v>0</v>
      </c>
      <c r="I37" s="190">
        <v>2619.5</v>
      </c>
      <c r="J37" s="194"/>
      <c r="K37" s="186" t="s">
        <v>91</v>
      </c>
      <c r="L37" s="187">
        <v>0</v>
      </c>
      <c r="M37" s="188">
        <v>0</v>
      </c>
      <c r="N37" s="195">
        <f t="shared" si="4"/>
        <v>0</v>
      </c>
      <c r="O37" s="194"/>
      <c r="P37" s="186" t="s">
        <v>91</v>
      </c>
      <c r="Q37" s="187">
        <v>1.3</v>
      </c>
      <c r="R37" s="188">
        <v>2015</v>
      </c>
      <c r="S37" s="195">
        <f t="shared" si="5"/>
        <v>2619.5</v>
      </c>
      <c r="T37" s="194"/>
      <c r="U37" s="186" t="s">
        <v>91</v>
      </c>
      <c r="V37" s="187">
        <v>0</v>
      </c>
      <c r="W37" s="188">
        <v>0</v>
      </c>
      <c r="X37" s="195">
        <f t="shared" si="6"/>
        <v>0</v>
      </c>
      <c r="Y37" s="194"/>
      <c r="Z37" s="186" t="s">
        <v>86</v>
      </c>
      <c r="AA37" s="187"/>
      <c r="AB37" s="188"/>
      <c r="AC37" s="195">
        <f t="shared" si="7"/>
        <v>0</v>
      </c>
    </row>
    <row r="38" spans="1:29" s="8" customFormat="1" ht="15" customHeight="1">
      <c r="A38" s="134">
        <v>11</v>
      </c>
      <c r="B38" s="215" t="s">
        <v>92</v>
      </c>
      <c r="C38" s="216"/>
      <c r="D38" s="217"/>
      <c r="E38" s="120"/>
      <c r="F38" s="186" t="s">
        <v>10</v>
      </c>
      <c r="G38" s="187">
        <v>1</v>
      </c>
      <c r="H38" s="188"/>
      <c r="I38" s="190">
        <v>0</v>
      </c>
      <c r="J38" s="194"/>
      <c r="K38" s="186" t="s">
        <v>10</v>
      </c>
      <c r="L38" s="187">
        <v>1</v>
      </c>
      <c r="M38" s="188"/>
      <c r="N38" s="195">
        <f t="shared" si="4"/>
        <v>0</v>
      </c>
      <c r="O38" s="194"/>
      <c r="P38" s="186" t="s">
        <v>10</v>
      </c>
      <c r="Q38" s="187">
        <v>1</v>
      </c>
      <c r="R38" s="188"/>
      <c r="S38" s="195">
        <f t="shared" si="5"/>
        <v>0</v>
      </c>
      <c r="T38" s="194"/>
      <c r="U38" s="186" t="s">
        <v>10</v>
      </c>
      <c r="V38" s="187">
        <v>1</v>
      </c>
      <c r="W38" s="188"/>
      <c r="X38" s="195">
        <f t="shared" si="6"/>
        <v>0</v>
      </c>
      <c r="Y38" s="194"/>
      <c r="Z38" s="186" t="s">
        <v>10</v>
      </c>
      <c r="AA38" s="187"/>
      <c r="AB38" s="188"/>
      <c r="AC38" s="195">
        <f t="shared" si="7"/>
        <v>0</v>
      </c>
    </row>
    <row r="39" spans="1:29" s="8" customFormat="1" ht="15" customHeight="1">
      <c r="A39" s="135"/>
      <c r="B39" s="300" t="s">
        <v>40</v>
      </c>
      <c r="C39" s="301"/>
      <c r="D39" s="302"/>
      <c r="E39" s="121"/>
      <c r="F39" s="91"/>
      <c r="G39" s="92"/>
      <c r="H39" s="116"/>
      <c r="I39" s="112">
        <f>SUM(I28:I38)</f>
        <v>257431.5</v>
      </c>
      <c r="J39" s="121"/>
      <c r="K39" s="91"/>
      <c r="L39" s="92"/>
      <c r="M39" s="116"/>
      <c r="N39" s="112">
        <f>SUM(N28:N38)</f>
        <v>233758</v>
      </c>
      <c r="O39" s="121"/>
      <c r="P39" s="91"/>
      <c r="Q39" s="92"/>
      <c r="R39" s="116"/>
      <c r="S39" s="112">
        <v>155904</v>
      </c>
      <c r="T39" s="121"/>
      <c r="U39" s="91"/>
      <c r="V39" s="92"/>
      <c r="W39" s="116"/>
      <c r="X39" s="112">
        <f>SUM(X28:X38)</f>
        <v>267820</v>
      </c>
      <c r="Y39" s="121"/>
      <c r="Z39" s="91"/>
      <c r="AA39" s="92"/>
      <c r="AB39" s="116"/>
      <c r="AC39" s="112">
        <f>SUM(AC28:AC38)</f>
        <v>973290</v>
      </c>
    </row>
    <row r="40" spans="1:29" s="8" customFormat="1" ht="15" customHeight="1">
      <c r="A40" s="135"/>
      <c r="B40" s="161"/>
      <c r="C40" s="162"/>
      <c r="D40" s="163"/>
      <c r="E40" s="121"/>
      <c r="F40" s="91"/>
      <c r="G40" s="92"/>
      <c r="H40" s="116"/>
      <c r="I40" s="112"/>
      <c r="J40" s="121"/>
      <c r="K40" s="91"/>
      <c r="L40" s="92"/>
      <c r="M40" s="116"/>
      <c r="N40" s="112"/>
      <c r="O40" s="121"/>
      <c r="P40" s="91"/>
      <c r="Q40" s="92"/>
      <c r="R40" s="116"/>
      <c r="S40" s="112"/>
      <c r="T40" s="121"/>
      <c r="U40" s="91"/>
      <c r="V40" s="92"/>
      <c r="W40" s="116"/>
      <c r="X40" s="112"/>
      <c r="Y40" s="121"/>
      <c r="Z40" s="91"/>
      <c r="AA40" s="92"/>
      <c r="AB40" s="116"/>
      <c r="AC40" s="112"/>
    </row>
    <row r="41" spans="1:29" s="8" customFormat="1" ht="15" customHeight="1">
      <c r="A41" s="137" t="s">
        <v>50</v>
      </c>
      <c r="B41" s="306" t="s">
        <v>69</v>
      </c>
      <c r="C41" s="222"/>
      <c r="D41" s="307"/>
      <c r="E41" s="122"/>
      <c r="F41" s="87" t="s">
        <v>10</v>
      </c>
      <c r="G41" s="88">
        <v>1</v>
      </c>
      <c r="H41" s="106">
        <v>35000</v>
      </c>
      <c r="I41" s="103">
        <f>H41*G41</f>
        <v>35000</v>
      </c>
      <c r="J41" s="202"/>
      <c r="K41" s="186" t="s">
        <v>10</v>
      </c>
      <c r="L41" s="203">
        <v>1</v>
      </c>
      <c r="M41" s="106">
        <v>70800</v>
      </c>
      <c r="N41" s="204">
        <f>M41*L41</f>
        <v>70800</v>
      </c>
      <c r="O41" s="202"/>
      <c r="P41" s="87" t="s">
        <v>10</v>
      </c>
      <c r="Q41" s="88">
        <v>1</v>
      </c>
      <c r="R41" s="197">
        <v>27560</v>
      </c>
      <c r="S41" s="103">
        <f>R41*Q41</f>
        <v>27560</v>
      </c>
      <c r="T41" s="202"/>
      <c r="U41" s="87" t="s">
        <v>10</v>
      </c>
      <c r="V41" s="88">
        <v>1</v>
      </c>
      <c r="W41" s="197">
        <v>210000</v>
      </c>
      <c r="X41" s="103">
        <f>W41*V41</f>
        <v>210000</v>
      </c>
      <c r="Y41" s="202"/>
      <c r="Z41" s="87" t="s">
        <v>10</v>
      </c>
      <c r="AA41" s="88">
        <v>1</v>
      </c>
      <c r="AB41" s="197">
        <v>100000</v>
      </c>
      <c r="AC41" s="103">
        <f>AB41*AA41</f>
        <v>100000</v>
      </c>
    </row>
    <row r="42" spans="1:29" s="8" customFormat="1" ht="15" customHeight="1">
      <c r="A42" s="134"/>
      <c r="B42" s="218" t="s">
        <v>93</v>
      </c>
      <c r="C42" s="219"/>
      <c r="D42" s="220"/>
      <c r="E42" s="172"/>
      <c r="F42" s="95"/>
      <c r="G42" s="187"/>
      <c r="H42" s="197"/>
      <c r="I42" s="201"/>
      <c r="J42" s="194"/>
      <c r="K42" s="194"/>
      <c r="L42" s="194"/>
      <c r="M42" s="194"/>
      <c r="N42" s="194"/>
      <c r="O42" s="194"/>
      <c r="P42" s="95" t="s">
        <v>37</v>
      </c>
      <c r="Q42" s="187">
        <v>10</v>
      </c>
      <c r="R42" s="197">
        <v>164</v>
      </c>
      <c r="S42" s="194"/>
      <c r="T42" s="194"/>
      <c r="U42" s="95" t="s">
        <v>37</v>
      </c>
      <c r="V42" s="187"/>
      <c r="W42" s="197"/>
      <c r="X42" s="194"/>
      <c r="Y42" s="194"/>
      <c r="Z42" s="95"/>
      <c r="AA42" s="187"/>
      <c r="AB42" s="197"/>
      <c r="AC42" s="194"/>
    </row>
    <row r="43" spans="1:29" s="8" customFormat="1" ht="15" customHeight="1">
      <c r="A43" s="134"/>
      <c r="B43" s="218" t="s">
        <v>94</v>
      </c>
      <c r="C43" s="219"/>
      <c r="D43" s="220"/>
      <c r="E43" s="172"/>
      <c r="F43" s="95"/>
      <c r="G43" s="187"/>
      <c r="H43" s="197"/>
      <c r="I43" s="201"/>
      <c r="J43" s="194"/>
      <c r="K43" s="194"/>
      <c r="L43" s="194"/>
      <c r="M43" s="194"/>
      <c r="N43" s="194"/>
      <c r="O43" s="194"/>
      <c r="P43" s="95" t="s">
        <v>37</v>
      </c>
      <c r="Q43" s="187">
        <v>25</v>
      </c>
      <c r="R43" s="197">
        <v>111</v>
      </c>
      <c r="S43" s="194"/>
      <c r="T43" s="194"/>
      <c r="U43" s="95" t="s">
        <v>37</v>
      </c>
      <c r="V43" s="187"/>
      <c r="W43" s="197"/>
      <c r="X43" s="194"/>
      <c r="Y43" s="194"/>
      <c r="Z43" s="95"/>
      <c r="AA43" s="187"/>
      <c r="AB43" s="197"/>
      <c r="AC43" s="194"/>
    </row>
    <row r="44" spans="1:29" s="8" customFormat="1" ht="15" customHeight="1">
      <c r="A44" s="134"/>
      <c r="B44" s="218" t="s">
        <v>95</v>
      </c>
      <c r="C44" s="219"/>
      <c r="D44" s="220"/>
      <c r="E44" s="172"/>
      <c r="F44" s="95"/>
      <c r="G44" s="187"/>
      <c r="H44" s="197"/>
      <c r="I44" s="201"/>
      <c r="J44" s="194"/>
      <c r="K44" s="194"/>
      <c r="L44" s="194"/>
      <c r="M44" s="194"/>
      <c r="N44" s="194"/>
      <c r="O44" s="194"/>
      <c r="P44" s="95" t="s">
        <v>37</v>
      </c>
      <c r="Q44" s="187">
        <v>5</v>
      </c>
      <c r="R44" s="197">
        <v>117</v>
      </c>
      <c r="S44" s="194"/>
      <c r="T44" s="194"/>
      <c r="U44" s="95" t="s">
        <v>37</v>
      </c>
      <c r="V44" s="187"/>
      <c r="W44" s="197"/>
      <c r="X44" s="194"/>
      <c r="Y44" s="194"/>
      <c r="Z44" s="95"/>
      <c r="AA44" s="187"/>
      <c r="AB44" s="197"/>
      <c r="AC44" s="194"/>
    </row>
    <row r="45" spans="1:29" s="8" customFormat="1" ht="15" customHeight="1">
      <c r="A45" s="134"/>
      <c r="B45" s="218" t="s">
        <v>96</v>
      </c>
      <c r="C45" s="219"/>
      <c r="D45" s="220"/>
      <c r="E45" s="172"/>
      <c r="F45" s="95"/>
      <c r="G45" s="187"/>
      <c r="H45" s="197"/>
      <c r="I45" s="201"/>
      <c r="J45" s="194"/>
      <c r="K45" s="194"/>
      <c r="L45" s="194"/>
      <c r="M45" s="194"/>
      <c r="N45" s="194"/>
      <c r="O45" s="194"/>
      <c r="P45" s="95" t="s">
        <v>37</v>
      </c>
      <c r="Q45" s="187">
        <v>5</v>
      </c>
      <c r="R45" s="197">
        <v>122</v>
      </c>
      <c r="S45" s="194"/>
      <c r="T45" s="194"/>
      <c r="U45" s="95" t="s">
        <v>37</v>
      </c>
      <c r="V45" s="187"/>
      <c r="W45" s="197"/>
      <c r="X45" s="194"/>
      <c r="Y45" s="194"/>
      <c r="Z45" s="95"/>
      <c r="AA45" s="187"/>
      <c r="AB45" s="197"/>
      <c r="AC45" s="194"/>
    </row>
    <row r="46" spans="1:29" s="8" customFormat="1" ht="15" customHeight="1">
      <c r="A46" s="134"/>
      <c r="B46" s="218" t="s">
        <v>97</v>
      </c>
      <c r="C46" s="219"/>
      <c r="D46" s="220"/>
      <c r="E46" s="172"/>
      <c r="F46" s="198"/>
      <c r="G46" s="199"/>
      <c r="H46" s="102"/>
      <c r="I46" s="201"/>
      <c r="J46" s="194"/>
      <c r="K46" s="194"/>
      <c r="L46" s="194"/>
      <c r="M46" s="194"/>
      <c r="N46" s="194"/>
      <c r="O46" s="194"/>
      <c r="P46" s="198" t="s">
        <v>98</v>
      </c>
      <c r="Q46" s="199">
        <v>2</v>
      </c>
      <c r="R46" s="102">
        <v>860</v>
      </c>
      <c r="S46" s="194"/>
      <c r="T46" s="194"/>
      <c r="U46" s="198" t="s">
        <v>98</v>
      </c>
      <c r="V46" s="199"/>
      <c r="W46" s="102"/>
      <c r="X46" s="194"/>
      <c r="Y46" s="194"/>
      <c r="Z46" s="198"/>
      <c r="AA46" s="199"/>
      <c r="AB46" s="102"/>
      <c r="AC46" s="194"/>
    </row>
    <row r="47" spans="1:29" s="8" customFormat="1" ht="15" customHeight="1">
      <c r="A47" s="134"/>
      <c r="B47" s="218" t="s">
        <v>99</v>
      </c>
      <c r="C47" s="219"/>
      <c r="D47" s="220"/>
      <c r="E47" s="172"/>
      <c r="F47" s="95"/>
      <c r="G47" s="187"/>
      <c r="H47" s="197"/>
      <c r="I47" s="201"/>
      <c r="J47" s="194"/>
      <c r="K47" s="194"/>
      <c r="L47" s="194"/>
      <c r="M47" s="194"/>
      <c r="N47" s="194"/>
      <c r="O47" s="194"/>
      <c r="P47" s="95" t="s">
        <v>100</v>
      </c>
      <c r="Q47" s="187">
        <v>1</v>
      </c>
      <c r="R47" s="197">
        <v>2150</v>
      </c>
      <c r="S47" s="194"/>
      <c r="T47" s="194"/>
      <c r="U47" s="95" t="s">
        <v>100</v>
      </c>
      <c r="V47" s="187"/>
      <c r="W47" s="197"/>
      <c r="X47" s="194"/>
      <c r="Y47" s="194"/>
      <c r="Z47" s="95"/>
      <c r="AA47" s="187"/>
      <c r="AB47" s="197"/>
      <c r="AC47" s="194"/>
    </row>
    <row r="48" spans="1:29" s="8" customFormat="1" ht="15" customHeight="1">
      <c r="A48" s="134"/>
      <c r="B48" s="218" t="s">
        <v>101</v>
      </c>
      <c r="C48" s="219"/>
      <c r="D48" s="220"/>
      <c r="E48" s="172"/>
      <c r="F48" s="95"/>
      <c r="G48" s="200"/>
      <c r="H48" s="197"/>
      <c r="I48" s="201"/>
      <c r="J48" s="194"/>
      <c r="K48" s="194"/>
      <c r="L48" s="194"/>
      <c r="M48" s="194"/>
      <c r="N48" s="194"/>
      <c r="O48" s="194"/>
      <c r="P48" s="95" t="s">
        <v>102</v>
      </c>
      <c r="Q48" s="200">
        <v>5</v>
      </c>
      <c r="R48" s="197">
        <v>2800</v>
      </c>
      <c r="S48" s="194"/>
      <c r="T48" s="194"/>
      <c r="U48" s="95" t="s">
        <v>102</v>
      </c>
      <c r="V48" s="200"/>
      <c r="W48" s="197"/>
      <c r="X48" s="194"/>
      <c r="Y48" s="194"/>
      <c r="Z48" s="95"/>
      <c r="AA48" s="200"/>
      <c r="AB48" s="197"/>
      <c r="AC48" s="194"/>
    </row>
    <row r="49" spans="1:30" s="8" customFormat="1" ht="15" customHeight="1">
      <c r="A49" s="134"/>
      <c r="B49" s="218" t="s">
        <v>103</v>
      </c>
      <c r="C49" s="219"/>
      <c r="D49" s="220"/>
      <c r="E49" s="172"/>
      <c r="F49" s="95"/>
      <c r="G49" s="200"/>
      <c r="H49" s="197"/>
      <c r="I49" s="201"/>
      <c r="J49" s="194"/>
      <c r="K49" s="194"/>
      <c r="L49" s="194"/>
      <c r="M49" s="194"/>
      <c r="N49" s="194"/>
      <c r="O49" s="194"/>
      <c r="P49" s="95" t="s">
        <v>37</v>
      </c>
      <c r="Q49" s="200">
        <v>200</v>
      </c>
      <c r="R49" s="197">
        <v>16</v>
      </c>
      <c r="S49" s="194"/>
      <c r="T49" s="194"/>
      <c r="U49" s="95" t="s">
        <v>37</v>
      </c>
      <c r="V49" s="200"/>
      <c r="W49" s="197"/>
      <c r="X49" s="194"/>
      <c r="Y49" s="194"/>
      <c r="Z49" s="95"/>
      <c r="AA49" s="200"/>
      <c r="AB49" s="197"/>
      <c r="AC49" s="194"/>
    </row>
    <row r="50" spans="1:30" s="8" customFormat="1" ht="15" customHeight="1">
      <c r="A50" s="134"/>
      <c r="B50" s="218" t="s">
        <v>104</v>
      </c>
      <c r="C50" s="219"/>
      <c r="D50" s="220"/>
      <c r="E50" s="172"/>
      <c r="F50" s="95"/>
      <c r="G50" s="200"/>
      <c r="H50" s="197"/>
      <c r="I50" s="201"/>
      <c r="J50" s="194"/>
      <c r="K50" s="194"/>
      <c r="L50" s="194"/>
      <c r="M50" s="194"/>
      <c r="N50" s="194"/>
      <c r="O50" s="194"/>
      <c r="P50" s="95" t="s">
        <v>37</v>
      </c>
      <c r="Q50" s="200">
        <v>10</v>
      </c>
      <c r="R50" s="197">
        <v>88</v>
      </c>
      <c r="S50" s="194"/>
      <c r="T50" s="194"/>
      <c r="U50" s="95" t="s">
        <v>37</v>
      </c>
      <c r="V50" s="200"/>
      <c r="W50" s="197"/>
      <c r="X50" s="194"/>
      <c r="Y50" s="194"/>
      <c r="Z50" s="95"/>
      <c r="AA50" s="200"/>
      <c r="AB50" s="197"/>
      <c r="AC50" s="194"/>
    </row>
    <row r="51" spans="1:30" s="8" customFormat="1" ht="15" customHeight="1">
      <c r="A51" s="134"/>
      <c r="B51" s="221" t="s">
        <v>105</v>
      </c>
      <c r="C51" s="222"/>
      <c r="D51" s="222"/>
      <c r="E51" s="172"/>
      <c r="F51" s="95"/>
      <c r="G51" s="200"/>
      <c r="H51" s="197"/>
      <c r="I51" s="201"/>
      <c r="J51" s="194"/>
      <c r="K51" s="194"/>
      <c r="L51" s="194"/>
      <c r="M51" s="194"/>
      <c r="N51" s="194"/>
      <c r="O51" s="194"/>
      <c r="P51" s="95" t="s">
        <v>10</v>
      </c>
      <c r="Q51" s="200">
        <v>1</v>
      </c>
      <c r="R51" s="197"/>
      <c r="S51" s="194"/>
      <c r="T51" s="194"/>
      <c r="U51" s="95" t="s">
        <v>10</v>
      </c>
      <c r="V51" s="200"/>
      <c r="W51" s="197"/>
      <c r="X51" s="194"/>
      <c r="Y51" s="194"/>
      <c r="Z51" s="95"/>
      <c r="AA51" s="200"/>
      <c r="AB51" s="197"/>
      <c r="AC51" s="194"/>
    </row>
    <row r="52" spans="1:30" s="8" customFormat="1" ht="15" customHeight="1">
      <c r="A52" s="138"/>
      <c r="B52" s="267" t="s">
        <v>40</v>
      </c>
      <c r="C52" s="268"/>
      <c r="D52" s="269"/>
      <c r="E52" s="120"/>
      <c r="F52" s="89"/>
      <c r="G52" s="90"/>
      <c r="H52" s="104"/>
      <c r="I52" s="112">
        <f>SUM(I41)</f>
        <v>35000</v>
      </c>
      <c r="J52" s="120"/>
      <c r="K52" s="89"/>
      <c r="L52" s="90"/>
      <c r="M52" s="104"/>
      <c r="N52" s="112">
        <f>SUM(N41)</f>
        <v>70800</v>
      </c>
      <c r="O52" s="120"/>
      <c r="P52" s="89"/>
      <c r="Q52" s="90"/>
      <c r="R52" s="104"/>
      <c r="S52" s="112">
        <f>SUM(S41)</f>
        <v>27560</v>
      </c>
      <c r="T52" s="120"/>
      <c r="U52" s="89"/>
      <c r="V52" s="90"/>
      <c r="W52" s="104"/>
      <c r="X52" s="112">
        <f>SUM(X41)</f>
        <v>210000</v>
      </c>
      <c r="Y52" s="120"/>
      <c r="Z52" s="89"/>
      <c r="AA52" s="90"/>
      <c r="AB52" s="104"/>
      <c r="AC52" s="112">
        <f>SUM(AC41)</f>
        <v>100000</v>
      </c>
    </row>
    <row r="53" spans="1:30" s="8" customFormat="1" ht="15" customHeight="1">
      <c r="A53" s="138"/>
      <c r="B53" s="267"/>
      <c r="C53" s="270"/>
      <c r="D53" s="271"/>
      <c r="E53" s="120"/>
      <c r="F53" s="93"/>
      <c r="G53" s="94"/>
      <c r="H53" s="106"/>
      <c r="I53" s="108"/>
      <c r="J53" s="120"/>
      <c r="K53" s="93"/>
      <c r="L53" s="94"/>
      <c r="M53" s="106"/>
      <c r="N53" s="108"/>
      <c r="O53" s="120"/>
      <c r="P53" s="93"/>
      <c r="Q53" s="94"/>
      <c r="R53" s="106"/>
      <c r="S53" s="108"/>
      <c r="T53" s="120"/>
      <c r="U53" s="93"/>
      <c r="V53" s="94"/>
      <c r="W53" s="106"/>
      <c r="X53" s="108"/>
      <c r="Y53" s="120"/>
      <c r="Z53" s="93"/>
      <c r="AA53" s="94"/>
      <c r="AB53" s="106"/>
      <c r="AC53" s="108"/>
    </row>
    <row r="54" spans="1:30" s="8" customFormat="1" ht="15" customHeight="1">
      <c r="A54" s="137" t="s">
        <v>121</v>
      </c>
      <c r="B54" s="306" t="s">
        <v>70</v>
      </c>
      <c r="C54" s="222"/>
      <c r="D54" s="307"/>
      <c r="E54" s="122"/>
      <c r="F54" s="87" t="s">
        <v>10</v>
      </c>
      <c r="G54" s="88">
        <v>1</v>
      </c>
      <c r="H54" s="106">
        <v>300000</v>
      </c>
      <c r="I54" s="103">
        <f>H54*G54</f>
        <v>300000</v>
      </c>
      <c r="J54" s="122"/>
      <c r="K54" s="87" t="s">
        <v>10</v>
      </c>
      <c r="L54" s="88">
        <v>1</v>
      </c>
      <c r="M54" s="106">
        <v>448400</v>
      </c>
      <c r="N54" s="103">
        <f>M54*L54</f>
        <v>448400</v>
      </c>
      <c r="O54" s="122"/>
      <c r="P54" s="87" t="s">
        <v>10</v>
      </c>
      <c r="Q54" s="88">
        <v>1</v>
      </c>
      <c r="R54" s="197">
        <v>446815.77866174921</v>
      </c>
      <c r="S54" s="103">
        <f>R54*Q54</f>
        <v>446815.77866174921</v>
      </c>
      <c r="T54" s="122"/>
      <c r="U54" s="87" t="s">
        <v>10</v>
      </c>
      <c r="V54" s="88">
        <v>1</v>
      </c>
      <c r="W54" s="197">
        <v>380000</v>
      </c>
      <c r="X54" s="103">
        <f>W54*V54</f>
        <v>380000</v>
      </c>
      <c r="Y54" s="122"/>
      <c r="Z54" s="87" t="s">
        <v>10</v>
      </c>
      <c r="AA54" s="88">
        <v>1</v>
      </c>
      <c r="AB54" s="197">
        <v>1395000</v>
      </c>
      <c r="AC54" s="103">
        <f>AB54*AA54</f>
        <v>1395000</v>
      </c>
    </row>
    <row r="55" spans="1:30" s="8" customFormat="1" ht="15" customHeight="1">
      <c r="A55" s="138"/>
      <c r="B55" s="267" t="s">
        <v>40</v>
      </c>
      <c r="C55" s="268"/>
      <c r="D55" s="269"/>
      <c r="E55" s="120"/>
      <c r="F55" s="89"/>
      <c r="G55" s="90"/>
      <c r="H55" s="104"/>
      <c r="I55" s="112">
        <f>SUM(I54)</f>
        <v>300000</v>
      </c>
      <c r="J55" s="120"/>
      <c r="K55" s="89"/>
      <c r="L55" s="90"/>
      <c r="M55" s="104"/>
      <c r="N55" s="112">
        <f>SUM(N54)</f>
        <v>448400</v>
      </c>
      <c r="O55" s="120"/>
      <c r="P55" s="89"/>
      <c r="Q55" s="90"/>
      <c r="R55" s="104"/>
      <c r="S55" s="112">
        <f>SUM(S54)</f>
        <v>446815.77866174921</v>
      </c>
      <c r="T55" s="120"/>
      <c r="U55" s="89"/>
      <c r="V55" s="90"/>
      <c r="W55" s="104"/>
      <c r="X55" s="112">
        <f>SUM(X54)</f>
        <v>380000</v>
      </c>
      <c r="Y55" s="120"/>
      <c r="Z55" s="89"/>
      <c r="AA55" s="90"/>
      <c r="AB55" s="104"/>
      <c r="AC55" s="112">
        <f>SUM(AC54)</f>
        <v>1395000</v>
      </c>
    </row>
    <row r="56" spans="1:30" s="8" customFormat="1" ht="15" customHeight="1">
      <c r="A56" s="134"/>
      <c r="B56" s="158"/>
      <c r="C56" s="159"/>
      <c r="D56" s="160"/>
      <c r="E56" s="140"/>
      <c r="F56" s="95"/>
      <c r="G56" s="94"/>
      <c r="H56" s="106"/>
      <c r="I56" s="107"/>
      <c r="J56" s="140"/>
      <c r="K56" s="95"/>
      <c r="L56" s="94"/>
      <c r="M56" s="106"/>
      <c r="N56" s="107"/>
      <c r="O56" s="140"/>
      <c r="P56" s="95"/>
      <c r="Q56" s="94"/>
      <c r="R56" s="106"/>
      <c r="S56" s="107"/>
      <c r="T56" s="140"/>
      <c r="U56" s="95"/>
      <c r="V56" s="94"/>
      <c r="W56" s="106"/>
      <c r="X56" s="107"/>
      <c r="Y56" s="140"/>
      <c r="Z56" s="95"/>
      <c r="AA56" s="94"/>
      <c r="AB56" s="106"/>
      <c r="AC56" s="107"/>
    </row>
    <row r="57" spans="1:30" s="8" customFormat="1" ht="15" customHeight="1">
      <c r="A57" s="137" t="s">
        <v>64</v>
      </c>
      <c r="B57" s="306" t="s">
        <v>16</v>
      </c>
      <c r="C57" s="222"/>
      <c r="D57" s="307"/>
      <c r="E57" s="122"/>
      <c r="F57" s="95"/>
      <c r="G57" s="94"/>
      <c r="H57" s="106"/>
      <c r="I57" s="108"/>
      <c r="J57" s="122"/>
      <c r="K57" s="95"/>
      <c r="L57" s="94"/>
      <c r="M57" s="106"/>
      <c r="N57" s="108"/>
      <c r="O57" s="122"/>
      <c r="P57" s="95"/>
      <c r="Q57" s="94"/>
      <c r="R57" s="106"/>
      <c r="S57" s="108"/>
      <c r="T57" s="122"/>
      <c r="U57" s="95"/>
      <c r="V57" s="94"/>
      <c r="W57" s="106"/>
      <c r="X57" s="108"/>
      <c r="Y57" s="122"/>
      <c r="Z57" s="95"/>
      <c r="AA57" s="94"/>
      <c r="AB57" s="106"/>
      <c r="AC57" s="108"/>
    </row>
    <row r="58" spans="1:30" s="8" customFormat="1" ht="15" customHeight="1">
      <c r="A58" s="134"/>
      <c r="B58" s="283" t="s">
        <v>41</v>
      </c>
      <c r="C58" s="219"/>
      <c r="D58" s="220"/>
      <c r="E58" s="122"/>
      <c r="F58" s="95"/>
      <c r="G58" s="94"/>
      <c r="H58" s="106"/>
      <c r="I58" s="107">
        <f>(I62+I63+I64)*0.003</f>
        <v>2137.2945</v>
      </c>
      <c r="J58" s="122"/>
      <c r="K58" s="95"/>
      <c r="L58" s="94"/>
      <c r="M58" s="106"/>
      <c r="N58" s="107">
        <v>3639.47</v>
      </c>
      <c r="O58" s="122"/>
      <c r="P58" s="95"/>
      <c r="Q58" s="94"/>
      <c r="R58" s="106"/>
      <c r="S58" s="107">
        <v>2850.9855096670181</v>
      </c>
      <c r="T58" s="122"/>
      <c r="U58" s="95"/>
      <c r="V58" s="94"/>
      <c r="W58" s="106"/>
      <c r="X58" s="107">
        <v>1943.46</v>
      </c>
      <c r="Y58" s="122"/>
      <c r="Z58" s="95"/>
      <c r="AA58" s="94"/>
      <c r="AB58" s="106"/>
      <c r="AC58" s="107">
        <v>11458.82</v>
      </c>
    </row>
    <row r="59" spans="1:30" s="8" customFormat="1" ht="15" customHeight="1">
      <c r="A59" s="137" t="s">
        <v>122</v>
      </c>
      <c r="B59" s="308" t="s">
        <v>51</v>
      </c>
      <c r="C59" s="309"/>
      <c r="D59" s="310"/>
      <c r="E59" s="122"/>
      <c r="F59" s="95"/>
      <c r="G59" s="94"/>
      <c r="H59" s="106"/>
      <c r="I59" s="107">
        <f>(I62+I63+I64)*0.05</f>
        <v>35621.575000000004</v>
      </c>
      <c r="J59" s="122"/>
      <c r="K59" s="95"/>
      <c r="L59" s="94"/>
      <c r="M59" s="106"/>
      <c r="N59" s="107">
        <v>60657.9</v>
      </c>
      <c r="O59" s="122"/>
      <c r="P59" s="95"/>
      <c r="Q59" s="94"/>
      <c r="R59" s="106"/>
      <c r="S59" s="107">
        <v>47516.425161116968</v>
      </c>
      <c r="T59" s="122"/>
      <c r="U59" s="95"/>
      <c r="V59" s="94"/>
      <c r="W59" s="106"/>
      <c r="X59" s="107">
        <v>64782</v>
      </c>
      <c r="Y59" s="122"/>
      <c r="Z59" s="95"/>
      <c r="AA59" s="94"/>
      <c r="AB59" s="106"/>
      <c r="AC59" s="107">
        <v>136414.5</v>
      </c>
    </row>
    <row r="60" spans="1:30" s="8" customFormat="1" ht="15" customHeight="1">
      <c r="A60" s="134"/>
      <c r="B60" s="311"/>
      <c r="C60" s="219"/>
      <c r="D60" s="220"/>
      <c r="E60" s="122"/>
      <c r="F60" s="95"/>
      <c r="G60" s="94"/>
      <c r="H60" s="106"/>
      <c r="I60" s="103"/>
      <c r="J60" s="122"/>
      <c r="K60" s="95"/>
      <c r="L60" s="94"/>
      <c r="M60" s="106"/>
      <c r="N60" s="103"/>
      <c r="O60" s="122"/>
      <c r="P60" s="95"/>
      <c r="Q60" s="94"/>
      <c r="R60" s="106"/>
      <c r="S60" s="103"/>
      <c r="T60" s="122"/>
      <c r="U60" s="95"/>
      <c r="V60" s="94"/>
      <c r="W60" s="106"/>
      <c r="X60" s="103"/>
      <c r="Y60" s="122"/>
      <c r="Z60" s="95"/>
      <c r="AA60" s="94"/>
      <c r="AB60" s="106"/>
      <c r="AC60" s="103"/>
    </row>
    <row r="61" spans="1:30" s="8" customFormat="1" ht="15" customHeight="1">
      <c r="A61" s="134"/>
      <c r="B61" s="225" t="s">
        <v>42</v>
      </c>
      <c r="C61" s="226"/>
      <c r="D61" s="227"/>
      <c r="E61" s="122"/>
      <c r="F61" s="95"/>
      <c r="G61" s="94"/>
      <c r="H61" s="106"/>
      <c r="I61" s="103"/>
      <c r="J61" s="122"/>
      <c r="K61" s="95"/>
      <c r="L61" s="94"/>
      <c r="M61" s="106"/>
      <c r="N61" s="103"/>
      <c r="O61" s="122"/>
      <c r="P61" s="95"/>
      <c r="Q61" s="94"/>
      <c r="R61" s="106"/>
      <c r="S61" s="103"/>
      <c r="T61" s="122"/>
      <c r="U61" s="95"/>
      <c r="V61" s="94"/>
      <c r="W61" s="106"/>
      <c r="X61" s="103"/>
      <c r="Y61" s="122"/>
      <c r="Z61" s="95"/>
      <c r="AA61" s="94"/>
      <c r="AB61" s="106"/>
      <c r="AC61" s="103"/>
    </row>
    <row r="62" spans="1:30" s="8" customFormat="1" ht="15" customHeight="1">
      <c r="A62" s="134"/>
      <c r="B62" s="225" t="s">
        <v>43</v>
      </c>
      <c r="C62" s="312"/>
      <c r="D62" s="313"/>
      <c r="E62" s="122"/>
      <c r="F62" s="95"/>
      <c r="G62" s="94"/>
      <c r="H62" s="106"/>
      <c r="I62" s="110">
        <f>I25</f>
        <v>120000</v>
      </c>
      <c r="J62" s="122"/>
      <c r="K62" s="95"/>
      <c r="L62" s="94"/>
      <c r="M62" s="106"/>
      <c r="N62" s="110">
        <f>N25</f>
        <v>460200</v>
      </c>
      <c r="O62" s="122"/>
      <c r="P62" s="95"/>
      <c r="Q62" s="94"/>
      <c r="R62" s="106"/>
      <c r="S62" s="110">
        <f>S25</f>
        <v>320048.72456059</v>
      </c>
      <c r="T62" s="122"/>
      <c r="U62" s="95"/>
      <c r="V62" s="94"/>
      <c r="W62" s="106"/>
      <c r="X62" s="110">
        <f>X25</f>
        <v>170000</v>
      </c>
      <c r="Y62" s="122"/>
      <c r="Z62" s="95"/>
      <c r="AA62" s="94"/>
      <c r="AB62" s="106"/>
      <c r="AC62" s="110">
        <f>AC25</f>
        <v>260000</v>
      </c>
      <c r="AD62" s="157"/>
    </row>
    <row r="63" spans="1:30" s="8" customFormat="1" ht="15" customHeight="1">
      <c r="A63" s="134"/>
      <c r="B63" s="225" t="s">
        <v>44</v>
      </c>
      <c r="C63" s="226"/>
      <c r="D63" s="227"/>
      <c r="E63" s="122"/>
      <c r="F63" s="95"/>
      <c r="G63" s="94"/>
      <c r="H63" s="106"/>
      <c r="I63" s="107">
        <f>I39+I41</f>
        <v>292431.5</v>
      </c>
      <c r="J63" s="122"/>
      <c r="K63" s="95"/>
      <c r="L63" s="94"/>
      <c r="M63" s="106"/>
      <c r="N63" s="107">
        <f>N39+N52</f>
        <v>304558</v>
      </c>
      <c r="O63" s="122"/>
      <c r="P63" s="95"/>
      <c r="Q63" s="94"/>
      <c r="R63" s="106"/>
      <c r="S63" s="107">
        <f>S39+S52</f>
        <v>183464</v>
      </c>
      <c r="T63" s="122"/>
      <c r="U63" s="95"/>
      <c r="V63" s="94"/>
      <c r="W63" s="106"/>
      <c r="X63" s="107">
        <f>X39+X52</f>
        <v>477820</v>
      </c>
      <c r="Y63" s="122"/>
      <c r="Z63" s="95"/>
      <c r="AA63" s="94"/>
      <c r="AB63" s="106"/>
      <c r="AC63" s="107">
        <f>AC39+AC52</f>
        <v>1073290</v>
      </c>
      <c r="AD63" s="157"/>
    </row>
    <row r="64" spans="1:30" s="8" customFormat="1" ht="15" customHeight="1">
      <c r="A64" s="134"/>
      <c r="B64" s="225" t="s">
        <v>34</v>
      </c>
      <c r="C64" s="226"/>
      <c r="D64" s="227"/>
      <c r="E64" s="122"/>
      <c r="F64" s="95"/>
      <c r="G64" s="94"/>
      <c r="H64" s="106"/>
      <c r="I64" s="107">
        <f>I55</f>
        <v>300000</v>
      </c>
      <c r="J64" s="122"/>
      <c r="K64" s="95"/>
      <c r="L64" s="94"/>
      <c r="M64" s="106"/>
      <c r="N64" s="107">
        <f>N55</f>
        <v>448400</v>
      </c>
      <c r="O64" s="122"/>
      <c r="P64" s="95"/>
      <c r="Q64" s="94"/>
      <c r="R64" s="106"/>
      <c r="S64" s="107">
        <f>S55</f>
        <v>446815.77866174921</v>
      </c>
      <c r="T64" s="122"/>
      <c r="U64" s="95"/>
      <c r="V64" s="94"/>
      <c r="W64" s="106"/>
      <c r="X64" s="107">
        <f>X55</f>
        <v>380000</v>
      </c>
      <c r="Y64" s="122"/>
      <c r="Z64" s="95"/>
      <c r="AA64" s="94"/>
      <c r="AB64" s="106"/>
      <c r="AC64" s="107">
        <f>AC55</f>
        <v>1395000</v>
      </c>
      <c r="AD64" s="157"/>
    </row>
    <row r="65" spans="1:30" s="8" customFormat="1" ht="15" customHeight="1">
      <c r="A65" s="134"/>
      <c r="B65" s="225" t="s">
        <v>45</v>
      </c>
      <c r="C65" s="226"/>
      <c r="D65" s="227"/>
      <c r="E65" s="122"/>
      <c r="F65" s="95"/>
      <c r="G65" s="94"/>
      <c r="H65" s="106"/>
      <c r="I65" s="107">
        <f>(I62+I63+I64)*0.15</f>
        <v>106864.72499999999</v>
      </c>
      <c r="J65" s="122"/>
      <c r="K65" s="95"/>
      <c r="L65" s="94"/>
      <c r="M65" s="106"/>
      <c r="N65" s="107">
        <v>181973.7</v>
      </c>
      <c r="O65" s="122"/>
      <c r="P65" s="95"/>
      <c r="Q65" s="94"/>
      <c r="R65" s="106"/>
      <c r="S65" s="107">
        <v>142549.27548335088</v>
      </c>
      <c r="T65" s="122"/>
      <c r="U65" s="95"/>
      <c r="V65" s="94"/>
      <c r="W65" s="106"/>
      <c r="X65" s="107">
        <v>97173</v>
      </c>
      <c r="Y65" s="122"/>
      <c r="Z65" s="95"/>
      <c r="AA65" s="94"/>
      <c r="AB65" s="106"/>
      <c r="AC65" s="107">
        <v>409243.5</v>
      </c>
      <c r="AD65" s="157"/>
    </row>
    <row r="66" spans="1:30" s="8" customFormat="1" ht="15" customHeight="1">
      <c r="A66" s="134"/>
      <c r="B66" s="225" t="s">
        <v>107</v>
      </c>
      <c r="C66" s="226"/>
      <c r="D66" s="227"/>
      <c r="E66" s="122"/>
      <c r="F66" s="95"/>
      <c r="G66" s="94"/>
      <c r="H66" s="106"/>
      <c r="I66" s="107"/>
      <c r="J66" s="122"/>
      <c r="K66" s="95"/>
      <c r="L66" s="94"/>
      <c r="M66" s="106"/>
      <c r="N66" s="107"/>
      <c r="O66" s="122"/>
      <c r="P66" s="95"/>
      <c r="Q66" s="94"/>
      <c r="R66" s="106"/>
      <c r="S66" s="107"/>
      <c r="T66" s="122"/>
      <c r="U66" s="95"/>
      <c r="V66" s="94"/>
      <c r="W66" s="106"/>
      <c r="X66" s="107">
        <v>32391</v>
      </c>
      <c r="Y66" s="122"/>
      <c r="Z66" s="95"/>
      <c r="AA66" s="94"/>
      <c r="AB66" s="106"/>
      <c r="AC66" s="107">
        <v>136414.5</v>
      </c>
      <c r="AD66" s="157"/>
    </row>
    <row r="67" spans="1:30" s="8" customFormat="1" ht="15" customHeight="1">
      <c r="A67" s="134"/>
      <c r="B67" s="274" t="s">
        <v>46</v>
      </c>
      <c r="C67" s="275"/>
      <c r="D67" s="276"/>
      <c r="E67" s="122"/>
      <c r="F67" s="95"/>
      <c r="G67" s="94"/>
      <c r="H67" s="106"/>
      <c r="I67" s="107">
        <f>SUM(I58:I65)</f>
        <v>857055.09450000001</v>
      </c>
      <c r="J67" s="122"/>
      <c r="K67" s="95"/>
      <c r="L67" s="94"/>
      <c r="M67" s="106"/>
      <c r="N67" s="107">
        <f>SUM(N58:N65)</f>
        <v>1459429.07</v>
      </c>
      <c r="O67" s="122"/>
      <c r="P67" s="95"/>
      <c r="Q67" s="94"/>
      <c r="R67" s="106"/>
      <c r="S67" s="107">
        <f>SUM(S58:S65)</f>
        <v>1143245.1893764741</v>
      </c>
      <c r="T67" s="122"/>
      <c r="U67" s="95"/>
      <c r="V67" s="94"/>
      <c r="W67" s="106"/>
      <c r="X67" s="107">
        <f>SUM(X58:X66)</f>
        <v>1224109.46</v>
      </c>
      <c r="Y67" s="122"/>
      <c r="Z67" s="95"/>
      <c r="AA67" s="94"/>
      <c r="AB67" s="106"/>
      <c r="AC67" s="107">
        <f>SUM(AC58:AC66)</f>
        <v>3421821.3200000003</v>
      </c>
    </row>
    <row r="68" spans="1:30" s="8" customFormat="1" ht="15" customHeight="1" thickBot="1">
      <c r="A68" s="134"/>
      <c r="B68" s="277" t="s">
        <v>47</v>
      </c>
      <c r="C68" s="223"/>
      <c r="D68" s="278"/>
      <c r="E68" s="223" t="s">
        <v>106</v>
      </c>
      <c r="F68" s="223"/>
      <c r="G68" s="223"/>
      <c r="H68" s="224"/>
      <c r="I68" s="103"/>
      <c r="J68" s="223" t="s">
        <v>109</v>
      </c>
      <c r="K68" s="223"/>
      <c r="L68" s="223"/>
      <c r="M68" s="224"/>
      <c r="N68" s="103"/>
      <c r="O68" s="223" t="s">
        <v>106</v>
      </c>
      <c r="P68" s="223"/>
      <c r="Q68" s="223"/>
      <c r="R68" s="224"/>
      <c r="S68" s="103"/>
      <c r="T68" s="223" t="s">
        <v>106</v>
      </c>
      <c r="U68" s="223"/>
      <c r="V68" s="223"/>
      <c r="W68" s="224"/>
      <c r="X68" s="103"/>
      <c r="Y68" s="223" t="s">
        <v>106</v>
      </c>
      <c r="Z68" s="223"/>
      <c r="AA68" s="223"/>
      <c r="AB68" s="224"/>
      <c r="AC68" s="103"/>
    </row>
    <row r="69" spans="1:30" s="8" customFormat="1" ht="22.5" customHeight="1" thickBot="1">
      <c r="A69" s="139"/>
      <c r="B69" s="279" t="s">
        <v>28</v>
      </c>
      <c r="C69" s="280"/>
      <c r="D69" s="281"/>
      <c r="E69" s="101"/>
      <c r="F69" s="99"/>
      <c r="G69" s="100"/>
      <c r="H69" s="109" t="s">
        <v>48</v>
      </c>
      <c r="I69" s="123">
        <f>I67</f>
        <v>857055.09450000001</v>
      </c>
      <c r="J69" s="101"/>
      <c r="K69" s="99"/>
      <c r="L69" s="100"/>
      <c r="M69" s="109" t="s">
        <v>48</v>
      </c>
      <c r="N69" s="123">
        <f>N67</f>
        <v>1459429.07</v>
      </c>
      <c r="O69" s="101"/>
      <c r="P69" s="99"/>
      <c r="Q69" s="100"/>
      <c r="R69" s="109" t="s">
        <v>48</v>
      </c>
      <c r="S69" s="123">
        <f>S67</f>
        <v>1143245.1893764741</v>
      </c>
      <c r="T69" s="101"/>
      <c r="U69" s="99"/>
      <c r="V69" s="100"/>
      <c r="W69" s="109" t="s">
        <v>48</v>
      </c>
      <c r="X69" s="123">
        <f>X67</f>
        <v>1224109.46</v>
      </c>
      <c r="Y69" s="101"/>
      <c r="Z69" s="99"/>
      <c r="AA69" s="100"/>
      <c r="AB69" s="109" t="s">
        <v>48</v>
      </c>
      <c r="AC69" s="123">
        <f>AC67</f>
        <v>3421821.3200000003</v>
      </c>
    </row>
    <row r="70" spans="1:30">
      <c r="A70" s="96"/>
      <c r="B70" s="97"/>
      <c r="C70" s="97"/>
      <c r="D70" s="97"/>
      <c r="E70" s="97"/>
      <c r="F70" s="97"/>
      <c r="G70" s="97"/>
      <c r="H70" s="97"/>
      <c r="I70" s="98"/>
      <c r="J70" s="97"/>
      <c r="K70" s="97"/>
      <c r="L70" s="97"/>
      <c r="M70" s="97"/>
      <c r="N70" s="98"/>
      <c r="O70" s="97"/>
      <c r="P70" s="97"/>
      <c r="Q70" s="97"/>
      <c r="R70" s="97"/>
      <c r="S70" s="98"/>
      <c r="T70" s="97"/>
      <c r="U70" s="97"/>
      <c r="V70" s="97"/>
      <c r="W70" s="97"/>
      <c r="X70" s="98"/>
      <c r="Y70" s="97"/>
      <c r="Z70" s="97"/>
      <c r="AA70" s="97"/>
      <c r="AB70" s="97"/>
      <c r="AC70" s="98"/>
    </row>
    <row r="71" spans="1:30">
      <c r="A71" s="265" t="s">
        <v>9</v>
      </c>
      <c r="B71" s="266"/>
      <c r="C71" s="266"/>
      <c r="D71" s="97"/>
      <c r="E71" s="97"/>
      <c r="F71" s="97"/>
      <c r="G71" s="97"/>
      <c r="H71" s="97"/>
      <c r="I71" s="98"/>
      <c r="J71" s="97"/>
      <c r="K71" s="97"/>
      <c r="L71" s="97"/>
      <c r="M71" s="97"/>
      <c r="N71" s="98"/>
      <c r="O71" s="97"/>
      <c r="P71" s="97"/>
      <c r="Q71" s="97"/>
      <c r="R71" s="97"/>
      <c r="S71" s="98"/>
      <c r="T71" s="97"/>
      <c r="U71" s="97"/>
      <c r="V71" s="97"/>
      <c r="W71" s="97"/>
      <c r="X71" s="98"/>
      <c r="Y71" s="97"/>
      <c r="Z71" s="97"/>
      <c r="AA71" s="97"/>
      <c r="AB71" s="97"/>
      <c r="AC71" s="98"/>
    </row>
    <row r="72" spans="1:30">
      <c r="A72" s="96"/>
      <c r="B72" s="97"/>
      <c r="C72" s="97"/>
      <c r="D72" s="97"/>
      <c r="E72" s="97"/>
      <c r="F72" s="97"/>
      <c r="G72" s="97"/>
      <c r="H72" s="97"/>
      <c r="I72" s="98"/>
      <c r="J72" s="97"/>
      <c r="K72" s="97"/>
      <c r="L72" s="97"/>
      <c r="M72" s="97"/>
      <c r="N72" s="98"/>
      <c r="O72" s="97"/>
      <c r="P72" s="97"/>
      <c r="Q72" s="97"/>
      <c r="R72" s="97"/>
      <c r="S72" s="98"/>
      <c r="T72" s="97"/>
      <c r="U72" s="97"/>
      <c r="V72" s="97"/>
      <c r="W72" s="97"/>
      <c r="X72" s="98"/>
      <c r="Y72" s="97"/>
      <c r="Z72" s="97"/>
      <c r="AA72" s="97"/>
      <c r="AB72" s="97"/>
      <c r="AC72" s="98"/>
    </row>
    <row r="73" spans="1:30">
      <c r="A73" s="272" t="s">
        <v>35</v>
      </c>
      <c r="B73" s="273"/>
      <c r="C73" s="273"/>
      <c r="D73" s="97"/>
      <c r="E73" s="97"/>
      <c r="F73" s="97"/>
      <c r="G73" s="97"/>
      <c r="H73" s="97"/>
      <c r="I73" s="98"/>
      <c r="J73" s="97"/>
      <c r="K73" s="97"/>
      <c r="L73" s="97"/>
      <c r="M73" s="97"/>
      <c r="N73" s="98"/>
      <c r="O73" s="97"/>
      <c r="P73" s="97"/>
      <c r="Q73" s="97"/>
      <c r="R73" s="97"/>
      <c r="S73" s="98"/>
      <c r="T73" s="97"/>
      <c r="U73" s="97"/>
      <c r="V73" s="97"/>
      <c r="W73" s="97"/>
      <c r="X73" s="98"/>
      <c r="Y73" s="97"/>
      <c r="Z73" s="97"/>
      <c r="AA73" s="97"/>
      <c r="AB73" s="97"/>
      <c r="AC73" s="98"/>
    </row>
    <row r="74" spans="1:30">
      <c r="A74" s="14" t="s">
        <v>55</v>
      </c>
      <c r="B74" s="16"/>
      <c r="C74" s="16"/>
      <c r="D74" s="141"/>
      <c r="E74" s="9"/>
      <c r="F74" s="9"/>
      <c r="G74" s="9"/>
      <c r="H74" s="10"/>
      <c r="I74" s="11" t="s">
        <v>49</v>
      </c>
      <c r="J74" s="9"/>
      <c r="K74" s="9"/>
      <c r="L74" s="9"/>
      <c r="M74" s="10"/>
      <c r="N74" s="11" t="s">
        <v>49</v>
      </c>
      <c r="O74" s="9"/>
      <c r="P74" s="9"/>
      <c r="Q74" s="9"/>
      <c r="R74" s="10"/>
      <c r="S74" s="11" t="s">
        <v>49</v>
      </c>
      <c r="T74" s="9"/>
      <c r="U74" s="9"/>
      <c r="V74" s="9"/>
      <c r="W74" s="10"/>
      <c r="X74" s="11" t="s">
        <v>49</v>
      </c>
      <c r="Y74" s="9"/>
      <c r="Z74" s="9"/>
      <c r="AA74" s="9"/>
      <c r="AB74" s="10"/>
      <c r="AC74" s="11" t="s">
        <v>49</v>
      </c>
    </row>
    <row r="75" spans="1:30">
      <c r="E75" s="9"/>
      <c r="F75" s="9"/>
      <c r="G75" s="9"/>
      <c r="H75" s="10"/>
      <c r="I75" s="11"/>
      <c r="J75" s="9"/>
      <c r="K75" s="9"/>
      <c r="L75" s="9"/>
      <c r="M75" s="10"/>
      <c r="N75" s="11"/>
      <c r="O75" s="9"/>
      <c r="P75" s="9"/>
      <c r="Q75" s="9"/>
      <c r="R75" s="10"/>
      <c r="S75" s="11"/>
      <c r="T75" s="9"/>
      <c r="U75" s="9"/>
      <c r="V75" s="9"/>
      <c r="W75" s="10"/>
      <c r="X75" s="11"/>
      <c r="Y75" s="9"/>
      <c r="Z75" s="9"/>
      <c r="AA75" s="9"/>
      <c r="AB75" s="10"/>
      <c r="AC75" s="11"/>
    </row>
    <row r="76" spans="1:30">
      <c r="A76" t="s">
        <v>25</v>
      </c>
      <c r="B76" s="16"/>
      <c r="C76" s="16"/>
      <c r="D76" s="16"/>
      <c r="E76" s="9"/>
      <c r="F76" s="9"/>
      <c r="G76" s="9"/>
      <c r="H76" s="10"/>
      <c r="I76" s="11"/>
      <c r="J76" s="9"/>
      <c r="K76" s="9"/>
      <c r="L76" s="9"/>
      <c r="M76" s="10"/>
      <c r="N76" s="11"/>
      <c r="O76" s="9"/>
      <c r="P76" s="9"/>
      <c r="Q76" s="9"/>
      <c r="R76" s="10"/>
      <c r="S76" s="11"/>
      <c r="T76" s="9"/>
      <c r="U76" s="9"/>
      <c r="V76" s="9"/>
      <c r="W76" s="10"/>
      <c r="X76" s="11"/>
      <c r="Y76" s="9"/>
      <c r="Z76" s="9"/>
      <c r="AA76" s="9"/>
      <c r="AB76" s="10"/>
      <c r="AC76" s="11"/>
    </row>
    <row r="77" spans="1:30">
      <c r="A77"/>
      <c r="B77"/>
      <c r="C77"/>
      <c r="D77"/>
      <c r="E77" s="9"/>
      <c r="F77" s="9"/>
      <c r="G77" s="9"/>
      <c r="H77" s="10"/>
      <c r="I77" s="11"/>
      <c r="J77" s="9"/>
      <c r="K77" s="9"/>
      <c r="L77" s="9"/>
      <c r="M77" s="10"/>
      <c r="N77" s="11"/>
      <c r="O77" s="9"/>
      <c r="P77" s="9"/>
      <c r="Q77" s="9"/>
      <c r="R77" s="10"/>
      <c r="S77" s="11"/>
      <c r="T77" s="9"/>
      <c r="U77" s="9"/>
      <c r="V77" s="9"/>
      <c r="W77" s="10"/>
      <c r="X77" s="11"/>
      <c r="Y77" s="9"/>
      <c r="Z77" s="9"/>
      <c r="AA77" s="9"/>
      <c r="AB77" s="10"/>
      <c r="AC77" s="11"/>
    </row>
    <row r="78" spans="1:30">
      <c r="A78" s="23" t="s">
        <v>63</v>
      </c>
      <c r="B78"/>
      <c r="C78"/>
      <c r="D78" s="40"/>
      <c r="E78" s="9"/>
      <c r="F78" s="9"/>
      <c r="G78" s="9"/>
      <c r="H78" s="10"/>
      <c r="I78" s="11"/>
      <c r="J78" s="9"/>
      <c r="K78" s="9"/>
      <c r="L78" s="9"/>
      <c r="M78" s="10"/>
      <c r="N78" s="11"/>
      <c r="O78" s="9"/>
      <c r="P78" s="9"/>
      <c r="Q78" s="9"/>
      <c r="R78" s="10"/>
      <c r="S78" s="11"/>
      <c r="T78" s="9"/>
      <c r="U78" s="9"/>
      <c r="V78" s="9"/>
      <c r="W78" s="10"/>
      <c r="X78" s="11"/>
      <c r="Y78" s="9"/>
      <c r="Z78" s="9"/>
      <c r="AA78" s="9"/>
      <c r="AB78" s="10"/>
      <c r="AC78" s="11"/>
    </row>
    <row r="79" spans="1:30">
      <c r="A79" t="s">
        <v>54</v>
      </c>
      <c r="B79"/>
      <c r="C79"/>
      <c r="D79" s="142"/>
      <c r="E79" s="9"/>
      <c r="F79" s="9"/>
      <c r="G79" s="9"/>
      <c r="H79" s="10"/>
      <c r="I79" s="11"/>
      <c r="J79" s="9"/>
      <c r="K79" s="9"/>
      <c r="L79" s="9"/>
      <c r="M79" s="10"/>
      <c r="N79" s="11"/>
      <c r="O79" s="9"/>
      <c r="P79" s="9"/>
      <c r="Q79" s="9"/>
      <c r="R79" s="10"/>
      <c r="S79" s="11"/>
      <c r="T79" s="9"/>
      <c r="U79" s="9"/>
      <c r="V79" s="9"/>
      <c r="W79" s="10"/>
      <c r="X79" s="11"/>
      <c r="Y79" s="9"/>
      <c r="Z79" s="9"/>
      <c r="AA79" s="9"/>
      <c r="AB79" s="10"/>
      <c r="AC79" s="11"/>
    </row>
    <row r="80" spans="1:30">
      <c r="E80" s="9"/>
      <c r="F80" s="9"/>
      <c r="G80" s="9"/>
      <c r="H80" s="10"/>
      <c r="I80" s="11"/>
      <c r="J80" s="9"/>
      <c r="K80" s="9"/>
      <c r="L80" s="9"/>
      <c r="M80" s="10"/>
      <c r="N80" s="11"/>
      <c r="O80" s="9"/>
      <c r="P80" s="9"/>
      <c r="Q80" s="9"/>
      <c r="R80" s="10"/>
      <c r="S80" s="11"/>
      <c r="T80" s="9"/>
      <c r="U80" s="9"/>
      <c r="V80" s="9"/>
      <c r="W80" s="10"/>
      <c r="X80" s="11"/>
      <c r="Y80" s="9"/>
      <c r="Z80" s="9"/>
      <c r="AA80" s="9"/>
      <c r="AB80" s="10"/>
      <c r="AC80" s="11"/>
    </row>
    <row r="81" spans="5:29">
      <c r="E81" s="2"/>
      <c r="F81" s="2"/>
      <c r="G81" s="13"/>
      <c r="H81" s="3"/>
      <c r="I81" s="3"/>
      <c r="J81" s="2"/>
      <c r="K81" s="2"/>
      <c r="L81" s="13"/>
      <c r="M81" s="3"/>
      <c r="N81" s="3"/>
      <c r="O81" s="2"/>
      <c r="P81" s="2"/>
      <c r="Q81" s="13"/>
      <c r="R81" s="3"/>
      <c r="S81" s="3"/>
      <c r="T81" s="2"/>
      <c r="U81" s="2"/>
      <c r="V81" s="13"/>
      <c r="W81" s="3"/>
      <c r="X81" s="3"/>
      <c r="Y81" s="2"/>
      <c r="Z81" s="2"/>
      <c r="AA81" s="13"/>
      <c r="AB81" s="3"/>
      <c r="AC81" s="3"/>
    </row>
    <row r="82" spans="5:29">
      <c r="E82" s="13"/>
      <c r="F82" s="13"/>
      <c r="G82" s="13"/>
      <c r="H82" s="3"/>
      <c r="I82" s="3"/>
      <c r="J82" s="13"/>
      <c r="K82" s="13"/>
      <c r="L82" s="13"/>
      <c r="M82" s="3"/>
      <c r="N82" s="3"/>
      <c r="O82" s="13"/>
      <c r="P82" s="13"/>
      <c r="Q82" s="13"/>
      <c r="R82" s="3"/>
      <c r="S82" s="3"/>
      <c r="T82" s="13"/>
      <c r="U82" s="13"/>
      <c r="V82" s="13"/>
      <c r="W82" s="3"/>
      <c r="X82" s="3"/>
      <c r="Y82" s="13"/>
      <c r="Z82" s="13"/>
      <c r="AA82" s="13"/>
      <c r="AB82" s="3"/>
      <c r="AC82" s="3"/>
    </row>
    <row r="83" spans="5:29">
      <c r="E83" s="13"/>
      <c r="F83" s="13"/>
      <c r="G83" s="13"/>
      <c r="H83" s="3"/>
      <c r="I83" s="3"/>
      <c r="J83" s="13"/>
      <c r="K83" s="13"/>
      <c r="L83" s="13"/>
      <c r="M83" s="3"/>
      <c r="N83" s="3"/>
      <c r="O83" s="13"/>
      <c r="P83" s="13"/>
      <c r="Q83" s="13"/>
      <c r="R83" s="3"/>
      <c r="S83" s="3"/>
      <c r="T83" s="13"/>
      <c r="U83" s="13"/>
      <c r="V83" s="13"/>
      <c r="W83" s="3"/>
      <c r="X83" s="3"/>
      <c r="Y83" s="13"/>
      <c r="Z83" s="13"/>
      <c r="AA83" s="13"/>
      <c r="AB83" s="3"/>
      <c r="AC83" s="3"/>
    </row>
    <row r="84" spans="5:29">
      <c r="E84" s="2"/>
      <c r="F84" s="2"/>
      <c r="G84" s="13"/>
      <c r="H84" s="3"/>
      <c r="I84" s="3"/>
      <c r="J84" s="2"/>
      <c r="K84" s="2"/>
      <c r="L84" s="13"/>
      <c r="M84" s="3"/>
      <c r="N84" s="3"/>
      <c r="O84" s="2"/>
      <c r="P84" s="2"/>
      <c r="Q84" s="13"/>
      <c r="R84" s="3"/>
      <c r="S84" s="3"/>
      <c r="T84" s="2"/>
      <c r="U84" s="2"/>
      <c r="V84" s="13"/>
      <c r="W84" s="3"/>
      <c r="X84" s="3"/>
      <c r="Y84" s="2"/>
      <c r="Z84" s="2"/>
      <c r="AA84" s="13"/>
      <c r="AB84" s="3"/>
      <c r="AC84" s="3"/>
    </row>
    <row r="85" spans="5:29">
      <c r="E85" s="2"/>
      <c r="F85" s="2"/>
      <c r="G85" s="13"/>
      <c r="H85" s="3"/>
      <c r="I85" s="3"/>
      <c r="J85" s="2"/>
      <c r="K85" s="2"/>
      <c r="L85" s="13"/>
      <c r="M85" s="3"/>
      <c r="N85" s="3"/>
      <c r="O85" s="2"/>
      <c r="P85" s="2"/>
      <c r="Q85" s="13"/>
      <c r="R85" s="3"/>
      <c r="S85" s="3"/>
      <c r="T85" s="2"/>
      <c r="U85" s="2"/>
      <c r="V85" s="13"/>
      <c r="W85" s="3"/>
      <c r="X85" s="3"/>
      <c r="Y85" s="2"/>
      <c r="Z85" s="2"/>
      <c r="AA85" s="13"/>
      <c r="AB85" s="3"/>
      <c r="AC85" s="3"/>
    </row>
  </sheetData>
  <mergeCells count="108">
    <mergeCell ref="B22:D22"/>
    <mergeCell ref="E68:H68"/>
    <mergeCell ref="B57:D57"/>
    <mergeCell ref="B59:D59"/>
    <mergeCell ref="B60:D60"/>
    <mergeCell ref="B58:D58"/>
    <mergeCell ref="B54:D54"/>
    <mergeCell ref="B63:D63"/>
    <mergeCell ref="B61:D61"/>
    <mergeCell ref="B62:D62"/>
    <mergeCell ref="B52:D52"/>
    <mergeCell ref="B25:D25"/>
    <mergeCell ref="B27:D27"/>
    <mergeCell ref="B41:D41"/>
    <mergeCell ref="B43:D43"/>
    <mergeCell ref="B44:D44"/>
    <mergeCell ref="B50:D50"/>
    <mergeCell ref="A1:C4"/>
    <mergeCell ref="D8:F8"/>
    <mergeCell ref="B21:D21"/>
    <mergeCell ref="B15:D15"/>
    <mergeCell ref="H8:I8"/>
    <mergeCell ref="A12:A13"/>
    <mergeCell ref="B12:D13"/>
    <mergeCell ref="E12:E13"/>
    <mergeCell ref="F12:F13"/>
    <mergeCell ref="G12:G13"/>
    <mergeCell ref="H12:H13"/>
    <mergeCell ref="I12:I13"/>
    <mergeCell ref="B14:D14"/>
    <mergeCell ref="E11:I11"/>
    <mergeCell ref="B16:D16"/>
    <mergeCell ref="B17:D17"/>
    <mergeCell ref="B18:D18"/>
    <mergeCell ref="B19:D19"/>
    <mergeCell ref="B20:D20"/>
    <mergeCell ref="A71:C71"/>
    <mergeCell ref="B55:D55"/>
    <mergeCell ref="B53:D53"/>
    <mergeCell ref="A73:C73"/>
    <mergeCell ref="B64:D64"/>
    <mergeCell ref="B65:D65"/>
    <mergeCell ref="B67:D67"/>
    <mergeCell ref="B68:D68"/>
    <mergeCell ref="B69:D69"/>
    <mergeCell ref="T11:X11"/>
    <mergeCell ref="T12:T13"/>
    <mergeCell ref="U12:U13"/>
    <mergeCell ref="V12:V13"/>
    <mergeCell ref="W12:W13"/>
    <mergeCell ref="X12:X13"/>
    <mergeCell ref="H6:I6"/>
    <mergeCell ref="M6:N6"/>
    <mergeCell ref="M8:N8"/>
    <mergeCell ref="J11:N11"/>
    <mergeCell ref="J12:J13"/>
    <mergeCell ref="K12:K13"/>
    <mergeCell ref="L12:L13"/>
    <mergeCell ref="M12:M13"/>
    <mergeCell ref="N12:N13"/>
    <mergeCell ref="AA1:AC4"/>
    <mergeCell ref="AB6:AC6"/>
    <mergeCell ref="AB7:AC7"/>
    <mergeCell ref="AB8:AC8"/>
    <mergeCell ref="Y11:AC11"/>
    <mergeCell ref="Y12:Y13"/>
    <mergeCell ref="Z12:Z13"/>
    <mergeCell ref="AA12:AA13"/>
    <mergeCell ref="AB12:AB13"/>
    <mergeCell ref="AC12:AC13"/>
    <mergeCell ref="D1:Z2"/>
    <mergeCell ref="D3:Z4"/>
    <mergeCell ref="D7:Z7"/>
    <mergeCell ref="R6:S6"/>
    <mergeCell ref="R8:S8"/>
    <mergeCell ref="O11:S11"/>
    <mergeCell ref="O12:O13"/>
    <mergeCell ref="P12:P13"/>
    <mergeCell ref="Q12:Q13"/>
    <mergeCell ref="R12:R13"/>
    <mergeCell ref="S12:S13"/>
    <mergeCell ref="A9:AC9"/>
    <mergeCell ref="W6:X6"/>
    <mergeCell ref="W8:X8"/>
    <mergeCell ref="B51:D51"/>
    <mergeCell ref="Y68:AB68"/>
    <mergeCell ref="B66:D66"/>
    <mergeCell ref="T68:W68"/>
    <mergeCell ref="B45:D45"/>
    <mergeCell ref="B46:D46"/>
    <mergeCell ref="B47:D47"/>
    <mergeCell ref="B48:D48"/>
    <mergeCell ref="B49:D49"/>
    <mergeCell ref="O68:R68"/>
    <mergeCell ref="J68:M68"/>
    <mergeCell ref="B37:D37"/>
    <mergeCell ref="B38:D38"/>
    <mergeCell ref="B42:D42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9:D39"/>
  </mergeCells>
  <printOptions horizontalCentered="1" verticalCentered="1"/>
  <pageMargins left="0" right="0" top="0" bottom="0" header="0.3" footer="0.3"/>
  <pageSetup paperSize="8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92"/>
  <sheetViews>
    <sheetView topLeftCell="A7" zoomScale="70" zoomScaleNormal="70" workbookViewId="0">
      <pane xSplit="4" ySplit="3" topLeftCell="E40" activePane="bottomRight" state="frozen"/>
      <selection activeCell="A7" sqref="A7"/>
      <selection pane="topRight" activeCell="E7" sqref="E7"/>
      <selection pane="bottomLeft" activeCell="A10" sqref="A10"/>
      <selection pane="bottomRight" activeCell="B66" sqref="B66:D66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228"/>
      <c r="B1" s="229"/>
      <c r="C1" s="230"/>
      <c r="D1" s="254" t="s">
        <v>57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6"/>
      <c r="AA1" s="228"/>
      <c r="AB1" s="229"/>
      <c r="AC1" s="230"/>
    </row>
    <row r="2" spans="1:30">
      <c r="A2" s="231"/>
      <c r="B2" s="232"/>
      <c r="C2" s="233"/>
      <c r="D2" s="254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6"/>
      <c r="AA2" s="231"/>
      <c r="AB2" s="232"/>
      <c r="AC2" s="233"/>
    </row>
    <row r="3" spans="1:30">
      <c r="A3" s="231"/>
      <c r="B3" s="232"/>
      <c r="C3" s="233"/>
      <c r="D3" s="257" t="s">
        <v>58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9"/>
      <c r="AA3" s="231"/>
      <c r="AB3" s="232"/>
      <c r="AC3" s="233"/>
    </row>
    <row r="4" spans="1:30" ht="13.5" customHeight="1">
      <c r="A4" s="234"/>
      <c r="B4" s="235"/>
      <c r="C4" s="236"/>
      <c r="D4" s="257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9"/>
      <c r="AA4" s="234"/>
      <c r="AB4" s="235"/>
      <c r="AC4" s="236"/>
    </row>
    <row r="5" spans="1:30" ht="10.5" customHeight="1">
      <c r="A5" s="144"/>
      <c r="B5" s="145"/>
      <c r="C5" s="145"/>
      <c r="D5" s="145"/>
      <c r="E5" s="171"/>
      <c r="F5" s="171"/>
      <c r="G5" s="171"/>
      <c r="H5" s="146"/>
      <c r="I5" s="166"/>
      <c r="J5" s="171"/>
      <c r="K5" s="171"/>
      <c r="L5" s="171"/>
      <c r="M5" s="146"/>
      <c r="N5" s="166"/>
      <c r="O5" s="171"/>
      <c r="P5" s="171"/>
      <c r="Q5" s="171"/>
      <c r="R5" s="146"/>
      <c r="S5" s="166"/>
      <c r="T5" s="171"/>
      <c r="U5" s="171"/>
      <c r="V5" s="171"/>
      <c r="W5" s="146"/>
      <c r="X5" s="166"/>
      <c r="Y5" s="171"/>
      <c r="Z5" s="171"/>
      <c r="AA5" s="171"/>
      <c r="AB5" s="146"/>
      <c r="AC5" s="147"/>
    </row>
    <row r="6" spans="1:30" ht="17.25" customHeight="1">
      <c r="A6" s="148" t="s">
        <v>59</v>
      </c>
      <c r="B6" s="145"/>
      <c r="C6" s="149"/>
      <c r="D6" s="150"/>
      <c r="E6" s="150"/>
      <c r="F6" s="150"/>
      <c r="G6" s="151"/>
      <c r="H6" s="237"/>
      <c r="I6" s="260"/>
      <c r="J6" s="150"/>
      <c r="K6" s="150"/>
      <c r="L6" s="151"/>
      <c r="M6" s="237"/>
      <c r="N6" s="260"/>
      <c r="O6" s="150"/>
      <c r="P6" s="150"/>
      <c r="Q6" s="151"/>
      <c r="R6" s="237"/>
      <c r="S6" s="260"/>
      <c r="T6" s="150"/>
      <c r="U6" s="150"/>
      <c r="V6" s="151"/>
      <c r="W6" s="237"/>
      <c r="X6" s="260"/>
      <c r="Y6" s="150"/>
      <c r="Z6" s="150"/>
      <c r="AA6" s="151" t="s">
        <v>60</v>
      </c>
      <c r="AB6" s="237">
        <v>45212</v>
      </c>
      <c r="AC6" s="238"/>
    </row>
    <row r="7" spans="1:30" ht="50.25" customHeight="1">
      <c r="A7" s="152"/>
      <c r="B7" s="145"/>
      <c r="C7" s="149"/>
      <c r="D7" s="260" t="s">
        <v>71</v>
      </c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171"/>
      <c r="AB7" s="239"/>
      <c r="AC7" s="240"/>
    </row>
    <row r="8" spans="1:30" ht="17.25" customHeight="1">
      <c r="A8" s="148" t="s">
        <v>61</v>
      </c>
      <c r="B8" s="145"/>
      <c r="C8" s="149"/>
      <c r="D8" s="282"/>
      <c r="E8" s="282"/>
      <c r="F8" s="282"/>
      <c r="G8" s="171"/>
      <c r="H8" s="261"/>
      <c r="I8" s="261"/>
      <c r="J8" s="175"/>
      <c r="K8" s="175"/>
      <c r="L8" s="171"/>
      <c r="M8" s="261"/>
      <c r="N8" s="261"/>
      <c r="O8" s="175"/>
      <c r="P8" s="175"/>
      <c r="Q8" s="171"/>
      <c r="R8" s="261"/>
      <c r="S8" s="261"/>
      <c r="T8" s="175"/>
      <c r="U8" s="175"/>
      <c r="V8" s="171"/>
      <c r="W8" s="261"/>
      <c r="X8" s="261"/>
      <c r="Y8" s="175"/>
      <c r="Z8" s="175"/>
      <c r="AA8" s="171" t="s">
        <v>62</v>
      </c>
      <c r="AB8" s="241"/>
      <c r="AC8" s="242"/>
    </row>
    <row r="9" spans="1:30" ht="17.25" customHeight="1">
      <c r="A9" s="262" t="s">
        <v>111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4"/>
    </row>
    <row r="10" spans="1:30" ht="17.25" customHeight="1">
      <c r="A10" s="148"/>
      <c r="B10" s="145"/>
      <c r="C10" s="149"/>
      <c r="D10" s="182"/>
      <c r="E10" s="182"/>
      <c r="F10" s="182"/>
      <c r="G10" s="171"/>
      <c r="H10" s="175"/>
      <c r="I10" s="175"/>
      <c r="J10" s="182"/>
      <c r="K10" s="182"/>
      <c r="L10" s="171"/>
      <c r="M10" s="175"/>
      <c r="N10" s="175"/>
      <c r="O10" s="182"/>
      <c r="P10" s="182"/>
      <c r="Q10" s="171"/>
      <c r="R10" s="175"/>
      <c r="S10" s="175"/>
      <c r="T10" s="182"/>
      <c r="U10" s="182"/>
      <c r="V10" s="171"/>
      <c r="W10" s="175"/>
      <c r="X10" s="175"/>
      <c r="Y10" s="182"/>
      <c r="Z10" s="182"/>
      <c r="AA10" s="171"/>
      <c r="AB10" s="175"/>
      <c r="AC10" s="170"/>
    </row>
    <row r="11" spans="1:30" ht="15.75" customHeight="1">
      <c r="A11" s="153"/>
      <c r="B11" s="154"/>
      <c r="C11" s="155"/>
      <c r="D11" s="156"/>
      <c r="E11" s="243" t="s">
        <v>75</v>
      </c>
      <c r="F11" s="243"/>
      <c r="G11" s="243"/>
      <c r="H11" s="243"/>
      <c r="I11" s="243"/>
      <c r="J11" s="243" t="s">
        <v>72</v>
      </c>
      <c r="K11" s="243"/>
      <c r="L11" s="243"/>
      <c r="M11" s="243"/>
      <c r="N11" s="243"/>
      <c r="O11" s="243" t="s">
        <v>81</v>
      </c>
      <c r="P11" s="243"/>
      <c r="Q11" s="243"/>
      <c r="R11" s="243"/>
      <c r="S11" s="243"/>
      <c r="T11" s="243" t="s">
        <v>73</v>
      </c>
      <c r="U11" s="243"/>
      <c r="V11" s="243"/>
      <c r="W11" s="243"/>
      <c r="X11" s="243"/>
      <c r="Y11" s="243" t="s">
        <v>74</v>
      </c>
      <c r="Z11" s="243"/>
      <c r="AA11" s="243"/>
      <c r="AB11" s="243"/>
      <c r="AC11" s="243"/>
    </row>
    <row r="12" spans="1:30" ht="15" customHeight="1">
      <c r="A12" s="288" t="s">
        <v>4</v>
      </c>
      <c r="B12" s="290" t="s">
        <v>5</v>
      </c>
      <c r="C12" s="248"/>
      <c r="D12" s="291"/>
      <c r="E12" s="244" t="s">
        <v>8</v>
      </c>
      <c r="F12" s="246" t="s">
        <v>29</v>
      </c>
      <c r="G12" s="248" t="s">
        <v>30</v>
      </c>
      <c r="H12" s="250" t="s">
        <v>6</v>
      </c>
      <c r="I12" s="252" t="s">
        <v>7</v>
      </c>
      <c r="J12" s="244" t="s">
        <v>8</v>
      </c>
      <c r="K12" s="246" t="s">
        <v>29</v>
      </c>
      <c r="L12" s="248" t="s">
        <v>30</v>
      </c>
      <c r="M12" s="250" t="s">
        <v>6</v>
      </c>
      <c r="N12" s="252" t="s">
        <v>7</v>
      </c>
      <c r="O12" s="244" t="s">
        <v>8</v>
      </c>
      <c r="P12" s="246" t="s">
        <v>29</v>
      </c>
      <c r="Q12" s="248" t="s">
        <v>30</v>
      </c>
      <c r="R12" s="250" t="s">
        <v>6</v>
      </c>
      <c r="S12" s="252" t="s">
        <v>7</v>
      </c>
      <c r="T12" s="244" t="s">
        <v>8</v>
      </c>
      <c r="U12" s="246" t="s">
        <v>29</v>
      </c>
      <c r="V12" s="248" t="s">
        <v>30</v>
      </c>
      <c r="W12" s="250" t="s">
        <v>6</v>
      </c>
      <c r="X12" s="252" t="s">
        <v>7</v>
      </c>
      <c r="Y12" s="244" t="s">
        <v>8</v>
      </c>
      <c r="Z12" s="246" t="s">
        <v>29</v>
      </c>
      <c r="AA12" s="248" t="s">
        <v>30</v>
      </c>
      <c r="AB12" s="250" t="s">
        <v>6</v>
      </c>
      <c r="AC12" s="252" t="s">
        <v>7</v>
      </c>
    </row>
    <row r="13" spans="1:30" s="8" customFormat="1" ht="15" customHeight="1" thickBot="1">
      <c r="A13" s="289"/>
      <c r="B13" s="292"/>
      <c r="C13" s="249"/>
      <c r="D13" s="293"/>
      <c r="E13" s="245"/>
      <c r="F13" s="247"/>
      <c r="G13" s="249"/>
      <c r="H13" s="251"/>
      <c r="I13" s="253"/>
      <c r="J13" s="245"/>
      <c r="K13" s="247"/>
      <c r="L13" s="249"/>
      <c r="M13" s="251"/>
      <c r="N13" s="253"/>
      <c r="O13" s="321"/>
      <c r="P13" s="322"/>
      <c r="Q13" s="323"/>
      <c r="R13" s="324"/>
      <c r="S13" s="325"/>
      <c r="T13" s="245"/>
      <c r="U13" s="247"/>
      <c r="V13" s="249"/>
      <c r="W13" s="251"/>
      <c r="X13" s="253"/>
      <c r="Y13" s="321"/>
      <c r="Z13" s="322"/>
      <c r="AA13" s="323"/>
      <c r="AB13" s="324"/>
      <c r="AC13" s="325"/>
    </row>
    <row r="14" spans="1:30" s="8" customFormat="1" ht="15.75" customHeight="1">
      <c r="A14" s="130" t="s">
        <v>14</v>
      </c>
      <c r="B14" s="294" t="s">
        <v>13</v>
      </c>
      <c r="C14" s="295"/>
      <c r="D14" s="296"/>
      <c r="E14" s="117"/>
      <c r="F14" s="113"/>
      <c r="G14" s="113"/>
      <c r="H14" s="114"/>
      <c r="I14" s="115"/>
      <c r="J14" s="117"/>
      <c r="K14" s="113"/>
      <c r="L14" s="113"/>
      <c r="M14" s="114"/>
      <c r="N14" s="206"/>
      <c r="O14" s="320" t="s">
        <v>120</v>
      </c>
      <c r="P14" s="320"/>
      <c r="Q14" s="320"/>
      <c r="R14" s="320"/>
      <c r="S14" s="320"/>
      <c r="T14" s="117"/>
      <c r="U14" s="113"/>
      <c r="V14" s="113"/>
      <c r="W14" s="114"/>
      <c r="X14" s="206"/>
      <c r="Y14" s="320" t="s">
        <v>119</v>
      </c>
      <c r="Z14" s="320"/>
      <c r="AA14" s="320"/>
      <c r="AB14" s="320"/>
      <c r="AC14" s="320"/>
    </row>
    <row r="15" spans="1:30" s="8" customFormat="1">
      <c r="A15" s="131">
        <v>1</v>
      </c>
      <c r="B15" s="283" t="s">
        <v>53</v>
      </c>
      <c r="C15" s="286"/>
      <c r="D15" s="287"/>
      <c r="E15" s="118"/>
      <c r="F15" s="87" t="s">
        <v>10</v>
      </c>
      <c r="G15" s="88">
        <v>1</v>
      </c>
      <c r="H15" s="102">
        <v>20000</v>
      </c>
      <c r="I15" s="103">
        <f>H15*G15</f>
        <v>20000</v>
      </c>
      <c r="J15" s="118"/>
      <c r="K15" s="87" t="s">
        <v>10</v>
      </c>
      <c r="L15" s="88">
        <v>1</v>
      </c>
      <c r="M15" s="102">
        <v>237500</v>
      </c>
      <c r="N15" s="201">
        <f t="shared" ref="N15:N24" si="0">M15*L15</f>
        <v>237500</v>
      </c>
      <c r="O15" s="320"/>
      <c r="P15" s="320"/>
      <c r="Q15" s="320"/>
      <c r="R15" s="320"/>
      <c r="S15" s="320"/>
      <c r="T15" s="118"/>
      <c r="U15" s="87" t="s">
        <v>10</v>
      </c>
      <c r="V15" s="88">
        <v>1</v>
      </c>
      <c r="W15" s="102">
        <v>30000</v>
      </c>
      <c r="X15" s="201">
        <f t="shared" ref="X15:X24" si="1">W15*V15</f>
        <v>30000</v>
      </c>
      <c r="Y15" s="320"/>
      <c r="Z15" s="320"/>
      <c r="AA15" s="320"/>
      <c r="AB15" s="320"/>
      <c r="AC15" s="320"/>
      <c r="AD15" s="157"/>
    </row>
    <row r="16" spans="1:30" s="8" customFormat="1">
      <c r="A16" s="131"/>
      <c r="B16" s="297" t="s">
        <v>76</v>
      </c>
      <c r="C16" s="298"/>
      <c r="D16" s="299"/>
      <c r="E16" s="118"/>
      <c r="F16" s="87"/>
      <c r="G16" s="88"/>
      <c r="H16" s="102"/>
      <c r="I16" s="103"/>
      <c r="J16" s="118"/>
      <c r="K16" s="87" t="s">
        <v>10</v>
      </c>
      <c r="L16" s="88">
        <v>1</v>
      </c>
      <c r="M16" s="102"/>
      <c r="N16" s="201">
        <f t="shared" si="0"/>
        <v>0</v>
      </c>
      <c r="O16" s="320"/>
      <c r="P16" s="320"/>
      <c r="Q16" s="320"/>
      <c r="R16" s="320"/>
      <c r="S16" s="320"/>
      <c r="T16" s="118"/>
      <c r="U16" s="87"/>
      <c r="V16" s="88"/>
      <c r="W16" s="102"/>
      <c r="X16" s="201">
        <f t="shared" si="1"/>
        <v>0</v>
      </c>
      <c r="Y16" s="320"/>
      <c r="Z16" s="320"/>
      <c r="AA16" s="320"/>
      <c r="AB16" s="320"/>
      <c r="AC16" s="320"/>
      <c r="AD16" s="157"/>
    </row>
    <row r="17" spans="1:30" s="8" customFormat="1">
      <c r="A17" s="131"/>
      <c r="B17" s="297" t="s">
        <v>77</v>
      </c>
      <c r="C17" s="298"/>
      <c r="D17" s="299"/>
      <c r="E17" s="118"/>
      <c r="F17" s="87"/>
      <c r="G17" s="88"/>
      <c r="H17" s="102"/>
      <c r="I17" s="103"/>
      <c r="J17" s="118"/>
      <c r="K17" s="87" t="s">
        <v>10</v>
      </c>
      <c r="L17" s="88">
        <v>1</v>
      </c>
      <c r="M17" s="102"/>
      <c r="N17" s="201">
        <f t="shared" si="0"/>
        <v>0</v>
      </c>
      <c r="O17" s="320"/>
      <c r="P17" s="320"/>
      <c r="Q17" s="320"/>
      <c r="R17" s="320"/>
      <c r="S17" s="320"/>
      <c r="T17" s="118"/>
      <c r="U17" s="87"/>
      <c r="V17" s="88"/>
      <c r="W17" s="102"/>
      <c r="X17" s="201">
        <f t="shared" si="1"/>
        <v>0</v>
      </c>
      <c r="Y17" s="320"/>
      <c r="Z17" s="320"/>
      <c r="AA17" s="320"/>
      <c r="AB17" s="320"/>
      <c r="AC17" s="320"/>
      <c r="AD17" s="157"/>
    </row>
    <row r="18" spans="1:30" s="8" customFormat="1">
      <c r="A18" s="131"/>
      <c r="B18" s="297" t="s">
        <v>78</v>
      </c>
      <c r="C18" s="298"/>
      <c r="D18" s="299"/>
      <c r="E18" s="118"/>
      <c r="F18" s="87"/>
      <c r="G18" s="88"/>
      <c r="H18" s="102"/>
      <c r="I18" s="103"/>
      <c r="J18" s="118"/>
      <c r="K18" s="87" t="s">
        <v>10</v>
      </c>
      <c r="L18" s="88">
        <v>1</v>
      </c>
      <c r="M18" s="102"/>
      <c r="N18" s="201">
        <f t="shared" si="0"/>
        <v>0</v>
      </c>
      <c r="O18" s="320"/>
      <c r="P18" s="320"/>
      <c r="Q18" s="320"/>
      <c r="R18" s="320"/>
      <c r="S18" s="320"/>
      <c r="T18" s="118"/>
      <c r="U18" s="87"/>
      <c r="V18" s="88"/>
      <c r="W18" s="102"/>
      <c r="X18" s="201">
        <f t="shared" si="1"/>
        <v>0</v>
      </c>
      <c r="Y18" s="320"/>
      <c r="Z18" s="320"/>
      <c r="AA18" s="320"/>
      <c r="AB18" s="320"/>
      <c r="AC18" s="320"/>
      <c r="AD18" s="157"/>
    </row>
    <row r="19" spans="1:30" s="8" customFormat="1">
      <c r="A19" s="131"/>
      <c r="B19" s="297" t="s">
        <v>79</v>
      </c>
      <c r="C19" s="298"/>
      <c r="D19" s="299"/>
      <c r="E19" s="118"/>
      <c r="F19" s="87"/>
      <c r="G19" s="88"/>
      <c r="H19" s="102"/>
      <c r="I19" s="103"/>
      <c r="J19" s="118"/>
      <c r="K19" s="87" t="s">
        <v>10</v>
      </c>
      <c r="L19" s="88">
        <v>1</v>
      </c>
      <c r="M19" s="102"/>
      <c r="N19" s="201">
        <f t="shared" si="0"/>
        <v>0</v>
      </c>
      <c r="O19" s="320"/>
      <c r="P19" s="320"/>
      <c r="Q19" s="320"/>
      <c r="R19" s="320"/>
      <c r="S19" s="320"/>
      <c r="T19" s="118"/>
      <c r="U19" s="87"/>
      <c r="V19" s="88"/>
      <c r="W19" s="102"/>
      <c r="X19" s="201">
        <f t="shared" si="1"/>
        <v>0</v>
      </c>
      <c r="Y19" s="320"/>
      <c r="Z19" s="320"/>
      <c r="AA19" s="320"/>
      <c r="AB19" s="320"/>
      <c r="AC19" s="320"/>
      <c r="AD19" s="157"/>
    </row>
    <row r="20" spans="1:30" s="8" customFormat="1">
      <c r="A20" s="131"/>
      <c r="B20" s="297" t="s">
        <v>80</v>
      </c>
      <c r="C20" s="298"/>
      <c r="D20" s="299"/>
      <c r="E20" s="118"/>
      <c r="F20" s="87"/>
      <c r="G20" s="88"/>
      <c r="H20" s="102"/>
      <c r="I20" s="103"/>
      <c r="J20" s="118"/>
      <c r="K20" s="87" t="s">
        <v>10</v>
      </c>
      <c r="L20" s="88">
        <v>1</v>
      </c>
      <c r="M20" s="102"/>
      <c r="N20" s="201">
        <f t="shared" si="0"/>
        <v>0</v>
      </c>
      <c r="O20" s="320"/>
      <c r="P20" s="320"/>
      <c r="Q20" s="320"/>
      <c r="R20" s="320"/>
      <c r="S20" s="320"/>
      <c r="T20" s="118"/>
      <c r="U20" s="87"/>
      <c r="V20" s="88"/>
      <c r="W20" s="102"/>
      <c r="X20" s="201">
        <f t="shared" si="1"/>
        <v>0</v>
      </c>
      <c r="Y20" s="320"/>
      <c r="Z20" s="320"/>
      <c r="AA20" s="320"/>
      <c r="AB20" s="320"/>
      <c r="AC20" s="320"/>
      <c r="AD20" s="157"/>
    </row>
    <row r="21" spans="1:30" s="8" customFormat="1" ht="15" customHeight="1">
      <c r="A21" s="131"/>
      <c r="B21" s="283" t="s">
        <v>52</v>
      </c>
      <c r="C21" s="284"/>
      <c r="D21" s="285"/>
      <c r="E21" s="118"/>
      <c r="F21" s="87" t="s">
        <v>10</v>
      </c>
      <c r="G21" s="88">
        <v>1</v>
      </c>
      <c r="H21" s="102">
        <v>20000</v>
      </c>
      <c r="I21" s="103">
        <f>H21*G21</f>
        <v>20000</v>
      </c>
      <c r="J21" s="118"/>
      <c r="K21" s="87" t="s">
        <v>10</v>
      </c>
      <c r="L21" s="88">
        <v>1</v>
      </c>
      <c r="M21" s="102">
        <v>100000</v>
      </c>
      <c r="N21" s="201">
        <f t="shared" si="0"/>
        <v>100000</v>
      </c>
      <c r="O21" s="320"/>
      <c r="P21" s="320"/>
      <c r="Q21" s="320"/>
      <c r="R21" s="320"/>
      <c r="S21" s="320"/>
      <c r="T21" s="118"/>
      <c r="U21" s="87" t="s">
        <v>10</v>
      </c>
      <c r="V21" s="88">
        <v>1</v>
      </c>
      <c r="W21" s="102">
        <v>25000</v>
      </c>
      <c r="X21" s="201">
        <f t="shared" si="1"/>
        <v>25000</v>
      </c>
      <c r="Y21" s="320"/>
      <c r="Z21" s="320"/>
      <c r="AA21" s="320"/>
      <c r="AB21" s="320"/>
      <c r="AC21" s="320"/>
    </row>
    <row r="22" spans="1:30" s="8" customFormat="1" ht="15" customHeight="1">
      <c r="A22" s="132">
        <v>2</v>
      </c>
      <c r="B22" s="303" t="s">
        <v>36</v>
      </c>
      <c r="C22" s="304"/>
      <c r="D22" s="305"/>
      <c r="E22" s="119"/>
      <c r="F22" s="87" t="s">
        <v>10</v>
      </c>
      <c r="G22" s="88">
        <v>1</v>
      </c>
      <c r="H22" s="102">
        <v>20000</v>
      </c>
      <c r="I22" s="103">
        <f>H22*G22</f>
        <v>20000</v>
      </c>
      <c r="J22" s="119"/>
      <c r="K22" s="87" t="s">
        <v>10</v>
      </c>
      <c r="L22" s="88">
        <v>1</v>
      </c>
      <c r="M22" s="102">
        <v>45000</v>
      </c>
      <c r="N22" s="201">
        <f t="shared" si="0"/>
        <v>45000</v>
      </c>
      <c r="O22" s="320"/>
      <c r="P22" s="320"/>
      <c r="Q22" s="320"/>
      <c r="R22" s="320"/>
      <c r="S22" s="320"/>
      <c r="T22" s="119"/>
      <c r="U22" s="87" t="s">
        <v>10</v>
      </c>
      <c r="V22" s="88">
        <v>1</v>
      </c>
      <c r="W22" s="102">
        <v>35000</v>
      </c>
      <c r="X22" s="201">
        <f t="shared" si="1"/>
        <v>35000</v>
      </c>
      <c r="Y22" s="320"/>
      <c r="Z22" s="320"/>
      <c r="AA22" s="320"/>
      <c r="AB22" s="320"/>
      <c r="AC22" s="320"/>
    </row>
    <row r="23" spans="1:30" s="8" customFormat="1">
      <c r="A23" s="132">
        <v>3</v>
      </c>
      <c r="B23" s="183" t="s">
        <v>38</v>
      </c>
      <c r="C23" s="184"/>
      <c r="D23" s="185"/>
      <c r="E23" s="119"/>
      <c r="F23" s="87" t="s">
        <v>10</v>
      </c>
      <c r="G23" s="88">
        <v>1</v>
      </c>
      <c r="H23" s="102">
        <v>60000</v>
      </c>
      <c r="I23" s="103">
        <f>H23*G23</f>
        <v>60000</v>
      </c>
      <c r="J23" s="119"/>
      <c r="K23" s="87" t="s">
        <v>10</v>
      </c>
      <c r="L23" s="88">
        <v>1</v>
      </c>
      <c r="M23" s="102">
        <v>87500</v>
      </c>
      <c r="N23" s="201">
        <f t="shared" si="0"/>
        <v>87500</v>
      </c>
      <c r="O23" s="320"/>
      <c r="P23" s="320"/>
      <c r="Q23" s="320"/>
      <c r="R23" s="320"/>
      <c r="S23" s="320"/>
      <c r="T23" s="119"/>
      <c r="U23" s="87" t="s">
        <v>10</v>
      </c>
      <c r="V23" s="88">
        <v>1</v>
      </c>
      <c r="W23" s="102">
        <v>15000</v>
      </c>
      <c r="X23" s="201">
        <f t="shared" si="1"/>
        <v>15000</v>
      </c>
      <c r="Y23" s="320"/>
      <c r="Z23" s="320"/>
      <c r="AA23" s="320"/>
      <c r="AB23" s="320"/>
      <c r="AC23" s="320"/>
    </row>
    <row r="24" spans="1:30" s="8" customFormat="1">
      <c r="A24" s="132"/>
      <c r="B24" s="183" t="s">
        <v>108</v>
      </c>
      <c r="C24" s="184"/>
      <c r="D24" s="185"/>
      <c r="E24" s="119"/>
      <c r="F24" s="87" t="s">
        <v>10</v>
      </c>
      <c r="G24" s="196">
        <v>1</v>
      </c>
      <c r="H24" s="102">
        <v>40000</v>
      </c>
      <c r="I24" s="103">
        <f>H24*G24</f>
        <v>40000</v>
      </c>
      <c r="J24" s="119"/>
      <c r="K24" s="87" t="s">
        <v>10</v>
      </c>
      <c r="L24" s="88">
        <v>1</v>
      </c>
      <c r="M24" s="102">
        <v>18750</v>
      </c>
      <c r="N24" s="201">
        <f t="shared" si="0"/>
        <v>18750</v>
      </c>
      <c r="O24" s="320"/>
      <c r="P24" s="320"/>
      <c r="Q24" s="320"/>
      <c r="R24" s="320"/>
      <c r="S24" s="320"/>
      <c r="T24" s="119"/>
      <c r="U24" s="87" t="s">
        <v>10</v>
      </c>
      <c r="V24" s="196">
        <v>1</v>
      </c>
      <c r="W24" s="102">
        <v>65000</v>
      </c>
      <c r="X24" s="201">
        <f t="shared" si="1"/>
        <v>65000</v>
      </c>
      <c r="Y24" s="320"/>
      <c r="Z24" s="320"/>
      <c r="AA24" s="320"/>
      <c r="AB24" s="320"/>
      <c r="AC24" s="320"/>
    </row>
    <row r="25" spans="1:30" s="8" customFormat="1">
      <c r="A25" s="133" t="s">
        <v>39</v>
      </c>
      <c r="B25" s="314" t="s">
        <v>40</v>
      </c>
      <c r="C25" s="315"/>
      <c r="D25" s="316"/>
      <c r="E25" s="120"/>
      <c r="F25" s="89"/>
      <c r="G25" s="90"/>
      <c r="H25" s="104"/>
      <c r="I25" s="105">
        <f>SUM(I15:I24)</f>
        <v>160000</v>
      </c>
      <c r="J25" s="120"/>
      <c r="K25" s="89"/>
      <c r="L25" s="90"/>
      <c r="M25" s="104"/>
      <c r="N25" s="207">
        <f>SUM(N15:N24)</f>
        <v>488750</v>
      </c>
      <c r="O25" s="320"/>
      <c r="P25" s="320"/>
      <c r="Q25" s="320"/>
      <c r="R25" s="320"/>
      <c r="S25" s="320"/>
      <c r="T25" s="120"/>
      <c r="U25" s="89"/>
      <c r="V25" s="90"/>
      <c r="W25" s="104"/>
      <c r="X25" s="207">
        <f>SUM(X15:X24)</f>
        <v>170000</v>
      </c>
      <c r="Y25" s="320"/>
      <c r="Z25" s="320"/>
      <c r="AA25" s="320"/>
      <c r="AB25" s="320"/>
      <c r="AC25" s="320"/>
    </row>
    <row r="26" spans="1:30" s="8" customFormat="1">
      <c r="A26" s="133"/>
      <c r="B26" s="176"/>
      <c r="C26" s="177"/>
      <c r="D26" s="178"/>
      <c r="E26" s="120"/>
      <c r="F26" s="89"/>
      <c r="G26" s="90"/>
      <c r="H26" s="104"/>
      <c r="I26" s="105"/>
      <c r="J26" s="120"/>
      <c r="K26" s="89"/>
      <c r="L26" s="90"/>
      <c r="M26" s="104"/>
      <c r="N26" s="207"/>
      <c r="O26" s="320"/>
      <c r="P26" s="320"/>
      <c r="Q26" s="320"/>
      <c r="R26" s="320"/>
      <c r="S26" s="320"/>
      <c r="T26" s="120"/>
      <c r="U26" s="89"/>
      <c r="V26" s="90"/>
      <c r="W26" s="104"/>
      <c r="X26" s="207"/>
      <c r="Y26" s="320"/>
      <c r="Z26" s="320"/>
      <c r="AA26" s="320"/>
      <c r="AB26" s="320"/>
      <c r="AC26" s="320"/>
    </row>
    <row r="27" spans="1:30" s="8" customFormat="1" ht="33" customHeight="1">
      <c r="A27" s="136" t="s">
        <v>15</v>
      </c>
      <c r="B27" s="317" t="s">
        <v>65</v>
      </c>
      <c r="C27" s="318"/>
      <c r="D27" s="319"/>
      <c r="E27" s="121"/>
      <c r="F27" s="91"/>
      <c r="G27" s="92"/>
      <c r="H27" s="116"/>
      <c r="I27" s="111"/>
      <c r="J27" s="191"/>
      <c r="K27" s="91"/>
      <c r="L27" s="92"/>
      <c r="M27" s="192"/>
      <c r="N27" s="208"/>
      <c r="O27" s="320"/>
      <c r="P27" s="320"/>
      <c r="Q27" s="320"/>
      <c r="R27" s="320"/>
      <c r="S27" s="320"/>
      <c r="T27" s="191"/>
      <c r="U27" s="91"/>
      <c r="V27" s="92"/>
      <c r="W27" s="192"/>
      <c r="X27" s="208"/>
      <c r="Y27" s="320"/>
      <c r="Z27" s="320"/>
      <c r="AA27" s="320"/>
      <c r="AB27" s="320"/>
      <c r="AC27" s="320"/>
    </row>
    <row r="28" spans="1:30" s="8" customFormat="1" ht="15" customHeight="1">
      <c r="A28" s="134">
        <v>1</v>
      </c>
      <c r="B28" s="215" t="s">
        <v>66</v>
      </c>
      <c r="C28" s="216"/>
      <c r="D28" s="217"/>
      <c r="E28" s="120"/>
      <c r="F28" s="186" t="s">
        <v>56</v>
      </c>
      <c r="G28" s="187">
        <v>18</v>
      </c>
      <c r="H28" s="44">
        <v>6800</v>
      </c>
      <c r="I28" s="190">
        <v>127500</v>
      </c>
      <c r="J28" s="194"/>
      <c r="K28" s="186" t="s">
        <v>56</v>
      </c>
      <c r="L28" s="187">
        <v>10</v>
      </c>
      <c r="M28" s="188">
        <v>6250</v>
      </c>
      <c r="N28" s="209">
        <f t="shared" ref="N28:N38" si="2">M28*L28</f>
        <v>62500</v>
      </c>
      <c r="O28" s="320"/>
      <c r="P28" s="320"/>
      <c r="Q28" s="320"/>
      <c r="R28" s="320"/>
      <c r="S28" s="320"/>
      <c r="T28" s="378"/>
      <c r="U28" s="186" t="s">
        <v>56</v>
      </c>
      <c r="V28" s="187">
        <v>18</v>
      </c>
      <c r="W28" s="188">
        <v>7200</v>
      </c>
      <c r="X28" s="209">
        <f t="shared" ref="X28:X38" si="3">W28*V28</f>
        <v>129600</v>
      </c>
      <c r="Y28" s="320"/>
      <c r="Z28" s="320"/>
      <c r="AA28" s="320"/>
      <c r="AB28" s="320"/>
      <c r="AC28" s="320"/>
    </row>
    <row r="29" spans="1:30" s="8" customFormat="1" ht="15" customHeight="1">
      <c r="A29" s="134">
        <v>2</v>
      </c>
      <c r="B29" s="215" t="s">
        <v>67</v>
      </c>
      <c r="C29" s="216"/>
      <c r="D29" s="217"/>
      <c r="E29" s="120"/>
      <c r="F29" s="186" t="s">
        <v>37</v>
      </c>
      <c r="G29" s="189">
        <v>46</v>
      </c>
      <c r="H29" s="44">
        <v>400</v>
      </c>
      <c r="I29" s="190">
        <v>24804</v>
      </c>
      <c r="J29" s="194"/>
      <c r="K29" s="186" t="s">
        <v>37</v>
      </c>
      <c r="L29" s="189">
        <v>46</v>
      </c>
      <c r="M29" s="188">
        <v>250</v>
      </c>
      <c r="N29" s="209">
        <f t="shared" si="2"/>
        <v>11500</v>
      </c>
      <c r="O29" s="320"/>
      <c r="P29" s="320"/>
      <c r="Q29" s="320"/>
      <c r="R29" s="320"/>
      <c r="S29" s="320"/>
      <c r="T29" s="378"/>
      <c r="U29" s="186" t="s">
        <v>37</v>
      </c>
      <c r="V29" s="189">
        <v>46</v>
      </c>
      <c r="W29" s="188">
        <v>330</v>
      </c>
      <c r="X29" s="209">
        <f t="shared" si="3"/>
        <v>15180</v>
      </c>
      <c r="Y29" s="320"/>
      <c r="Z29" s="320"/>
      <c r="AA29" s="320"/>
      <c r="AB29" s="320"/>
      <c r="AC29" s="320"/>
    </row>
    <row r="30" spans="1:30" s="8" customFormat="1" ht="15" customHeight="1">
      <c r="A30" s="134">
        <v>3</v>
      </c>
      <c r="B30" s="215" t="s">
        <v>68</v>
      </c>
      <c r="C30" s="216"/>
      <c r="D30" s="217"/>
      <c r="E30" s="120"/>
      <c r="F30" s="186" t="s">
        <v>37</v>
      </c>
      <c r="G30" s="187">
        <v>10</v>
      </c>
      <c r="H30" s="44">
        <v>400</v>
      </c>
      <c r="I30" s="190">
        <v>3600</v>
      </c>
      <c r="J30" s="194"/>
      <c r="K30" s="186" t="s">
        <v>37</v>
      </c>
      <c r="L30" s="187">
        <v>10</v>
      </c>
      <c r="M30" s="188">
        <v>562.5</v>
      </c>
      <c r="N30" s="209">
        <f t="shared" si="2"/>
        <v>5625</v>
      </c>
      <c r="O30" s="320"/>
      <c r="P30" s="320"/>
      <c r="Q30" s="320"/>
      <c r="R30" s="320"/>
      <c r="S30" s="320"/>
      <c r="T30" s="378"/>
      <c r="U30" s="186" t="s">
        <v>37</v>
      </c>
      <c r="V30" s="187">
        <v>4</v>
      </c>
      <c r="W30" s="188">
        <v>450</v>
      </c>
      <c r="X30" s="209">
        <f t="shared" si="3"/>
        <v>1800</v>
      </c>
      <c r="Y30" s="320"/>
      <c r="Z30" s="320"/>
      <c r="AA30" s="320"/>
      <c r="AB30" s="320"/>
      <c r="AC30" s="320"/>
    </row>
    <row r="31" spans="1:30" s="8" customFormat="1" ht="15" customHeight="1">
      <c r="A31" s="134">
        <v>4</v>
      </c>
      <c r="B31" s="215" t="s">
        <v>82</v>
      </c>
      <c r="C31" s="216"/>
      <c r="D31" s="217"/>
      <c r="E31" s="120"/>
      <c r="F31" s="186" t="s">
        <v>10</v>
      </c>
      <c r="G31" s="187">
        <v>1</v>
      </c>
      <c r="H31" s="188">
        <v>437</v>
      </c>
      <c r="I31" s="190">
        <v>60000</v>
      </c>
      <c r="J31" s="194"/>
      <c r="K31" s="186" t="s">
        <v>10</v>
      </c>
      <c r="L31" s="187">
        <v>1</v>
      </c>
      <c r="M31" s="188">
        <v>0</v>
      </c>
      <c r="N31" s="209">
        <f t="shared" si="2"/>
        <v>0</v>
      </c>
      <c r="O31" s="320"/>
      <c r="P31" s="320"/>
      <c r="Q31" s="320"/>
      <c r="R31" s="320"/>
      <c r="S31" s="320"/>
      <c r="T31" s="378"/>
      <c r="U31" s="186" t="s">
        <v>10</v>
      </c>
      <c r="V31" s="187">
        <v>1</v>
      </c>
      <c r="W31" s="188">
        <v>110000</v>
      </c>
      <c r="X31" s="209">
        <f t="shared" si="3"/>
        <v>110000</v>
      </c>
      <c r="Y31" s="320"/>
      <c r="Z31" s="320"/>
      <c r="AA31" s="320"/>
      <c r="AB31" s="320"/>
      <c r="AC31" s="320"/>
    </row>
    <row r="32" spans="1:30" s="8" customFormat="1" ht="15" customHeight="1">
      <c r="A32" s="134">
        <v>5</v>
      </c>
      <c r="B32" s="215" t="s">
        <v>83</v>
      </c>
      <c r="C32" s="216"/>
      <c r="D32" s="217"/>
      <c r="E32" s="120"/>
      <c r="F32" s="186" t="s">
        <v>10</v>
      </c>
      <c r="G32" s="187">
        <v>1</v>
      </c>
      <c r="H32" s="188">
        <v>1750</v>
      </c>
      <c r="I32" s="190">
        <v>30000</v>
      </c>
      <c r="J32" s="194"/>
      <c r="K32" s="186" t="s">
        <v>10</v>
      </c>
      <c r="L32" s="187">
        <v>1</v>
      </c>
      <c r="M32" s="188">
        <v>0</v>
      </c>
      <c r="N32" s="209">
        <f t="shared" si="2"/>
        <v>0</v>
      </c>
      <c r="O32" s="320"/>
      <c r="P32" s="320"/>
      <c r="Q32" s="320"/>
      <c r="R32" s="320"/>
      <c r="S32" s="320"/>
      <c r="T32" s="378"/>
      <c r="U32" s="186" t="s">
        <v>10</v>
      </c>
      <c r="V32" s="187">
        <v>1</v>
      </c>
      <c r="W32" s="188">
        <v>165000</v>
      </c>
      <c r="X32" s="209">
        <f t="shared" si="3"/>
        <v>165000</v>
      </c>
      <c r="Y32" s="320"/>
      <c r="Z32" s="320"/>
      <c r="AA32" s="320"/>
      <c r="AB32" s="320"/>
      <c r="AC32" s="320"/>
    </row>
    <row r="33" spans="1:29" s="8" customFormat="1" ht="15" customHeight="1">
      <c r="A33" s="134">
        <v>6</v>
      </c>
      <c r="B33" s="215" t="s">
        <v>84</v>
      </c>
      <c r="C33" s="216"/>
      <c r="D33" s="217"/>
      <c r="E33" s="120"/>
      <c r="F33" s="186" t="s">
        <v>10</v>
      </c>
      <c r="G33" s="187">
        <v>1</v>
      </c>
      <c r="H33" s="188"/>
      <c r="I33" s="190">
        <v>0</v>
      </c>
      <c r="J33" s="194"/>
      <c r="K33" s="186" t="s">
        <v>10</v>
      </c>
      <c r="L33" s="187">
        <v>1</v>
      </c>
      <c r="M33" s="188"/>
      <c r="N33" s="209">
        <f t="shared" si="2"/>
        <v>0</v>
      </c>
      <c r="O33" s="320"/>
      <c r="P33" s="320"/>
      <c r="Q33" s="320"/>
      <c r="R33" s="320"/>
      <c r="S33" s="320"/>
      <c r="T33" s="378"/>
      <c r="U33" s="186" t="s">
        <v>10</v>
      </c>
      <c r="V33" s="187">
        <v>1</v>
      </c>
      <c r="W33" s="188"/>
      <c r="X33" s="209">
        <f t="shared" si="3"/>
        <v>0</v>
      </c>
      <c r="Y33" s="320"/>
      <c r="Z33" s="320"/>
      <c r="AA33" s="320"/>
      <c r="AB33" s="320"/>
      <c r="AC33" s="320"/>
    </row>
    <row r="34" spans="1:29" s="8" customFormat="1" ht="15" customHeight="1">
      <c r="A34" s="134">
        <v>7</v>
      </c>
      <c r="B34" s="215" t="s">
        <v>85</v>
      </c>
      <c r="C34" s="216"/>
      <c r="D34" s="217"/>
      <c r="E34" s="120"/>
      <c r="F34" s="186" t="s">
        <v>86</v>
      </c>
      <c r="G34" s="187">
        <v>2</v>
      </c>
      <c r="H34" s="188">
        <v>2500</v>
      </c>
      <c r="I34" s="190">
        <v>2700</v>
      </c>
      <c r="J34" s="194"/>
      <c r="K34" s="186" t="s">
        <v>86</v>
      </c>
      <c r="L34" s="187">
        <v>1</v>
      </c>
      <c r="M34" s="188">
        <v>2500</v>
      </c>
      <c r="N34" s="209">
        <f t="shared" si="2"/>
        <v>2500</v>
      </c>
      <c r="O34" s="320"/>
      <c r="P34" s="320"/>
      <c r="Q34" s="320"/>
      <c r="R34" s="320"/>
      <c r="S34" s="320"/>
      <c r="T34" s="378"/>
      <c r="U34" s="186" t="s">
        <v>86</v>
      </c>
      <c r="V34" s="187">
        <v>2</v>
      </c>
      <c r="W34" s="188">
        <v>5200</v>
      </c>
      <c r="X34" s="209">
        <f t="shared" si="3"/>
        <v>10400</v>
      </c>
      <c r="Y34" s="320"/>
      <c r="Z34" s="320"/>
      <c r="AA34" s="320"/>
      <c r="AB34" s="320"/>
      <c r="AC34" s="320"/>
    </row>
    <row r="35" spans="1:29" s="8" customFormat="1" ht="15" customHeight="1">
      <c r="A35" s="134">
        <v>8</v>
      </c>
      <c r="B35" s="215" t="s">
        <v>87</v>
      </c>
      <c r="C35" s="216"/>
      <c r="D35" s="217"/>
      <c r="E35" s="120"/>
      <c r="F35" s="186" t="s">
        <v>86</v>
      </c>
      <c r="G35" s="187">
        <v>2</v>
      </c>
      <c r="H35" s="188">
        <v>1200</v>
      </c>
      <c r="I35" s="190">
        <v>1600</v>
      </c>
      <c r="J35" s="194"/>
      <c r="K35" s="186" t="s">
        <v>86</v>
      </c>
      <c r="L35" s="187">
        <v>2</v>
      </c>
      <c r="M35" s="188">
        <v>1187.5</v>
      </c>
      <c r="N35" s="209">
        <f t="shared" si="2"/>
        <v>2375</v>
      </c>
      <c r="O35" s="320"/>
      <c r="P35" s="320"/>
      <c r="Q35" s="320"/>
      <c r="R35" s="320"/>
      <c r="S35" s="320"/>
      <c r="T35" s="378"/>
      <c r="U35" s="186" t="s">
        <v>86</v>
      </c>
      <c r="V35" s="187">
        <v>5</v>
      </c>
      <c r="W35" s="188">
        <v>4100</v>
      </c>
      <c r="X35" s="209">
        <f t="shared" si="3"/>
        <v>20500</v>
      </c>
      <c r="Y35" s="320"/>
      <c r="Z35" s="320"/>
      <c r="AA35" s="320"/>
      <c r="AB35" s="320"/>
      <c r="AC35" s="320"/>
    </row>
    <row r="36" spans="1:29" s="8" customFormat="1" ht="15" customHeight="1">
      <c r="A36" s="134">
        <v>9</v>
      </c>
      <c r="B36" s="215" t="s">
        <v>88</v>
      </c>
      <c r="C36" s="216"/>
      <c r="D36" s="217"/>
      <c r="E36" s="120"/>
      <c r="F36" s="186" t="s">
        <v>10</v>
      </c>
      <c r="G36" s="187">
        <v>1</v>
      </c>
      <c r="H36" s="188">
        <v>6000</v>
      </c>
      <c r="I36" s="190">
        <v>4608</v>
      </c>
      <c r="J36" s="194"/>
      <c r="K36" s="186" t="s">
        <v>10</v>
      </c>
      <c r="L36" s="187">
        <v>1</v>
      </c>
      <c r="M36" s="188">
        <v>4375</v>
      </c>
      <c r="N36" s="209">
        <f t="shared" si="2"/>
        <v>4375</v>
      </c>
      <c r="O36" s="320"/>
      <c r="P36" s="320"/>
      <c r="Q36" s="320"/>
      <c r="R36" s="320"/>
      <c r="S36" s="320"/>
      <c r="T36" s="378"/>
      <c r="U36" s="186" t="s">
        <v>10</v>
      </c>
      <c r="V36" s="187">
        <v>1</v>
      </c>
      <c r="W36" s="188">
        <v>5000</v>
      </c>
      <c r="X36" s="209">
        <f t="shared" si="3"/>
        <v>5000</v>
      </c>
      <c r="Y36" s="320"/>
      <c r="Z36" s="320"/>
      <c r="AA36" s="320"/>
      <c r="AB36" s="320"/>
      <c r="AC36" s="320"/>
    </row>
    <row r="37" spans="1:29" s="8" customFormat="1" ht="15" customHeight="1">
      <c r="A37" s="134">
        <v>10</v>
      </c>
      <c r="B37" s="215" t="s">
        <v>90</v>
      </c>
      <c r="C37" s="216"/>
      <c r="D37" s="217"/>
      <c r="E37" s="120"/>
      <c r="F37" s="186" t="s">
        <v>91</v>
      </c>
      <c r="G37" s="187">
        <v>0</v>
      </c>
      <c r="H37" s="188">
        <v>0</v>
      </c>
      <c r="I37" s="190">
        <v>2619.5</v>
      </c>
      <c r="J37" s="194"/>
      <c r="K37" s="186" t="s">
        <v>91</v>
      </c>
      <c r="L37" s="187">
        <v>0</v>
      </c>
      <c r="M37" s="188">
        <v>0</v>
      </c>
      <c r="N37" s="209">
        <f t="shared" si="2"/>
        <v>0</v>
      </c>
      <c r="O37" s="320"/>
      <c r="P37" s="320"/>
      <c r="Q37" s="320"/>
      <c r="R37" s="320"/>
      <c r="S37" s="320"/>
      <c r="T37" s="378"/>
      <c r="U37" s="186" t="s">
        <v>91</v>
      </c>
      <c r="V37" s="187">
        <v>0</v>
      </c>
      <c r="W37" s="188">
        <v>0</v>
      </c>
      <c r="X37" s="209">
        <f t="shared" si="3"/>
        <v>0</v>
      </c>
      <c r="Y37" s="320"/>
      <c r="Z37" s="320"/>
      <c r="AA37" s="320"/>
      <c r="AB37" s="320"/>
      <c r="AC37" s="320"/>
    </row>
    <row r="38" spans="1:29" s="8" customFormat="1" ht="15" customHeight="1">
      <c r="A38" s="134">
        <v>11</v>
      </c>
      <c r="B38" s="215" t="s">
        <v>92</v>
      </c>
      <c r="C38" s="216"/>
      <c r="D38" s="217"/>
      <c r="E38" s="120"/>
      <c r="F38" s="186" t="s">
        <v>10</v>
      </c>
      <c r="G38" s="187">
        <v>1</v>
      </c>
      <c r="H38" s="188"/>
      <c r="I38" s="190">
        <v>0</v>
      </c>
      <c r="J38" s="194"/>
      <c r="K38" s="186" t="s">
        <v>10</v>
      </c>
      <c r="L38" s="187">
        <v>1</v>
      </c>
      <c r="M38" s="188"/>
      <c r="N38" s="209">
        <f t="shared" si="2"/>
        <v>0</v>
      </c>
      <c r="O38" s="320"/>
      <c r="P38" s="320"/>
      <c r="Q38" s="320"/>
      <c r="R38" s="320"/>
      <c r="S38" s="320"/>
      <c r="T38" s="378"/>
      <c r="U38" s="186" t="s">
        <v>10</v>
      </c>
      <c r="V38" s="187">
        <v>1</v>
      </c>
      <c r="W38" s="188"/>
      <c r="X38" s="209">
        <f t="shared" si="3"/>
        <v>0</v>
      </c>
      <c r="Y38" s="320"/>
      <c r="Z38" s="320"/>
      <c r="AA38" s="320"/>
      <c r="AB38" s="320"/>
      <c r="AC38" s="320"/>
    </row>
    <row r="39" spans="1:29" s="8" customFormat="1" ht="15" customHeight="1">
      <c r="A39" s="135"/>
      <c r="B39" s="300" t="s">
        <v>40</v>
      </c>
      <c r="C39" s="301"/>
      <c r="D39" s="302"/>
      <c r="E39" s="121"/>
      <c r="F39" s="91"/>
      <c r="G39" s="92"/>
      <c r="H39" s="116"/>
      <c r="I39" s="112">
        <f>SUM(I28:I38)</f>
        <v>257431.5</v>
      </c>
      <c r="J39" s="121"/>
      <c r="K39" s="91"/>
      <c r="L39" s="92"/>
      <c r="M39" s="116"/>
      <c r="N39" s="210">
        <f>SUM(N28:N38)</f>
        <v>88875</v>
      </c>
      <c r="O39" s="320"/>
      <c r="P39" s="320"/>
      <c r="Q39" s="320"/>
      <c r="R39" s="320"/>
      <c r="S39" s="320"/>
      <c r="T39" s="121"/>
      <c r="U39" s="91"/>
      <c r="V39" s="92"/>
      <c r="W39" s="116"/>
      <c r="X39" s="210">
        <f>SUM(X28:X38)</f>
        <v>457480</v>
      </c>
      <c r="Y39" s="320"/>
      <c r="Z39" s="320"/>
      <c r="AA39" s="320"/>
      <c r="AB39" s="320"/>
      <c r="AC39" s="320"/>
    </row>
    <row r="40" spans="1:29" s="8" customFormat="1" ht="15" customHeight="1">
      <c r="A40" s="135"/>
      <c r="B40" s="179"/>
      <c r="C40" s="180"/>
      <c r="D40" s="181"/>
      <c r="E40" s="121"/>
      <c r="F40" s="91"/>
      <c r="G40" s="92"/>
      <c r="H40" s="116"/>
      <c r="I40" s="112"/>
      <c r="J40" s="121"/>
      <c r="K40" s="91"/>
      <c r="L40" s="92"/>
      <c r="M40" s="116"/>
      <c r="N40" s="210"/>
      <c r="O40" s="320"/>
      <c r="P40" s="320"/>
      <c r="Q40" s="320"/>
      <c r="R40" s="320"/>
      <c r="S40" s="320"/>
      <c r="T40" s="121"/>
      <c r="U40" s="91"/>
      <c r="V40" s="92"/>
      <c r="W40" s="116"/>
      <c r="X40" s="210"/>
      <c r="Y40" s="320"/>
      <c r="Z40" s="320"/>
      <c r="AA40" s="320"/>
      <c r="AB40" s="320"/>
      <c r="AC40" s="320"/>
    </row>
    <row r="41" spans="1:29" s="8" customFormat="1" ht="15" customHeight="1">
      <c r="A41" s="137" t="s">
        <v>50</v>
      </c>
      <c r="B41" s="306" t="s">
        <v>69</v>
      </c>
      <c r="C41" s="222"/>
      <c r="D41" s="307"/>
      <c r="E41" s="122"/>
      <c r="F41" s="87" t="s">
        <v>10</v>
      </c>
      <c r="G41" s="88">
        <v>1</v>
      </c>
      <c r="H41" s="106">
        <v>100000</v>
      </c>
      <c r="I41" s="103">
        <f>H41*G41</f>
        <v>100000</v>
      </c>
      <c r="J41" s="202"/>
      <c r="K41" s="186" t="s">
        <v>10</v>
      </c>
      <c r="L41" s="203">
        <v>1</v>
      </c>
      <c r="M41" s="106">
        <v>62500</v>
      </c>
      <c r="N41" s="377">
        <f>M41*L41</f>
        <v>62500</v>
      </c>
      <c r="O41" s="320"/>
      <c r="P41" s="320"/>
      <c r="Q41" s="320"/>
      <c r="R41" s="320"/>
      <c r="S41" s="320"/>
      <c r="T41" s="202"/>
      <c r="U41" s="87" t="s">
        <v>10</v>
      </c>
      <c r="V41" s="88">
        <v>1</v>
      </c>
      <c r="W41" s="197">
        <v>255000</v>
      </c>
      <c r="X41" s="201">
        <f>W41*V41</f>
        <v>255000</v>
      </c>
      <c r="Y41" s="320"/>
      <c r="Z41" s="320"/>
      <c r="AA41" s="320"/>
      <c r="AB41" s="320"/>
      <c r="AC41" s="320"/>
    </row>
    <row r="42" spans="1:29" s="8" customFormat="1" ht="15" customHeight="1">
      <c r="A42" s="134"/>
      <c r="B42" s="218" t="s">
        <v>93</v>
      </c>
      <c r="C42" s="219"/>
      <c r="D42" s="220"/>
      <c r="E42" s="172"/>
      <c r="F42" s="95"/>
      <c r="G42" s="187"/>
      <c r="H42" s="197"/>
      <c r="I42" s="201"/>
      <c r="J42" s="194"/>
      <c r="K42" s="194"/>
      <c r="L42" s="194"/>
      <c r="M42" s="194"/>
      <c r="N42" s="211"/>
      <c r="O42" s="320"/>
      <c r="P42" s="320"/>
      <c r="Q42" s="320"/>
      <c r="R42" s="320"/>
      <c r="S42" s="320"/>
      <c r="T42" s="378"/>
      <c r="U42" s="95" t="s">
        <v>37</v>
      </c>
      <c r="V42" s="187"/>
      <c r="W42" s="197"/>
      <c r="X42" s="211"/>
      <c r="Y42" s="320"/>
      <c r="Z42" s="320"/>
      <c r="AA42" s="320"/>
      <c r="AB42" s="320"/>
      <c r="AC42" s="320"/>
    </row>
    <row r="43" spans="1:29" s="8" customFormat="1" ht="15" customHeight="1">
      <c r="A43" s="134"/>
      <c r="B43" s="218" t="s">
        <v>94</v>
      </c>
      <c r="C43" s="219"/>
      <c r="D43" s="220"/>
      <c r="E43" s="172"/>
      <c r="F43" s="95"/>
      <c r="G43" s="187"/>
      <c r="H43" s="197"/>
      <c r="I43" s="201"/>
      <c r="J43" s="194"/>
      <c r="K43" s="194"/>
      <c r="L43" s="194"/>
      <c r="M43" s="194"/>
      <c r="N43" s="211"/>
      <c r="O43" s="320"/>
      <c r="P43" s="320"/>
      <c r="Q43" s="320"/>
      <c r="R43" s="320"/>
      <c r="S43" s="320"/>
      <c r="T43" s="378"/>
      <c r="U43" s="95" t="s">
        <v>37</v>
      </c>
      <c r="V43" s="187"/>
      <c r="W43" s="197"/>
      <c r="X43" s="211"/>
      <c r="Y43" s="320"/>
      <c r="Z43" s="320"/>
      <c r="AA43" s="320"/>
      <c r="AB43" s="320"/>
      <c r="AC43" s="320"/>
    </row>
    <row r="44" spans="1:29" s="8" customFormat="1" ht="15" customHeight="1">
      <c r="A44" s="134"/>
      <c r="B44" s="218" t="s">
        <v>95</v>
      </c>
      <c r="C44" s="219"/>
      <c r="D44" s="220"/>
      <c r="E44" s="172"/>
      <c r="F44" s="95"/>
      <c r="G44" s="187"/>
      <c r="H44" s="197"/>
      <c r="I44" s="201"/>
      <c r="J44" s="194"/>
      <c r="K44" s="194"/>
      <c r="L44" s="194"/>
      <c r="M44" s="194"/>
      <c r="N44" s="211"/>
      <c r="O44" s="320"/>
      <c r="P44" s="320"/>
      <c r="Q44" s="320"/>
      <c r="R44" s="320"/>
      <c r="S44" s="320"/>
      <c r="T44" s="378"/>
      <c r="U44" s="95" t="s">
        <v>37</v>
      </c>
      <c r="V44" s="187"/>
      <c r="W44" s="197"/>
      <c r="X44" s="211"/>
      <c r="Y44" s="320"/>
      <c r="Z44" s="320"/>
      <c r="AA44" s="320"/>
      <c r="AB44" s="320"/>
      <c r="AC44" s="320"/>
    </row>
    <row r="45" spans="1:29" s="8" customFormat="1" ht="15" customHeight="1">
      <c r="A45" s="134"/>
      <c r="B45" s="218" t="s">
        <v>96</v>
      </c>
      <c r="C45" s="219"/>
      <c r="D45" s="220"/>
      <c r="E45" s="172"/>
      <c r="F45" s="95"/>
      <c r="G45" s="187"/>
      <c r="H45" s="197"/>
      <c r="I45" s="201"/>
      <c r="J45" s="194"/>
      <c r="K45" s="194"/>
      <c r="L45" s="194"/>
      <c r="M45" s="194"/>
      <c r="N45" s="211"/>
      <c r="O45" s="320"/>
      <c r="P45" s="320"/>
      <c r="Q45" s="320"/>
      <c r="R45" s="320"/>
      <c r="S45" s="320"/>
      <c r="T45" s="378"/>
      <c r="U45" s="95" t="s">
        <v>37</v>
      </c>
      <c r="V45" s="187"/>
      <c r="W45" s="197"/>
      <c r="X45" s="211"/>
      <c r="Y45" s="320"/>
      <c r="Z45" s="320"/>
      <c r="AA45" s="320"/>
      <c r="AB45" s="320"/>
      <c r="AC45" s="320"/>
    </row>
    <row r="46" spans="1:29" s="8" customFormat="1" ht="15" customHeight="1">
      <c r="A46" s="134"/>
      <c r="B46" s="218" t="s">
        <v>97</v>
      </c>
      <c r="C46" s="219"/>
      <c r="D46" s="220"/>
      <c r="E46" s="172"/>
      <c r="F46" s="198"/>
      <c r="G46" s="199"/>
      <c r="H46" s="102"/>
      <c r="I46" s="201"/>
      <c r="J46" s="194"/>
      <c r="K46" s="194"/>
      <c r="L46" s="194"/>
      <c r="M46" s="194"/>
      <c r="N46" s="211"/>
      <c r="O46" s="320"/>
      <c r="P46" s="320"/>
      <c r="Q46" s="320"/>
      <c r="R46" s="320"/>
      <c r="S46" s="320"/>
      <c r="T46" s="378"/>
      <c r="U46" s="198" t="s">
        <v>98</v>
      </c>
      <c r="V46" s="199"/>
      <c r="W46" s="102"/>
      <c r="X46" s="211"/>
      <c r="Y46" s="320"/>
      <c r="Z46" s="320"/>
      <c r="AA46" s="320"/>
      <c r="AB46" s="320"/>
      <c r="AC46" s="320"/>
    </row>
    <row r="47" spans="1:29" s="8" customFormat="1" ht="15" customHeight="1">
      <c r="A47" s="134"/>
      <c r="B47" s="218" t="s">
        <v>99</v>
      </c>
      <c r="C47" s="219"/>
      <c r="D47" s="220"/>
      <c r="E47" s="172"/>
      <c r="F47" s="95"/>
      <c r="G47" s="187"/>
      <c r="H47" s="197"/>
      <c r="I47" s="201"/>
      <c r="J47" s="194"/>
      <c r="K47" s="194"/>
      <c r="L47" s="194"/>
      <c r="M47" s="194"/>
      <c r="N47" s="211"/>
      <c r="O47" s="320"/>
      <c r="P47" s="320"/>
      <c r="Q47" s="320"/>
      <c r="R47" s="320"/>
      <c r="S47" s="320"/>
      <c r="T47" s="378"/>
      <c r="U47" s="95" t="s">
        <v>100</v>
      </c>
      <c r="V47" s="187"/>
      <c r="W47" s="197"/>
      <c r="X47" s="211"/>
      <c r="Y47" s="320"/>
      <c r="Z47" s="320"/>
      <c r="AA47" s="320"/>
      <c r="AB47" s="320"/>
      <c r="AC47" s="320"/>
    </row>
    <row r="48" spans="1:29" s="8" customFormat="1" ht="15" customHeight="1">
      <c r="A48" s="134"/>
      <c r="B48" s="218" t="s">
        <v>101</v>
      </c>
      <c r="C48" s="219"/>
      <c r="D48" s="220"/>
      <c r="E48" s="172"/>
      <c r="F48" s="95"/>
      <c r="G48" s="200"/>
      <c r="H48" s="197"/>
      <c r="I48" s="201"/>
      <c r="J48" s="194"/>
      <c r="K48" s="194"/>
      <c r="L48" s="194"/>
      <c r="M48" s="194"/>
      <c r="N48" s="211"/>
      <c r="O48" s="320"/>
      <c r="P48" s="320"/>
      <c r="Q48" s="320"/>
      <c r="R48" s="320"/>
      <c r="S48" s="320"/>
      <c r="T48" s="378"/>
      <c r="U48" s="95" t="s">
        <v>102</v>
      </c>
      <c r="V48" s="200"/>
      <c r="W48" s="197"/>
      <c r="X48" s="211"/>
      <c r="Y48" s="320"/>
      <c r="Z48" s="320"/>
      <c r="AA48" s="320"/>
      <c r="AB48" s="320"/>
      <c r="AC48" s="320"/>
    </row>
    <row r="49" spans="1:29" s="8" customFormat="1" ht="15" customHeight="1">
      <c r="A49" s="134"/>
      <c r="B49" s="218" t="s">
        <v>103</v>
      </c>
      <c r="C49" s="219"/>
      <c r="D49" s="220"/>
      <c r="E49" s="172"/>
      <c r="F49" s="95"/>
      <c r="G49" s="200"/>
      <c r="H49" s="197"/>
      <c r="I49" s="201"/>
      <c r="J49" s="194"/>
      <c r="K49" s="194"/>
      <c r="L49" s="194"/>
      <c r="M49" s="194"/>
      <c r="N49" s="211"/>
      <c r="O49" s="320"/>
      <c r="P49" s="320"/>
      <c r="Q49" s="320"/>
      <c r="R49" s="320"/>
      <c r="S49" s="320"/>
      <c r="T49" s="378"/>
      <c r="U49" s="95" t="s">
        <v>37</v>
      </c>
      <c r="V49" s="200"/>
      <c r="W49" s="197"/>
      <c r="X49" s="211"/>
      <c r="Y49" s="320"/>
      <c r="Z49" s="320"/>
      <c r="AA49" s="320"/>
      <c r="AB49" s="320"/>
      <c r="AC49" s="320"/>
    </row>
    <row r="50" spans="1:29" s="8" customFormat="1" ht="15" customHeight="1">
      <c r="A50" s="134"/>
      <c r="B50" s="218" t="s">
        <v>104</v>
      </c>
      <c r="C50" s="219"/>
      <c r="D50" s="220"/>
      <c r="E50" s="172"/>
      <c r="F50" s="95"/>
      <c r="G50" s="200"/>
      <c r="H50" s="197"/>
      <c r="I50" s="201"/>
      <c r="J50" s="194"/>
      <c r="K50" s="194"/>
      <c r="L50" s="194"/>
      <c r="M50" s="194"/>
      <c r="N50" s="211"/>
      <c r="O50" s="320"/>
      <c r="P50" s="320"/>
      <c r="Q50" s="320"/>
      <c r="R50" s="320"/>
      <c r="S50" s="320"/>
      <c r="T50" s="378"/>
      <c r="U50" s="95" t="s">
        <v>37</v>
      </c>
      <c r="V50" s="200"/>
      <c r="W50" s="197"/>
      <c r="X50" s="211"/>
      <c r="Y50" s="320"/>
      <c r="Z50" s="320"/>
      <c r="AA50" s="320"/>
      <c r="AB50" s="320"/>
      <c r="AC50" s="320"/>
    </row>
    <row r="51" spans="1:29" s="8" customFormat="1" ht="15" customHeight="1">
      <c r="A51" s="134"/>
      <c r="B51" s="221" t="s">
        <v>105</v>
      </c>
      <c r="C51" s="222"/>
      <c r="D51" s="222"/>
      <c r="E51" s="172"/>
      <c r="F51" s="95"/>
      <c r="G51" s="200"/>
      <c r="H51" s="197"/>
      <c r="I51" s="201"/>
      <c r="J51" s="194"/>
      <c r="K51" s="194"/>
      <c r="L51" s="194"/>
      <c r="M51" s="194"/>
      <c r="N51" s="211"/>
      <c r="O51" s="320"/>
      <c r="P51" s="320"/>
      <c r="Q51" s="320"/>
      <c r="R51" s="320"/>
      <c r="S51" s="320"/>
      <c r="T51" s="378"/>
      <c r="U51" s="95" t="s">
        <v>10</v>
      </c>
      <c r="V51" s="200"/>
      <c r="W51" s="197"/>
      <c r="X51" s="211"/>
      <c r="Y51" s="320"/>
      <c r="Z51" s="320"/>
      <c r="AA51" s="320"/>
      <c r="AB51" s="320"/>
      <c r="AC51" s="320"/>
    </row>
    <row r="52" spans="1:29" s="8" customFormat="1" ht="15" customHeight="1">
      <c r="A52" s="138"/>
      <c r="B52" s="267" t="s">
        <v>40</v>
      </c>
      <c r="C52" s="268"/>
      <c r="D52" s="269"/>
      <c r="E52" s="120"/>
      <c r="F52" s="89"/>
      <c r="G52" s="90"/>
      <c r="H52" s="104"/>
      <c r="I52" s="112">
        <f>SUM(I41)</f>
        <v>100000</v>
      </c>
      <c r="J52" s="120"/>
      <c r="K52" s="89"/>
      <c r="L52" s="90"/>
      <c r="M52" s="104"/>
      <c r="N52" s="210">
        <f>SUM(N41)</f>
        <v>62500</v>
      </c>
      <c r="O52" s="320"/>
      <c r="P52" s="320"/>
      <c r="Q52" s="320"/>
      <c r="R52" s="320"/>
      <c r="S52" s="320"/>
      <c r="T52" s="120"/>
      <c r="U52" s="89"/>
      <c r="V52" s="90"/>
      <c r="W52" s="104"/>
      <c r="X52" s="210">
        <f>SUM(X41)</f>
        <v>255000</v>
      </c>
      <c r="Y52" s="320"/>
      <c r="Z52" s="320"/>
      <c r="AA52" s="320"/>
      <c r="AB52" s="320"/>
      <c r="AC52" s="320"/>
    </row>
    <row r="53" spans="1:29" s="8" customFormat="1" ht="15" customHeight="1">
      <c r="A53" s="138"/>
      <c r="B53" s="267"/>
      <c r="C53" s="270"/>
      <c r="D53" s="271"/>
      <c r="E53" s="120"/>
      <c r="F53" s="93"/>
      <c r="G53" s="94"/>
      <c r="H53" s="106"/>
      <c r="I53" s="108"/>
      <c r="J53" s="120"/>
      <c r="K53" s="93"/>
      <c r="L53" s="94"/>
      <c r="M53" s="106"/>
      <c r="N53" s="212"/>
      <c r="O53" s="320"/>
      <c r="P53" s="320"/>
      <c r="Q53" s="320"/>
      <c r="R53" s="320"/>
      <c r="S53" s="320"/>
      <c r="T53" s="120"/>
      <c r="U53" s="93"/>
      <c r="V53" s="94"/>
      <c r="W53" s="106"/>
      <c r="X53" s="212"/>
      <c r="Y53" s="320"/>
      <c r="Z53" s="320"/>
      <c r="AA53" s="320"/>
      <c r="AB53" s="320"/>
      <c r="AC53" s="320"/>
    </row>
    <row r="54" spans="1:29" s="8" customFormat="1" ht="15" customHeight="1">
      <c r="A54" s="137" t="s">
        <v>121</v>
      </c>
      <c r="B54" s="306" t="s">
        <v>70</v>
      </c>
      <c r="C54" s="222"/>
      <c r="D54" s="307"/>
      <c r="E54" s="122"/>
      <c r="F54" s="87" t="s">
        <v>10</v>
      </c>
      <c r="G54" s="88">
        <v>1</v>
      </c>
      <c r="H54" s="106">
        <v>300000</v>
      </c>
      <c r="I54" s="103">
        <f>H54*G54</f>
        <v>300000</v>
      </c>
      <c r="J54" s="122"/>
      <c r="K54" s="87"/>
      <c r="L54" s="88"/>
      <c r="M54" s="106"/>
      <c r="N54" s="201"/>
      <c r="O54" s="320"/>
      <c r="P54" s="320"/>
      <c r="Q54" s="320"/>
      <c r="R54" s="320"/>
      <c r="S54" s="320"/>
      <c r="T54" s="122"/>
      <c r="U54" s="87" t="s">
        <v>10</v>
      </c>
      <c r="V54" s="88">
        <v>1</v>
      </c>
      <c r="W54" s="197">
        <v>380000</v>
      </c>
      <c r="X54" s="201">
        <f>W54*V54</f>
        <v>380000</v>
      </c>
      <c r="Y54" s="320"/>
      <c r="Z54" s="320"/>
      <c r="AA54" s="320"/>
      <c r="AB54" s="320"/>
      <c r="AC54" s="320"/>
    </row>
    <row r="55" spans="1:29" s="8" customFormat="1" ht="15" customHeight="1">
      <c r="A55" s="137"/>
      <c r="B55" s="221" t="s">
        <v>118</v>
      </c>
      <c r="C55" s="222"/>
      <c r="D55" s="222"/>
      <c r="E55" s="122"/>
      <c r="F55" s="87"/>
      <c r="G55" s="196"/>
      <c r="H55" s="106"/>
      <c r="I55" s="103"/>
      <c r="J55" s="122"/>
      <c r="K55" s="87">
        <v>1</v>
      </c>
      <c r="L55" s="196">
        <v>30</v>
      </c>
      <c r="M55" s="205">
        <v>1875</v>
      </c>
      <c r="N55" s="201">
        <f t="shared" ref="N55:N61" si="4">M55*L55*K55</f>
        <v>56250</v>
      </c>
      <c r="O55" s="320"/>
      <c r="P55" s="320"/>
      <c r="Q55" s="320"/>
      <c r="R55" s="320"/>
      <c r="S55" s="320"/>
      <c r="T55" s="122"/>
      <c r="U55" s="87"/>
      <c r="V55" s="196"/>
      <c r="W55" s="197"/>
      <c r="X55" s="201"/>
      <c r="Y55" s="320"/>
      <c r="Z55" s="320"/>
      <c r="AA55" s="320"/>
      <c r="AB55" s="320"/>
      <c r="AC55" s="320"/>
    </row>
    <row r="56" spans="1:29" s="8" customFormat="1" ht="15" customHeight="1">
      <c r="A56" s="137"/>
      <c r="B56" s="221" t="s">
        <v>112</v>
      </c>
      <c r="C56" s="222"/>
      <c r="D56" s="222"/>
      <c r="E56" s="122"/>
      <c r="F56" s="87"/>
      <c r="G56" s="196"/>
      <c r="H56" s="106"/>
      <c r="I56" s="103"/>
      <c r="J56" s="122"/>
      <c r="K56" s="87">
        <v>1</v>
      </c>
      <c r="L56" s="196">
        <v>30</v>
      </c>
      <c r="M56" s="205">
        <v>1500</v>
      </c>
      <c r="N56" s="201">
        <f t="shared" si="4"/>
        <v>45000</v>
      </c>
      <c r="O56" s="320"/>
      <c r="P56" s="320"/>
      <c r="Q56" s="320"/>
      <c r="R56" s="320"/>
      <c r="S56" s="320"/>
      <c r="T56" s="122"/>
      <c r="U56" s="87"/>
      <c r="V56" s="196"/>
      <c r="W56" s="197"/>
      <c r="X56" s="201"/>
      <c r="Y56" s="320"/>
      <c r="Z56" s="320"/>
      <c r="AA56" s="320"/>
      <c r="AB56" s="320"/>
      <c r="AC56" s="320"/>
    </row>
    <row r="57" spans="1:29" s="8" customFormat="1" ht="15" customHeight="1">
      <c r="A57" s="137"/>
      <c r="B57" s="221" t="s">
        <v>113</v>
      </c>
      <c r="C57" s="222"/>
      <c r="D57" s="222"/>
      <c r="E57" s="122"/>
      <c r="F57" s="87"/>
      <c r="G57" s="196"/>
      <c r="H57" s="106"/>
      <c r="I57" s="103"/>
      <c r="J57" s="122"/>
      <c r="K57" s="87">
        <v>1</v>
      </c>
      <c r="L57" s="196">
        <v>30</v>
      </c>
      <c r="M57" s="205">
        <v>1375</v>
      </c>
      <c r="N57" s="201">
        <f t="shared" si="4"/>
        <v>41250</v>
      </c>
      <c r="O57" s="320"/>
      <c r="P57" s="320"/>
      <c r="Q57" s="320"/>
      <c r="R57" s="320"/>
      <c r="S57" s="320"/>
      <c r="T57" s="122"/>
      <c r="U57" s="87"/>
      <c r="V57" s="196"/>
      <c r="W57" s="197"/>
      <c r="X57" s="201"/>
      <c r="Y57" s="320"/>
      <c r="Z57" s="320"/>
      <c r="AA57" s="320"/>
      <c r="AB57" s="320"/>
      <c r="AC57" s="320"/>
    </row>
    <row r="58" spans="1:29" s="8" customFormat="1" ht="15" customHeight="1">
      <c r="A58" s="137"/>
      <c r="B58" s="221" t="s">
        <v>114</v>
      </c>
      <c r="C58" s="222"/>
      <c r="D58" s="222"/>
      <c r="E58" s="122"/>
      <c r="F58" s="87"/>
      <c r="G58" s="196"/>
      <c r="H58" s="106"/>
      <c r="I58" s="103"/>
      <c r="J58" s="122"/>
      <c r="K58" s="87">
        <v>1</v>
      </c>
      <c r="L58" s="196">
        <v>30</v>
      </c>
      <c r="M58" s="205">
        <v>1250</v>
      </c>
      <c r="N58" s="201">
        <f t="shared" si="4"/>
        <v>37500</v>
      </c>
      <c r="O58" s="320"/>
      <c r="P58" s="320"/>
      <c r="Q58" s="320"/>
      <c r="R58" s="320"/>
      <c r="S58" s="320"/>
      <c r="T58" s="122"/>
      <c r="U58" s="87"/>
      <c r="V58" s="196"/>
      <c r="W58" s="197"/>
      <c r="X58" s="201"/>
      <c r="Y58" s="320"/>
      <c r="Z58" s="320"/>
      <c r="AA58" s="320"/>
      <c r="AB58" s="320"/>
      <c r="AC58" s="320"/>
    </row>
    <row r="59" spans="1:29" s="8" customFormat="1" ht="15" customHeight="1">
      <c r="A59" s="137"/>
      <c r="B59" s="221" t="s">
        <v>115</v>
      </c>
      <c r="C59" s="222"/>
      <c r="D59" s="222"/>
      <c r="E59" s="122"/>
      <c r="F59" s="87"/>
      <c r="G59" s="196"/>
      <c r="H59" s="106"/>
      <c r="I59" s="103"/>
      <c r="J59" s="122"/>
      <c r="K59" s="87">
        <v>1</v>
      </c>
      <c r="L59" s="196">
        <v>30</v>
      </c>
      <c r="M59" s="205">
        <v>1250</v>
      </c>
      <c r="N59" s="201">
        <f t="shared" si="4"/>
        <v>37500</v>
      </c>
      <c r="O59" s="320"/>
      <c r="P59" s="320"/>
      <c r="Q59" s="320"/>
      <c r="R59" s="320"/>
      <c r="S59" s="320"/>
      <c r="T59" s="122"/>
      <c r="U59" s="87"/>
      <c r="V59" s="196"/>
      <c r="W59" s="197"/>
      <c r="X59" s="201"/>
      <c r="Y59" s="320"/>
      <c r="Z59" s="320"/>
      <c r="AA59" s="320"/>
      <c r="AB59" s="320"/>
      <c r="AC59" s="320"/>
    </row>
    <row r="60" spans="1:29" s="8" customFormat="1" ht="15" customHeight="1">
      <c r="A60" s="137"/>
      <c r="B60" s="221" t="s">
        <v>116</v>
      </c>
      <c r="C60" s="222"/>
      <c r="D60" s="222"/>
      <c r="E60" s="122"/>
      <c r="F60" s="87"/>
      <c r="G60" s="196"/>
      <c r="H60" s="106"/>
      <c r="I60" s="103"/>
      <c r="J60" s="122"/>
      <c r="K60" s="87">
        <v>2</v>
      </c>
      <c r="L60" s="196">
        <v>30</v>
      </c>
      <c r="M60" s="205">
        <v>1187.5</v>
      </c>
      <c r="N60" s="201">
        <f t="shared" si="4"/>
        <v>71250</v>
      </c>
      <c r="O60" s="320"/>
      <c r="P60" s="320"/>
      <c r="Q60" s="320"/>
      <c r="R60" s="320"/>
      <c r="S60" s="320"/>
      <c r="T60" s="122"/>
      <c r="U60" s="87"/>
      <c r="V60" s="196"/>
      <c r="W60" s="197"/>
      <c r="X60" s="201"/>
      <c r="Y60" s="320"/>
      <c r="Z60" s="320"/>
      <c r="AA60" s="320"/>
      <c r="AB60" s="320"/>
      <c r="AC60" s="320"/>
    </row>
    <row r="61" spans="1:29" s="8" customFormat="1" ht="15" customHeight="1">
      <c r="A61" s="137"/>
      <c r="B61" s="221" t="s">
        <v>117</v>
      </c>
      <c r="C61" s="222"/>
      <c r="D61" s="222"/>
      <c r="E61" s="122"/>
      <c r="F61" s="87"/>
      <c r="G61" s="196"/>
      <c r="H61" s="106"/>
      <c r="I61" s="103"/>
      <c r="J61" s="122"/>
      <c r="K61" s="87">
        <v>5</v>
      </c>
      <c r="L61" s="196">
        <v>30</v>
      </c>
      <c r="M61" s="205">
        <v>1062.5</v>
      </c>
      <c r="N61" s="201">
        <f t="shared" si="4"/>
        <v>159375</v>
      </c>
      <c r="O61" s="320"/>
      <c r="P61" s="320"/>
      <c r="Q61" s="320"/>
      <c r="R61" s="320"/>
      <c r="S61" s="320"/>
      <c r="T61" s="122"/>
      <c r="U61" s="87"/>
      <c r="V61" s="196"/>
      <c r="W61" s="197"/>
      <c r="X61" s="201"/>
      <c r="Y61" s="320"/>
      <c r="Z61" s="320"/>
      <c r="AA61" s="320"/>
      <c r="AB61" s="320"/>
      <c r="AC61" s="320"/>
    </row>
    <row r="62" spans="1:29" s="8" customFormat="1" ht="15" customHeight="1">
      <c r="A62" s="138"/>
      <c r="B62" s="267" t="s">
        <v>39</v>
      </c>
      <c r="C62" s="268"/>
      <c r="D62" s="269"/>
      <c r="E62" s="120"/>
      <c r="F62" s="89"/>
      <c r="G62" s="90"/>
      <c r="H62" s="104"/>
      <c r="I62" s="112">
        <f>SUM(I54)</f>
        <v>300000</v>
      </c>
      <c r="J62" s="120"/>
      <c r="K62" s="89"/>
      <c r="L62" s="90"/>
      <c r="M62" s="104"/>
      <c r="N62" s="210">
        <f>SUM(N55:N61)</f>
        <v>448125</v>
      </c>
      <c r="O62" s="320"/>
      <c r="P62" s="320"/>
      <c r="Q62" s="320"/>
      <c r="R62" s="320"/>
      <c r="S62" s="320"/>
      <c r="T62" s="120"/>
      <c r="U62" s="89"/>
      <c r="V62" s="90"/>
      <c r="W62" s="104"/>
      <c r="X62" s="210">
        <f>SUM(X54)</f>
        <v>380000</v>
      </c>
      <c r="Y62" s="320"/>
      <c r="Z62" s="320"/>
      <c r="AA62" s="320"/>
      <c r="AB62" s="320"/>
      <c r="AC62" s="320"/>
    </row>
    <row r="63" spans="1:29" s="8" customFormat="1" ht="15" customHeight="1">
      <c r="A63" s="134"/>
      <c r="B63" s="172"/>
      <c r="C63" s="173"/>
      <c r="D63" s="174"/>
      <c r="E63" s="140"/>
      <c r="F63" s="95"/>
      <c r="G63" s="94"/>
      <c r="H63" s="106"/>
      <c r="I63" s="107"/>
      <c r="J63" s="140"/>
      <c r="K63" s="95"/>
      <c r="L63" s="94"/>
      <c r="M63" s="106"/>
      <c r="N63" s="213"/>
      <c r="O63" s="320"/>
      <c r="P63" s="320"/>
      <c r="Q63" s="320"/>
      <c r="R63" s="320"/>
      <c r="S63" s="320"/>
      <c r="T63" s="140"/>
      <c r="U63" s="95"/>
      <c r="V63" s="94"/>
      <c r="W63" s="106"/>
      <c r="X63" s="213"/>
      <c r="Y63" s="320"/>
      <c r="Z63" s="320"/>
      <c r="AA63" s="320"/>
      <c r="AB63" s="320"/>
      <c r="AC63" s="320"/>
    </row>
    <row r="64" spans="1:29" s="8" customFormat="1" ht="15" customHeight="1">
      <c r="A64" s="137" t="s">
        <v>64</v>
      </c>
      <c r="B64" s="306" t="s">
        <v>16</v>
      </c>
      <c r="C64" s="222"/>
      <c r="D64" s="307"/>
      <c r="E64" s="122"/>
      <c r="F64" s="95"/>
      <c r="G64" s="94"/>
      <c r="H64" s="106"/>
      <c r="I64" s="108"/>
      <c r="J64" s="122"/>
      <c r="K64" s="95"/>
      <c r="L64" s="94"/>
      <c r="M64" s="106"/>
      <c r="N64" s="212"/>
      <c r="O64" s="320"/>
      <c r="P64" s="320"/>
      <c r="Q64" s="320"/>
      <c r="R64" s="320"/>
      <c r="S64" s="320"/>
      <c r="T64" s="122"/>
      <c r="U64" s="95"/>
      <c r="V64" s="94"/>
      <c r="W64" s="106"/>
      <c r="X64" s="212"/>
      <c r="Y64" s="320"/>
      <c r="Z64" s="320"/>
      <c r="AA64" s="320"/>
      <c r="AB64" s="320"/>
      <c r="AC64" s="320"/>
    </row>
    <row r="65" spans="1:30" s="8" customFormat="1" ht="15" customHeight="1">
      <c r="A65" s="134"/>
      <c r="B65" s="283" t="s">
        <v>41</v>
      </c>
      <c r="C65" s="219"/>
      <c r="D65" s="220"/>
      <c r="E65" s="122"/>
      <c r="F65" s="95"/>
      <c r="G65" s="94"/>
      <c r="H65" s="106"/>
      <c r="I65" s="107">
        <f>(I69+I70+I71)*0.003</f>
        <v>2452.2945</v>
      </c>
      <c r="J65" s="122"/>
      <c r="K65" s="95"/>
      <c r="L65" s="94"/>
      <c r="M65" s="106"/>
      <c r="N65" s="213">
        <v>3264.75</v>
      </c>
      <c r="O65" s="320"/>
      <c r="P65" s="320"/>
      <c r="Q65" s="320"/>
      <c r="R65" s="320"/>
      <c r="S65" s="320"/>
      <c r="T65" s="122"/>
      <c r="U65" s="95"/>
      <c r="V65" s="94"/>
      <c r="W65" s="106"/>
      <c r="X65" s="213">
        <v>2647.44</v>
      </c>
      <c r="Y65" s="320"/>
      <c r="Z65" s="320"/>
      <c r="AA65" s="320"/>
      <c r="AB65" s="320"/>
      <c r="AC65" s="320"/>
    </row>
    <row r="66" spans="1:30" s="8" customFormat="1" ht="15" customHeight="1">
      <c r="A66" s="137" t="s">
        <v>122</v>
      </c>
      <c r="B66" s="308" t="s">
        <v>51</v>
      </c>
      <c r="C66" s="309"/>
      <c r="D66" s="310"/>
      <c r="E66" s="122"/>
      <c r="F66" s="95"/>
      <c r="G66" s="94"/>
      <c r="H66" s="106"/>
      <c r="I66" s="107">
        <f>(I69+I70+I71)*0.05</f>
        <v>40871.575000000004</v>
      </c>
      <c r="J66" s="122"/>
      <c r="K66" s="95"/>
      <c r="L66" s="94"/>
      <c r="M66" s="106"/>
      <c r="N66" s="213">
        <v>54412.5</v>
      </c>
      <c r="O66" s="320"/>
      <c r="P66" s="320"/>
      <c r="Q66" s="320"/>
      <c r="R66" s="320"/>
      <c r="S66" s="320"/>
      <c r="T66" s="122"/>
      <c r="U66" s="95"/>
      <c r="V66" s="94"/>
      <c r="W66" s="106"/>
      <c r="X66" s="213">
        <v>88248</v>
      </c>
      <c r="Y66" s="320"/>
      <c r="Z66" s="320"/>
      <c r="AA66" s="320"/>
      <c r="AB66" s="320"/>
      <c r="AC66" s="320"/>
    </row>
    <row r="67" spans="1:30" s="8" customFormat="1" ht="15" customHeight="1">
      <c r="A67" s="134"/>
      <c r="B67" s="311"/>
      <c r="C67" s="219"/>
      <c r="D67" s="220"/>
      <c r="E67" s="122"/>
      <c r="F67" s="95"/>
      <c r="G67" s="94"/>
      <c r="H67" s="106"/>
      <c r="I67" s="103"/>
      <c r="J67" s="122"/>
      <c r="K67" s="95"/>
      <c r="L67" s="94"/>
      <c r="M67" s="106"/>
      <c r="N67" s="201"/>
      <c r="O67" s="320"/>
      <c r="P67" s="320"/>
      <c r="Q67" s="320"/>
      <c r="R67" s="320"/>
      <c r="S67" s="320"/>
      <c r="T67" s="122"/>
      <c r="U67" s="95"/>
      <c r="V67" s="94"/>
      <c r="W67" s="106"/>
      <c r="X67" s="201"/>
      <c r="Y67" s="320"/>
      <c r="Z67" s="320"/>
      <c r="AA67" s="320"/>
      <c r="AB67" s="320"/>
      <c r="AC67" s="320"/>
    </row>
    <row r="68" spans="1:30" s="8" customFormat="1" ht="15" customHeight="1">
      <c r="A68" s="134"/>
      <c r="B68" s="225" t="s">
        <v>42</v>
      </c>
      <c r="C68" s="226"/>
      <c r="D68" s="227"/>
      <c r="E68" s="122"/>
      <c r="F68" s="95"/>
      <c r="G68" s="94"/>
      <c r="H68" s="106"/>
      <c r="I68" s="103"/>
      <c r="J68" s="122"/>
      <c r="K68" s="95"/>
      <c r="L68" s="94"/>
      <c r="M68" s="106"/>
      <c r="N68" s="201"/>
      <c r="O68" s="320"/>
      <c r="P68" s="320"/>
      <c r="Q68" s="320"/>
      <c r="R68" s="320"/>
      <c r="S68" s="320"/>
      <c r="T68" s="122"/>
      <c r="U68" s="95"/>
      <c r="V68" s="94"/>
      <c r="W68" s="106"/>
      <c r="X68" s="201"/>
      <c r="Y68" s="320"/>
      <c r="Z68" s="320"/>
      <c r="AA68" s="320"/>
      <c r="AB68" s="320"/>
      <c r="AC68" s="320"/>
    </row>
    <row r="69" spans="1:30" s="8" customFormat="1" ht="15" customHeight="1">
      <c r="A69" s="134"/>
      <c r="B69" s="225" t="s">
        <v>43</v>
      </c>
      <c r="C69" s="312"/>
      <c r="D69" s="313"/>
      <c r="E69" s="122"/>
      <c r="F69" s="95"/>
      <c r="G69" s="94"/>
      <c r="H69" s="106"/>
      <c r="I69" s="110">
        <f>I25</f>
        <v>160000</v>
      </c>
      <c r="J69" s="122"/>
      <c r="K69" s="95"/>
      <c r="L69" s="94"/>
      <c r="M69" s="106"/>
      <c r="N69" s="214">
        <f>N25</f>
        <v>488750</v>
      </c>
      <c r="O69" s="320"/>
      <c r="P69" s="320"/>
      <c r="Q69" s="320"/>
      <c r="R69" s="320"/>
      <c r="S69" s="320"/>
      <c r="T69" s="122"/>
      <c r="U69" s="95"/>
      <c r="V69" s="94"/>
      <c r="W69" s="106"/>
      <c r="X69" s="214">
        <f>X25</f>
        <v>170000</v>
      </c>
      <c r="Y69" s="320"/>
      <c r="Z69" s="320"/>
      <c r="AA69" s="320"/>
      <c r="AB69" s="320"/>
      <c r="AC69" s="320"/>
      <c r="AD69" s="157"/>
    </row>
    <row r="70" spans="1:30" s="8" customFormat="1" ht="15" customHeight="1">
      <c r="A70" s="134"/>
      <c r="B70" s="225" t="s">
        <v>44</v>
      </c>
      <c r="C70" s="226"/>
      <c r="D70" s="227"/>
      <c r="E70" s="122"/>
      <c r="F70" s="95"/>
      <c r="G70" s="94"/>
      <c r="H70" s="106"/>
      <c r="I70" s="107">
        <f>I39+I41</f>
        <v>357431.5</v>
      </c>
      <c r="J70" s="122"/>
      <c r="K70" s="95"/>
      <c r="L70" s="94"/>
      <c r="M70" s="106"/>
      <c r="N70" s="213">
        <f>N39+N52</f>
        <v>151375</v>
      </c>
      <c r="O70" s="320"/>
      <c r="P70" s="320"/>
      <c r="Q70" s="320"/>
      <c r="R70" s="320"/>
      <c r="S70" s="320"/>
      <c r="T70" s="122"/>
      <c r="U70" s="95"/>
      <c r="V70" s="94"/>
      <c r="W70" s="106"/>
      <c r="X70" s="213">
        <f>X39+X52</f>
        <v>712480</v>
      </c>
      <c r="Y70" s="320"/>
      <c r="Z70" s="320"/>
      <c r="AA70" s="320"/>
      <c r="AB70" s="320"/>
      <c r="AC70" s="320"/>
      <c r="AD70" s="157"/>
    </row>
    <row r="71" spans="1:30" s="8" customFormat="1" ht="15" customHeight="1">
      <c r="A71" s="134"/>
      <c r="B71" s="225" t="s">
        <v>34</v>
      </c>
      <c r="C71" s="226"/>
      <c r="D71" s="227"/>
      <c r="E71" s="122"/>
      <c r="F71" s="95"/>
      <c r="G71" s="94"/>
      <c r="H71" s="106"/>
      <c r="I71" s="107">
        <f>I62</f>
        <v>300000</v>
      </c>
      <c r="J71" s="122"/>
      <c r="K71" s="95"/>
      <c r="L71" s="94"/>
      <c r="M71" s="106"/>
      <c r="N71" s="213">
        <f>N62</f>
        <v>448125</v>
      </c>
      <c r="O71" s="320"/>
      <c r="P71" s="320"/>
      <c r="Q71" s="320"/>
      <c r="R71" s="320"/>
      <c r="S71" s="320"/>
      <c r="T71" s="122"/>
      <c r="U71" s="95"/>
      <c r="V71" s="94"/>
      <c r="W71" s="106"/>
      <c r="X71" s="213">
        <f>X62</f>
        <v>380000</v>
      </c>
      <c r="Y71" s="320"/>
      <c r="Z71" s="320"/>
      <c r="AA71" s="320"/>
      <c r="AB71" s="320"/>
      <c r="AC71" s="320"/>
      <c r="AD71" s="157"/>
    </row>
    <row r="72" spans="1:30" s="8" customFormat="1" ht="15" customHeight="1">
      <c r="A72" s="134"/>
      <c r="B72" s="225" t="s">
        <v>45</v>
      </c>
      <c r="C72" s="226"/>
      <c r="D72" s="227"/>
      <c r="E72" s="122"/>
      <c r="F72" s="95"/>
      <c r="G72" s="94"/>
      <c r="H72" s="106"/>
      <c r="I72" s="107">
        <f>(I69+I70+I71)*0.15</f>
        <v>122614.72499999999</v>
      </c>
      <c r="J72" s="122"/>
      <c r="K72" s="95"/>
      <c r="L72" s="94"/>
      <c r="M72" s="106"/>
      <c r="N72" s="213">
        <v>130590</v>
      </c>
      <c r="O72" s="320"/>
      <c r="P72" s="320"/>
      <c r="Q72" s="320"/>
      <c r="R72" s="320"/>
      <c r="S72" s="320"/>
      <c r="T72" s="122"/>
      <c r="U72" s="95"/>
      <c r="V72" s="94"/>
      <c r="W72" s="106"/>
      <c r="X72" s="213">
        <v>132372</v>
      </c>
      <c r="Y72" s="320"/>
      <c r="Z72" s="320"/>
      <c r="AA72" s="320"/>
      <c r="AB72" s="320"/>
      <c r="AC72" s="320"/>
      <c r="AD72" s="157"/>
    </row>
    <row r="73" spans="1:30" s="8" customFormat="1" ht="15" customHeight="1">
      <c r="A73" s="134"/>
      <c r="B73" s="225" t="s">
        <v>107</v>
      </c>
      <c r="C73" s="226"/>
      <c r="D73" s="227"/>
      <c r="E73" s="122"/>
      <c r="F73" s="95"/>
      <c r="G73" s="94"/>
      <c r="H73" s="106"/>
      <c r="I73" s="107"/>
      <c r="J73" s="122"/>
      <c r="K73" s="95"/>
      <c r="L73" s="94"/>
      <c r="M73" s="106"/>
      <c r="N73" s="213"/>
      <c r="O73" s="320"/>
      <c r="P73" s="320"/>
      <c r="Q73" s="320"/>
      <c r="R73" s="320"/>
      <c r="S73" s="320"/>
      <c r="T73" s="122"/>
      <c r="U73" s="95"/>
      <c r="V73" s="94"/>
      <c r="W73" s="106"/>
      <c r="X73" s="213">
        <v>44124</v>
      </c>
      <c r="Y73" s="320"/>
      <c r="Z73" s="320"/>
      <c r="AA73" s="320"/>
      <c r="AB73" s="320"/>
      <c r="AC73" s="320"/>
      <c r="AD73" s="157"/>
    </row>
    <row r="74" spans="1:30" s="8" customFormat="1" ht="15" customHeight="1">
      <c r="A74" s="134"/>
      <c r="B74" s="274" t="s">
        <v>46</v>
      </c>
      <c r="C74" s="275"/>
      <c r="D74" s="276"/>
      <c r="E74" s="122"/>
      <c r="F74" s="95"/>
      <c r="G74" s="94"/>
      <c r="H74" s="106"/>
      <c r="I74" s="107">
        <f>SUM(I65:I72)</f>
        <v>983370.09450000001</v>
      </c>
      <c r="J74" s="122"/>
      <c r="K74" s="95"/>
      <c r="L74" s="94"/>
      <c r="M74" s="106"/>
      <c r="N74" s="213">
        <f>SUM(N65:N72)</f>
        <v>1276517.25</v>
      </c>
      <c r="O74" s="320"/>
      <c r="P74" s="320"/>
      <c r="Q74" s="320"/>
      <c r="R74" s="320"/>
      <c r="S74" s="320"/>
      <c r="T74" s="122"/>
      <c r="U74" s="95"/>
      <c r="V74" s="94"/>
      <c r="W74" s="106"/>
      <c r="X74" s="213">
        <f>SUM(X65:X73)</f>
        <v>1529871.44</v>
      </c>
      <c r="Y74" s="320"/>
      <c r="Z74" s="320"/>
      <c r="AA74" s="320"/>
      <c r="AB74" s="320"/>
      <c r="AC74" s="320"/>
    </row>
    <row r="75" spans="1:30" s="8" customFormat="1" ht="15" customHeight="1" thickBot="1">
      <c r="A75" s="134"/>
      <c r="B75" s="277" t="s">
        <v>47</v>
      </c>
      <c r="C75" s="223"/>
      <c r="D75" s="278"/>
      <c r="E75" s="223" t="s">
        <v>106</v>
      </c>
      <c r="F75" s="223"/>
      <c r="G75" s="223"/>
      <c r="H75" s="224"/>
      <c r="I75" s="103"/>
      <c r="J75" s="223" t="s">
        <v>109</v>
      </c>
      <c r="K75" s="223"/>
      <c r="L75" s="223"/>
      <c r="M75" s="224"/>
      <c r="N75" s="201"/>
      <c r="O75" s="320"/>
      <c r="P75" s="320"/>
      <c r="Q75" s="320"/>
      <c r="R75" s="320"/>
      <c r="S75" s="320"/>
      <c r="T75" s="223" t="s">
        <v>106</v>
      </c>
      <c r="U75" s="223"/>
      <c r="V75" s="223"/>
      <c r="W75" s="224"/>
      <c r="X75" s="103"/>
      <c r="Y75" s="223" t="s">
        <v>106</v>
      </c>
      <c r="Z75" s="223"/>
      <c r="AA75" s="223"/>
      <c r="AB75" s="224"/>
      <c r="AC75" s="103"/>
    </row>
    <row r="76" spans="1:30" s="8" customFormat="1" ht="22.5" customHeight="1" thickBot="1">
      <c r="A76" s="139"/>
      <c r="B76" s="279" t="s">
        <v>28</v>
      </c>
      <c r="C76" s="280"/>
      <c r="D76" s="281"/>
      <c r="E76" s="101"/>
      <c r="F76" s="99"/>
      <c r="G76" s="100"/>
      <c r="H76" s="109" t="s">
        <v>48</v>
      </c>
      <c r="I76" s="123">
        <f>I74</f>
        <v>983370.09450000001</v>
      </c>
      <c r="J76" s="101"/>
      <c r="K76" s="99"/>
      <c r="L76" s="100"/>
      <c r="M76" s="109" t="s">
        <v>48</v>
      </c>
      <c r="N76" s="123">
        <f>N74</f>
        <v>1276517.25</v>
      </c>
      <c r="O76" s="379"/>
      <c r="P76" s="380"/>
      <c r="Q76" s="381"/>
      <c r="R76" s="382" t="s">
        <v>48</v>
      </c>
      <c r="S76" s="383">
        <f>S74</f>
        <v>0</v>
      </c>
      <c r="T76" s="101"/>
      <c r="U76" s="99"/>
      <c r="V76" s="100"/>
      <c r="W76" s="109" t="s">
        <v>48</v>
      </c>
      <c r="X76" s="123">
        <f>X74</f>
        <v>1529871.44</v>
      </c>
      <c r="Y76" s="101"/>
      <c r="Z76" s="99"/>
      <c r="AA76" s="100"/>
      <c r="AB76" s="109" t="s">
        <v>48</v>
      </c>
      <c r="AC76" s="123">
        <f>AC74</f>
        <v>0</v>
      </c>
    </row>
    <row r="77" spans="1:30">
      <c r="A77" s="96"/>
      <c r="B77" s="97"/>
      <c r="C77" s="97"/>
      <c r="D77" s="97"/>
      <c r="E77" s="97"/>
      <c r="F77" s="97"/>
      <c r="G77" s="97"/>
      <c r="H77" s="97"/>
      <c r="I77" s="98"/>
      <c r="J77" s="97"/>
      <c r="K77" s="97"/>
      <c r="L77" s="97"/>
      <c r="M77" s="97"/>
      <c r="N77" s="98"/>
      <c r="O77" s="97"/>
      <c r="P77" s="97"/>
      <c r="Q77" s="97"/>
      <c r="R77" s="97"/>
      <c r="S77" s="98"/>
      <c r="T77" s="97"/>
      <c r="U77" s="97"/>
      <c r="V77" s="97"/>
      <c r="W77" s="97"/>
      <c r="X77" s="98"/>
      <c r="Y77" s="97"/>
      <c r="Z77" s="97"/>
      <c r="AA77" s="97"/>
      <c r="AB77" s="97"/>
      <c r="AC77" s="98"/>
    </row>
    <row r="78" spans="1:30">
      <c r="A78" s="265" t="s">
        <v>9</v>
      </c>
      <c r="B78" s="266"/>
      <c r="C78" s="266"/>
      <c r="D78" s="97"/>
      <c r="E78" s="97"/>
      <c r="F78" s="97"/>
      <c r="G78" s="97"/>
      <c r="H78" s="97"/>
      <c r="I78" s="98"/>
      <c r="J78" s="97"/>
      <c r="K78" s="97"/>
      <c r="L78" s="97"/>
      <c r="M78" s="97"/>
      <c r="N78" s="98"/>
      <c r="O78" s="97"/>
      <c r="P78" s="97"/>
      <c r="Q78" s="97"/>
      <c r="R78" s="97"/>
      <c r="S78" s="98"/>
      <c r="T78" s="97"/>
      <c r="U78" s="97"/>
      <c r="V78" s="97"/>
      <c r="W78" s="97"/>
      <c r="X78" s="98"/>
      <c r="Y78" s="97"/>
      <c r="Z78" s="97"/>
      <c r="AA78" s="97"/>
      <c r="AB78" s="97"/>
      <c r="AC78" s="98"/>
    </row>
    <row r="79" spans="1:30">
      <c r="A79" s="96"/>
      <c r="B79" s="97"/>
      <c r="C79" s="97"/>
      <c r="D79" s="97"/>
      <c r="E79" s="97"/>
      <c r="F79" s="97"/>
      <c r="G79" s="97"/>
      <c r="H79" s="97"/>
      <c r="I79" s="98"/>
      <c r="J79" s="97"/>
      <c r="K79" s="97"/>
      <c r="L79" s="97"/>
      <c r="M79" s="97"/>
      <c r="N79" s="98"/>
      <c r="O79" s="97"/>
      <c r="P79" s="97"/>
      <c r="Q79" s="97"/>
      <c r="R79" s="97"/>
      <c r="S79" s="98"/>
      <c r="T79" s="97"/>
      <c r="U79" s="97"/>
      <c r="V79" s="97"/>
      <c r="W79" s="97"/>
      <c r="X79" s="98"/>
      <c r="Y79" s="97"/>
      <c r="Z79" s="97"/>
      <c r="AA79" s="97"/>
      <c r="AB79" s="97"/>
      <c r="AC79" s="98"/>
    </row>
    <row r="80" spans="1:30">
      <c r="A80" s="272" t="s">
        <v>35</v>
      </c>
      <c r="B80" s="273"/>
      <c r="C80" s="273"/>
      <c r="D80" s="97"/>
      <c r="E80" s="97"/>
      <c r="F80" s="97"/>
      <c r="G80" s="97"/>
      <c r="H80" s="97"/>
      <c r="I80" s="98"/>
      <c r="J80" s="97"/>
      <c r="K80" s="97"/>
      <c r="L80" s="97"/>
      <c r="M80" s="97"/>
      <c r="N80" s="98"/>
      <c r="O80" s="97"/>
      <c r="P80" s="97"/>
      <c r="Q80" s="97"/>
      <c r="R80" s="97"/>
      <c r="S80" s="98"/>
      <c r="T80" s="97"/>
      <c r="U80" s="97"/>
      <c r="V80" s="97"/>
      <c r="W80" s="97"/>
      <c r="X80" s="98">
        <v>1224109.46</v>
      </c>
      <c r="Y80" s="97"/>
      <c r="Z80" s="97"/>
      <c r="AA80" s="97"/>
      <c r="AB80" s="97"/>
      <c r="AC80" s="98"/>
    </row>
    <row r="81" spans="1:29">
      <c r="A81" s="14" t="s">
        <v>55</v>
      </c>
      <c r="B81" s="16"/>
      <c r="C81" s="16"/>
      <c r="D81" s="141"/>
      <c r="E81" s="9"/>
      <c r="F81" s="9"/>
      <c r="G81" s="9"/>
      <c r="H81" s="10"/>
      <c r="I81" s="11" t="s">
        <v>49</v>
      </c>
      <c r="J81" s="9"/>
      <c r="K81" s="9"/>
      <c r="L81" s="9"/>
      <c r="M81" s="10"/>
      <c r="N81" s="11" t="s">
        <v>49</v>
      </c>
      <c r="O81" s="9"/>
      <c r="P81" s="9"/>
      <c r="Q81" s="9"/>
      <c r="R81" s="10"/>
      <c r="S81" s="11" t="s">
        <v>49</v>
      </c>
      <c r="T81" s="9"/>
      <c r="U81" s="9"/>
      <c r="V81" s="9"/>
      <c r="W81" s="10"/>
      <c r="X81" s="11" t="s">
        <v>49</v>
      </c>
      <c r="Y81" s="9"/>
      <c r="Z81" s="9"/>
      <c r="AA81" s="9"/>
      <c r="AB81" s="10"/>
      <c r="AC81" s="11" t="s">
        <v>49</v>
      </c>
    </row>
    <row r="82" spans="1:29">
      <c r="E82" s="9"/>
      <c r="F82" s="9"/>
      <c r="G82" s="9"/>
      <c r="H82" s="10"/>
      <c r="I82" s="11"/>
      <c r="J82" s="9"/>
      <c r="K82" s="9"/>
      <c r="L82" s="9"/>
      <c r="M82" s="10"/>
      <c r="N82" s="11"/>
      <c r="O82" s="9"/>
      <c r="P82" s="9"/>
      <c r="Q82" s="9"/>
      <c r="R82" s="10"/>
      <c r="S82" s="11"/>
      <c r="T82" s="9"/>
      <c r="U82" s="9"/>
      <c r="V82" s="9"/>
      <c r="W82" s="10"/>
      <c r="X82" s="11"/>
      <c r="Y82" s="9"/>
      <c r="Z82" s="9"/>
      <c r="AA82" s="9"/>
      <c r="AB82" s="10"/>
      <c r="AC82" s="11"/>
    </row>
    <row r="83" spans="1:29">
      <c r="A83" t="s">
        <v>25</v>
      </c>
      <c r="B83" s="16"/>
      <c r="C83" s="16"/>
      <c r="D83" s="16"/>
      <c r="E83" s="9"/>
      <c r="F83" s="9"/>
      <c r="G83" s="9"/>
      <c r="H83" s="10"/>
      <c r="I83" s="11"/>
      <c r="J83" s="9"/>
      <c r="K83" s="9"/>
      <c r="L83" s="9"/>
      <c r="M83" s="10"/>
      <c r="N83" s="11"/>
      <c r="O83" s="9"/>
      <c r="P83" s="9"/>
      <c r="Q83" s="9"/>
      <c r="R83" s="10"/>
      <c r="S83" s="11"/>
      <c r="T83" s="9"/>
      <c r="U83" s="9"/>
      <c r="V83" s="9"/>
      <c r="W83" s="10"/>
      <c r="X83" s="11"/>
      <c r="Y83" s="9"/>
      <c r="Z83" s="9"/>
      <c r="AA83" s="9"/>
      <c r="AB83" s="10"/>
      <c r="AC83" s="11"/>
    </row>
    <row r="84" spans="1:29">
      <c r="A84"/>
      <c r="B84"/>
      <c r="C84"/>
      <c r="D84"/>
      <c r="E84" s="9"/>
      <c r="F84" s="9"/>
      <c r="G84" s="9"/>
      <c r="H84" s="10"/>
      <c r="I84" s="11"/>
      <c r="J84" s="9"/>
      <c r="K84" s="9"/>
      <c r="L84" s="9"/>
      <c r="M84" s="10"/>
      <c r="N84" s="11"/>
      <c r="O84" s="9"/>
      <c r="P84" s="9"/>
      <c r="Q84" s="9"/>
      <c r="R84" s="10"/>
      <c r="S84" s="11"/>
      <c r="T84" s="9"/>
      <c r="U84" s="9"/>
      <c r="V84" s="9"/>
      <c r="W84" s="10"/>
      <c r="X84" s="11"/>
      <c r="Y84" s="9"/>
      <c r="Z84" s="9"/>
      <c r="AA84" s="9"/>
      <c r="AB84" s="10"/>
      <c r="AC84" s="11"/>
    </row>
    <row r="85" spans="1:29">
      <c r="A85" s="23" t="s">
        <v>63</v>
      </c>
      <c r="B85"/>
      <c r="C85"/>
      <c r="D85" s="40"/>
      <c r="E85" s="9"/>
      <c r="F85" s="9"/>
      <c r="G85" s="9"/>
      <c r="H85" s="10"/>
      <c r="I85" s="11"/>
      <c r="J85" s="9"/>
      <c r="K85" s="9"/>
      <c r="L85" s="9"/>
      <c r="M85" s="10"/>
      <c r="N85" s="11"/>
      <c r="O85" s="9"/>
      <c r="P85" s="9"/>
      <c r="Q85" s="9"/>
      <c r="R85" s="10"/>
      <c r="S85" s="11"/>
      <c r="T85" s="9"/>
      <c r="U85" s="9"/>
      <c r="V85" s="9"/>
      <c r="W85" s="10"/>
      <c r="X85" s="11"/>
      <c r="Y85" s="9"/>
      <c r="Z85" s="9"/>
      <c r="AA85" s="9"/>
      <c r="AB85" s="10"/>
      <c r="AC85" s="11"/>
    </row>
    <row r="86" spans="1:29">
      <c r="A86" t="s">
        <v>54</v>
      </c>
      <c r="B86"/>
      <c r="C86"/>
      <c r="D86" s="142"/>
      <c r="E86" s="9"/>
      <c r="F86" s="9"/>
      <c r="G86" s="9"/>
      <c r="H86" s="10"/>
      <c r="I86" s="11"/>
      <c r="J86" s="9"/>
      <c r="K86" s="9"/>
      <c r="L86" s="9"/>
      <c r="M86" s="10"/>
      <c r="N86" s="11"/>
      <c r="O86" s="9"/>
      <c r="P86" s="9"/>
      <c r="Q86" s="9"/>
      <c r="R86" s="10"/>
      <c r="S86" s="11"/>
      <c r="T86" s="9"/>
      <c r="U86" s="9"/>
      <c r="V86" s="9"/>
      <c r="W86" s="10"/>
      <c r="X86" s="11"/>
      <c r="Y86" s="9"/>
      <c r="Z86" s="9"/>
      <c r="AA86" s="9"/>
      <c r="AB86" s="10"/>
      <c r="AC86" s="11"/>
    </row>
    <row r="87" spans="1:29">
      <c r="E87" s="9"/>
      <c r="F87" s="9"/>
      <c r="G87" s="9"/>
      <c r="H87" s="10"/>
      <c r="I87" s="11"/>
      <c r="J87" s="9"/>
      <c r="K87" s="9"/>
      <c r="L87" s="9"/>
      <c r="M87" s="10"/>
      <c r="N87" s="11"/>
      <c r="O87" s="9"/>
      <c r="P87" s="9"/>
      <c r="Q87" s="9"/>
      <c r="R87" s="10"/>
      <c r="S87" s="11"/>
      <c r="T87" s="9"/>
      <c r="U87" s="9"/>
      <c r="V87" s="9"/>
      <c r="W87" s="10"/>
      <c r="X87" s="11"/>
      <c r="Y87" s="9"/>
      <c r="Z87" s="9"/>
      <c r="AA87" s="9"/>
      <c r="AB87" s="10"/>
      <c r="AC87" s="11"/>
    </row>
    <row r="88" spans="1:29">
      <c r="E88" s="2"/>
      <c r="F88" s="2"/>
      <c r="G88" s="13"/>
      <c r="H88" s="3"/>
      <c r="I88" s="3"/>
      <c r="J88" s="2"/>
      <c r="K88" s="2"/>
      <c r="L88" s="13"/>
      <c r="M88" s="3"/>
      <c r="N88" s="3"/>
      <c r="O88" s="2"/>
      <c r="P88" s="2"/>
      <c r="Q88" s="13"/>
      <c r="R88" s="3"/>
      <c r="S88" s="3"/>
      <c r="T88" s="2"/>
      <c r="U88" s="2"/>
      <c r="V88" s="13"/>
      <c r="W88" s="3"/>
      <c r="X88" s="3"/>
      <c r="Y88" s="2"/>
      <c r="Z88" s="2"/>
      <c r="AA88" s="13"/>
      <c r="AB88" s="3"/>
      <c r="AC88" s="3"/>
    </row>
    <row r="89" spans="1:29">
      <c r="E89" s="13"/>
      <c r="F89" s="13"/>
      <c r="G89" s="13"/>
      <c r="H89" s="3"/>
      <c r="I89" s="3"/>
      <c r="J89" s="13"/>
      <c r="K89" s="13"/>
      <c r="L89" s="13"/>
      <c r="M89" s="3"/>
      <c r="N89" s="3"/>
      <c r="O89" s="13"/>
      <c r="P89" s="13"/>
      <c r="Q89" s="13"/>
      <c r="R89" s="3"/>
      <c r="S89" s="3"/>
      <c r="T89" s="13"/>
      <c r="U89" s="13"/>
      <c r="V89" s="13"/>
      <c r="W89" s="3"/>
      <c r="X89" s="3"/>
      <c r="Y89" s="13"/>
      <c r="Z89" s="13"/>
      <c r="AA89" s="13"/>
      <c r="AB89" s="3"/>
      <c r="AC89" s="3"/>
    </row>
    <row r="90" spans="1:29">
      <c r="E90" s="13"/>
      <c r="F90" s="13"/>
      <c r="G90" s="13"/>
      <c r="H90" s="3"/>
      <c r="I90" s="3"/>
      <c r="J90" s="13"/>
      <c r="K90" s="13"/>
      <c r="L90" s="13"/>
      <c r="M90" s="3"/>
      <c r="N90" s="3"/>
      <c r="O90" s="13"/>
      <c r="P90" s="13"/>
      <c r="Q90" s="13"/>
      <c r="R90" s="3"/>
      <c r="S90" s="3"/>
      <c r="T90" s="13"/>
      <c r="U90" s="13"/>
      <c r="V90" s="13"/>
      <c r="W90" s="3"/>
      <c r="X90" s="3"/>
      <c r="Y90" s="13"/>
      <c r="Z90" s="13"/>
      <c r="AA90" s="13"/>
      <c r="AB90" s="3"/>
      <c r="AC90" s="3"/>
    </row>
    <row r="91" spans="1:29">
      <c r="E91" s="2"/>
      <c r="F91" s="2"/>
      <c r="G91" s="13"/>
      <c r="H91" s="3"/>
      <c r="I91" s="3"/>
      <c r="J91" s="2"/>
      <c r="K91" s="2"/>
      <c r="L91" s="13"/>
      <c r="M91" s="3"/>
      <c r="N91" s="3"/>
      <c r="O91" s="2"/>
      <c r="P91" s="2"/>
      <c r="Q91" s="13"/>
      <c r="R91" s="3"/>
      <c r="S91" s="3"/>
      <c r="T91" s="2"/>
      <c r="U91" s="2"/>
      <c r="V91" s="13"/>
      <c r="W91" s="3"/>
      <c r="X91" s="3"/>
      <c r="Y91" s="2"/>
      <c r="Z91" s="2"/>
      <c r="AA91" s="13"/>
      <c r="AB91" s="3"/>
      <c r="AC91" s="3"/>
    </row>
    <row r="92" spans="1:29">
      <c r="E92" s="2"/>
      <c r="F92" s="2"/>
      <c r="G92" s="13"/>
      <c r="H92" s="3"/>
      <c r="I92" s="3"/>
      <c r="J92" s="2"/>
      <c r="K92" s="2"/>
      <c r="L92" s="13"/>
      <c r="M92" s="3"/>
      <c r="N92" s="3"/>
      <c r="O92" s="2"/>
      <c r="P92" s="2"/>
      <c r="Q92" s="13"/>
      <c r="R92" s="3"/>
      <c r="S92" s="3"/>
      <c r="T92" s="2"/>
      <c r="U92" s="2"/>
      <c r="V92" s="13"/>
      <c r="W92" s="3"/>
      <c r="X92" s="3"/>
      <c r="Y92" s="2"/>
      <c r="Z92" s="2"/>
      <c r="AA92" s="13"/>
      <c r="AB92" s="3"/>
      <c r="AC92" s="3"/>
    </row>
  </sheetData>
  <mergeCells count="116">
    <mergeCell ref="D7:Z7"/>
    <mergeCell ref="AB7:AC7"/>
    <mergeCell ref="D8:F8"/>
    <mergeCell ref="H8:I8"/>
    <mergeCell ref="M8:N8"/>
    <mergeCell ref="R8:S8"/>
    <mergeCell ref="W8:X8"/>
    <mergeCell ref="AB8:AC8"/>
    <mergeCell ref="A1:C4"/>
    <mergeCell ref="D1:Z2"/>
    <mergeCell ref="AA1:AC4"/>
    <mergeCell ref="D3:Z4"/>
    <mergeCell ref="H6:I6"/>
    <mergeCell ref="M6:N6"/>
    <mergeCell ref="R6:S6"/>
    <mergeCell ref="W6:X6"/>
    <mergeCell ref="AB6:AC6"/>
    <mergeCell ref="N12:N13"/>
    <mergeCell ref="A12:A13"/>
    <mergeCell ref="B12:D13"/>
    <mergeCell ref="E12:E13"/>
    <mergeCell ref="F12:F13"/>
    <mergeCell ref="G12:G13"/>
    <mergeCell ref="H12:H13"/>
    <mergeCell ref="A9:AC9"/>
    <mergeCell ref="E11:I11"/>
    <mergeCell ref="J11:N11"/>
    <mergeCell ref="O11:S11"/>
    <mergeCell ref="T11:X11"/>
    <mergeCell ref="Y11:AC11"/>
    <mergeCell ref="AA12:AA13"/>
    <mergeCell ref="AB12:AB13"/>
    <mergeCell ref="AC12:AC13"/>
    <mergeCell ref="B14:D14"/>
    <mergeCell ref="B15:D15"/>
    <mergeCell ref="B16:D16"/>
    <mergeCell ref="Y14:AC74"/>
    <mergeCell ref="U12:U13"/>
    <mergeCell ref="V12:V13"/>
    <mergeCell ref="W12:W13"/>
    <mergeCell ref="X12:X13"/>
    <mergeCell ref="Y12:Y13"/>
    <mergeCell ref="Z12:Z13"/>
    <mergeCell ref="O12:O13"/>
    <mergeCell ref="P12:P13"/>
    <mergeCell ref="Q12:Q13"/>
    <mergeCell ref="R12:R13"/>
    <mergeCell ref="S12:S13"/>
    <mergeCell ref="T12:T13"/>
    <mergeCell ref="I12:I13"/>
    <mergeCell ref="J12:J13"/>
    <mergeCell ref="K12:K13"/>
    <mergeCell ref="L12:L13"/>
    <mergeCell ref="M12:M13"/>
    <mergeCell ref="B25:D25"/>
    <mergeCell ref="B27:D27"/>
    <mergeCell ref="B28:D28"/>
    <mergeCell ref="B29:D29"/>
    <mergeCell ref="B30:D30"/>
    <mergeCell ref="B31:D31"/>
    <mergeCell ref="B17:D17"/>
    <mergeCell ref="B18:D18"/>
    <mergeCell ref="B19:D19"/>
    <mergeCell ref="B20:D20"/>
    <mergeCell ref="B21:D21"/>
    <mergeCell ref="B22:D22"/>
    <mergeCell ref="B38:D38"/>
    <mergeCell ref="B39:D39"/>
    <mergeCell ref="B41:D41"/>
    <mergeCell ref="B42:D42"/>
    <mergeCell ref="B43:D43"/>
    <mergeCell ref="B44:D44"/>
    <mergeCell ref="B32:D32"/>
    <mergeCell ref="B33:D33"/>
    <mergeCell ref="B34:D34"/>
    <mergeCell ref="B35:D35"/>
    <mergeCell ref="B36:D36"/>
    <mergeCell ref="B37:D37"/>
    <mergeCell ref="B51:D51"/>
    <mergeCell ref="B52:D52"/>
    <mergeCell ref="B53:D53"/>
    <mergeCell ref="B54:D54"/>
    <mergeCell ref="B62:D62"/>
    <mergeCell ref="B64:D64"/>
    <mergeCell ref="B45:D45"/>
    <mergeCell ref="B46:D46"/>
    <mergeCell ref="B47:D47"/>
    <mergeCell ref="B48:D48"/>
    <mergeCell ref="B49:D49"/>
    <mergeCell ref="B50:D50"/>
    <mergeCell ref="T75:W75"/>
    <mergeCell ref="Y75:AB75"/>
    <mergeCell ref="B76:D76"/>
    <mergeCell ref="A78:C78"/>
    <mergeCell ref="B71:D71"/>
    <mergeCell ref="B72:D72"/>
    <mergeCell ref="B73:D73"/>
    <mergeCell ref="B74:D74"/>
    <mergeCell ref="B75:D75"/>
    <mergeCell ref="E75:H75"/>
    <mergeCell ref="O14:S75"/>
    <mergeCell ref="A80:C80"/>
    <mergeCell ref="B55:D55"/>
    <mergeCell ref="B56:D56"/>
    <mergeCell ref="B57:D57"/>
    <mergeCell ref="B58:D58"/>
    <mergeCell ref="B59:D59"/>
    <mergeCell ref="B60:D60"/>
    <mergeCell ref="B61:D61"/>
    <mergeCell ref="J75:M75"/>
    <mergeCell ref="B65:D65"/>
    <mergeCell ref="B66:D66"/>
    <mergeCell ref="B67:D67"/>
    <mergeCell ref="B68:D68"/>
    <mergeCell ref="B69:D69"/>
    <mergeCell ref="B70:D70"/>
  </mergeCells>
  <printOptions horizontalCentered="1" verticalCentered="1"/>
  <pageMargins left="0" right="0" top="0" bottom="0" header="0.3" footer="0.3"/>
  <pageSetup paperSize="8" scale="9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359" t="s">
        <v>32</v>
      </c>
      <c r="E6" s="359"/>
      <c r="F6" s="359"/>
      <c r="G6" s="359"/>
      <c r="H6" s="359"/>
      <c r="I6" s="359"/>
    </row>
    <row r="7" spans="1:9">
      <c r="A7" s="1" t="s">
        <v>2</v>
      </c>
      <c r="B7" s="2"/>
      <c r="C7" s="1" t="s">
        <v>1</v>
      </c>
      <c r="D7" s="1" t="s">
        <v>22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33</v>
      </c>
      <c r="E8" s="3"/>
      <c r="F8" s="3"/>
      <c r="G8" s="3"/>
      <c r="H8" s="4"/>
      <c r="I8" s="5"/>
    </row>
    <row r="9" spans="1:9" ht="15.75" thickBot="1">
      <c r="A9" s="1" t="s">
        <v>11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363" t="s">
        <v>12</v>
      </c>
      <c r="B10" s="364"/>
      <c r="C10" s="1" t="s">
        <v>1</v>
      </c>
      <c r="D10" s="7"/>
      <c r="E10" s="368" t="s">
        <v>20</v>
      </c>
      <c r="F10" s="369"/>
      <c r="G10" s="369"/>
      <c r="H10" s="369"/>
      <c r="I10" s="370"/>
    </row>
    <row r="11" spans="1:9" ht="15.75" thickBot="1">
      <c r="A11" s="1"/>
      <c r="B11" s="2"/>
      <c r="C11" s="2"/>
      <c r="D11" s="17"/>
      <c r="E11" s="365"/>
      <c r="F11" s="366"/>
      <c r="G11" s="366"/>
      <c r="H11" s="366"/>
      <c r="I11" s="367"/>
    </row>
    <row r="12" spans="1:9">
      <c r="A12" s="337" t="s">
        <v>4</v>
      </c>
      <c r="B12" s="343" t="s">
        <v>5</v>
      </c>
      <c r="C12" s="343"/>
      <c r="D12" s="344"/>
      <c r="E12" s="347" t="s">
        <v>8</v>
      </c>
      <c r="F12" s="349" t="s">
        <v>29</v>
      </c>
      <c r="G12" s="343" t="s">
        <v>30</v>
      </c>
      <c r="H12" s="346" t="s">
        <v>6</v>
      </c>
      <c r="I12" s="342" t="s">
        <v>7</v>
      </c>
    </row>
    <row r="13" spans="1:9" ht="15.75" thickBot="1">
      <c r="A13" s="338"/>
      <c r="B13" s="243"/>
      <c r="C13" s="243"/>
      <c r="D13" s="345"/>
      <c r="E13" s="348"/>
      <c r="F13" s="350"/>
      <c r="G13" s="249"/>
      <c r="H13" s="251"/>
      <c r="I13" s="253"/>
    </row>
    <row r="14" spans="1:9">
      <c r="A14" s="49"/>
      <c r="B14" s="360"/>
      <c r="C14" s="361"/>
      <c r="D14" s="362"/>
      <c r="E14" s="51"/>
      <c r="F14" s="52"/>
      <c r="G14" s="52"/>
      <c r="H14" s="52"/>
      <c r="I14" s="37"/>
    </row>
    <row r="15" spans="1:9">
      <c r="A15" s="53"/>
      <c r="B15" s="351"/>
      <c r="C15" s="352"/>
      <c r="D15" s="353"/>
      <c r="E15" s="30"/>
      <c r="F15" s="29"/>
      <c r="G15" s="27"/>
      <c r="H15" s="28"/>
      <c r="I15" s="25"/>
    </row>
    <row r="16" spans="1:9">
      <c r="A16" s="53"/>
      <c r="B16" s="351"/>
      <c r="C16" s="352"/>
      <c r="D16" s="353"/>
      <c r="E16" s="30"/>
      <c r="F16" s="29"/>
      <c r="G16" s="27"/>
      <c r="H16" s="28"/>
      <c r="I16" s="25"/>
    </row>
    <row r="17" spans="1:9">
      <c r="A17" s="53"/>
      <c r="B17" s="351"/>
      <c r="C17" s="352"/>
      <c r="D17" s="353"/>
      <c r="E17" s="30"/>
      <c r="F17" s="29"/>
      <c r="G17" s="27"/>
      <c r="H17" s="28"/>
      <c r="I17" s="25"/>
    </row>
    <row r="18" spans="1:9">
      <c r="A18" s="48"/>
      <c r="B18" s="351"/>
      <c r="C18" s="352"/>
      <c r="D18" s="353"/>
      <c r="E18" s="30"/>
      <c r="F18" s="29"/>
      <c r="G18" s="27"/>
      <c r="H18" s="28"/>
      <c r="I18" s="25"/>
    </row>
    <row r="19" spans="1:9">
      <c r="A19" s="48"/>
      <c r="B19" s="351"/>
      <c r="C19" s="352"/>
      <c r="D19" s="353"/>
      <c r="E19" s="30"/>
      <c r="F19" s="29"/>
      <c r="G19" s="27"/>
      <c r="H19" s="28"/>
      <c r="I19" s="25"/>
    </row>
    <row r="20" spans="1:9">
      <c r="A20" s="48"/>
      <c r="B20" s="339"/>
      <c r="C20" s="340"/>
      <c r="D20" s="341"/>
      <c r="E20" s="30"/>
      <c r="F20" s="29"/>
      <c r="G20" s="27"/>
      <c r="H20" s="28"/>
      <c r="I20" s="25"/>
    </row>
    <row r="21" spans="1:9">
      <c r="A21" s="48"/>
      <c r="B21" s="339"/>
      <c r="C21" s="340"/>
      <c r="D21" s="341"/>
      <c r="E21" s="30"/>
      <c r="F21" s="29"/>
      <c r="G21" s="27"/>
      <c r="H21" s="28"/>
      <c r="I21" s="25"/>
    </row>
    <row r="22" spans="1:9">
      <c r="A22" s="48"/>
      <c r="B22" s="339"/>
      <c r="C22" s="340"/>
      <c r="D22" s="341"/>
      <c r="E22" s="30"/>
      <c r="F22" s="29"/>
      <c r="G22" s="27"/>
      <c r="H22" s="28"/>
      <c r="I22" s="25"/>
    </row>
    <row r="23" spans="1:9">
      <c r="A23" s="48"/>
      <c r="B23" s="339"/>
      <c r="C23" s="340"/>
      <c r="D23" s="341"/>
      <c r="E23" s="30"/>
      <c r="F23" s="29"/>
      <c r="G23" s="27"/>
      <c r="H23" s="28"/>
      <c r="I23" s="25"/>
    </row>
    <row r="24" spans="1:9">
      <c r="A24" s="48"/>
      <c r="B24" s="339"/>
      <c r="C24" s="340"/>
      <c r="D24" s="341"/>
      <c r="E24" s="30"/>
      <c r="F24" s="29"/>
      <c r="G24" s="27"/>
      <c r="H24" s="28"/>
      <c r="I24" s="25"/>
    </row>
    <row r="25" spans="1:9">
      <c r="A25" s="48"/>
      <c r="B25" s="351"/>
      <c r="C25" s="352"/>
      <c r="D25" s="353"/>
      <c r="E25" s="30"/>
      <c r="F25" s="29"/>
      <c r="G25" s="27"/>
      <c r="H25" s="28"/>
      <c r="I25" s="25"/>
    </row>
    <row r="26" spans="1:9">
      <c r="A26" s="48"/>
      <c r="B26" s="351"/>
      <c r="C26" s="352"/>
      <c r="D26" s="353"/>
      <c r="E26" s="30"/>
      <c r="F26" s="29"/>
      <c r="G26" s="27"/>
      <c r="H26" s="28"/>
      <c r="I26" s="25"/>
    </row>
    <row r="27" spans="1:9">
      <c r="A27" s="48"/>
      <c r="B27" s="351"/>
      <c r="C27" s="352"/>
      <c r="D27" s="353"/>
      <c r="E27" s="30"/>
      <c r="F27" s="29"/>
      <c r="G27" s="27"/>
      <c r="H27" s="28"/>
      <c r="I27" s="25"/>
    </row>
    <row r="28" spans="1:9">
      <c r="A28" s="48"/>
      <c r="B28" s="351"/>
      <c r="C28" s="352"/>
      <c r="D28" s="353"/>
      <c r="E28" s="30"/>
      <c r="F28" s="29"/>
      <c r="G28" s="27"/>
      <c r="H28" s="28"/>
      <c r="I28" s="25"/>
    </row>
    <row r="29" spans="1:9">
      <c r="A29" s="48"/>
      <c r="B29" s="339"/>
      <c r="C29" s="340"/>
      <c r="D29" s="341"/>
      <c r="E29" s="30"/>
      <c r="F29" s="29"/>
      <c r="G29" s="27"/>
      <c r="H29" s="28"/>
      <c r="I29" s="25"/>
    </row>
    <row r="30" spans="1:9">
      <c r="A30" s="48"/>
      <c r="B30" s="339"/>
      <c r="C30" s="340"/>
      <c r="D30" s="341"/>
      <c r="E30" s="30"/>
      <c r="F30" s="29"/>
      <c r="G30" s="27"/>
      <c r="H30" s="28"/>
      <c r="I30" s="25"/>
    </row>
    <row r="31" spans="1:9" ht="15" customHeight="1">
      <c r="A31" s="53"/>
      <c r="B31" s="351"/>
      <c r="C31" s="352"/>
      <c r="D31" s="353"/>
      <c r="E31" s="30"/>
      <c r="F31" s="29"/>
      <c r="G31" s="27"/>
      <c r="H31" s="28"/>
      <c r="I31" s="25"/>
    </row>
    <row r="32" spans="1:9">
      <c r="A32" s="48"/>
      <c r="B32" s="372"/>
      <c r="C32" s="352"/>
      <c r="D32" s="353"/>
      <c r="E32" s="30"/>
      <c r="F32" s="29"/>
      <c r="G32" s="27"/>
      <c r="H32" s="28"/>
      <c r="I32" s="25"/>
    </row>
    <row r="33" spans="1:9">
      <c r="A33" s="48"/>
      <c r="B33" s="372"/>
      <c r="C33" s="352"/>
      <c r="D33" s="353"/>
      <c r="E33" s="30"/>
      <c r="F33" s="29"/>
      <c r="G33" s="27"/>
      <c r="H33" s="28"/>
      <c r="I33" s="25"/>
    </row>
    <row r="34" spans="1:9">
      <c r="A34" s="48"/>
      <c r="B34" s="372"/>
      <c r="C34" s="352"/>
      <c r="D34" s="353"/>
      <c r="E34" s="30"/>
      <c r="F34" s="29"/>
      <c r="G34" s="27"/>
      <c r="H34" s="28"/>
      <c r="I34" s="25"/>
    </row>
    <row r="35" spans="1:9">
      <c r="A35" s="48"/>
      <c r="B35" s="372"/>
      <c r="C35" s="352"/>
      <c r="D35" s="353"/>
      <c r="E35" s="30"/>
      <c r="F35" s="29"/>
      <c r="G35" s="27"/>
      <c r="H35" s="28"/>
      <c r="I35" s="25"/>
    </row>
    <row r="36" spans="1:9">
      <c r="A36" s="48"/>
      <c r="B36" s="372"/>
      <c r="C36" s="352"/>
      <c r="D36" s="353"/>
      <c r="E36" s="30"/>
      <c r="F36" s="29"/>
      <c r="G36" s="27"/>
      <c r="H36" s="28"/>
      <c r="I36" s="25"/>
    </row>
    <row r="37" spans="1:9" ht="15" customHeight="1">
      <c r="A37" s="48"/>
      <c r="B37" s="351"/>
      <c r="C37" s="352"/>
      <c r="D37" s="353"/>
      <c r="E37" s="54"/>
      <c r="F37" s="55"/>
      <c r="G37" s="56"/>
      <c r="H37" s="57"/>
      <c r="I37" s="25"/>
    </row>
    <row r="38" spans="1:9">
      <c r="A38" s="48"/>
      <c r="B38" s="339"/>
      <c r="C38" s="340"/>
      <c r="D38" s="341"/>
      <c r="E38" s="58"/>
      <c r="F38" s="45"/>
      <c r="G38" s="46"/>
      <c r="H38" s="47"/>
      <c r="I38" s="25"/>
    </row>
    <row r="39" spans="1:9">
      <c r="A39" s="48"/>
      <c r="B39" s="339"/>
      <c r="C39" s="340"/>
      <c r="D39" s="341"/>
      <c r="E39" s="58"/>
      <c r="F39" s="45"/>
      <c r="G39" s="46"/>
      <c r="H39" s="47"/>
      <c r="I39" s="25"/>
    </row>
    <row r="40" spans="1:9">
      <c r="A40" s="48"/>
      <c r="B40" s="339"/>
      <c r="C40" s="340"/>
      <c r="D40" s="341"/>
      <c r="E40" s="58"/>
      <c r="F40" s="45"/>
      <c r="G40" s="46"/>
      <c r="H40" s="47"/>
      <c r="I40" s="25"/>
    </row>
    <row r="41" spans="1:9">
      <c r="A41" s="48"/>
      <c r="B41" s="339"/>
      <c r="C41" s="340"/>
      <c r="D41" s="341"/>
      <c r="E41" s="58"/>
      <c r="F41" s="45"/>
      <c r="G41" s="46"/>
      <c r="H41" s="47"/>
      <c r="I41" s="25"/>
    </row>
    <row r="42" spans="1:9">
      <c r="A42" s="48"/>
      <c r="B42" s="339"/>
      <c r="C42" s="340"/>
      <c r="D42" s="341"/>
      <c r="E42" s="58"/>
      <c r="F42" s="45"/>
      <c r="G42" s="46"/>
      <c r="H42" s="47"/>
      <c r="I42" s="25"/>
    </row>
    <row r="43" spans="1:9">
      <c r="A43" s="48"/>
      <c r="B43" s="339"/>
      <c r="C43" s="340"/>
      <c r="D43" s="341"/>
      <c r="E43" s="58"/>
      <c r="F43" s="45"/>
      <c r="G43" s="46"/>
      <c r="H43" s="47"/>
      <c r="I43" s="25"/>
    </row>
    <row r="44" spans="1:9">
      <c r="A44" s="48"/>
      <c r="B44" s="339"/>
      <c r="C44" s="340"/>
      <c r="D44" s="341"/>
      <c r="E44" s="58"/>
      <c r="F44" s="45"/>
      <c r="G44" s="46"/>
      <c r="H44" s="47"/>
      <c r="I44" s="25"/>
    </row>
    <row r="45" spans="1:9">
      <c r="A45" s="48"/>
      <c r="B45" s="339"/>
      <c r="C45" s="340"/>
      <c r="D45" s="341"/>
      <c r="E45" s="58"/>
      <c r="F45" s="45"/>
      <c r="G45" s="46"/>
      <c r="H45" s="47"/>
      <c r="I45" s="25"/>
    </row>
    <row r="46" spans="1:9">
      <c r="A46" s="48"/>
      <c r="B46" s="339"/>
      <c r="C46" s="340"/>
      <c r="D46" s="341"/>
      <c r="E46" s="58"/>
      <c r="F46" s="45"/>
      <c r="G46" s="46"/>
      <c r="H46" s="47"/>
      <c r="I46" s="25"/>
    </row>
    <row r="47" spans="1:9">
      <c r="A47" s="48"/>
      <c r="B47" s="356"/>
      <c r="C47" s="352"/>
      <c r="D47" s="353"/>
      <c r="E47" s="59"/>
      <c r="F47" s="60"/>
      <c r="G47" s="61"/>
      <c r="H47" s="62"/>
      <c r="I47" s="26"/>
    </row>
    <row r="48" spans="1:9">
      <c r="A48" s="32"/>
      <c r="B48" s="351"/>
      <c r="C48" s="352"/>
      <c r="D48" s="353"/>
      <c r="E48" s="30"/>
      <c r="F48" s="29"/>
      <c r="G48" s="27"/>
      <c r="H48" s="28"/>
      <c r="I48" s="25"/>
    </row>
    <row r="49" spans="1:9">
      <c r="A49" s="39"/>
      <c r="B49" s="357"/>
      <c r="C49" s="352"/>
      <c r="D49" s="353"/>
      <c r="E49" s="63"/>
      <c r="F49" s="64"/>
      <c r="G49" s="65"/>
      <c r="H49" s="66"/>
      <c r="I49" s="25"/>
    </row>
    <row r="50" spans="1:9">
      <c r="A50" s="33"/>
      <c r="B50" s="355"/>
      <c r="C50" s="352"/>
      <c r="D50" s="353"/>
      <c r="E50" s="67"/>
      <c r="F50" s="42"/>
      <c r="G50" s="43"/>
      <c r="H50" s="44"/>
      <c r="I50" s="25"/>
    </row>
    <row r="51" spans="1:9">
      <c r="A51" s="38"/>
      <c r="B51" s="358"/>
      <c r="C51" s="352"/>
      <c r="D51" s="353"/>
      <c r="E51" s="68"/>
      <c r="F51" s="69"/>
      <c r="G51" s="70"/>
      <c r="H51" s="71"/>
      <c r="I51" s="26"/>
    </row>
    <row r="52" spans="1:9">
      <c r="A52" s="38"/>
      <c r="B52" s="351"/>
      <c r="C52" s="352"/>
      <c r="D52" s="353"/>
      <c r="E52" s="30"/>
      <c r="F52" s="29"/>
      <c r="G52" s="27"/>
      <c r="H52" s="28"/>
      <c r="I52" s="25"/>
    </row>
    <row r="53" spans="1:9">
      <c r="A53" s="39"/>
      <c r="B53" s="357"/>
      <c r="C53" s="352"/>
      <c r="D53" s="353"/>
      <c r="E53" s="72"/>
      <c r="F53" s="73"/>
      <c r="G53" s="74"/>
      <c r="H53" s="75"/>
      <c r="I53" s="25"/>
    </row>
    <row r="54" spans="1:9">
      <c r="A54" s="33"/>
      <c r="B54" s="371"/>
      <c r="C54" s="352"/>
      <c r="D54" s="353"/>
      <c r="E54" s="30"/>
      <c r="F54" s="29"/>
      <c r="G54" s="27"/>
      <c r="H54" s="28"/>
      <c r="I54" s="25"/>
    </row>
    <row r="55" spans="1:9">
      <c r="A55" s="33"/>
      <c r="B55" s="371"/>
      <c r="C55" s="352"/>
      <c r="D55" s="353"/>
      <c r="E55" s="30"/>
      <c r="F55" s="29"/>
      <c r="G55" s="27"/>
      <c r="H55" s="28"/>
      <c r="I55" s="25"/>
    </row>
    <row r="56" spans="1:9">
      <c r="A56" s="33"/>
      <c r="B56" s="371"/>
      <c r="C56" s="352"/>
      <c r="D56" s="353"/>
      <c r="E56" s="30"/>
      <c r="F56" s="29"/>
      <c r="G56" s="27"/>
      <c r="H56" s="28"/>
      <c r="I56" s="25"/>
    </row>
    <row r="57" spans="1:9">
      <c r="A57" s="33"/>
      <c r="B57" s="371"/>
      <c r="C57" s="352"/>
      <c r="D57" s="353"/>
      <c r="E57" s="30"/>
      <c r="F57" s="29"/>
      <c r="G57" s="27"/>
      <c r="H57" s="28"/>
      <c r="I57" s="25"/>
    </row>
    <row r="58" spans="1:9">
      <c r="A58" s="38"/>
      <c r="B58" s="354"/>
      <c r="C58" s="352"/>
      <c r="D58" s="353"/>
      <c r="E58" s="76"/>
      <c r="F58" s="50"/>
      <c r="G58" s="77"/>
      <c r="H58" s="78"/>
      <c r="I58" s="26"/>
    </row>
    <row r="59" spans="1:9">
      <c r="A59" s="38"/>
      <c r="B59" s="354"/>
      <c r="C59" s="352"/>
      <c r="D59" s="353"/>
      <c r="E59" s="54"/>
      <c r="F59" s="55"/>
      <c r="G59" s="56"/>
      <c r="H59" s="57"/>
      <c r="I59" s="25"/>
    </row>
    <row r="60" spans="1:9">
      <c r="A60" s="35"/>
      <c r="B60" s="357"/>
      <c r="C60" s="352"/>
      <c r="D60" s="353"/>
      <c r="E60" s="72"/>
      <c r="F60" s="73"/>
      <c r="G60" s="74"/>
      <c r="H60" s="75"/>
      <c r="I60" s="25"/>
    </row>
    <row r="61" spans="1:9">
      <c r="A61" s="33"/>
      <c r="B61" s="351"/>
      <c r="C61" s="352"/>
      <c r="D61" s="353"/>
      <c r="E61" s="30"/>
      <c r="F61" s="29"/>
      <c r="G61" s="27"/>
      <c r="H61" s="28"/>
      <c r="I61" s="25"/>
    </row>
    <row r="62" spans="1:9">
      <c r="A62" s="33"/>
      <c r="B62" s="351"/>
      <c r="C62" s="352"/>
      <c r="D62" s="353"/>
      <c r="E62" s="30"/>
      <c r="F62" s="29"/>
      <c r="G62" s="27"/>
      <c r="H62" s="28"/>
      <c r="I62" s="25"/>
    </row>
    <row r="63" spans="1:9">
      <c r="A63" s="33"/>
      <c r="B63" s="351"/>
      <c r="C63" s="352"/>
      <c r="D63" s="353"/>
      <c r="E63" s="30"/>
      <c r="F63" s="29"/>
      <c r="G63" s="27"/>
      <c r="H63" s="28"/>
      <c r="I63" s="25"/>
    </row>
    <row r="64" spans="1:9">
      <c r="A64" s="33"/>
      <c r="B64" s="354"/>
      <c r="C64" s="352"/>
      <c r="D64" s="353"/>
      <c r="E64" s="76"/>
      <c r="F64" s="50"/>
      <c r="G64" s="77"/>
      <c r="H64" s="78"/>
      <c r="I64" s="26"/>
    </row>
    <row r="65" spans="1:9">
      <c r="A65" s="33"/>
      <c r="B65" s="354"/>
      <c r="C65" s="352"/>
      <c r="D65" s="353"/>
      <c r="E65" s="79"/>
      <c r="F65" s="80"/>
      <c r="G65" s="81"/>
      <c r="H65" s="82"/>
      <c r="I65" s="25"/>
    </row>
    <row r="66" spans="1:9">
      <c r="A66" s="38"/>
      <c r="B66" s="357"/>
      <c r="C66" s="352"/>
      <c r="D66" s="353"/>
      <c r="E66" s="72"/>
      <c r="F66" s="73"/>
      <c r="G66" s="74"/>
      <c r="H66" s="75"/>
      <c r="I66" s="25"/>
    </row>
    <row r="67" spans="1:9">
      <c r="A67" s="33"/>
      <c r="B67" s="355"/>
      <c r="C67" s="352"/>
      <c r="D67" s="353"/>
      <c r="E67" s="30"/>
      <c r="F67" s="29"/>
      <c r="G67" s="27"/>
      <c r="H67" s="28"/>
      <c r="I67" s="25"/>
    </row>
    <row r="68" spans="1:9">
      <c r="A68" s="33"/>
      <c r="B68" s="355"/>
      <c r="C68" s="352"/>
      <c r="D68" s="353"/>
      <c r="E68" s="58"/>
      <c r="F68" s="45"/>
      <c r="G68" s="46"/>
      <c r="H68" s="47"/>
      <c r="I68" s="25"/>
    </row>
    <row r="69" spans="1:9">
      <c r="A69" s="33"/>
      <c r="B69" s="355"/>
      <c r="C69" s="352"/>
      <c r="D69" s="353"/>
      <c r="E69" s="58"/>
      <c r="F69" s="45"/>
      <c r="G69" s="46"/>
      <c r="H69" s="47"/>
      <c r="I69" s="25"/>
    </row>
    <row r="70" spans="1:9">
      <c r="A70" s="33"/>
      <c r="B70" s="355"/>
      <c r="C70" s="352"/>
      <c r="D70" s="353"/>
      <c r="E70" s="58"/>
      <c r="F70" s="45"/>
      <c r="G70" s="46"/>
      <c r="H70" s="47"/>
      <c r="I70" s="25"/>
    </row>
    <row r="71" spans="1:9">
      <c r="A71" s="33"/>
      <c r="B71" s="355"/>
      <c r="C71" s="352"/>
      <c r="D71" s="353"/>
      <c r="E71" s="67"/>
      <c r="F71" s="42"/>
      <c r="G71" s="43"/>
      <c r="H71" s="44"/>
      <c r="I71" s="25"/>
    </row>
    <row r="72" spans="1:9">
      <c r="A72" s="33"/>
      <c r="B72" s="355"/>
      <c r="C72" s="352"/>
      <c r="D72" s="353"/>
      <c r="E72" s="58"/>
      <c r="F72" s="45"/>
      <c r="G72" s="46"/>
      <c r="H72" s="47"/>
      <c r="I72" s="25"/>
    </row>
    <row r="73" spans="1:9">
      <c r="A73" s="33"/>
      <c r="B73" s="351"/>
      <c r="C73" s="352"/>
      <c r="D73" s="353"/>
      <c r="E73" s="30"/>
      <c r="F73" s="29"/>
      <c r="G73" s="27"/>
      <c r="H73" s="28"/>
      <c r="I73" s="25"/>
    </row>
    <row r="74" spans="1:9">
      <c r="A74" s="33"/>
      <c r="B74" s="351"/>
      <c r="C74" s="352"/>
      <c r="D74" s="353"/>
      <c r="E74" s="30"/>
      <c r="F74" s="29"/>
      <c r="G74" s="27"/>
      <c r="H74" s="28"/>
      <c r="I74" s="25"/>
    </row>
    <row r="75" spans="1:9">
      <c r="A75" s="33"/>
      <c r="B75" s="355"/>
      <c r="C75" s="352"/>
      <c r="D75" s="353"/>
      <c r="E75" s="83"/>
      <c r="F75" s="84"/>
      <c r="G75" s="85"/>
      <c r="H75" s="86"/>
      <c r="I75" s="25"/>
    </row>
    <row r="76" spans="1:9">
      <c r="A76" s="33"/>
      <c r="B76" s="355"/>
      <c r="C76" s="352"/>
      <c r="D76" s="353"/>
      <c r="E76" s="83"/>
      <c r="F76" s="84"/>
      <c r="G76" s="85"/>
      <c r="H76" s="86"/>
      <c r="I76" s="25"/>
    </row>
    <row r="77" spans="1:9">
      <c r="A77" s="33"/>
      <c r="B77" s="354"/>
      <c r="C77" s="352"/>
      <c r="D77" s="353"/>
      <c r="E77" s="76"/>
      <c r="F77" s="50"/>
      <c r="G77" s="77"/>
      <c r="H77" s="78"/>
      <c r="I77" s="26"/>
    </row>
    <row r="78" spans="1:9">
      <c r="A78" s="34"/>
      <c r="B78" s="354"/>
      <c r="C78" s="352"/>
      <c r="D78" s="353"/>
      <c r="E78" s="79"/>
      <c r="F78" s="80"/>
      <c r="G78" s="81"/>
      <c r="H78" s="82"/>
      <c r="I78" s="25"/>
    </row>
    <row r="79" spans="1:9">
      <c r="A79" s="34"/>
      <c r="B79" s="357"/>
      <c r="C79" s="352"/>
      <c r="D79" s="353"/>
      <c r="E79" s="72"/>
      <c r="F79" s="73"/>
      <c r="G79" s="74"/>
      <c r="H79" s="75"/>
      <c r="I79" s="25"/>
    </row>
    <row r="80" spans="1:9" ht="15" customHeight="1">
      <c r="A80" s="33"/>
      <c r="B80" s="355"/>
      <c r="C80" s="352"/>
      <c r="D80" s="353"/>
      <c r="E80" s="67"/>
      <c r="F80" s="42"/>
      <c r="G80" s="43"/>
      <c r="H80" s="44"/>
      <c r="I80" s="25"/>
    </row>
    <row r="81" spans="1:9">
      <c r="A81" s="33"/>
      <c r="B81" s="355"/>
      <c r="C81" s="352"/>
      <c r="D81" s="353"/>
      <c r="E81" s="67"/>
      <c r="F81" s="42"/>
      <c r="G81" s="43"/>
      <c r="H81" s="44"/>
      <c r="I81" s="25"/>
    </row>
    <row r="82" spans="1:9">
      <c r="A82" s="33"/>
      <c r="B82" s="355"/>
      <c r="C82" s="352"/>
      <c r="D82" s="353"/>
      <c r="E82" s="67"/>
      <c r="F82" s="42"/>
      <c r="G82" s="43"/>
      <c r="H82" s="44"/>
      <c r="I82" s="25"/>
    </row>
    <row r="83" spans="1:9">
      <c r="A83" s="33"/>
      <c r="B83" s="355"/>
      <c r="C83" s="352"/>
      <c r="D83" s="353"/>
      <c r="E83" s="58"/>
      <c r="F83" s="45"/>
      <c r="G83" s="46"/>
      <c r="H83" s="47"/>
      <c r="I83" s="25"/>
    </row>
    <row r="84" spans="1:9">
      <c r="A84" s="33"/>
      <c r="B84" s="355"/>
      <c r="C84" s="352"/>
      <c r="D84" s="353"/>
      <c r="E84" s="58"/>
      <c r="F84" s="45"/>
      <c r="G84" s="46"/>
      <c r="H84" s="47"/>
      <c r="I84" s="25"/>
    </row>
    <row r="85" spans="1:9">
      <c r="A85" s="33"/>
      <c r="B85" s="355"/>
      <c r="C85" s="352"/>
      <c r="D85" s="353"/>
      <c r="E85" s="67"/>
      <c r="F85" s="42"/>
      <c r="G85" s="43"/>
      <c r="H85" s="44"/>
      <c r="I85" s="25"/>
    </row>
    <row r="86" spans="1:9">
      <c r="A86" s="33"/>
      <c r="B86" s="355"/>
      <c r="C86" s="352"/>
      <c r="D86" s="353"/>
      <c r="E86" s="58"/>
      <c r="F86" s="45"/>
      <c r="G86" s="46"/>
      <c r="H86" s="47"/>
      <c r="I86" s="25"/>
    </row>
    <row r="87" spans="1:9">
      <c r="A87" s="33"/>
      <c r="B87" s="351"/>
      <c r="C87" s="352"/>
      <c r="D87" s="353"/>
      <c r="E87" s="30"/>
      <c r="F87" s="29"/>
      <c r="G87" s="27"/>
      <c r="H87" s="28"/>
      <c r="I87" s="25"/>
    </row>
    <row r="88" spans="1:9">
      <c r="A88" s="33"/>
      <c r="B88" s="355"/>
      <c r="C88" s="352"/>
      <c r="D88" s="353"/>
      <c r="E88" s="83"/>
      <c r="F88" s="84"/>
      <c r="G88" s="85"/>
      <c r="H88" s="86"/>
      <c r="I88" s="25"/>
    </row>
    <row r="89" spans="1:9">
      <c r="A89" s="33"/>
      <c r="B89" s="373"/>
      <c r="C89" s="340"/>
      <c r="D89" s="341"/>
      <c r="E89" s="83"/>
      <c r="F89" s="84"/>
      <c r="G89" s="85"/>
      <c r="H89" s="86"/>
      <c r="I89" s="25"/>
    </row>
    <row r="90" spans="1:9">
      <c r="A90" s="33"/>
      <c r="B90" s="354"/>
      <c r="C90" s="352"/>
      <c r="D90" s="353"/>
      <c r="E90" s="76"/>
      <c r="F90" s="50"/>
      <c r="G90" s="77"/>
      <c r="H90" s="78"/>
      <c r="I90" s="26"/>
    </row>
    <row r="91" spans="1:9">
      <c r="A91" s="32"/>
      <c r="B91" s="354"/>
      <c r="C91" s="352"/>
      <c r="D91" s="353"/>
      <c r="E91" s="79"/>
      <c r="F91" s="80"/>
      <c r="G91" s="81"/>
      <c r="H91" s="82"/>
      <c r="I91" s="25"/>
    </row>
    <row r="92" spans="1:9">
      <c r="A92" s="36"/>
      <c r="B92" s="357"/>
      <c r="C92" s="352"/>
      <c r="D92" s="353"/>
      <c r="E92" s="72"/>
      <c r="F92" s="73"/>
      <c r="G92" s="74"/>
      <c r="H92" s="75"/>
      <c r="I92" s="25"/>
    </row>
    <row r="93" spans="1:9">
      <c r="A93" s="33"/>
      <c r="B93" s="355"/>
      <c r="C93" s="352"/>
      <c r="D93" s="353"/>
      <c r="E93" s="58"/>
      <c r="F93" s="45"/>
      <c r="G93" s="46"/>
      <c r="H93" s="47"/>
      <c r="I93" s="25"/>
    </row>
    <row r="94" spans="1:9">
      <c r="A94" s="33"/>
      <c r="B94" s="355"/>
      <c r="C94" s="352"/>
      <c r="D94" s="353"/>
      <c r="E94" s="67"/>
      <c r="F94" s="42"/>
      <c r="G94" s="43"/>
      <c r="H94" s="44"/>
      <c r="I94" s="25"/>
    </row>
    <row r="95" spans="1:9">
      <c r="A95" s="33"/>
      <c r="B95" s="351"/>
      <c r="C95" s="352"/>
      <c r="D95" s="353"/>
      <c r="E95" s="30"/>
      <c r="F95" s="29"/>
      <c r="G95" s="27"/>
      <c r="H95" s="28"/>
      <c r="I95" s="25"/>
    </row>
    <row r="96" spans="1:9">
      <c r="A96" s="32"/>
      <c r="B96" s="354"/>
      <c r="C96" s="352"/>
      <c r="D96" s="353"/>
      <c r="E96" s="76"/>
      <c r="F96" s="50"/>
      <c r="G96" s="77"/>
      <c r="H96" s="78"/>
      <c r="I96" s="26"/>
    </row>
    <row r="97" spans="1:9">
      <c r="A97" s="32"/>
      <c r="B97" s="354"/>
      <c r="C97" s="352"/>
      <c r="D97" s="353"/>
      <c r="E97" s="54"/>
      <c r="F97" s="55"/>
      <c r="G97" s="56"/>
      <c r="H97" s="57"/>
      <c r="I97" s="25"/>
    </row>
    <row r="98" spans="1:9">
      <c r="A98" s="36"/>
      <c r="B98" s="357"/>
      <c r="C98" s="352"/>
      <c r="D98" s="353"/>
      <c r="E98" s="72"/>
      <c r="F98" s="73"/>
      <c r="G98" s="74"/>
      <c r="H98" s="75"/>
      <c r="I98" s="25"/>
    </row>
    <row r="99" spans="1:9">
      <c r="A99" s="33"/>
      <c r="B99" s="351"/>
      <c r="C99" s="352"/>
      <c r="D99" s="353"/>
      <c r="E99" s="30"/>
      <c r="F99" s="29"/>
      <c r="G99" s="27"/>
      <c r="H99" s="28"/>
      <c r="I99" s="25"/>
    </row>
    <row r="100" spans="1:9">
      <c r="A100" s="33"/>
      <c r="B100" s="351"/>
      <c r="C100" s="352"/>
      <c r="D100" s="353"/>
      <c r="E100" s="58"/>
      <c r="F100" s="45"/>
      <c r="G100" s="46"/>
      <c r="H100" s="47"/>
      <c r="I100" s="25"/>
    </row>
    <row r="101" spans="1:9">
      <c r="A101" s="33"/>
      <c r="B101" s="351"/>
      <c r="C101" s="352"/>
      <c r="D101" s="353"/>
      <c r="E101" s="58"/>
      <c r="F101" s="45"/>
      <c r="G101" s="46"/>
      <c r="H101" s="47"/>
      <c r="I101" s="25"/>
    </row>
    <row r="102" spans="1:9">
      <c r="A102" s="33"/>
      <c r="B102" s="339"/>
      <c r="C102" s="340"/>
      <c r="D102" s="341"/>
      <c r="E102" s="58"/>
      <c r="F102" s="45"/>
      <c r="G102" s="46"/>
      <c r="H102" s="47"/>
      <c r="I102" s="25"/>
    </row>
    <row r="103" spans="1:9">
      <c r="A103" s="32"/>
      <c r="B103" s="354"/>
      <c r="C103" s="352"/>
      <c r="D103" s="353"/>
      <c r="E103" s="76"/>
      <c r="F103" s="50"/>
      <c r="G103" s="77"/>
      <c r="H103" s="78"/>
      <c r="I103" s="26"/>
    </row>
    <row r="104" spans="1:9">
      <c r="A104" s="32"/>
      <c r="B104" s="354"/>
      <c r="C104" s="352"/>
      <c r="D104" s="353"/>
      <c r="E104" s="79"/>
      <c r="F104" s="80"/>
      <c r="G104" s="81"/>
      <c r="H104" s="82"/>
      <c r="I104" s="25"/>
    </row>
    <row r="105" spans="1:9">
      <c r="A105" s="36"/>
      <c r="B105" s="375"/>
      <c r="C105" s="352"/>
      <c r="D105" s="353"/>
      <c r="E105" s="79"/>
      <c r="F105" s="80"/>
      <c r="G105" s="81"/>
      <c r="H105" s="82"/>
      <c r="I105" s="25"/>
    </row>
    <row r="106" spans="1:9">
      <c r="A106" s="33"/>
      <c r="B106" s="374"/>
      <c r="C106" s="352"/>
      <c r="D106" s="353"/>
      <c r="E106" s="30"/>
      <c r="F106" s="29"/>
      <c r="G106" s="27"/>
      <c r="H106" s="28"/>
      <c r="I106" s="25"/>
    </row>
    <row r="107" spans="1:9">
      <c r="A107" s="33"/>
      <c r="B107" s="374"/>
      <c r="C107" s="352"/>
      <c r="D107" s="353"/>
      <c r="E107" s="30"/>
      <c r="F107" s="29"/>
      <c r="G107" s="27"/>
      <c r="H107" s="28"/>
      <c r="I107" s="25"/>
    </row>
    <row r="108" spans="1:9">
      <c r="A108" s="33"/>
      <c r="B108" s="374"/>
      <c r="C108" s="352"/>
      <c r="D108" s="353"/>
      <c r="E108" s="30"/>
      <c r="F108" s="29"/>
      <c r="G108" s="27"/>
      <c r="H108" s="28"/>
      <c r="I108" s="25"/>
    </row>
    <row r="109" spans="1:9">
      <c r="A109" s="33"/>
      <c r="B109" s="374"/>
      <c r="C109" s="352"/>
      <c r="D109" s="353"/>
      <c r="E109" s="30"/>
      <c r="F109" s="29"/>
      <c r="G109" s="27"/>
      <c r="H109" s="28"/>
      <c r="I109" s="25"/>
    </row>
    <row r="110" spans="1:9">
      <c r="A110" s="33"/>
      <c r="B110" s="374"/>
      <c r="C110" s="352"/>
      <c r="D110" s="353"/>
      <c r="E110" s="30"/>
      <c r="F110" s="29"/>
      <c r="G110" s="27"/>
      <c r="H110" s="28"/>
      <c r="I110" s="25"/>
    </row>
    <row r="111" spans="1:9">
      <c r="A111" s="33"/>
      <c r="B111" s="374"/>
      <c r="C111" s="352"/>
      <c r="D111" s="353"/>
      <c r="E111" s="30"/>
      <c r="F111" s="29"/>
      <c r="G111" s="27"/>
      <c r="H111" s="28"/>
      <c r="I111" s="25"/>
    </row>
    <row r="112" spans="1:9">
      <c r="A112" s="33"/>
      <c r="B112" s="374"/>
      <c r="C112" s="352"/>
      <c r="D112" s="353"/>
      <c r="E112" s="30"/>
      <c r="F112" s="29"/>
      <c r="G112" s="27"/>
      <c r="H112" s="28"/>
      <c r="I112" s="25"/>
    </row>
    <row r="113" spans="1:9">
      <c r="A113" s="33"/>
      <c r="B113" s="374"/>
      <c r="C113" s="352"/>
      <c r="D113" s="353"/>
      <c r="E113" s="30"/>
      <c r="F113" s="29"/>
      <c r="G113" s="27"/>
      <c r="H113" s="28"/>
      <c r="I113" s="25"/>
    </row>
    <row r="114" spans="1:9">
      <c r="A114" s="33"/>
      <c r="B114" s="374"/>
      <c r="C114" s="352"/>
      <c r="D114" s="353"/>
      <c r="E114" s="30"/>
      <c r="F114" s="29"/>
      <c r="G114" s="27"/>
      <c r="H114" s="28"/>
      <c r="I114" s="25"/>
    </row>
    <row r="115" spans="1:9">
      <c r="A115" s="33"/>
      <c r="B115" s="374"/>
      <c r="C115" s="352"/>
      <c r="D115" s="353"/>
      <c r="E115" s="30"/>
      <c r="F115" s="29"/>
      <c r="G115" s="27"/>
      <c r="H115" s="28"/>
      <c r="I115" s="25"/>
    </row>
    <row r="116" spans="1:9">
      <c r="A116" s="33"/>
      <c r="B116" s="374"/>
      <c r="C116" s="352"/>
      <c r="D116" s="353"/>
      <c r="E116" s="30"/>
      <c r="F116" s="29"/>
      <c r="G116" s="27"/>
      <c r="H116" s="28"/>
      <c r="I116" s="25"/>
    </row>
    <row r="117" spans="1:9">
      <c r="A117" s="33"/>
      <c r="B117" s="374"/>
      <c r="C117" s="352"/>
      <c r="D117" s="353"/>
      <c r="E117" s="30"/>
      <c r="F117" s="29"/>
      <c r="G117" s="27"/>
      <c r="H117" s="28"/>
      <c r="I117" s="25"/>
    </row>
    <row r="118" spans="1:9">
      <c r="A118" s="33"/>
      <c r="B118" s="374"/>
      <c r="C118" s="352"/>
      <c r="D118" s="353"/>
      <c r="E118" s="30"/>
      <c r="F118" s="29"/>
      <c r="G118" s="27"/>
      <c r="H118" s="28"/>
      <c r="I118" s="25"/>
    </row>
    <row r="119" spans="1:9">
      <c r="A119" s="33"/>
      <c r="B119" s="374"/>
      <c r="C119" s="352"/>
      <c r="D119" s="353"/>
      <c r="E119" s="30"/>
      <c r="F119" s="29"/>
      <c r="G119" s="27"/>
      <c r="H119" s="28"/>
      <c r="I119" s="25"/>
    </row>
    <row r="120" spans="1:9">
      <c r="A120" s="33"/>
      <c r="B120" s="374"/>
      <c r="C120" s="352"/>
      <c r="D120" s="353"/>
      <c r="E120" s="30"/>
      <c r="F120" s="29"/>
      <c r="G120" s="27"/>
      <c r="H120" s="28"/>
      <c r="I120" s="25"/>
    </row>
    <row r="121" spans="1:9">
      <c r="A121" s="33"/>
      <c r="B121" s="374"/>
      <c r="C121" s="352"/>
      <c r="D121" s="353"/>
      <c r="E121" s="30"/>
      <c r="F121" s="29"/>
      <c r="G121" s="27"/>
      <c r="H121" s="28"/>
      <c r="I121" s="25"/>
    </row>
    <row r="122" spans="1:9">
      <c r="A122" s="33"/>
      <c r="B122" s="374"/>
      <c r="C122" s="352"/>
      <c r="D122" s="353"/>
      <c r="E122" s="30"/>
      <c r="F122" s="29"/>
      <c r="G122" s="27"/>
      <c r="H122" s="28"/>
      <c r="I122" s="25"/>
    </row>
    <row r="123" spans="1:9">
      <c r="A123" s="33"/>
      <c r="B123" s="374"/>
      <c r="C123" s="352"/>
      <c r="D123" s="353"/>
      <c r="E123" s="30"/>
      <c r="F123" s="29"/>
      <c r="G123" s="27"/>
      <c r="H123" s="28"/>
      <c r="I123" s="25"/>
    </row>
    <row r="124" spans="1:9">
      <c r="A124" s="33"/>
      <c r="B124" s="371"/>
      <c r="C124" s="352"/>
      <c r="D124" s="353"/>
      <c r="E124" s="30"/>
      <c r="F124" s="29"/>
      <c r="G124" s="27"/>
      <c r="H124" s="28"/>
      <c r="I124" s="25"/>
    </row>
    <row r="125" spans="1:9">
      <c r="A125" s="33"/>
      <c r="B125" s="374"/>
      <c r="C125" s="352"/>
      <c r="D125" s="353"/>
      <c r="E125" s="30"/>
      <c r="F125" s="29"/>
      <c r="G125" s="27"/>
      <c r="H125" s="28"/>
      <c r="I125" s="25"/>
    </row>
    <row r="126" spans="1:9">
      <c r="A126" s="33"/>
      <c r="B126" s="374"/>
      <c r="C126" s="352"/>
      <c r="D126" s="353"/>
      <c r="E126" s="30"/>
      <c r="F126" s="29"/>
      <c r="G126" s="27"/>
      <c r="H126" s="28"/>
      <c r="I126" s="25"/>
    </row>
    <row r="127" spans="1:9">
      <c r="A127" s="33"/>
      <c r="B127" s="371"/>
      <c r="C127" s="352"/>
      <c r="D127" s="353"/>
      <c r="E127" s="30"/>
      <c r="F127" s="29"/>
      <c r="G127" s="27"/>
      <c r="H127" s="28"/>
      <c r="I127" s="25"/>
    </row>
    <row r="128" spans="1:9">
      <c r="A128" s="33"/>
      <c r="B128" s="376"/>
      <c r="C128" s="340"/>
      <c r="D128" s="341"/>
      <c r="E128" s="30"/>
      <c r="F128" s="29"/>
      <c r="G128" s="27"/>
      <c r="H128" s="28"/>
      <c r="I128" s="25"/>
    </row>
    <row r="129" spans="1:9">
      <c r="A129" s="32"/>
      <c r="B129" s="354"/>
      <c r="C129" s="352"/>
      <c r="D129" s="353"/>
      <c r="E129" s="76"/>
      <c r="F129" s="50"/>
      <c r="G129" s="77"/>
      <c r="H129" s="78"/>
      <c r="I129" s="26"/>
    </row>
    <row r="130" spans="1:9">
      <c r="A130" s="32"/>
      <c r="B130" s="354"/>
      <c r="C130" s="352"/>
      <c r="D130" s="353"/>
      <c r="E130" s="79"/>
      <c r="F130" s="80"/>
      <c r="G130" s="81"/>
      <c r="H130" s="82"/>
      <c r="I130" s="26"/>
    </row>
    <row r="131" spans="1:9">
      <c r="A131" s="36"/>
      <c r="B131" s="375"/>
      <c r="C131" s="352"/>
      <c r="D131" s="353"/>
      <c r="E131" s="79"/>
      <c r="F131" s="80"/>
      <c r="G131" s="81"/>
      <c r="H131" s="82"/>
      <c r="I131" s="25"/>
    </row>
    <row r="132" spans="1:9">
      <c r="A132" s="33"/>
      <c r="B132" s="371"/>
      <c r="C132" s="352"/>
      <c r="D132" s="353"/>
      <c r="E132" s="30"/>
      <c r="F132" s="29"/>
      <c r="G132" s="27"/>
      <c r="H132" s="28"/>
      <c r="I132" s="25"/>
    </row>
    <row r="133" spans="1:9">
      <c r="A133" s="33"/>
      <c r="B133" s="371"/>
      <c r="C133" s="352"/>
      <c r="D133" s="353"/>
      <c r="E133" s="30"/>
      <c r="F133" s="29"/>
      <c r="G133" s="27"/>
      <c r="H133" s="28"/>
      <c r="I133" s="25"/>
    </row>
    <row r="134" spans="1:9">
      <c r="A134" s="33"/>
      <c r="B134" s="371"/>
      <c r="C134" s="352"/>
      <c r="D134" s="353"/>
      <c r="E134" s="30"/>
      <c r="F134" s="29"/>
      <c r="G134" s="27"/>
      <c r="H134" s="28"/>
      <c r="I134" s="25"/>
    </row>
    <row r="135" spans="1:9">
      <c r="A135" s="33"/>
      <c r="B135" s="371"/>
      <c r="C135" s="352"/>
      <c r="D135" s="353"/>
      <c r="E135" s="30"/>
      <c r="F135" s="29"/>
      <c r="G135" s="27"/>
      <c r="H135" s="28"/>
      <c r="I135" s="25"/>
    </row>
    <row r="136" spans="1:9" ht="15.75" thickBot="1">
      <c r="A136" s="33"/>
      <c r="B136" s="371"/>
      <c r="C136" s="352"/>
      <c r="D136" s="353"/>
      <c r="E136" s="30"/>
      <c r="F136" s="29"/>
      <c r="G136" s="27"/>
      <c r="H136" s="28"/>
      <c r="I136" s="25"/>
    </row>
    <row r="137" spans="1:9">
      <c r="A137" s="328"/>
      <c r="B137" s="328"/>
      <c r="C137" s="12"/>
      <c r="D137" s="12"/>
      <c r="E137" s="329"/>
      <c r="F137" s="330"/>
      <c r="G137" s="330"/>
      <c r="H137" s="330"/>
      <c r="I137" s="331"/>
    </row>
    <row r="138" spans="1:9" ht="15.75" thickBot="1">
      <c r="A138" s="335" t="s">
        <v>9</v>
      </c>
      <c r="B138" s="336"/>
      <c r="C138" s="336"/>
      <c r="D138" s="19"/>
      <c r="E138" s="332"/>
      <c r="F138" s="333"/>
      <c r="G138" s="333"/>
      <c r="H138" s="333"/>
      <c r="I138" s="334"/>
    </row>
    <row r="139" spans="1:9">
      <c r="A139" s="15"/>
      <c r="B139" s="12"/>
      <c r="C139" s="326" t="s">
        <v>19</v>
      </c>
      <c r="D139" s="327"/>
      <c r="E139" s="12"/>
      <c r="F139" s="12"/>
      <c r="G139" s="12"/>
      <c r="H139" s="12"/>
      <c r="I139" s="12"/>
    </row>
    <row r="140" spans="1:9">
      <c r="A140" s="16"/>
      <c r="B140" s="16"/>
      <c r="C140" s="16" t="s">
        <v>18</v>
      </c>
      <c r="D140" s="16"/>
      <c r="E140" s="41"/>
      <c r="F140" s="20" t="s">
        <v>21</v>
      </c>
      <c r="G140" s="3"/>
      <c r="H140" s="4"/>
      <c r="I140" s="24"/>
    </row>
    <row r="141" spans="1:9">
      <c r="A141" t="s">
        <v>25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23</v>
      </c>
      <c r="D143" s="23" t="s">
        <v>27</v>
      </c>
      <c r="E143" s="9"/>
      <c r="F143" s="9"/>
      <c r="G143" s="9"/>
      <c r="H143" s="10"/>
      <c r="I143" s="11"/>
    </row>
    <row r="144" spans="1:9">
      <c r="A144" t="s">
        <v>26</v>
      </c>
      <c r="D144" t="s">
        <v>31</v>
      </c>
      <c r="E144" s="21"/>
      <c r="F144" s="20"/>
      <c r="G144" s="9"/>
      <c r="H144" s="10"/>
      <c r="I144" s="11"/>
    </row>
    <row r="146" spans="1:4">
      <c r="A146" s="23" t="s">
        <v>24</v>
      </c>
    </row>
    <row r="147" spans="1:4">
      <c r="C147" s="22"/>
      <c r="D147" s="20" t="s">
        <v>17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original quote</vt:lpstr>
      <vt:lpstr>final quote </vt:lpstr>
      <vt:lpstr>Reconciled Qty with Contr's amt</vt:lpstr>
      <vt:lpstr>'final quote '!Print_Area</vt:lpstr>
      <vt:lpstr>'original quote'!Print_Area</vt:lpstr>
      <vt:lpstr>'final quote '!Print_Titles</vt:lpstr>
      <vt:lpstr>'original quote'!Print_Titles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2021-11-24T01:09:44Z</cp:lastPrinted>
  <dcterms:created xsi:type="dcterms:W3CDTF">2013-04-08T01:32:43Z</dcterms:created>
  <dcterms:modified xsi:type="dcterms:W3CDTF">2023-10-18T08:45:27Z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