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8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I12" i="1"/>
  <c r="I13" i="1"/>
  <c r="I14" i="1"/>
  <c r="I15" i="1"/>
  <c r="I16" i="1"/>
  <c r="I17" i="1"/>
  <c r="I18" i="1"/>
  <c r="I19" i="1"/>
  <c r="I20" i="1"/>
  <c r="I21" i="1"/>
  <c r="I11" i="1"/>
  <c r="D57" i="1"/>
  <c r="D58" i="1" l="1"/>
  <c r="D59" i="1"/>
  <c r="D60" i="1"/>
  <c r="D61" i="1"/>
  <c r="D62" i="1"/>
  <c r="D63" i="1"/>
  <c r="D64" i="1"/>
  <c r="F13" i="1" l="1"/>
  <c r="F14" i="1" s="1"/>
  <c r="F15" i="1" s="1"/>
  <c r="F16" i="1" s="1"/>
  <c r="F17" i="1" s="1"/>
  <c r="F18" i="1" s="1"/>
  <c r="F19" i="1" s="1"/>
  <c r="F20" i="1" s="1"/>
  <c r="F21" i="1" s="1"/>
  <c r="F12" i="1"/>
  <c r="D5" i="1"/>
  <c r="D12" i="1" s="1"/>
  <c r="B13" i="1"/>
  <c r="B14" i="1" s="1"/>
  <c r="B12" i="1"/>
  <c r="G5" i="1"/>
  <c r="C12" i="1"/>
  <c r="C11" i="1"/>
  <c r="D11" i="1" l="1"/>
  <c r="D13" i="1"/>
  <c r="D14" i="1"/>
  <c r="B15" i="1"/>
  <c r="C14" i="1"/>
  <c r="C13" i="1"/>
  <c r="G12" i="1"/>
  <c r="G11" i="1"/>
  <c r="G13" i="1"/>
  <c r="G14" i="1"/>
  <c r="B16" i="1" l="1"/>
  <c r="C15" i="1"/>
  <c r="G15" i="1"/>
  <c r="D15" i="1"/>
  <c r="B17" i="1" l="1"/>
  <c r="G16" i="1"/>
  <c r="C16" i="1"/>
  <c r="D16" i="1"/>
  <c r="B18" i="1" l="1"/>
  <c r="C17" i="1"/>
  <c r="G17" i="1"/>
  <c r="D17" i="1"/>
  <c r="B19" i="1" l="1"/>
  <c r="G18" i="1"/>
  <c r="C18" i="1"/>
  <c r="D18" i="1"/>
  <c r="B20" i="1" l="1"/>
  <c r="C19" i="1"/>
  <c r="G19" i="1"/>
  <c r="D19" i="1"/>
  <c r="B21" i="1" l="1"/>
  <c r="G20" i="1"/>
  <c r="C20" i="1"/>
  <c r="D20" i="1"/>
  <c r="C21" i="1" l="1"/>
  <c r="G21" i="1"/>
  <c r="D21" i="1"/>
</calcChain>
</file>

<file path=xl/sharedStrings.xml><?xml version="1.0" encoding="utf-8"?>
<sst xmlns="http://schemas.openxmlformats.org/spreadsheetml/2006/main" count="38" uniqueCount="31">
  <si>
    <t>u0</t>
  </si>
  <si>
    <t>u1</t>
  </si>
  <si>
    <t>Tabs - Tamb</t>
  </si>
  <si>
    <t>Heat loss</t>
  </si>
  <si>
    <t>(W/m)</t>
  </si>
  <si>
    <t>(°C)</t>
  </si>
  <si>
    <t>Eq 1</t>
  </si>
  <si>
    <t>Eq2</t>
  </si>
  <si>
    <t>DT</t>
  </si>
  <si>
    <t>uo*DT + u1*DT^2</t>
  </si>
  <si>
    <t>uo*DT + u1*DT^4</t>
  </si>
  <si>
    <t>Heat loss fit 1</t>
  </si>
  <si>
    <t>Heat loss fit2</t>
  </si>
  <si>
    <t>fit 1</t>
  </si>
  <si>
    <t>fit 2</t>
  </si>
  <si>
    <t>fit NREL</t>
  </si>
  <si>
    <t>Tabs</t>
  </si>
  <si>
    <t>Absorber temperature</t>
  </si>
  <si>
    <t>Tamb</t>
  </si>
  <si>
    <t>fit 1 and fit 2 calculated by fcuevas</t>
  </si>
  <si>
    <t>fit NREL from Report "Heat loss Testing of Schott's 2008 PTR70 Parabolic Trough Receiver2</t>
  </si>
  <si>
    <t>Coefficients Soltoke paint coating</t>
  </si>
  <si>
    <t>Coefficients PTR70</t>
  </si>
  <si>
    <t>Emittance Soltoke</t>
  </si>
  <si>
    <t>Info from Aldo (mail 24.02.2015)</t>
  </si>
  <si>
    <t>Dabs</t>
  </si>
  <si>
    <t>Absorber diameter</t>
  </si>
  <si>
    <t>mm</t>
  </si>
  <si>
    <t>Ambient temperature ()</t>
  </si>
  <si>
    <t>°C</t>
  </si>
  <si>
    <t>Relevant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</si>
</sst>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6" xfId="0" applyFont="1" applyBorder="1"/>
    <xf numFmtId="0" fontId="0" fillId="0" borderId="10" xfId="0" applyBorder="1"/>
    <xf numFmtId="0" fontId="0" fillId="0" borderId="13" xfId="0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37</xdr:row>
      <xdr:rowOff>123825</xdr:rowOff>
    </xdr:from>
    <xdr:to>
      <xdr:col>5</xdr:col>
      <xdr:colOff>219075</xdr:colOff>
      <xdr:row>52</xdr:row>
      <xdr:rowOff>19050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858000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"/>
  <sheetViews>
    <sheetView tabSelected="1" workbookViewId="0">
      <selection activeCell="I25" sqref="I25"/>
    </sheetView>
  </sheetViews>
  <sheetFormatPr defaultRowHeight="15" x14ac:dyDescent="0.25"/>
  <cols>
    <col min="2" max="2" width="13.28515625" customWidth="1"/>
    <col min="3" max="3" width="20.28515625" customWidth="1"/>
    <col min="4" max="4" width="22.5703125" customWidth="1"/>
    <col min="7" max="7" width="9" bestFit="1" customWidth="1"/>
    <col min="9" max="9" width="12" bestFit="1" customWidth="1"/>
  </cols>
  <sheetData>
    <row r="1" spans="2:9" ht="15.75" thickBot="1" x14ac:dyDescent="0.3"/>
    <row r="2" spans="2:9" ht="15.75" thickBot="1" x14ac:dyDescent="0.3">
      <c r="C2" s="39" t="s">
        <v>21</v>
      </c>
      <c r="D2" s="40"/>
      <c r="F2" s="39" t="s">
        <v>22</v>
      </c>
      <c r="G2" s="40"/>
    </row>
    <row r="3" spans="2:9" ht="15.75" thickBot="1" x14ac:dyDescent="0.3">
      <c r="B3" s="9"/>
      <c r="C3" s="6" t="s">
        <v>13</v>
      </c>
      <c r="D3" s="5" t="s">
        <v>14</v>
      </c>
      <c r="F3" s="9"/>
      <c r="G3" s="15" t="s">
        <v>15</v>
      </c>
    </row>
    <row r="4" spans="2:9" x14ac:dyDescent="0.25">
      <c r="B4" s="10" t="s">
        <v>0</v>
      </c>
      <c r="C4" s="7">
        <v>0.17990023569999999</v>
      </c>
      <c r="D4" s="4">
        <v>0.92647579999999996</v>
      </c>
      <c r="F4" s="10" t="s">
        <v>0</v>
      </c>
      <c r="G4" s="14">
        <v>0.14099999999999999</v>
      </c>
      <c r="I4">
        <v>0.1289282933</v>
      </c>
    </row>
    <row r="5" spans="2:9" ht="15.75" thickBot="1" x14ac:dyDescent="0.3">
      <c r="B5" s="2" t="s">
        <v>1</v>
      </c>
      <c r="C5" s="8">
        <v>6.1823889999999999E-3</v>
      </c>
      <c r="D5" s="3">
        <f>5.37063485*10^-8</f>
        <v>5.3706348500000005E-8</v>
      </c>
      <c r="F5" s="2" t="s">
        <v>1</v>
      </c>
      <c r="G5" s="13">
        <f>6.48*10^-9</f>
        <v>6.4800000000000008E-9</v>
      </c>
      <c r="I5">
        <f>0.000000010543304</f>
        <v>1.0543304E-8</v>
      </c>
    </row>
    <row r="6" spans="2:9" x14ac:dyDescent="0.25">
      <c r="B6" s="11"/>
      <c r="C6" s="12"/>
      <c r="D6" s="12"/>
    </row>
    <row r="7" spans="2:9" x14ac:dyDescent="0.25">
      <c r="B7" s="11"/>
      <c r="C7" s="12"/>
      <c r="D7" s="12"/>
    </row>
    <row r="8" spans="2:9" ht="15.75" thickBot="1" x14ac:dyDescent="0.3"/>
    <row r="9" spans="2:9" x14ac:dyDescent="0.25">
      <c r="B9" s="16" t="s">
        <v>8</v>
      </c>
      <c r="C9" s="17" t="s">
        <v>11</v>
      </c>
      <c r="D9" s="18" t="s">
        <v>12</v>
      </c>
      <c r="E9" s="19"/>
      <c r="F9" s="16" t="s">
        <v>16</v>
      </c>
      <c r="G9" s="20" t="s">
        <v>3</v>
      </c>
    </row>
    <row r="10" spans="2:9" ht="15.75" thickBot="1" x14ac:dyDescent="0.3">
      <c r="B10" s="21" t="s">
        <v>5</v>
      </c>
      <c r="C10" s="22" t="s">
        <v>4</v>
      </c>
      <c r="D10" s="23" t="s">
        <v>4</v>
      </c>
      <c r="E10" s="19"/>
      <c r="F10" s="21" t="s">
        <v>5</v>
      </c>
      <c r="G10" s="24" t="s">
        <v>4</v>
      </c>
    </row>
    <row r="11" spans="2:9" x14ac:dyDescent="0.25">
      <c r="B11" s="25">
        <v>60</v>
      </c>
      <c r="C11" s="26">
        <f>$C$4*B11+$C$5*B11^2</f>
        <v>33.050614541999998</v>
      </c>
      <c r="D11" s="27">
        <f>$D$4*B11+$D$5*B11^4</f>
        <v>56.284582276559995</v>
      </c>
      <c r="E11" s="19"/>
      <c r="F11" s="25">
        <v>60</v>
      </c>
      <c r="G11" s="28">
        <f t="shared" ref="G11:I21" si="0">$G$4*B11+$G$5*B11^4</f>
        <v>8.5439807999999999</v>
      </c>
      <c r="I11" s="28">
        <f>$I$4*F11+$I$5*F11^4</f>
        <v>7.8723388178399993</v>
      </c>
    </row>
    <row r="12" spans="2:9" x14ac:dyDescent="0.25">
      <c r="B12" s="29">
        <f>B11+20</f>
        <v>80</v>
      </c>
      <c r="C12" s="30">
        <f>$C$4*B12+$C$5*B12^2</f>
        <v>53.959308456000002</v>
      </c>
      <c r="D12" s="31">
        <f t="shared" ref="D12:D21" si="1">$D$4*B12+$D$5*B12^4</f>
        <v>76.317876034560001</v>
      </c>
      <c r="E12" s="19"/>
      <c r="F12" s="29">
        <f>F11+20</f>
        <v>80</v>
      </c>
      <c r="G12" s="32">
        <f t="shared" si="0"/>
        <v>11.545420799999999</v>
      </c>
      <c r="I12" s="28">
        <f t="shared" ref="I12:I21" si="2">$I$4*F12+$I$5*F12^4</f>
        <v>10.74611719584</v>
      </c>
    </row>
    <row r="13" spans="2:9" x14ac:dyDescent="0.25">
      <c r="B13" s="29">
        <f t="shared" ref="B13:B21" si="3">B12+20</f>
        <v>100</v>
      </c>
      <c r="C13" s="30">
        <f>$C$4*B13+$C$5*B13^2</f>
        <v>79.813913569999997</v>
      </c>
      <c r="D13" s="31">
        <f t="shared" si="1"/>
        <v>98.018214849999993</v>
      </c>
      <c r="E13" s="19"/>
      <c r="F13" s="29">
        <f t="shared" ref="F13:F21" si="4">F12+20</f>
        <v>100</v>
      </c>
      <c r="G13" s="32">
        <f t="shared" si="0"/>
        <v>14.747999999999998</v>
      </c>
      <c r="I13" s="28">
        <f t="shared" si="2"/>
        <v>13.947159729999999</v>
      </c>
    </row>
    <row r="14" spans="2:9" x14ac:dyDescent="0.25">
      <c r="B14" s="29">
        <f t="shared" si="3"/>
        <v>120</v>
      </c>
      <c r="C14" s="30">
        <f>$C$4*B14+$C$5*B14^2</f>
        <v>110.614429884</v>
      </c>
      <c r="D14" s="31">
        <f t="shared" si="1"/>
        <v>122.31364442495999</v>
      </c>
      <c r="E14" s="19"/>
      <c r="F14" s="29">
        <f t="shared" si="4"/>
        <v>120</v>
      </c>
      <c r="G14" s="32">
        <f t="shared" si="0"/>
        <v>18.263692799999998</v>
      </c>
      <c r="I14" s="28">
        <f t="shared" si="2"/>
        <v>17.657654713439999</v>
      </c>
    </row>
    <row r="15" spans="2:9" x14ac:dyDescent="0.25">
      <c r="B15" s="29">
        <f t="shared" si="3"/>
        <v>140</v>
      </c>
      <c r="C15" s="30">
        <f t="shared" ref="C15:C21" si="5">$C$4*B15+$C$5*B15^2</f>
        <v>146.36085739800001</v>
      </c>
      <c r="D15" s="31">
        <f t="shared" si="1"/>
        <v>150.33844283976001</v>
      </c>
      <c r="E15" s="19"/>
      <c r="F15" s="29">
        <f t="shared" si="4"/>
        <v>140</v>
      </c>
      <c r="G15" s="32">
        <f t="shared" si="0"/>
        <v>22.229356799999998</v>
      </c>
      <c r="I15" s="28">
        <f t="shared" si="2"/>
        <v>22.100276726640001</v>
      </c>
    </row>
    <row r="16" spans="2:9" x14ac:dyDescent="0.25">
      <c r="B16" s="29">
        <f t="shared" si="3"/>
        <v>160</v>
      </c>
      <c r="C16" s="30">
        <f t="shared" si="5"/>
        <v>187.05319611200002</v>
      </c>
      <c r="D16" s="31">
        <f t="shared" si="1"/>
        <v>183.43312055296002</v>
      </c>
      <c r="E16" s="19"/>
      <c r="F16" s="29">
        <f t="shared" si="4"/>
        <v>160</v>
      </c>
      <c r="G16" s="32">
        <f t="shared" si="0"/>
        <v>26.806732799999999</v>
      </c>
      <c r="I16" s="28">
        <f t="shared" si="2"/>
        <v>27.538186637439999</v>
      </c>
    </row>
    <row r="17" spans="2:9" x14ac:dyDescent="0.25">
      <c r="B17" s="29">
        <f t="shared" si="3"/>
        <v>180</v>
      </c>
      <c r="C17" s="30">
        <f t="shared" si="5"/>
        <v>232.69144602599999</v>
      </c>
      <c r="D17" s="31">
        <f t="shared" si="1"/>
        <v>223.14442040135998</v>
      </c>
      <c r="E17" s="19"/>
      <c r="F17" s="29">
        <f t="shared" si="4"/>
        <v>180</v>
      </c>
      <c r="G17" s="32">
        <f t="shared" si="0"/>
        <v>32.182444799999999</v>
      </c>
      <c r="I17" s="28">
        <f t="shared" si="2"/>
        <v>34.275031601039998</v>
      </c>
    </row>
    <row r="18" spans="2:9" x14ac:dyDescent="0.25">
      <c r="B18" s="29">
        <f t="shared" si="3"/>
        <v>200</v>
      </c>
      <c r="C18" s="30">
        <f t="shared" si="5"/>
        <v>283.27560713999998</v>
      </c>
      <c r="D18" s="31">
        <f t="shared" si="1"/>
        <v>271.22531759999998</v>
      </c>
      <c r="E18" s="19"/>
      <c r="F18" s="29">
        <f t="shared" si="4"/>
        <v>200</v>
      </c>
      <c r="G18" s="32">
        <f t="shared" si="0"/>
        <v>38.567999999999998</v>
      </c>
      <c r="I18" s="28">
        <f t="shared" si="2"/>
        <v>42.654945060000003</v>
      </c>
    </row>
    <row r="19" spans="2:9" x14ac:dyDescent="0.25">
      <c r="B19" s="29">
        <f t="shared" si="3"/>
        <v>220</v>
      </c>
      <c r="C19" s="30">
        <f t="shared" si="5"/>
        <v>338.80567945400003</v>
      </c>
      <c r="D19" s="31">
        <f t="shared" si="1"/>
        <v>329.63501974216001</v>
      </c>
      <c r="E19" s="19"/>
      <c r="F19" s="29">
        <f t="shared" si="4"/>
        <v>220</v>
      </c>
      <c r="G19" s="32">
        <f t="shared" si="0"/>
        <v>46.1997888</v>
      </c>
      <c r="I19" s="28">
        <f t="shared" si="2"/>
        <v>53.062546744240002</v>
      </c>
    </row>
    <row r="20" spans="2:9" x14ac:dyDescent="0.25">
      <c r="B20" s="29">
        <f t="shared" si="3"/>
        <v>240</v>
      </c>
      <c r="C20" s="30">
        <f t="shared" si="5"/>
        <v>399.28166296799998</v>
      </c>
      <c r="D20" s="31">
        <f t="shared" si="1"/>
        <v>400.53896679935997</v>
      </c>
      <c r="E20" s="19"/>
      <c r="F20" s="29">
        <f t="shared" si="4"/>
        <v>240</v>
      </c>
      <c r="G20" s="32">
        <f t="shared" si="0"/>
        <v>55.339084799999995</v>
      </c>
      <c r="I20" s="28">
        <f t="shared" si="2"/>
        <v>65.922942671040005</v>
      </c>
    </row>
    <row r="21" spans="2:9" ht="15.75" thickBot="1" x14ac:dyDescent="0.3">
      <c r="B21" s="33">
        <f t="shared" si="3"/>
        <v>260</v>
      </c>
      <c r="C21" s="34">
        <f t="shared" si="5"/>
        <v>464.703557682</v>
      </c>
      <c r="D21" s="35">
        <f t="shared" si="1"/>
        <v>486.30883112136002</v>
      </c>
      <c r="E21" s="19"/>
      <c r="F21" s="33">
        <f t="shared" si="4"/>
        <v>260</v>
      </c>
      <c r="G21" s="36">
        <f t="shared" si="0"/>
        <v>66.272044800000003</v>
      </c>
      <c r="I21" s="28">
        <f t="shared" si="2"/>
        <v>81.701725145040001</v>
      </c>
    </row>
    <row r="24" spans="2:9" x14ac:dyDescent="0.25">
      <c r="B24" s="1" t="s">
        <v>6</v>
      </c>
      <c r="C24" s="1" t="s">
        <v>9</v>
      </c>
    </row>
    <row r="25" spans="2:9" x14ac:dyDescent="0.25">
      <c r="B25" s="1" t="s">
        <v>7</v>
      </c>
      <c r="C25" s="1" t="s">
        <v>10</v>
      </c>
    </row>
    <row r="26" spans="2:9" x14ac:dyDescent="0.25">
      <c r="B26" s="1" t="s">
        <v>8</v>
      </c>
      <c r="C26" s="1" t="s">
        <v>2</v>
      </c>
    </row>
    <row r="27" spans="2:9" x14ac:dyDescent="0.25">
      <c r="B27" s="1" t="s">
        <v>16</v>
      </c>
      <c r="C27" s="1" t="s">
        <v>17</v>
      </c>
    </row>
    <row r="29" spans="2:9" x14ac:dyDescent="0.25">
      <c r="B29" s="1" t="s">
        <v>30</v>
      </c>
    </row>
    <row r="30" spans="2:9" x14ac:dyDescent="0.25">
      <c r="B30" s="1" t="s">
        <v>18</v>
      </c>
      <c r="C30" s="1" t="s">
        <v>28</v>
      </c>
      <c r="D30" s="38">
        <v>30</v>
      </c>
      <c r="E30" s="38" t="s">
        <v>29</v>
      </c>
    </row>
    <row r="31" spans="2:9" x14ac:dyDescent="0.25">
      <c r="B31" s="37" t="s">
        <v>25</v>
      </c>
      <c r="C31" s="37" t="s">
        <v>26</v>
      </c>
      <c r="D31" s="38">
        <v>70</v>
      </c>
      <c r="E31" s="38" t="s">
        <v>27</v>
      </c>
    </row>
    <row r="33" spans="2:2" x14ac:dyDescent="0.25">
      <c r="B33" t="s">
        <v>19</v>
      </c>
    </row>
    <row r="34" spans="2:2" x14ac:dyDescent="0.25">
      <c r="B34" t="s">
        <v>20</v>
      </c>
    </row>
    <row r="36" spans="2:2" x14ac:dyDescent="0.25">
      <c r="B36" t="s">
        <v>23</v>
      </c>
    </row>
    <row r="37" spans="2:2" x14ac:dyDescent="0.25">
      <c r="B37" t="s">
        <v>24</v>
      </c>
    </row>
    <row r="57" spans="3:4" x14ac:dyDescent="0.25">
      <c r="C57">
        <v>100</v>
      </c>
      <c r="D57">
        <f>0.000001*C57^2+0.0006*C57+0.0767</f>
        <v>0.1467</v>
      </c>
    </row>
    <row r="58" spans="3:4" x14ac:dyDescent="0.25">
      <c r="C58">
        <v>150</v>
      </c>
      <c r="D58">
        <f t="shared" ref="D58:D64" si="6">0.000001*C58^2+0.0006*C58+0.0767</f>
        <v>0.18919999999999998</v>
      </c>
    </row>
    <row r="59" spans="3:4" x14ac:dyDescent="0.25">
      <c r="C59">
        <v>200</v>
      </c>
      <c r="D59">
        <f t="shared" si="6"/>
        <v>0.23670000000000002</v>
      </c>
    </row>
    <row r="60" spans="3:4" x14ac:dyDescent="0.25">
      <c r="C60">
        <v>250</v>
      </c>
      <c r="D60">
        <f t="shared" si="6"/>
        <v>0.28920000000000001</v>
      </c>
    </row>
    <row r="61" spans="3:4" x14ac:dyDescent="0.25">
      <c r="C61">
        <v>300</v>
      </c>
      <c r="D61">
        <f t="shared" si="6"/>
        <v>0.34670000000000001</v>
      </c>
    </row>
    <row r="62" spans="3:4" x14ac:dyDescent="0.25">
      <c r="C62">
        <v>350</v>
      </c>
      <c r="D62">
        <f t="shared" si="6"/>
        <v>0.40920000000000001</v>
      </c>
    </row>
    <row r="63" spans="3:4" x14ac:dyDescent="0.25">
      <c r="C63">
        <v>400</v>
      </c>
      <c r="D63">
        <f t="shared" si="6"/>
        <v>0.47670000000000001</v>
      </c>
    </row>
    <row r="64" spans="3:4" x14ac:dyDescent="0.25">
      <c r="C64">
        <v>450</v>
      </c>
      <c r="D64">
        <f t="shared" si="6"/>
        <v>0.54919999999999991</v>
      </c>
    </row>
  </sheetData>
  <mergeCells count="2">
    <mergeCell ref="C2:D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Fraunhofer ISE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Ignacio Cuevas González</dc:creator>
  <cp:lastModifiedBy>Felipe Ignacio Cuevas González</cp:lastModifiedBy>
  <dcterms:created xsi:type="dcterms:W3CDTF">2015-02-25T13:16:49Z</dcterms:created>
  <dcterms:modified xsi:type="dcterms:W3CDTF">2015-06-17T09:52:20Z</dcterms:modified>
</cp:coreProperties>
</file>