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7526896-57D3-48A5-8AA7-4FC857EBBA95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ummary" sheetId="12" r:id="rId1"/>
    <sheet name="singleReacChar" sheetId="13" r:id="rId2"/>
    <sheet name="twoReacChar" sheetId="14" r:id="rId3"/>
    <sheet name="threeReacChar" sheetId="15" r:id="rId4"/>
    <sheet name="PMMA_const_full" sheetId="1" r:id="rId5"/>
    <sheet name="PMMA_const_hybrid" sheetId="2" r:id="rId6"/>
    <sheet name="PMMA_linear_full" sheetId="3" r:id="rId7"/>
    <sheet name="PMMA_linear_hybrid" sheetId="4" r:id="rId8"/>
    <sheet name="E_Glass_const_full" sheetId="5" r:id="rId9"/>
    <sheet name="E_Glass_const_hybrid" sheetId="8" r:id="rId10"/>
    <sheet name="E_Glass_linear_full" sheetId="6" r:id="rId11"/>
    <sheet name="E_Glass_linear_hybrid" sheetId="7" r:id="rId12"/>
    <sheet name="E_Glass_linear_full_2mass" sheetId="9" r:id="rId13"/>
    <sheet name="E_Glass_linear_full_mass_fbtemp" sheetId="10" r:id="rId14"/>
    <sheet name="multiReactionCharringHybrid" sheetId="11" r:id="rId15"/>
  </sheets>
  <definedNames>
    <definedName name="_xlnm._FilterDatabase" localSheetId="0" hidden="1">Summary!$A$2:$H$11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2" l="1"/>
  <c r="K6" i="12"/>
  <c r="K7" i="12"/>
  <c r="K4" i="12"/>
  <c r="K9" i="12"/>
  <c r="K8" i="12"/>
  <c r="K10" i="12"/>
  <c r="K11" i="12"/>
  <c r="K3" i="12"/>
  <c r="G6" i="12"/>
  <c r="D272" i="13"/>
  <c r="D269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7" i="14"/>
  <c r="D256" i="14"/>
  <c r="D255" i="14"/>
  <c r="D254" i="14"/>
  <c r="D253" i="14"/>
  <c r="D252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K15" i="12"/>
  <c r="K19" i="12"/>
  <c r="K18" i="12"/>
  <c r="K22" i="12"/>
  <c r="K21" i="12"/>
  <c r="K17" i="12"/>
  <c r="K16" i="12"/>
  <c r="K20" i="12"/>
  <c r="K14" i="12"/>
  <c r="K26" i="12"/>
  <c r="K29" i="12"/>
  <c r="K28" i="12"/>
  <c r="K27" i="12"/>
  <c r="K30" i="12"/>
  <c r="K33" i="12"/>
  <c r="K34" i="12"/>
  <c r="K31" i="12"/>
  <c r="K32" i="12"/>
  <c r="K25" i="12"/>
  <c r="G3" i="12"/>
  <c r="G8" i="12"/>
  <c r="G9" i="12"/>
  <c r="G4" i="12"/>
  <c r="G7" i="12"/>
  <c r="G5" i="12"/>
  <c r="G10" i="12"/>
  <c r="G11" i="12"/>
  <c r="D273" i="13" l="1"/>
  <c r="D260" i="14"/>
  <c r="G17" i="12"/>
  <c r="G20" i="12"/>
  <c r="G14" i="12"/>
  <c r="G18" i="12"/>
  <c r="G15" i="12"/>
  <c r="G22" i="12"/>
  <c r="G21" i="12"/>
  <c r="G19" i="12"/>
  <c r="G16" i="12"/>
  <c r="G26" i="12"/>
  <c r="G27" i="12"/>
  <c r="G31" i="12"/>
  <c r="G30" i="12"/>
  <c r="G32" i="12"/>
  <c r="G28" i="12"/>
  <c r="G29" i="12"/>
  <c r="G33" i="12"/>
  <c r="G34" i="12"/>
  <c r="G25" i="12"/>
  <c r="D307" i="15"/>
  <c r="D306" i="15"/>
  <c r="D305" i="15"/>
  <c r="D304" i="15"/>
  <c r="D303" i="15"/>
  <c r="D302" i="15"/>
  <c r="D301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310" i="15" l="1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186" i="15" l="1"/>
  <c r="D155" i="15"/>
  <c r="D279" i="15"/>
  <c r="D248" i="15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105" i="13" l="1"/>
  <c r="D252" i="13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l="1"/>
  <c r="D18" i="10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<sst xmlns="http://schemas.openxmlformats.org/spreadsheetml/2006/main" count="1288" uniqueCount="113">
  <si>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</si>
  <si>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</si>
  <si>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</si>
  <si>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</si>
  <si>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</si>
  <si>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</si>
  <si>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</si>
  <si>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</si>
  <si>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</si>
  <si>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</si>
  <si>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</si>
  <si>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</si>
  <si>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</si>
  <si>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</si>
  <si>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</si>
  <si>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</si>
  <si>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</si>
  <si>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</si>
  <si>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</si>
  <si>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</si>
  <si>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</si>
  <si>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</si>
  <si>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</si>
  <si>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</si>
  <si>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</si>
  <si>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</si>
  <si>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</si>
  <si>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</si>
  <si>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</si>
  <si>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</si>
  <si>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</si>
  <si>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</si>
  <si>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</si>
  <si>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</si>
  <si>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</si>
  <si>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</si>
  <si>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</si>
  <si>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</si>
  <si>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</t>
  </si>
  <si>
    <t>Single reaction non-charring with ignition</t>
  </si>
  <si>
    <t>Three reactions charring</t>
  </si>
  <si>
    <t>2 Mass + TGA</t>
  </si>
  <si>
    <t>Comments</t>
  </si>
  <si>
    <t>1 Mass + B Temp</t>
  </si>
  <si>
    <t>Parameter Error Range</t>
  </si>
  <si>
    <t>Average Parameter Error</t>
  </si>
  <si>
    <t>4 Mass</t>
  </si>
  <si>
    <t>5 Mass</t>
  </si>
  <si>
    <t>Optimized results</t>
  </si>
  <si>
    <t>Relative error (%)</t>
  </si>
  <si>
    <t>Average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</si>
  <si>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</si>
  <si>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</si>
  <si>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</si>
  <si>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</si>
  <si>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</si>
  <si>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</si>
  <si>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</si>
  <si>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</si>
  <si>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</si>
  <si>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</si>
  <si>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</si>
  <si>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</si>
  <si>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</si>
  <si>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</si>
  <si>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</si>
  <si>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</si>
  <si>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</si>
  <si>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</si>
  <si>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</si>
  <si>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</si>
  <si>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</si>
  <si>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</si>
  <si>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</si>
  <si>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</si>
  <si>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</si>
  <si>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</si>
  <si>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</si>
  <si>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</si>
  <si>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</si>
  <si>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</si>
  <si>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</si>
  <si>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</si>
  <si>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</si>
  <si>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</si>
  <si>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</si>
  <si>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</si>
  <si>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</si>
  <si>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</si>
  <si>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</si>
  <si>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</si>
  <si>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</si>
  <si>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</si>
  <si>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</si>
  <si>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</si>
  <si>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</si>
  <si>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</si>
  <si>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</si>
  <si>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</si>
  <si>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</si>
  <si>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</si>
  <si>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8.29-250.02%</t>
  </si>
  <si>
    <t>4.57-176.55%</t>
  </si>
  <si>
    <t>1.06-178.45%</t>
  </si>
  <si>
    <t>0.43-187.49%</t>
  </si>
  <si>
    <t>0.85-169.25%</t>
  </si>
  <si>
    <t>Average error ranking</t>
  </si>
  <si>
    <t>10 kW ranking</t>
  </si>
  <si>
    <t>100kW ranking</t>
  </si>
  <si>
    <t>Overall ranking</t>
  </si>
  <si>
    <t>Final ranking</t>
  </si>
  <si>
    <t>2 Mass run 1</t>
  </si>
  <si>
    <t>0.09-74.19%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</si>
</sst>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workbookViewId="0">
      <selection activeCell="J27" sqref="J27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8515625" bestFit="1" customWidth="1"/>
  </cols>
  <sheetData>
    <row r="1" spans="1:13" x14ac:dyDescent="0.25">
      <c r="A1" s="18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25">
      <c r="A3" s="21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7">
        <v>1</v>
      </c>
      <c r="I3" s="20">
        <v>2</v>
      </c>
      <c r="J3" s="20">
        <v>1</v>
      </c>
      <c r="K3" s="20">
        <f>AVERAGE(H3:J3)</f>
        <v>1.3333333333333333</v>
      </c>
      <c r="L3" s="20">
        <v>1</v>
      </c>
    </row>
    <row r="4" spans="1:13" x14ac:dyDescent="0.25">
      <c r="A4" s="21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7">
        <v>2</v>
      </c>
      <c r="I4" s="20">
        <v>4</v>
      </c>
      <c r="J4" s="20">
        <v>5</v>
      </c>
      <c r="K4" s="20">
        <f>AVERAGE(H4:J4)</f>
        <v>3.6666666666666665</v>
      </c>
      <c r="L4" s="20">
        <v>2</v>
      </c>
    </row>
    <row r="5" spans="1:13" x14ac:dyDescent="0.25">
      <c r="A5" s="21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7">
        <v>5</v>
      </c>
      <c r="I5" s="20">
        <v>6</v>
      </c>
      <c r="J5" s="20">
        <v>2</v>
      </c>
      <c r="K5" s="20">
        <f>AVERAGE(H5:J5)</f>
        <v>4.333333333333333</v>
      </c>
      <c r="L5" s="20">
        <v>3</v>
      </c>
    </row>
    <row r="6" spans="1:13" x14ac:dyDescent="0.25">
      <c r="A6" s="21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7">
        <v>3</v>
      </c>
      <c r="I6" s="20">
        <v>7</v>
      </c>
      <c r="J6" s="20">
        <v>3</v>
      </c>
      <c r="K6" s="20">
        <f>AVERAGE(H6:J6)</f>
        <v>4.333333333333333</v>
      </c>
      <c r="L6" s="20">
        <v>4</v>
      </c>
    </row>
    <row r="7" spans="1:13" x14ac:dyDescent="0.25">
      <c r="A7" s="21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7">
        <v>4</v>
      </c>
      <c r="I7" s="20">
        <v>5</v>
      </c>
      <c r="J7" s="20">
        <v>4</v>
      </c>
      <c r="K7" s="20">
        <f>AVERAGE(H7:J7)</f>
        <v>4.333333333333333</v>
      </c>
      <c r="L7" s="20">
        <v>5</v>
      </c>
    </row>
    <row r="8" spans="1:13" x14ac:dyDescent="0.2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0">
        <v>6</v>
      </c>
      <c r="I8" s="20">
        <v>1</v>
      </c>
      <c r="J8" s="20">
        <v>7</v>
      </c>
      <c r="K8" s="20">
        <f>AVERAGE(H8:J8)</f>
        <v>4.666666666666667</v>
      </c>
      <c r="L8" s="20">
        <v>6</v>
      </c>
    </row>
    <row r="9" spans="1:13" x14ac:dyDescent="0.2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7">
        <v>8</v>
      </c>
      <c r="I9" s="20">
        <v>3</v>
      </c>
      <c r="J9" s="20">
        <v>6</v>
      </c>
      <c r="K9" s="20">
        <f>AVERAGE(H9:J9)</f>
        <v>5.666666666666667</v>
      </c>
      <c r="L9" s="20">
        <v>7</v>
      </c>
    </row>
    <row r="10" spans="1:13" x14ac:dyDescent="0.2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20">
        <v>8</v>
      </c>
      <c r="J10" s="20">
        <v>8</v>
      </c>
      <c r="K10" s="20">
        <f>AVERAGE(H10:J10)</f>
        <v>7.666666666666667</v>
      </c>
      <c r="L10" s="20">
        <v>8</v>
      </c>
    </row>
    <row r="11" spans="1:13" x14ac:dyDescent="0.2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7">
        <v>9</v>
      </c>
      <c r="I11" s="20">
        <v>9</v>
      </c>
      <c r="J11" s="20">
        <v>9</v>
      </c>
      <c r="K11" s="20">
        <f>AVERAGE(H11:J11)</f>
        <v>9</v>
      </c>
      <c r="L11" s="20">
        <v>9</v>
      </c>
    </row>
    <row r="12" spans="1:13" x14ac:dyDescent="0.25">
      <c r="A12" s="18" t="s">
        <v>33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25">
      <c r="A14" s="21" t="s">
        <v>41</v>
      </c>
      <c r="B14" s="4">
        <v>0.42709999999999998</v>
      </c>
      <c r="C14" t="s">
        <v>81</v>
      </c>
      <c r="D14">
        <v>3.7636890781666599E-2</v>
      </c>
      <c r="E14">
        <v>6.1944456666666002E-4</v>
      </c>
      <c r="F14">
        <v>9.7961919166671802E-4</v>
      </c>
      <c r="G14">
        <f>AVERAGE(D14,F14)</f>
        <v>1.9308254986666658E-2</v>
      </c>
      <c r="H14">
        <v>4</v>
      </c>
      <c r="I14">
        <v>4</v>
      </c>
      <c r="J14">
        <v>1</v>
      </c>
      <c r="K14">
        <f>AVERAGE(H14:J14)</f>
        <v>3</v>
      </c>
      <c r="L14">
        <v>1</v>
      </c>
    </row>
    <row r="15" spans="1:13" x14ac:dyDescent="0.25">
      <c r="A15" s="21" t="s">
        <v>26</v>
      </c>
      <c r="B15" s="4">
        <v>0.28520000000000001</v>
      </c>
      <c r="C15" t="s">
        <v>77</v>
      </c>
      <c r="D15">
        <v>4.8458532313333302E-2</v>
      </c>
      <c r="E15">
        <v>9.4896049166666603E-4</v>
      </c>
      <c r="F15">
        <v>1.07952635833331E-3</v>
      </c>
      <c r="G15">
        <f>AVERAGE(D15,F15)</f>
        <v>2.4769029335833307E-2</v>
      </c>
      <c r="H15">
        <v>2</v>
      </c>
      <c r="I15">
        <v>6</v>
      </c>
      <c r="J15">
        <v>2</v>
      </c>
      <c r="K15">
        <f>AVERAGE(H15:J15)</f>
        <v>3.3333333333333335</v>
      </c>
      <c r="L15">
        <v>2</v>
      </c>
    </row>
    <row r="16" spans="1:13" x14ac:dyDescent="0.25">
      <c r="A16" s="21" t="s">
        <v>35</v>
      </c>
      <c r="B16" s="4">
        <v>0.22270000000000001</v>
      </c>
      <c r="C16" t="s">
        <v>83</v>
      </c>
      <c r="D16">
        <v>8.0970326166666603E-4</v>
      </c>
      <c r="E16">
        <v>6.4136093250000198E-3</v>
      </c>
      <c r="F16">
        <v>5.84483229166662E-3</v>
      </c>
      <c r="G16">
        <f>AVERAGE(D16,F16)</f>
        <v>3.327267776666643E-3</v>
      </c>
      <c r="H16">
        <v>1</v>
      </c>
      <c r="I16">
        <v>1</v>
      </c>
      <c r="J16">
        <v>8</v>
      </c>
      <c r="K16">
        <f>AVERAGE(H16:J16)</f>
        <v>3.3333333333333335</v>
      </c>
      <c r="L16">
        <v>3</v>
      </c>
    </row>
    <row r="17" spans="1:13" x14ac:dyDescent="0.25">
      <c r="A17" t="s">
        <v>31</v>
      </c>
      <c r="B17" s="4">
        <v>0.3952</v>
      </c>
      <c r="C17" t="s">
        <v>79</v>
      </c>
      <c r="D17">
        <v>1.02705163433333E-2</v>
      </c>
      <c r="E17">
        <v>3.7336756749999302E-3</v>
      </c>
      <c r="F17">
        <v>5.14287990833331E-3</v>
      </c>
      <c r="G17">
        <f>AVERAGE(D17,F17)</f>
        <v>7.7066981258333053E-3</v>
      </c>
      <c r="H17">
        <v>3</v>
      </c>
      <c r="I17">
        <v>2</v>
      </c>
      <c r="J17">
        <v>7</v>
      </c>
      <c r="K17">
        <f>AVERAGE(H17:J17)</f>
        <v>4</v>
      </c>
      <c r="L17">
        <v>4</v>
      </c>
    </row>
    <row r="18" spans="1:13" x14ac:dyDescent="0.25">
      <c r="A18" t="s">
        <v>28</v>
      </c>
      <c r="B18" s="4">
        <v>0.75639999999999996</v>
      </c>
      <c r="C18" t="s">
        <v>78</v>
      </c>
      <c r="D18">
        <v>4.2059522093333301E-2</v>
      </c>
      <c r="E18">
        <v>5.7508876666663596E-4</v>
      </c>
      <c r="F18">
        <v>1.5910884250000001E-3</v>
      </c>
      <c r="G18">
        <f>AVERAGE(D18,F18)</f>
        <v>2.182530525916665E-2</v>
      </c>
      <c r="H18">
        <v>8</v>
      </c>
      <c r="I18">
        <v>5</v>
      </c>
      <c r="J18">
        <v>3</v>
      </c>
      <c r="K18">
        <f>AVERAGE(H18:J18)</f>
        <v>5.333333333333333</v>
      </c>
      <c r="L18">
        <v>5</v>
      </c>
    </row>
    <row r="19" spans="1:13" x14ac:dyDescent="0.25">
      <c r="A19" t="s">
        <v>27</v>
      </c>
      <c r="B19" s="4">
        <v>0.64</v>
      </c>
      <c r="C19" t="s">
        <v>105</v>
      </c>
      <c r="D19">
        <v>5.4713735700000002E-2</v>
      </c>
      <c r="E19">
        <v>8.1196695833330096E-4</v>
      </c>
      <c r="F19">
        <v>1.97310680833334E-3</v>
      </c>
      <c r="G19">
        <f>AVERAGE(D19,F19)</f>
        <v>2.8343421254166671E-2</v>
      </c>
      <c r="H19">
        <v>6</v>
      </c>
      <c r="I19">
        <v>7</v>
      </c>
      <c r="J19">
        <v>4</v>
      </c>
      <c r="K19">
        <f>AVERAGE(H19:J19)</f>
        <v>5.666666666666667</v>
      </c>
      <c r="L19">
        <v>6</v>
      </c>
    </row>
    <row r="20" spans="1:13" x14ac:dyDescent="0.25">
      <c r="A20" t="s">
        <v>43</v>
      </c>
      <c r="B20" s="4">
        <v>0.64629999999999999</v>
      </c>
      <c r="C20" t="s">
        <v>82</v>
      </c>
      <c r="D20">
        <v>1.73429586583333E-2</v>
      </c>
      <c r="E20">
        <v>4.8946217749999696E-3</v>
      </c>
      <c r="F20">
        <v>6.1586565416666796E-3</v>
      </c>
      <c r="G20">
        <f>AVERAGE(D20,F20)</f>
        <v>1.1750807599999989E-2</v>
      </c>
      <c r="H20">
        <v>7</v>
      </c>
      <c r="I20">
        <v>3</v>
      </c>
      <c r="J20">
        <v>9</v>
      </c>
      <c r="K20">
        <f>AVERAGE(H20:J20)</f>
        <v>6.333333333333333</v>
      </c>
      <c r="L20">
        <v>7</v>
      </c>
    </row>
    <row r="21" spans="1:13" x14ac:dyDescent="0.25">
      <c r="A21" t="s">
        <v>36</v>
      </c>
      <c r="B21" s="4">
        <v>0.4516</v>
      </c>
      <c r="C21" t="s">
        <v>80</v>
      </c>
      <c r="D21">
        <v>9.9509812685000004E-2</v>
      </c>
      <c r="E21">
        <v>4.1109891333333398E-3</v>
      </c>
      <c r="F21">
        <v>3.5190149749999701E-3</v>
      </c>
      <c r="G21">
        <f>AVERAGE(D21,F21)</f>
        <v>5.1514413829999987E-2</v>
      </c>
      <c r="H21">
        <v>5</v>
      </c>
      <c r="I21">
        <v>9</v>
      </c>
      <c r="J21">
        <v>6</v>
      </c>
      <c r="K21">
        <f>AVERAGE(H21:J21)</f>
        <v>6.666666666666667</v>
      </c>
      <c r="L21">
        <v>8</v>
      </c>
    </row>
    <row r="22" spans="1:13" x14ac:dyDescent="0.25">
      <c r="A22" t="s">
        <v>38</v>
      </c>
      <c r="B22" s="4">
        <v>0.80300000000000005</v>
      </c>
      <c r="C22" t="s">
        <v>84</v>
      </c>
      <c r="D22">
        <v>5.67571366083333E-2</v>
      </c>
      <c r="E22">
        <v>2.2975011999999601E-3</v>
      </c>
      <c r="F22">
        <v>2.91952928333335E-3</v>
      </c>
      <c r="G22">
        <f>AVERAGE(D22,F22)</f>
        <v>2.9838332945833324E-2</v>
      </c>
      <c r="H22">
        <v>9</v>
      </c>
      <c r="I22">
        <v>8</v>
      </c>
      <c r="J22">
        <v>5</v>
      </c>
      <c r="K22">
        <f>AVERAGE(H22:J22)</f>
        <v>7.333333333333333</v>
      </c>
      <c r="L22">
        <v>9</v>
      </c>
    </row>
    <row r="23" spans="1:13" x14ac:dyDescent="0.25">
      <c r="A23" s="18" t="s">
        <v>40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25">
      <c r="A25" s="21" t="s">
        <v>41</v>
      </c>
      <c r="B25" s="4">
        <v>0.34789999999999999</v>
      </c>
      <c r="C25" t="s">
        <v>92</v>
      </c>
      <c r="D25">
        <v>6.2844071950000002E-3</v>
      </c>
      <c r="E25">
        <v>2.05704210833332E-3</v>
      </c>
      <c r="F25">
        <v>1.87939215833335E-3</v>
      </c>
      <c r="G25">
        <f>AVERAGE(D25,F25)</f>
        <v>4.0818996766666749E-3</v>
      </c>
      <c r="H25">
        <v>4</v>
      </c>
      <c r="I25">
        <v>2</v>
      </c>
      <c r="J25">
        <v>1</v>
      </c>
      <c r="K25">
        <f>AVERAGE(H25:J25)</f>
        <v>2.3333333333333335</v>
      </c>
      <c r="L25">
        <v>1</v>
      </c>
      <c r="M25" s="8" t="s">
        <v>30</v>
      </c>
    </row>
    <row r="26" spans="1:13" x14ac:dyDescent="0.25">
      <c r="A26" s="21" t="s">
        <v>35</v>
      </c>
      <c r="B26" s="4">
        <v>0.2853</v>
      </c>
      <c r="C26" t="s">
        <v>104</v>
      </c>
      <c r="D26">
        <v>1.2553363651666601E-2</v>
      </c>
      <c r="E26">
        <v>2.0046184083333299E-3</v>
      </c>
      <c r="F26">
        <v>2.37903820000001E-3</v>
      </c>
      <c r="G26">
        <f>AVERAGE(D26,F26)</f>
        <v>7.4662009258333051E-3</v>
      </c>
      <c r="H26">
        <v>3</v>
      </c>
      <c r="I26">
        <v>3</v>
      </c>
      <c r="J26">
        <v>2</v>
      </c>
      <c r="K26">
        <f>AVERAGE(H26:J26)</f>
        <v>2.6666666666666665</v>
      </c>
      <c r="L26">
        <v>2</v>
      </c>
      <c r="M26" s="8" t="s">
        <v>30</v>
      </c>
    </row>
    <row r="27" spans="1:13" x14ac:dyDescent="0.25">
      <c r="A27" s="21" t="s">
        <v>26</v>
      </c>
      <c r="B27" s="4">
        <v>0.2021</v>
      </c>
      <c r="C27" t="s">
        <v>90</v>
      </c>
      <c r="D27">
        <v>1.8085282163333299E-2</v>
      </c>
      <c r="E27">
        <v>4.1717878750000001E-3</v>
      </c>
      <c r="F27">
        <v>4.5225786999999896E-3</v>
      </c>
      <c r="G27">
        <f>AVERAGE(D27,F27)</f>
        <v>1.1303930431666644E-2</v>
      </c>
      <c r="H27">
        <v>1</v>
      </c>
      <c r="I27">
        <v>4</v>
      </c>
      <c r="J27">
        <v>5</v>
      </c>
      <c r="K27">
        <f>AVERAGE(H27:J27)</f>
        <v>3.3333333333333335</v>
      </c>
      <c r="L27">
        <v>3</v>
      </c>
      <c r="M27" s="11" t="s">
        <v>30</v>
      </c>
    </row>
    <row r="28" spans="1:13" x14ac:dyDescent="0.25">
      <c r="A28" t="s">
        <v>36</v>
      </c>
      <c r="B28" s="4">
        <v>0.2026</v>
      </c>
      <c r="C28" t="s">
        <v>95</v>
      </c>
      <c r="D28">
        <v>6.9319584164999906E-2</v>
      </c>
      <c r="E28">
        <v>3.4208122083333298E-3</v>
      </c>
      <c r="F28">
        <v>3.8920943249999801E-3</v>
      </c>
      <c r="G28">
        <f>AVERAGE(D28,F28)</f>
        <v>3.6605839244999945E-2</v>
      </c>
      <c r="H28">
        <v>2</v>
      </c>
      <c r="I28">
        <v>7</v>
      </c>
      <c r="J28">
        <v>4</v>
      </c>
      <c r="K28">
        <f>AVERAGE(H28:J28)</f>
        <v>4.333333333333333</v>
      </c>
      <c r="L28">
        <v>4</v>
      </c>
      <c r="M28" s="11" t="s">
        <v>34</v>
      </c>
    </row>
    <row r="29" spans="1:13" x14ac:dyDescent="0.25">
      <c r="A29" t="s">
        <v>46</v>
      </c>
      <c r="B29" s="4">
        <v>0.61560000000000004</v>
      </c>
      <c r="C29" t="s">
        <v>102</v>
      </c>
      <c r="D29">
        <v>0.13735832918833299</v>
      </c>
      <c r="E29">
        <v>4.6736408083333401E-3</v>
      </c>
      <c r="F29">
        <v>3.4981999833333202E-3</v>
      </c>
      <c r="G29">
        <f>AVERAGE(D29,F29)</f>
        <v>7.042826458583315E-2</v>
      </c>
      <c r="H29">
        <v>5</v>
      </c>
      <c r="I29">
        <v>8</v>
      </c>
      <c r="J29">
        <v>3</v>
      </c>
      <c r="K29">
        <f>AVERAGE(H29:J29)</f>
        <v>5.333333333333333</v>
      </c>
      <c r="L29">
        <v>5</v>
      </c>
      <c r="M29" s="11" t="s">
        <v>34</v>
      </c>
    </row>
    <row r="30" spans="1:13" x14ac:dyDescent="0.25">
      <c r="A30" t="s">
        <v>47</v>
      </c>
      <c r="B30" s="4">
        <v>0.62490000000000001</v>
      </c>
      <c r="C30" t="s">
        <v>103</v>
      </c>
      <c r="D30">
        <v>3.2201516409999999E-2</v>
      </c>
      <c r="E30">
        <v>1.2375906833333101E-3</v>
      </c>
      <c r="F30">
        <v>7.3059832916666503E-3</v>
      </c>
      <c r="G30">
        <f>AVERAGE(D30,F30)</f>
        <v>1.9753749850833325E-2</v>
      </c>
      <c r="H30">
        <v>6</v>
      </c>
      <c r="I30">
        <v>5</v>
      </c>
      <c r="J30">
        <v>6</v>
      </c>
      <c r="K30">
        <f>AVERAGE(H30:J30)</f>
        <v>5.666666666666667</v>
      </c>
      <c r="L30">
        <v>6</v>
      </c>
      <c r="M30" s="12" t="s">
        <v>34</v>
      </c>
    </row>
    <row r="31" spans="1:13" x14ac:dyDescent="0.25">
      <c r="A31" t="s">
        <v>31</v>
      </c>
      <c r="B31" s="4">
        <v>0.87809999999999999</v>
      </c>
      <c r="C31" t="s">
        <v>94</v>
      </c>
      <c r="D31">
        <v>3.7005961699999898E-3</v>
      </c>
      <c r="E31">
        <v>9.4177127333333194E-3</v>
      </c>
      <c r="F31">
        <v>1.5955972508333301E-2</v>
      </c>
      <c r="G31">
        <f>AVERAGE(D31,F31)</f>
        <v>9.8282843391666458E-3</v>
      </c>
      <c r="H31">
        <v>10</v>
      </c>
      <c r="I31">
        <v>1</v>
      </c>
      <c r="J31">
        <v>9</v>
      </c>
      <c r="K31">
        <f>AVERAGE(H31:J31)</f>
        <v>6.666666666666667</v>
      </c>
      <c r="L31">
        <v>7</v>
      </c>
      <c r="M31" s="8" t="s">
        <v>34</v>
      </c>
    </row>
    <row r="32" spans="1:13" x14ac:dyDescent="0.25">
      <c r="A32" t="s">
        <v>43</v>
      </c>
      <c r="B32" s="4">
        <v>0.69750000000000001</v>
      </c>
      <c r="C32" t="s">
        <v>101</v>
      </c>
      <c r="D32">
        <v>4.1863751386666599E-2</v>
      </c>
      <c r="E32">
        <v>1.2767784558333301E-2</v>
      </c>
      <c r="F32">
        <v>1.8572534416666599E-2</v>
      </c>
      <c r="G32">
        <f>AVERAGE(D32,F32)</f>
        <v>3.0218142901666599E-2</v>
      </c>
      <c r="H32">
        <v>7</v>
      </c>
      <c r="I32">
        <v>6</v>
      </c>
      <c r="J32">
        <v>10</v>
      </c>
      <c r="K32">
        <f>AVERAGE(H32:J32)</f>
        <v>7.666666666666667</v>
      </c>
      <c r="L32">
        <v>8</v>
      </c>
      <c r="M32" s="12" t="s">
        <v>34</v>
      </c>
    </row>
    <row r="33" spans="1:13" x14ac:dyDescent="0.25">
      <c r="A33" t="s">
        <v>28</v>
      </c>
      <c r="B33" s="4">
        <v>0.71889999999999998</v>
      </c>
      <c r="C33" t="s">
        <v>93</v>
      </c>
      <c r="D33">
        <v>0.17473352948333301</v>
      </c>
      <c r="E33">
        <v>5.4623136999999902E-3</v>
      </c>
      <c r="F33">
        <v>1.1184766858333301E-2</v>
      </c>
      <c r="G33">
        <f>AVERAGE(D33,F33)</f>
        <v>9.2959148170833159E-2</v>
      </c>
      <c r="H33">
        <v>8</v>
      </c>
      <c r="I33">
        <v>10</v>
      </c>
      <c r="J33">
        <v>7</v>
      </c>
      <c r="K33">
        <f>AVERAGE(H33:J33)</f>
        <v>8.3333333333333339</v>
      </c>
      <c r="L33">
        <v>9</v>
      </c>
      <c r="M33" s="13" t="s">
        <v>34</v>
      </c>
    </row>
    <row r="34" spans="1:13" x14ac:dyDescent="0.25">
      <c r="A34" t="s">
        <v>27</v>
      </c>
      <c r="B34" s="4">
        <v>0.74260000000000004</v>
      </c>
      <c r="C34" t="s">
        <v>91</v>
      </c>
      <c r="D34">
        <v>0.17225772079499899</v>
      </c>
      <c r="E34">
        <v>8.2298392249999901E-3</v>
      </c>
      <c r="F34">
        <v>1.32987478833333E-2</v>
      </c>
      <c r="G34">
        <f>AVERAGE(D34,F34)</f>
        <v>9.2778234339166141E-2</v>
      </c>
      <c r="H34">
        <v>9</v>
      </c>
      <c r="I34">
        <v>9</v>
      </c>
      <c r="J34">
        <v>8</v>
      </c>
      <c r="K34">
        <f>AVERAGE(H34:J34)</f>
        <v>8.6666666666666661</v>
      </c>
      <c r="L34">
        <v>10</v>
      </c>
      <c r="M34" s="13" t="s">
        <v>34</v>
      </c>
    </row>
    <row r="35" spans="1:13" x14ac:dyDescent="0.25">
      <c r="A35" s="18" t="s">
        <v>39</v>
      </c>
      <c r="B35" s="18"/>
      <c r="C35" s="18"/>
      <c r="D35" s="18"/>
      <c r="E35" s="18"/>
      <c r="F35" s="18"/>
      <c r="G35" s="18"/>
      <c r="H35" s="18"/>
    </row>
    <row r="36" spans="1:13" x14ac:dyDescent="0.2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25">
      <c r="A37" t="s">
        <v>27</v>
      </c>
      <c r="H37" s="9" t="s">
        <v>30</v>
      </c>
    </row>
    <row r="38" spans="1:13" x14ac:dyDescent="0.25">
      <c r="A38" t="s">
        <v>36</v>
      </c>
      <c r="H38" s="9" t="s">
        <v>30</v>
      </c>
    </row>
    <row r="39" spans="1:13" x14ac:dyDescent="0.25">
      <c r="A39" t="s">
        <v>31</v>
      </c>
      <c r="H39" s="9" t="s">
        <v>30</v>
      </c>
    </row>
    <row r="41" spans="1:13" ht="30" x14ac:dyDescent="0.25">
      <c r="A41" s="17" t="s">
        <v>99</v>
      </c>
    </row>
  </sheetData>
  <sortState ref="A3:M11">
    <sortCondition ref="K3:K11"/>
  </sortState>
  <mergeCells count="4">
    <mergeCell ref="A35:H35"/>
    <mergeCell ref="A23:M23"/>
    <mergeCell ref="A12:M12"/>
    <mergeCell ref="A1:M1"/>
  </mergeCells>
  <pageMargins left="0.7" right="0.7" top="0.75" bottom="0.75" header="0.3" footer="0.3"/>
  <pageSetup scale="77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E2" sqref="E2:E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>
      <selection activeCell="C2" sqref="C2:C1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C2" sqref="C2:C18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C2" sqref="C2:C18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tabSelected="1" topLeftCell="A76" workbookViewId="0">
      <selection activeCell="G90" sqref="G90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19" t="s">
        <v>38</v>
      </c>
      <c r="B1" s="19"/>
      <c r="C1" s="19"/>
      <c r="D1" s="19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51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50</v>
      </c>
      <c r="D21" s="4">
        <f>AVERAGE(D3:D20)</f>
        <v>1.2546125660506713</v>
      </c>
    </row>
    <row r="22" spans="1:4" ht="16.5" thickBot="1" x14ac:dyDescent="0.3">
      <c r="A22" s="19" t="s">
        <v>26</v>
      </c>
      <c r="B22" s="19"/>
      <c r="C22" s="19"/>
      <c r="D22" s="19"/>
    </row>
    <row r="23" spans="1:4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51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50</v>
      </c>
      <c r="D42" s="4">
        <f>AVERAGE(D24:D41)</f>
        <v>0.47803840904249323</v>
      </c>
    </row>
    <row r="43" spans="1:4" ht="16.5" thickBot="1" x14ac:dyDescent="0.3">
      <c r="A43" s="19" t="s">
        <v>27</v>
      </c>
      <c r="B43" s="19"/>
      <c r="C43" s="19"/>
      <c r="D43" s="19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51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50</v>
      </c>
      <c r="D63" s="4">
        <f>AVERAGE(D45:D62)</f>
        <v>0.3680895313357529</v>
      </c>
    </row>
    <row r="64" spans="1:4" ht="16.5" thickBot="1" x14ac:dyDescent="0.3">
      <c r="A64" s="19" t="s">
        <v>28</v>
      </c>
      <c r="B64" s="19"/>
      <c r="C64" s="19"/>
      <c r="D64" s="19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51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50</v>
      </c>
      <c r="D84" s="4">
        <f>AVERAGE(D66:D83)</f>
        <v>0.27354005183399521</v>
      </c>
    </row>
    <row r="85" spans="1:4" ht="16.5" thickBot="1" x14ac:dyDescent="0.3">
      <c r="A85" s="19" t="s">
        <v>52</v>
      </c>
      <c r="B85" s="19"/>
      <c r="C85" s="19"/>
      <c r="D85" s="19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51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50</v>
      </c>
      <c r="D105" s="4">
        <f>AVERAGE(D87:D104)</f>
        <v>5.4836216561998219E-2</v>
      </c>
    </row>
    <row r="106" spans="1:4" ht="16.5" thickBot="1" x14ac:dyDescent="0.3">
      <c r="A106" s="19" t="s">
        <v>53</v>
      </c>
      <c r="B106" s="19"/>
      <c r="C106" s="19"/>
      <c r="D106" s="19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51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50</v>
      </c>
      <c r="D126" s="4">
        <f>AVERAGE(D108:D125)</f>
        <v>0.47690156156512442</v>
      </c>
    </row>
    <row r="127" spans="1:4" ht="16.5" thickBot="1" x14ac:dyDescent="0.3">
      <c r="A127" s="19" t="s">
        <v>54</v>
      </c>
      <c r="B127" s="19"/>
      <c r="C127" s="19"/>
      <c r="D127" s="19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19" t="s">
        <v>36</v>
      </c>
      <c r="B148" s="19"/>
      <c r="C148" s="19"/>
      <c r="D148" s="19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51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50</v>
      </c>
      <c r="D168" s="4">
        <f>AVERAGE(D150:D167)</f>
        <v>0.66781875339007135</v>
      </c>
    </row>
    <row r="169" spans="1:4" ht="16.5" thickBot="1" x14ac:dyDescent="0.3">
      <c r="A169" s="19" t="s">
        <v>37</v>
      </c>
      <c r="B169" s="19"/>
      <c r="C169" s="19"/>
      <c r="D169" s="19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19" t="s">
        <v>55</v>
      </c>
      <c r="B190" s="19"/>
      <c r="C190" s="19"/>
      <c r="D190" s="19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19" t="s">
        <v>56</v>
      </c>
      <c r="B211" s="19"/>
      <c r="C211" s="19"/>
      <c r="D211" s="19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19" t="s">
        <v>57</v>
      </c>
      <c r="B232" s="19"/>
      <c r="C232" s="19"/>
      <c r="D232" s="19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19" t="s">
        <v>41</v>
      </c>
      <c r="B253" s="19"/>
      <c r="C253" s="19"/>
      <c r="D253" s="19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1</v>
      </c>
      <c r="B255" s="3">
        <v>2340000000000</v>
      </c>
      <c r="C255" s="3">
        <v>2570000000000</v>
      </c>
      <c r="D255" s="4">
        <f>ABS(C255-B255)/B255</f>
        <v>9.8290598290598288E-2</v>
      </c>
    </row>
    <row r="256" spans="1:4" ht="15.75" thickBot="1" x14ac:dyDescent="0.3">
      <c r="A256" s="2" t="s">
        <v>2</v>
      </c>
      <c r="B256" s="3">
        <v>181000</v>
      </c>
      <c r="C256" s="3">
        <v>182000</v>
      </c>
      <c r="D256" s="4">
        <f t="shared" ref="D256:D266" si="23">ABS(C256-B256)/B256</f>
        <v>5.5248618784530384E-3</v>
      </c>
    </row>
    <row r="257" spans="1:4" ht="15.75" thickBot="1" x14ac:dyDescent="0.3">
      <c r="A257" s="2" t="s">
        <v>3</v>
      </c>
      <c r="B257">
        <v>1</v>
      </c>
      <c r="C257">
        <v>0.99450000000000005</v>
      </c>
      <c r="D257" s="4">
        <f t="shared" si="23"/>
        <v>5.4999999999999494E-3</v>
      </c>
    </row>
    <row r="258" spans="1:4" ht="15.75" thickBot="1" x14ac:dyDescent="0.3">
      <c r="A258" s="2" t="s">
        <v>4</v>
      </c>
      <c r="B258" s="3">
        <v>100000</v>
      </c>
      <c r="C258">
        <v>99980</v>
      </c>
      <c r="D258" s="4">
        <f t="shared" si="23"/>
        <v>2.0000000000000001E-4</v>
      </c>
    </row>
    <row r="259" spans="1:4" ht="15.75" thickBot="1" x14ac:dyDescent="0.3">
      <c r="A259" s="2" t="s">
        <v>5</v>
      </c>
      <c r="B259" s="5">
        <v>0.312</v>
      </c>
      <c r="C259">
        <v>0.31240000000000001</v>
      </c>
      <c r="D259" s="4">
        <f t="shared" si="23"/>
        <v>1.2820512820513187E-3</v>
      </c>
    </row>
    <row r="260" spans="1:4" ht="29.25" thickBot="1" x14ac:dyDescent="0.3">
      <c r="A260" s="2" t="s">
        <v>6</v>
      </c>
      <c r="B260" s="3">
        <v>4.405E-5</v>
      </c>
      <c r="C260" s="3">
        <v>4.0324999999999998E-5</v>
      </c>
      <c r="D260" s="4">
        <f t="shared" si="23"/>
        <v>8.4562996594778714E-2</v>
      </c>
    </row>
    <row r="261" spans="1:4" ht="15.75" thickBot="1" x14ac:dyDescent="0.3">
      <c r="A261" s="2" t="s">
        <v>7</v>
      </c>
      <c r="B261" s="5">
        <v>1080</v>
      </c>
      <c r="C261">
        <v>1075</v>
      </c>
      <c r="D261" s="4">
        <f t="shared" si="23"/>
        <v>4.6296296296296294E-3</v>
      </c>
    </row>
    <row r="262" spans="1:4" ht="29.25" thickBot="1" x14ac:dyDescent="0.3">
      <c r="A262" s="2" t="s">
        <v>8</v>
      </c>
      <c r="B262" s="5">
        <v>4.5199999999999997E-2</v>
      </c>
      <c r="C262">
        <v>4.1689999999999998E-2</v>
      </c>
      <c r="D262" s="4">
        <f t="shared" si="23"/>
        <v>7.7654867256637158E-2</v>
      </c>
    </row>
    <row r="263" spans="1:4" ht="15.75" thickBot="1" x14ac:dyDescent="0.3">
      <c r="A263" s="2" t="s">
        <v>9</v>
      </c>
      <c r="B263">
        <v>9.4899999999999998E-2</v>
      </c>
      <c r="C263">
        <v>0.1217</v>
      </c>
      <c r="D263" s="4">
        <f t="shared" si="23"/>
        <v>0.28240252897787149</v>
      </c>
    </row>
    <row r="264" spans="1:4" ht="29.25" thickBot="1" x14ac:dyDescent="0.3">
      <c r="A264" s="2" t="s">
        <v>10</v>
      </c>
      <c r="B264" s="5">
        <v>2.8299999999999999E-4</v>
      </c>
      <c r="C264">
        <v>2.4800000000000001E-4</v>
      </c>
      <c r="D264" s="4">
        <f t="shared" si="23"/>
        <v>0.12367491166077733</v>
      </c>
    </row>
    <row r="265" spans="1:4" ht="15.75" thickBot="1" x14ac:dyDescent="0.3">
      <c r="A265" s="2" t="s">
        <v>11</v>
      </c>
      <c r="B265">
        <v>1041</v>
      </c>
      <c r="C265">
        <v>1192.3</v>
      </c>
      <c r="D265" s="4">
        <f t="shared" si="23"/>
        <v>0.14534101825168103</v>
      </c>
    </row>
    <row r="266" spans="1:4" ht="29.25" thickBot="1" x14ac:dyDescent="0.3">
      <c r="A266" s="2" t="s">
        <v>12</v>
      </c>
      <c r="B266" s="5">
        <v>0.25900000000000001</v>
      </c>
      <c r="C266">
        <v>6.6850000000000007E-2</v>
      </c>
      <c r="D266" s="4">
        <f t="shared" si="23"/>
        <v>0.74189189189189186</v>
      </c>
    </row>
    <row r="267" spans="1:4" ht="15.75" thickBot="1" x14ac:dyDescent="0.3">
      <c r="A267" s="2" t="s">
        <v>13</v>
      </c>
      <c r="B267">
        <v>1683</v>
      </c>
      <c r="D267" s="4"/>
    </row>
    <row r="268" spans="1:4" ht="15.75" thickBot="1" x14ac:dyDescent="0.3">
      <c r="A268" s="2" t="s">
        <v>14</v>
      </c>
      <c r="B268">
        <v>1235</v>
      </c>
      <c r="D268" s="4"/>
    </row>
    <row r="269" spans="1:4" ht="15.75" thickBot="1" x14ac:dyDescent="0.3">
      <c r="A269" s="2" t="s">
        <v>15</v>
      </c>
      <c r="B269">
        <v>0.94</v>
      </c>
      <c r="C269">
        <v>0.94079999999999997</v>
      </c>
      <c r="D269" s="4">
        <f t="shared" ref="D269" si="24">ABS(C269-B269)/B269</f>
        <v>8.5106382978725843E-4</v>
      </c>
    </row>
    <row r="270" spans="1:4" ht="15.75" thickBot="1" x14ac:dyDescent="0.3">
      <c r="A270" s="2" t="s">
        <v>16</v>
      </c>
      <c r="B270">
        <v>0.94</v>
      </c>
      <c r="D270" s="4"/>
    </row>
    <row r="271" spans="1:4" ht="15.75" thickBot="1" x14ac:dyDescent="0.3">
      <c r="A271" s="2" t="s">
        <v>51</v>
      </c>
      <c r="B271">
        <v>0.73380000000000001</v>
      </c>
      <c r="D271" s="4"/>
    </row>
    <row r="272" spans="1:4" ht="15.75" thickBot="1" x14ac:dyDescent="0.3">
      <c r="A272" s="2" t="s">
        <v>17</v>
      </c>
      <c r="B272" s="3">
        <v>10000</v>
      </c>
      <c r="C272">
        <v>19939</v>
      </c>
      <c r="D272" s="4">
        <f>ABS(C272-B272)/B272</f>
        <v>0.99390000000000001</v>
      </c>
    </row>
    <row r="273" spans="1:4" x14ac:dyDescent="0.25">
      <c r="A273" s="6" t="s">
        <v>50</v>
      </c>
      <c r="D273" s="4">
        <f>AVERAGE(D255:D272)</f>
        <v>0.18326474425315409</v>
      </c>
    </row>
  </sheetData>
  <mergeCells count="13">
    <mergeCell ref="A253:D253"/>
    <mergeCell ref="A211:D211"/>
    <mergeCell ref="A232:D232"/>
    <mergeCell ref="A106:D106"/>
    <mergeCell ref="A127:D127"/>
    <mergeCell ref="A148:D148"/>
    <mergeCell ref="A169:D169"/>
    <mergeCell ref="A190:D190"/>
    <mergeCell ref="A1:D1"/>
    <mergeCell ref="A22:D22"/>
    <mergeCell ref="A43:D43"/>
    <mergeCell ref="A64:D64"/>
    <mergeCell ref="A85:D8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0"/>
  <sheetViews>
    <sheetView topLeftCell="A234" workbookViewId="0">
      <selection activeCell="E255" sqref="E255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19" t="s">
        <v>38</v>
      </c>
      <c r="B1" s="19"/>
      <c r="C1" s="19"/>
      <c r="D1" s="19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2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2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2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2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1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19" t="s">
        <v>76</v>
      </c>
      <c r="B27" s="19"/>
      <c r="C27" s="19"/>
      <c r="D27" s="19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5.75" thickBot="1" x14ac:dyDescent="0.3">
      <c r="A30" s="2" t="s">
        <v>72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5.75" thickBot="1" x14ac:dyDescent="0.3">
      <c r="A38" s="2" t="s">
        <v>75</v>
      </c>
      <c r="B38" s="3">
        <v>200000</v>
      </c>
      <c r="C38">
        <v>203992.1</v>
      </c>
      <c r="D38" s="4">
        <f t="shared" si="6"/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5.75" thickBot="1" x14ac:dyDescent="0.3">
      <c r="A40" s="2" t="s">
        <v>66</v>
      </c>
      <c r="B40">
        <v>0.75</v>
      </c>
      <c r="C40">
        <v>0.76419999999999999</v>
      </c>
      <c r="D40" s="4">
        <f t="shared" si="6"/>
        <v>1.8933333333333319E-2</v>
      </c>
    </row>
    <row r="41" spans="1:4" ht="15.75" thickBot="1" x14ac:dyDescent="0.3">
      <c r="A41" s="2" t="s">
        <v>67</v>
      </c>
      <c r="B41">
        <v>0.5</v>
      </c>
      <c r="C41">
        <v>0.51659999999999995</v>
      </c>
      <c r="D41" s="4">
        <f t="shared" si="6"/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70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5.75" thickBot="1" x14ac:dyDescent="0.3">
      <c r="A49" s="2" t="s">
        <v>74</v>
      </c>
      <c r="B49">
        <v>1.5</v>
      </c>
      <c r="C49">
        <v>1.4950000000000001</v>
      </c>
      <c r="D49" s="4">
        <f t="shared" si="7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0.28520726335993923</v>
      </c>
    </row>
    <row r="53" spans="1:4" ht="16.5" thickBot="1" x14ac:dyDescent="0.3">
      <c r="A53" s="19" t="s">
        <v>27</v>
      </c>
      <c r="B53" s="19"/>
      <c r="C53" s="19"/>
      <c r="D53" s="19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4130000000000</v>
      </c>
      <c r="D55" s="4">
        <f t="shared" ref="D55:D60" si="8">ABS(C55-B55)/B55</f>
        <v>0.7649572649572649</v>
      </c>
    </row>
    <row r="56" spans="1:4" ht="15.75" thickBot="1" x14ac:dyDescent="0.3">
      <c r="A56" s="2" t="s">
        <v>72</v>
      </c>
      <c r="B56" s="3">
        <v>75000000000000</v>
      </c>
      <c r="C56" s="3">
        <v>134000000000000</v>
      </c>
      <c r="D56" s="4">
        <f t="shared" si="8"/>
        <v>0.78666666666666663</v>
      </c>
    </row>
    <row r="57" spans="1:4" ht="15.75" thickBot="1" x14ac:dyDescent="0.3">
      <c r="A57" s="2" t="s">
        <v>7</v>
      </c>
      <c r="B57" s="5">
        <v>1080</v>
      </c>
      <c r="C57">
        <v>1005.46</v>
      </c>
      <c r="D57" s="4">
        <f t="shared" si="8"/>
        <v>6.9018518518518479E-2</v>
      </c>
    </row>
    <row r="58" spans="1:4" ht="15.75" thickBot="1" x14ac:dyDescent="0.3">
      <c r="A58" s="2" t="s">
        <v>11</v>
      </c>
      <c r="B58">
        <v>1041</v>
      </c>
      <c r="C58">
        <v>1457.88</v>
      </c>
      <c r="D58" s="4">
        <f t="shared" si="8"/>
        <v>0.40046109510086464</v>
      </c>
    </row>
    <row r="59" spans="1:4" ht="29.25" thickBot="1" x14ac:dyDescent="0.3">
      <c r="A59" s="2" t="s">
        <v>8</v>
      </c>
      <c r="B59" s="5">
        <v>4.5199999999999997E-2</v>
      </c>
      <c r="C59">
        <v>0.1217</v>
      </c>
      <c r="D59" s="4">
        <f t="shared" si="8"/>
        <v>1.6924778761061952</v>
      </c>
    </row>
    <row r="60" spans="1:4" ht="29.25" thickBot="1" x14ac:dyDescent="0.3">
      <c r="A60" s="2" t="s">
        <v>12</v>
      </c>
      <c r="B60" s="5">
        <v>0.25900000000000001</v>
      </c>
      <c r="C60">
        <v>0.27360000000000001</v>
      </c>
      <c r="D60" s="4">
        <f t="shared" si="8"/>
        <v>5.6370656370656379E-2</v>
      </c>
    </row>
    <row r="61" spans="1:4" ht="15.75" thickBot="1" x14ac:dyDescent="0.3">
      <c r="A61" s="2" t="s">
        <v>69</v>
      </c>
      <c r="B61" s="3">
        <v>181000</v>
      </c>
      <c r="C61" s="3">
        <v>179000</v>
      </c>
      <c r="D61" s="4">
        <f t="shared" ref="D61" si="9">ABS(C61-B61)/B61</f>
        <v>1.1049723756906077E-2</v>
      </c>
    </row>
    <row r="62" spans="1:4" ht="15.75" thickBot="1" x14ac:dyDescent="0.3">
      <c r="A62" s="2" t="s">
        <v>73</v>
      </c>
      <c r="B62" s="3">
        <v>193000</v>
      </c>
      <c r="C62" s="3">
        <v>209000</v>
      </c>
      <c r="D62" s="4">
        <f t="shared" ref="D62:D68" si="10">ABS(C62-B62)/B62</f>
        <v>8.2901554404145081E-2</v>
      </c>
    </row>
    <row r="63" spans="1:4" ht="15.75" thickBot="1" x14ac:dyDescent="0.3">
      <c r="A63" s="2" t="s">
        <v>71</v>
      </c>
      <c r="B63" s="3">
        <v>100000</v>
      </c>
      <c r="C63">
        <v>148078</v>
      </c>
      <c r="D63" s="4">
        <f t="shared" si="10"/>
        <v>0.48077999999999999</v>
      </c>
    </row>
    <row r="64" spans="1:4" ht="15.75" thickBot="1" x14ac:dyDescent="0.3">
      <c r="A64" s="2" t="s">
        <v>75</v>
      </c>
      <c r="B64" s="3">
        <v>200000</v>
      </c>
      <c r="C64">
        <v>370852</v>
      </c>
      <c r="D64" s="4">
        <f t="shared" si="10"/>
        <v>0.85426000000000002</v>
      </c>
    </row>
    <row r="65" spans="1:4" ht="15.75" thickBot="1" x14ac:dyDescent="0.3">
      <c r="A65" s="2" t="s">
        <v>17</v>
      </c>
      <c r="B65" s="3">
        <v>10000</v>
      </c>
      <c r="C65">
        <v>2500</v>
      </c>
      <c r="D65" s="4">
        <f t="shared" si="10"/>
        <v>0.75</v>
      </c>
    </row>
    <row r="66" spans="1:4" ht="15.75" thickBot="1" x14ac:dyDescent="0.3">
      <c r="A66" s="2" t="s">
        <v>66</v>
      </c>
      <c r="B66">
        <v>0.75</v>
      </c>
      <c r="C66">
        <v>0.58860000000000001</v>
      </c>
      <c r="D66" s="4">
        <f t="shared" si="10"/>
        <v>0.21519999999999997</v>
      </c>
    </row>
    <row r="67" spans="1:4" ht="15.75" thickBot="1" x14ac:dyDescent="0.3">
      <c r="A67" s="2" t="s">
        <v>67</v>
      </c>
      <c r="B67">
        <v>0.5</v>
      </c>
      <c r="C67">
        <v>0.36249999999999999</v>
      </c>
      <c r="D67" s="4">
        <f t="shared" si="10"/>
        <v>0.27500000000000002</v>
      </c>
    </row>
    <row r="68" spans="1:4" ht="15.75" thickBot="1" x14ac:dyDescent="0.3">
      <c r="A68" s="2" t="s">
        <v>15</v>
      </c>
      <c r="B68">
        <v>0.94</v>
      </c>
      <c r="C68">
        <v>0.94799999999999995</v>
      </c>
      <c r="D68" s="4">
        <f t="shared" si="10"/>
        <v>8.5106382978723492E-3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0.29980000000000001</v>
      </c>
      <c r="D70" s="4">
        <f>ABS(C70-B70)/B70</f>
        <v>3.9102564102564068E-2</v>
      </c>
    </row>
    <row r="71" spans="1:4" ht="15.75" thickBot="1" x14ac:dyDescent="0.3">
      <c r="A71" s="2" t="s">
        <v>9</v>
      </c>
      <c r="B71">
        <v>9.4899999999999998E-2</v>
      </c>
      <c r="C71">
        <v>0.1022</v>
      </c>
      <c r="D71" s="4">
        <f>ABS(C71-B71)/B71</f>
        <v>7.6923076923076941E-2</v>
      </c>
    </row>
    <row r="72" spans="1:4" ht="29.25" thickBot="1" x14ac:dyDescent="0.3">
      <c r="A72" s="2" t="s">
        <v>6</v>
      </c>
      <c r="B72" s="3">
        <v>4.405E-5</v>
      </c>
      <c r="C72" s="3">
        <v>3.6980000000000002E-5</v>
      </c>
      <c r="D72" s="4">
        <f>ABS(C72-B72)/B72</f>
        <v>0.16049943246311008</v>
      </c>
    </row>
    <row r="73" spans="1:4" ht="29.25" thickBot="1" x14ac:dyDescent="0.3">
      <c r="A73" s="2" t="s">
        <v>10</v>
      </c>
      <c r="B73" s="5">
        <v>2.8299999999999999E-4</v>
      </c>
      <c r="C73" s="3">
        <v>3.1500000000000001E-4</v>
      </c>
      <c r="D73" s="4">
        <f>ABS(C73-B73)/B73</f>
        <v>0.11307420494699653</v>
      </c>
    </row>
    <row r="74" spans="1:4" ht="15.75" thickBot="1" x14ac:dyDescent="0.3">
      <c r="A74" s="2" t="s">
        <v>70</v>
      </c>
      <c r="B74">
        <v>1</v>
      </c>
      <c r="C74">
        <v>1.131</v>
      </c>
      <c r="D74" s="4">
        <f t="shared" ref="D74:D75" si="11">ABS(C74-B74)/B74</f>
        <v>0.13100000000000001</v>
      </c>
    </row>
    <row r="75" spans="1:4" ht="15.75" thickBot="1" x14ac:dyDescent="0.3">
      <c r="A75" s="2" t="s">
        <v>74</v>
      </c>
      <c r="B75">
        <v>1.5</v>
      </c>
      <c r="C75">
        <v>2.9140000000000001</v>
      </c>
      <c r="D75" s="4">
        <f t="shared" si="11"/>
        <v>0.94266666666666676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0.39554599696407522</v>
      </c>
    </row>
    <row r="79" spans="1:4" ht="16.5" thickBot="1" x14ac:dyDescent="0.3">
      <c r="A79" s="19" t="s">
        <v>28</v>
      </c>
      <c r="B79" s="19"/>
      <c r="C79" s="19"/>
      <c r="D79" s="19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14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14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14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14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15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19" t="s">
        <v>52</v>
      </c>
      <c r="B105" s="19"/>
      <c r="C105" s="19"/>
      <c r="D105" s="19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5.75" thickBot="1" x14ac:dyDescent="0.3">
      <c r="A108" s="2" t="s">
        <v>72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5.75" thickBot="1" x14ac:dyDescent="0.3">
      <c r="A113" s="2" t="s">
        <v>69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5.75" thickBot="1" x14ac:dyDescent="0.3">
      <c r="A114" s="2" t="s">
        <v>73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5.75" thickBot="1" x14ac:dyDescent="0.3">
      <c r="A115" s="2" t="s">
        <v>71</v>
      </c>
      <c r="B115" s="3">
        <v>100000</v>
      </c>
      <c r="C115">
        <v>356367</v>
      </c>
      <c r="D115" s="4">
        <f t="shared" si="18"/>
        <v>2.5636700000000001</v>
      </c>
    </row>
    <row r="116" spans="1:4" ht="15.75" thickBot="1" x14ac:dyDescent="0.3">
      <c r="A116" s="2" t="s">
        <v>75</v>
      </c>
      <c r="B116" s="3">
        <v>200000</v>
      </c>
      <c r="C116">
        <v>166498</v>
      </c>
      <c r="D116" s="4">
        <f t="shared" si="18"/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5.75" thickBot="1" x14ac:dyDescent="0.3">
      <c r="A118" s="2" t="s">
        <v>66</v>
      </c>
      <c r="B118">
        <v>0.75</v>
      </c>
      <c r="C118">
        <v>0.999</v>
      </c>
      <c r="D118" s="4">
        <f t="shared" si="18"/>
        <v>0.33200000000000002</v>
      </c>
    </row>
    <row r="119" spans="1:4" ht="15.75" thickBot="1" x14ac:dyDescent="0.3">
      <c r="A119" s="2" t="s">
        <v>67</v>
      </c>
      <c r="B119">
        <v>0.5</v>
      </c>
      <c r="C119">
        <v>0.58199999999999996</v>
      </c>
      <c r="D119" s="4">
        <f t="shared" si="18"/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70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5.75" thickBot="1" x14ac:dyDescent="0.3">
      <c r="A127" s="2" t="s">
        <v>74</v>
      </c>
      <c r="B127">
        <v>1.5</v>
      </c>
      <c r="C127">
        <v>1.2955000000000001</v>
      </c>
      <c r="D127" s="4">
        <f t="shared" si="1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0.39518984895509751</v>
      </c>
    </row>
    <row r="131" spans="1:4" ht="16.5" thickBot="1" x14ac:dyDescent="0.3">
      <c r="A131" s="19" t="s">
        <v>36</v>
      </c>
      <c r="B131" s="19"/>
      <c r="C131" s="19"/>
      <c r="D131" s="19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5.75" thickBot="1" x14ac:dyDescent="0.3">
      <c r="A134" s="2" t="s">
        <v>72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5.75" thickBot="1" x14ac:dyDescent="0.3">
      <c r="A139" s="2" t="s">
        <v>69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5.75" thickBot="1" x14ac:dyDescent="0.3">
      <c r="A140" s="2" t="s">
        <v>73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5.75" thickBot="1" x14ac:dyDescent="0.3">
      <c r="A141" s="2" t="s">
        <v>71</v>
      </c>
      <c r="B141" s="3">
        <v>100000</v>
      </c>
      <c r="C141">
        <v>140255</v>
      </c>
      <c r="D141" s="4">
        <f t="shared" si="22"/>
        <v>0.40255000000000002</v>
      </c>
    </row>
    <row r="142" spans="1:4" ht="15.75" thickBot="1" x14ac:dyDescent="0.3">
      <c r="A142" s="2" t="s">
        <v>75</v>
      </c>
      <c r="B142" s="3">
        <v>200000</v>
      </c>
      <c r="C142">
        <v>249845.7</v>
      </c>
      <c r="D142" s="4">
        <f t="shared" si="22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5.75" thickBot="1" x14ac:dyDescent="0.3">
      <c r="A144" s="2" t="s">
        <v>66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5.75" thickBot="1" x14ac:dyDescent="0.3">
      <c r="A145" s="2" t="s">
        <v>67</v>
      </c>
      <c r="B145">
        <v>0.5</v>
      </c>
      <c r="C145">
        <v>0.5302</v>
      </c>
      <c r="D145" s="4">
        <f t="shared" si="22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70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5.75" thickBot="1" x14ac:dyDescent="0.3">
      <c r="A153" s="2" t="s">
        <v>74</v>
      </c>
      <c r="B153">
        <v>1.5</v>
      </c>
      <c r="C153">
        <v>1.494</v>
      </c>
      <c r="D153" s="4">
        <f t="shared" si="23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0.45160656562906476</v>
      </c>
    </row>
    <row r="157" spans="1:4" ht="16.5" thickBot="1" x14ac:dyDescent="0.3">
      <c r="A157" s="19" t="s">
        <v>41</v>
      </c>
      <c r="B157" s="19"/>
      <c r="C157" s="19"/>
      <c r="D157" s="19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5.75" thickBot="1" x14ac:dyDescent="0.3">
      <c r="A160" s="2" t="s">
        <v>72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5.75" thickBot="1" x14ac:dyDescent="0.3">
      <c r="A165" s="2" t="s">
        <v>69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5.75" thickBot="1" x14ac:dyDescent="0.3">
      <c r="A166" s="2" t="s">
        <v>73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5.75" thickBot="1" x14ac:dyDescent="0.3">
      <c r="A167" s="2" t="s">
        <v>71</v>
      </c>
      <c r="B167" s="3">
        <v>100000</v>
      </c>
      <c r="C167">
        <v>237945.86</v>
      </c>
      <c r="D167" s="4">
        <f t="shared" si="26"/>
        <v>1.3794585999999998</v>
      </c>
    </row>
    <row r="168" spans="1:4" ht="15.75" thickBot="1" x14ac:dyDescent="0.3">
      <c r="A168" s="2" t="s">
        <v>75</v>
      </c>
      <c r="B168" s="3">
        <v>200000</v>
      </c>
      <c r="C168">
        <v>178233</v>
      </c>
      <c r="D168" s="4">
        <f t="shared" si="26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5.75" thickBot="1" x14ac:dyDescent="0.3">
      <c r="A170" s="2" t="s">
        <v>66</v>
      </c>
      <c r="B170">
        <v>0.75</v>
      </c>
      <c r="C170">
        <v>0.747</v>
      </c>
      <c r="D170" s="4">
        <f t="shared" si="26"/>
        <v>4.0000000000000036E-3</v>
      </c>
    </row>
    <row r="171" spans="1:4" ht="15.75" thickBot="1" x14ac:dyDescent="0.3">
      <c r="A171" s="2" t="s">
        <v>67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70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5.75" thickBot="1" x14ac:dyDescent="0.3">
      <c r="A179" s="2" t="s">
        <v>74</v>
      </c>
      <c r="B179">
        <v>1.5</v>
      </c>
      <c r="C179">
        <v>1.4970000000000001</v>
      </c>
      <c r="D179" s="4">
        <f t="shared" si="27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0.42713444610874268</v>
      </c>
    </row>
    <row r="183" spans="1:4" ht="16.5" thickBot="1" x14ac:dyDescent="0.3">
      <c r="A183" s="19" t="s">
        <v>53</v>
      </c>
      <c r="B183" s="19"/>
      <c r="C183" s="19"/>
      <c r="D183" s="19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5.75" thickBot="1" x14ac:dyDescent="0.3">
      <c r="A186" s="2" t="s">
        <v>72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5.75" thickBot="1" x14ac:dyDescent="0.3">
      <c r="A193" s="2" t="s">
        <v>71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5.75" thickBot="1" x14ac:dyDescent="0.3">
      <c r="A194" s="2" t="s">
        <v>75</v>
      </c>
      <c r="B194" s="3">
        <v>200000</v>
      </c>
      <c r="C194">
        <v>397450.4</v>
      </c>
      <c r="D194" s="4">
        <f t="shared" si="30"/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30"/>
        <v>0.22400000000000006</v>
      </c>
    </row>
    <row r="197" spans="1:4" ht="15.75" thickBot="1" x14ac:dyDescent="0.3">
      <c r="A197" s="2" t="s">
        <v>67</v>
      </c>
      <c r="B197">
        <v>0.5</v>
      </c>
      <c r="C197">
        <v>0.64090000000000003</v>
      </c>
      <c r="D197" s="4">
        <f t="shared" si="30"/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70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5.75" thickBot="1" x14ac:dyDescent="0.3">
      <c r="A205" s="2" t="s">
        <v>74</v>
      </c>
      <c r="B205">
        <v>1.5</v>
      </c>
      <c r="C205">
        <v>2.2054</v>
      </c>
      <c r="D205" s="4">
        <f t="shared" si="31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0.64630643433824708</v>
      </c>
    </row>
    <row r="209" spans="1:4" ht="16.5" thickBot="1" x14ac:dyDescent="0.3">
      <c r="A209" s="19" t="s">
        <v>54</v>
      </c>
      <c r="B209" s="19"/>
      <c r="C209" s="19"/>
      <c r="D209" s="19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5.75" thickBot="1" x14ac:dyDescent="0.3">
      <c r="A212" s="2" t="s">
        <v>72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5.75" thickBot="1" x14ac:dyDescent="0.3">
      <c r="A217" s="2" t="s">
        <v>69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5.75" thickBot="1" x14ac:dyDescent="0.3">
      <c r="A219" s="2" t="s">
        <v>71</v>
      </c>
      <c r="B219" s="3">
        <v>100000</v>
      </c>
      <c r="C219">
        <v>146090.4</v>
      </c>
      <c r="D219" s="4">
        <f t="shared" si="34"/>
        <v>0.46090399999999992</v>
      </c>
    </row>
    <row r="220" spans="1:4" ht="15.75" thickBot="1" x14ac:dyDescent="0.3">
      <c r="A220" s="2" t="s">
        <v>75</v>
      </c>
      <c r="B220" s="3">
        <v>200000</v>
      </c>
      <c r="C220">
        <v>183230.8</v>
      </c>
      <c r="D220" s="4">
        <f t="shared" si="34"/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5.75" thickBot="1" x14ac:dyDescent="0.3">
      <c r="A222" s="2" t="s">
        <v>66</v>
      </c>
      <c r="B222">
        <v>0.75</v>
      </c>
      <c r="C222">
        <v>0.68</v>
      </c>
      <c r="D222" s="4">
        <f t="shared" si="34"/>
        <v>9.3333333333333268E-2</v>
      </c>
    </row>
    <row r="223" spans="1:4" ht="15.75" thickBot="1" x14ac:dyDescent="0.3">
      <c r="A223" s="2" t="s">
        <v>67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1.4639</v>
      </c>
      <c r="D231" s="4">
        <f t="shared" si="35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0.22268827247871306</v>
      </c>
    </row>
    <row r="235" spans="1:4" ht="16.5" thickBot="1" x14ac:dyDescent="0.3">
      <c r="A235" s="19" t="s">
        <v>111</v>
      </c>
      <c r="B235" s="19"/>
      <c r="C235" s="19"/>
      <c r="D235" s="19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36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36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36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36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36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36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36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36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36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36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36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36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36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36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37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37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235:D235"/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0"/>
  <sheetViews>
    <sheetView topLeftCell="A193" workbookViewId="0">
      <selection activeCell="E302" sqref="E302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19" t="s">
        <v>26</v>
      </c>
      <c r="B1" s="19"/>
      <c r="C1" s="19"/>
      <c r="D1" s="19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5.75" thickBot="1" x14ac:dyDescent="0.3">
      <c r="A4" s="2" t="s">
        <v>72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87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69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5.75" thickBot="1" x14ac:dyDescent="0.3">
      <c r="A11" s="2" t="s">
        <v>73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5.75" thickBot="1" x14ac:dyDescent="0.3">
      <c r="A12" s="2" t="s">
        <v>89</v>
      </c>
      <c r="B12" s="3">
        <v>175000</v>
      </c>
      <c r="C12" s="3">
        <v>172000</v>
      </c>
      <c r="D12" s="4">
        <f t="shared" si="2"/>
        <v>1.7142857142857144E-2</v>
      </c>
    </row>
    <row r="13" spans="1:4" ht="15.75" thickBot="1" x14ac:dyDescent="0.3">
      <c r="A13" s="2" t="s">
        <v>71</v>
      </c>
      <c r="B13" s="3">
        <v>100000</v>
      </c>
      <c r="C13">
        <v>130108.95</v>
      </c>
      <c r="D13" s="4">
        <f t="shared" si="2"/>
        <v>0.30108949999999995</v>
      </c>
    </row>
    <row r="14" spans="1:4" ht="15.75" thickBot="1" x14ac:dyDescent="0.3">
      <c r="A14" s="2" t="s">
        <v>75</v>
      </c>
      <c r="B14" s="3">
        <v>200000</v>
      </c>
      <c r="C14">
        <v>237446.9</v>
      </c>
      <c r="D14" s="4">
        <f t="shared" si="2"/>
        <v>0.18723449999999997</v>
      </c>
    </row>
    <row r="15" spans="1:4" ht="15.75" thickBot="1" x14ac:dyDescent="0.3">
      <c r="A15" s="2" t="s">
        <v>86</v>
      </c>
      <c r="B15" s="3">
        <v>400000</v>
      </c>
      <c r="C15">
        <v>424893.9</v>
      </c>
      <c r="D15" s="4">
        <f t="shared" si="2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5.75" thickBot="1" x14ac:dyDescent="0.3">
      <c r="A17" s="2" t="s">
        <v>66</v>
      </c>
      <c r="B17">
        <v>0.75</v>
      </c>
      <c r="C17">
        <v>0.76700000000000002</v>
      </c>
      <c r="D17" s="4">
        <f t="shared" si="2"/>
        <v>2.2666666666666686E-2</v>
      </c>
    </row>
    <row r="18" spans="1:4" ht="15.75" thickBot="1" x14ac:dyDescent="0.3">
      <c r="A18" s="2" t="s">
        <v>67</v>
      </c>
      <c r="B18">
        <v>0.5</v>
      </c>
      <c r="C18">
        <v>0.49869999999999998</v>
      </c>
      <c r="D18" s="4">
        <f t="shared" si="2"/>
        <v>2.6000000000000467E-3</v>
      </c>
    </row>
    <row r="19" spans="1:4" ht="15.75" thickBot="1" x14ac:dyDescent="0.3">
      <c r="A19" s="2" t="s">
        <v>88</v>
      </c>
      <c r="B19">
        <v>0.3</v>
      </c>
      <c r="C19">
        <v>0.28289999999999998</v>
      </c>
      <c r="D19" s="4">
        <f t="shared" si="2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70</v>
      </c>
      <c r="B26">
        <v>1</v>
      </c>
      <c r="C26">
        <v>0.97660000000000002</v>
      </c>
      <c r="D26" s="4">
        <f t="shared" si="1"/>
        <v>2.3399999999999976E-2</v>
      </c>
    </row>
    <row r="27" spans="1:4" ht="15.75" thickBot="1" x14ac:dyDescent="0.3">
      <c r="A27" s="2" t="s">
        <v>74</v>
      </c>
      <c r="B27">
        <v>1.5</v>
      </c>
      <c r="C27">
        <v>1.3906000000000001</v>
      </c>
      <c r="D27" s="4">
        <f t="shared" si="1"/>
        <v>7.2933333333333294E-2</v>
      </c>
    </row>
    <row r="28" spans="1:4" ht="15.75" thickBot="1" x14ac:dyDescent="0.3">
      <c r="A28" s="2" t="s">
        <v>85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0.20211784415887502</v>
      </c>
    </row>
    <row r="32" spans="1:4" ht="16.5" thickBot="1" x14ac:dyDescent="0.3">
      <c r="A32" s="19" t="s">
        <v>27</v>
      </c>
      <c r="B32" s="19"/>
      <c r="C32" s="19"/>
      <c r="D32" s="19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5.75" thickBot="1" x14ac:dyDescent="0.3">
      <c r="A35" s="2" t="s">
        <v>72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5.75" thickBot="1" x14ac:dyDescent="0.3">
      <c r="A36" s="2" t="s">
        <v>87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5.75" thickBot="1" x14ac:dyDescent="0.3">
      <c r="A41" s="2" t="s">
        <v>69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5.75" thickBot="1" x14ac:dyDescent="0.3">
      <c r="A42" s="2" t="s">
        <v>73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5.75" thickBot="1" x14ac:dyDescent="0.3">
      <c r="A43" s="2" t="s">
        <v>89</v>
      </c>
      <c r="B43" s="3">
        <v>175000</v>
      </c>
      <c r="C43" s="3">
        <v>285000</v>
      </c>
      <c r="D43" s="4">
        <f t="shared" si="6"/>
        <v>0.62857142857142856</v>
      </c>
    </row>
    <row r="44" spans="1:4" ht="15.75" thickBot="1" x14ac:dyDescent="0.3">
      <c r="A44" s="2" t="s">
        <v>71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5.75" thickBot="1" x14ac:dyDescent="0.3">
      <c r="A45" s="2" t="s">
        <v>75</v>
      </c>
      <c r="B45" s="3">
        <v>200000</v>
      </c>
      <c r="C45">
        <v>473951.8</v>
      </c>
      <c r="D45" s="4">
        <f t="shared" si="6"/>
        <v>1.3697589999999999</v>
      </c>
    </row>
    <row r="46" spans="1:4" ht="15.75" thickBot="1" x14ac:dyDescent="0.3">
      <c r="A46" s="2" t="s">
        <v>86</v>
      </c>
      <c r="B46" s="3">
        <v>400000</v>
      </c>
      <c r="C46">
        <v>831263.9</v>
      </c>
      <c r="D46" s="4">
        <f t="shared" si="6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5.75" thickBot="1" x14ac:dyDescent="0.3">
      <c r="A48" s="2" t="s">
        <v>66</v>
      </c>
      <c r="B48">
        <v>0.75</v>
      </c>
      <c r="C48">
        <v>0.498</v>
      </c>
      <c r="D48" s="4">
        <f t="shared" si="6"/>
        <v>0.33600000000000002</v>
      </c>
    </row>
    <row r="49" spans="1:4" ht="15.75" thickBot="1" x14ac:dyDescent="0.3">
      <c r="A49" s="2" t="s">
        <v>67</v>
      </c>
      <c r="B49">
        <v>0.5</v>
      </c>
      <c r="C49">
        <v>0.437</v>
      </c>
      <c r="D49" s="4">
        <f t="shared" si="6"/>
        <v>0.126</v>
      </c>
    </row>
    <row r="50" spans="1:4" ht="15.75" thickBot="1" x14ac:dyDescent="0.3">
      <c r="A50" s="2" t="s">
        <v>88</v>
      </c>
      <c r="B50">
        <v>0.3</v>
      </c>
      <c r="C50">
        <v>0.48899999999999999</v>
      </c>
      <c r="D50" s="4">
        <f t="shared" si="6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70</v>
      </c>
      <c r="B57">
        <v>1</v>
      </c>
      <c r="C57">
        <v>2.02</v>
      </c>
      <c r="D57" s="4">
        <f t="shared" ref="D57:D59" si="7">ABS(C57-B57)/B57</f>
        <v>1.02</v>
      </c>
    </row>
    <row r="58" spans="1:4" ht="15.75" thickBot="1" x14ac:dyDescent="0.3">
      <c r="A58" s="2" t="s">
        <v>74</v>
      </c>
      <c r="B58">
        <v>1.5</v>
      </c>
      <c r="C58">
        <v>2.7</v>
      </c>
      <c r="D58" s="4">
        <f t="shared" si="7"/>
        <v>0.80000000000000016</v>
      </c>
    </row>
    <row r="59" spans="1:4" ht="15.75" thickBot="1" x14ac:dyDescent="0.3">
      <c r="A59" s="2" t="s">
        <v>85</v>
      </c>
      <c r="B59">
        <v>3</v>
      </c>
      <c r="C59">
        <v>7.29</v>
      </c>
      <c r="D59" s="4">
        <f t="shared" si="7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0.74255315020014678</v>
      </c>
    </row>
    <row r="63" spans="1:4" ht="16.5" thickBot="1" x14ac:dyDescent="0.3">
      <c r="A63" s="19" t="s">
        <v>41</v>
      </c>
      <c r="B63" s="19"/>
      <c r="C63" s="19"/>
      <c r="D63" s="19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5.75" thickBot="1" x14ac:dyDescent="0.3">
      <c r="A66" s="2" t="s">
        <v>72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5.75" thickBot="1" x14ac:dyDescent="0.3">
      <c r="A67" s="2" t="s">
        <v>87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5.75" thickBot="1" x14ac:dyDescent="0.3">
      <c r="A72" s="2" t="s">
        <v>69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5.75" thickBot="1" x14ac:dyDescent="0.3">
      <c r="A73" s="2" t="s">
        <v>73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5.75" thickBot="1" x14ac:dyDescent="0.3">
      <c r="A74" s="2" t="s">
        <v>89</v>
      </c>
      <c r="B74" s="3">
        <v>175000</v>
      </c>
      <c r="C74" s="3">
        <v>176000</v>
      </c>
      <c r="D74" s="4">
        <f t="shared" si="10"/>
        <v>5.7142857142857143E-3</v>
      </c>
    </row>
    <row r="75" spans="1:4" ht="15.75" thickBot="1" x14ac:dyDescent="0.3">
      <c r="A75" s="2" t="s">
        <v>71</v>
      </c>
      <c r="B75" s="3">
        <v>100000</v>
      </c>
      <c r="C75">
        <v>399427.9</v>
      </c>
      <c r="D75" s="4">
        <f t="shared" si="10"/>
        <v>2.9942790000000001</v>
      </c>
    </row>
    <row r="76" spans="1:4" ht="15.75" thickBot="1" x14ac:dyDescent="0.3">
      <c r="A76" s="2" t="s">
        <v>75</v>
      </c>
      <c r="B76" s="3">
        <v>200000</v>
      </c>
      <c r="C76">
        <v>228391.78</v>
      </c>
      <c r="D76" s="4">
        <f t="shared" si="10"/>
        <v>0.1419589</v>
      </c>
    </row>
    <row r="77" spans="1:4" ht="15.75" thickBot="1" x14ac:dyDescent="0.3">
      <c r="A77" s="2" t="s">
        <v>86</v>
      </c>
      <c r="B77" s="3">
        <v>400000</v>
      </c>
      <c r="C77">
        <v>390347.54</v>
      </c>
      <c r="D77" s="4">
        <f t="shared" si="10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5.75" thickBot="1" x14ac:dyDescent="0.3">
      <c r="A79" s="2" t="s">
        <v>66</v>
      </c>
      <c r="B79">
        <v>0.75</v>
      </c>
      <c r="C79">
        <v>0.69110000000000005</v>
      </c>
      <c r="D79" s="4">
        <f t="shared" si="10"/>
        <v>7.8533333333333274E-2</v>
      </c>
    </row>
    <row r="80" spans="1:4" ht="15.75" thickBot="1" x14ac:dyDescent="0.3">
      <c r="A80" s="2" t="s">
        <v>67</v>
      </c>
      <c r="B80">
        <v>0.5</v>
      </c>
      <c r="C80">
        <v>0.5262</v>
      </c>
      <c r="D80" s="4">
        <f t="shared" si="10"/>
        <v>5.2400000000000002E-2</v>
      </c>
    </row>
    <row r="81" spans="1:4" ht="15.75" thickBot="1" x14ac:dyDescent="0.3">
      <c r="A81" s="2" t="s">
        <v>88</v>
      </c>
      <c r="B81">
        <v>0.3</v>
      </c>
      <c r="C81">
        <v>0.29320000000000002</v>
      </c>
      <c r="D81" s="4">
        <f t="shared" si="10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70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5.75" thickBot="1" x14ac:dyDescent="0.3">
      <c r="A89" s="2" t="s">
        <v>74</v>
      </c>
      <c r="B89">
        <v>1.5</v>
      </c>
      <c r="C89">
        <v>1.476</v>
      </c>
      <c r="D89" s="4">
        <f t="shared" si="11"/>
        <v>1.6000000000000014E-2</v>
      </c>
    </row>
    <row r="90" spans="1:4" ht="15.75" thickBot="1" x14ac:dyDescent="0.3">
      <c r="A90" s="2" t="s">
        <v>85</v>
      </c>
      <c r="B90">
        <v>3</v>
      </c>
      <c r="C90">
        <v>3.05</v>
      </c>
      <c r="D90" s="4">
        <f t="shared" si="11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0.34790039844798626</v>
      </c>
    </row>
    <row r="94" spans="1:4" ht="16.5" thickBot="1" x14ac:dyDescent="0.3">
      <c r="A94" s="19" t="s">
        <v>28</v>
      </c>
      <c r="B94" s="19"/>
      <c r="C94" s="19"/>
      <c r="D94" s="19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14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14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14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14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14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14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15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15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19" t="s">
        <v>46</v>
      </c>
      <c r="B125" s="19"/>
      <c r="C125" s="19"/>
      <c r="D125" s="19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33" si="16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16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16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16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16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16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16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ref="D134" si="17">ABS(C134-B134)/B134</f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ref="D135:D144" si="18">ABS(C135-B135)/B135</f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18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18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18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18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18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18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18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18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18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19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19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19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19" t="s">
        <v>47</v>
      </c>
      <c r="B156" s="19"/>
      <c r="C156" s="19"/>
      <c r="D156" s="19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64" si="20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20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20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20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20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20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20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ref="D165" si="21">ABS(C165-B165)/B165</f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ref="D166:D175" si="22">ABS(C166-B166)/B166</f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22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22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22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22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22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22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22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22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22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23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23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23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19" t="s">
        <v>52</v>
      </c>
      <c r="B187" s="19"/>
      <c r="C187" s="19"/>
      <c r="D187" s="19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5.75" thickBot="1" x14ac:dyDescent="0.3">
      <c r="A190" s="2" t="s">
        <v>72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5.75" thickBot="1" x14ac:dyDescent="0.3">
      <c r="A191" s="2" t="s">
        <v>87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5.75" thickBot="1" x14ac:dyDescent="0.3">
      <c r="A196" s="2" t="s">
        <v>69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5.75" thickBot="1" x14ac:dyDescent="0.3">
      <c r="A197" s="2" t="s">
        <v>73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5.75" thickBot="1" x14ac:dyDescent="0.3">
      <c r="A198" s="2" t="s">
        <v>89</v>
      </c>
      <c r="B198" s="3">
        <v>175000</v>
      </c>
      <c r="C198" s="3">
        <v>444000</v>
      </c>
      <c r="D198" s="4">
        <f t="shared" si="26"/>
        <v>1.5371428571428571</v>
      </c>
    </row>
    <row r="199" spans="1:4" ht="15.75" thickBot="1" x14ac:dyDescent="0.3">
      <c r="A199" s="2" t="s">
        <v>71</v>
      </c>
      <c r="B199" s="3">
        <v>100000</v>
      </c>
      <c r="C199">
        <v>294040</v>
      </c>
      <c r="D199" s="4">
        <f t="shared" si="26"/>
        <v>1.9403999999999999</v>
      </c>
    </row>
    <row r="200" spans="1:4" ht="15.75" thickBot="1" x14ac:dyDescent="0.3">
      <c r="A200" s="2" t="s">
        <v>75</v>
      </c>
      <c r="B200" s="3">
        <v>200000</v>
      </c>
      <c r="C200">
        <v>240940.9</v>
      </c>
      <c r="D200" s="4">
        <f t="shared" si="26"/>
        <v>0.20470449999999998</v>
      </c>
    </row>
    <row r="201" spans="1:4" ht="15.75" thickBot="1" x14ac:dyDescent="0.3">
      <c r="A201" s="2" t="s">
        <v>86</v>
      </c>
      <c r="B201" s="3">
        <v>400000</v>
      </c>
      <c r="C201">
        <v>103642.622</v>
      </c>
      <c r="D201" s="4">
        <f t="shared" si="26"/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5.75" thickBot="1" x14ac:dyDescent="0.3">
      <c r="A203" s="2" t="s">
        <v>66</v>
      </c>
      <c r="B203">
        <v>0.75</v>
      </c>
      <c r="C203">
        <v>0.435</v>
      </c>
      <c r="D203" s="4">
        <f t="shared" si="26"/>
        <v>0.42</v>
      </c>
    </row>
    <row r="204" spans="1:4" ht="15.75" thickBot="1" x14ac:dyDescent="0.3">
      <c r="A204" s="2" t="s">
        <v>67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5.75" thickBot="1" x14ac:dyDescent="0.3">
      <c r="A205" s="2" t="s">
        <v>88</v>
      </c>
      <c r="B205">
        <v>0.3</v>
      </c>
      <c r="C205">
        <v>0.77</v>
      </c>
      <c r="D205" s="4">
        <f t="shared" si="26"/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70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5.75" thickBot="1" x14ac:dyDescent="0.3">
      <c r="A213" s="2" t="s">
        <v>74</v>
      </c>
      <c r="B213">
        <v>1.5</v>
      </c>
      <c r="C213">
        <v>4.8819999999999997</v>
      </c>
      <c r="D213" s="4">
        <f t="shared" si="27"/>
        <v>2.2546666666666666</v>
      </c>
    </row>
    <row r="214" spans="1:4" ht="15.75" thickBot="1" x14ac:dyDescent="0.3">
      <c r="A214" s="2" t="s">
        <v>85</v>
      </c>
      <c r="B214">
        <v>3</v>
      </c>
      <c r="C214">
        <v>2.7008000000000001</v>
      </c>
      <c r="D214" s="4">
        <f t="shared" si="27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0.87806689126217041</v>
      </c>
    </row>
    <row r="218" spans="1:4" ht="16.5" thickBot="1" x14ac:dyDescent="0.3">
      <c r="A218" s="19" t="s">
        <v>36</v>
      </c>
      <c r="B218" s="19"/>
      <c r="C218" s="19"/>
      <c r="D218" s="19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5.75" thickBot="1" x14ac:dyDescent="0.3">
      <c r="A221" s="2" t="s">
        <v>72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5.75" thickBot="1" x14ac:dyDescent="0.3">
      <c r="A222" s="2" t="s">
        <v>87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5.75" thickBot="1" x14ac:dyDescent="0.3">
      <c r="A227" s="2" t="s">
        <v>69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5.75" thickBot="1" x14ac:dyDescent="0.3">
      <c r="A228" s="2" t="s">
        <v>73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5.75" thickBot="1" x14ac:dyDescent="0.3">
      <c r="A229" s="2" t="s">
        <v>89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5.75" thickBot="1" x14ac:dyDescent="0.3">
      <c r="A230" s="2" t="s">
        <v>71</v>
      </c>
      <c r="B230" s="3">
        <v>100000</v>
      </c>
      <c r="C230">
        <v>46032.4</v>
      </c>
      <c r="D230" s="4">
        <f t="shared" si="30"/>
        <v>0.53967599999999993</v>
      </c>
    </row>
    <row r="231" spans="1:4" ht="15.75" thickBot="1" x14ac:dyDescent="0.3">
      <c r="A231" s="2" t="s">
        <v>75</v>
      </c>
      <c r="B231" s="3">
        <v>200000</v>
      </c>
      <c r="C231">
        <v>346578.5</v>
      </c>
      <c r="D231" s="4">
        <f t="shared" si="30"/>
        <v>0.73289249999999995</v>
      </c>
    </row>
    <row r="232" spans="1:4" ht="15.75" thickBot="1" x14ac:dyDescent="0.3">
      <c r="A232" s="2" t="s">
        <v>86</v>
      </c>
      <c r="B232" s="3">
        <v>400000</v>
      </c>
      <c r="C232">
        <v>410845.15</v>
      </c>
      <c r="D232" s="4">
        <f t="shared" si="30"/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5.75" thickBot="1" x14ac:dyDescent="0.3">
      <c r="A234" s="2" t="s">
        <v>66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5.75" thickBot="1" x14ac:dyDescent="0.3">
      <c r="A235" s="2" t="s">
        <v>67</v>
      </c>
      <c r="B235">
        <v>0.5</v>
      </c>
      <c r="C235">
        <v>0.4889</v>
      </c>
      <c r="D235" s="4">
        <f t="shared" si="30"/>
        <v>2.2199999999999998E-2</v>
      </c>
    </row>
    <row r="236" spans="1:4" ht="15.75" thickBot="1" x14ac:dyDescent="0.3">
      <c r="A236" s="2" t="s">
        <v>88</v>
      </c>
      <c r="B236">
        <v>0.3</v>
      </c>
      <c r="C236">
        <v>0.31290000000000001</v>
      </c>
      <c r="D236" s="4">
        <f t="shared" si="30"/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70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5.75" thickBot="1" x14ac:dyDescent="0.3">
      <c r="A244" s="2" t="s">
        <v>74</v>
      </c>
      <c r="B244">
        <v>1.5</v>
      </c>
      <c r="C244">
        <v>1.5569999999999999</v>
      </c>
      <c r="D244" s="4">
        <f t="shared" si="31"/>
        <v>3.7999999999999957E-2</v>
      </c>
    </row>
    <row r="245" spans="1:4" ht="15.75" thickBot="1" x14ac:dyDescent="0.3">
      <c r="A245" s="2" t="s">
        <v>85</v>
      </c>
      <c r="B245">
        <v>3</v>
      </c>
      <c r="C245">
        <v>2.7749999999999999</v>
      </c>
      <c r="D245" s="4">
        <f t="shared" si="31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0.20258398663831578</v>
      </c>
    </row>
    <row r="249" spans="1:4" ht="16.5" thickBot="1" x14ac:dyDescent="0.3">
      <c r="A249" s="19" t="s">
        <v>53</v>
      </c>
      <c r="B249" s="19"/>
      <c r="C249" s="19"/>
      <c r="D249" s="19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1790000000000</v>
      </c>
      <c r="D251" s="4">
        <f t="shared" ref="D251:D257" si="32">ABS(C251-B251)/B251</f>
        <v>0.23504273504273504</v>
      </c>
    </row>
    <row r="252" spans="1:4" ht="15.75" thickBot="1" x14ac:dyDescent="0.3">
      <c r="A252" s="2" t="s">
        <v>72</v>
      </c>
      <c r="B252" s="3">
        <v>75000000000000</v>
      </c>
      <c r="C252" s="3">
        <v>95500000000000</v>
      </c>
      <c r="D252" s="4">
        <f t="shared" si="32"/>
        <v>0.27333333333333332</v>
      </c>
    </row>
    <row r="253" spans="1:4" ht="15.75" thickBot="1" x14ac:dyDescent="0.3">
      <c r="A253" s="2" t="s">
        <v>87</v>
      </c>
      <c r="B253" s="3">
        <v>9200000000000</v>
      </c>
      <c r="C253" s="3">
        <v>17200000000000</v>
      </c>
      <c r="D253" s="4">
        <f t="shared" si="32"/>
        <v>0.86956521739130432</v>
      </c>
    </row>
    <row r="254" spans="1:4" ht="15.75" thickBot="1" x14ac:dyDescent="0.3">
      <c r="A254" s="2" t="s">
        <v>7</v>
      </c>
      <c r="B254" s="5">
        <v>1080</v>
      </c>
      <c r="C254" s="5">
        <v>873.28700000000003</v>
      </c>
      <c r="D254" s="4">
        <f t="shared" si="32"/>
        <v>0.19140092592592589</v>
      </c>
    </row>
    <row r="255" spans="1:4" ht="15.75" thickBot="1" x14ac:dyDescent="0.3">
      <c r="A255" s="2" t="s">
        <v>11</v>
      </c>
      <c r="B255">
        <v>1041</v>
      </c>
      <c r="C255" s="5">
        <v>819.22500000000002</v>
      </c>
      <c r="D255" s="4">
        <f t="shared" si="32"/>
        <v>0.21304034582132564</v>
      </c>
    </row>
    <row r="256" spans="1:4" ht="29.25" thickBot="1" x14ac:dyDescent="0.3">
      <c r="A256" s="2" t="s">
        <v>8</v>
      </c>
      <c r="B256" s="5">
        <v>4.5199999999999997E-2</v>
      </c>
      <c r="C256" s="5">
        <v>2.3900000000000001E-2</v>
      </c>
      <c r="D256" s="4">
        <f t="shared" si="32"/>
        <v>0.4712389380530973</v>
      </c>
    </row>
    <row r="257" spans="1:4" ht="29.25" thickBot="1" x14ac:dyDescent="0.3">
      <c r="A257" s="2" t="s">
        <v>12</v>
      </c>
      <c r="B257" s="5">
        <v>0.25900000000000001</v>
      </c>
      <c r="C257" s="5">
        <v>0.52449999999999997</v>
      </c>
      <c r="D257" s="4">
        <f t="shared" si="32"/>
        <v>1.0250965250965249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ref="D258" si="33">ABS(C258-B258)/B258</f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425000</v>
      </c>
      <c r="D259" s="4">
        <f t="shared" ref="D259:D268" si="34">ABS(C259-B259)/B259</f>
        <v>1.2020725388601037</v>
      </c>
    </row>
    <row r="260" spans="1:4" ht="15.75" thickBot="1" x14ac:dyDescent="0.3">
      <c r="A260" s="2" t="s">
        <v>89</v>
      </c>
      <c r="B260" s="3">
        <v>175000</v>
      </c>
      <c r="C260" s="3">
        <v>266000</v>
      </c>
      <c r="D260" s="4">
        <f t="shared" si="34"/>
        <v>0.52</v>
      </c>
    </row>
    <row r="261" spans="1:4" ht="15.75" thickBot="1" x14ac:dyDescent="0.3">
      <c r="A261" s="2" t="s">
        <v>71</v>
      </c>
      <c r="B261" s="3">
        <v>100000</v>
      </c>
      <c r="C261" s="3">
        <v>290700</v>
      </c>
      <c r="D261" s="4">
        <f t="shared" si="34"/>
        <v>1.907</v>
      </c>
    </row>
    <row r="262" spans="1:4" ht="15.75" thickBot="1" x14ac:dyDescent="0.3">
      <c r="A262" s="2" t="s">
        <v>75</v>
      </c>
      <c r="B262" s="3">
        <v>200000</v>
      </c>
      <c r="C262" s="3">
        <v>692109</v>
      </c>
      <c r="D262" s="4">
        <f t="shared" si="34"/>
        <v>2.4605450000000002</v>
      </c>
    </row>
    <row r="263" spans="1:4" ht="15.75" thickBot="1" x14ac:dyDescent="0.3">
      <c r="A263" s="2" t="s">
        <v>86</v>
      </c>
      <c r="B263" s="3">
        <v>400000</v>
      </c>
      <c r="C263" s="3">
        <v>1400061</v>
      </c>
      <c r="D263" s="4">
        <f t="shared" si="34"/>
        <v>2.5001525</v>
      </c>
    </row>
    <row r="264" spans="1:4" ht="15.75" thickBot="1" x14ac:dyDescent="0.3">
      <c r="A264" s="2" t="s">
        <v>17</v>
      </c>
      <c r="B264" s="3">
        <v>10000</v>
      </c>
      <c r="C264" s="3">
        <v>7697.5</v>
      </c>
      <c r="D264" s="4">
        <f t="shared" si="34"/>
        <v>0.23025000000000001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34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0.629</v>
      </c>
      <c r="D266" s="4">
        <f t="shared" si="34"/>
        <v>0.25800000000000001</v>
      </c>
    </row>
    <row r="267" spans="1:4" ht="15.75" thickBot="1" x14ac:dyDescent="0.3">
      <c r="A267" s="2" t="s">
        <v>88</v>
      </c>
      <c r="B267">
        <v>0.3</v>
      </c>
      <c r="C267" s="3">
        <v>0.47499999999999998</v>
      </c>
      <c r="D267" s="4">
        <f t="shared" si="34"/>
        <v>0.58333333333333337</v>
      </c>
    </row>
    <row r="268" spans="1:4" ht="15.75" thickBot="1" x14ac:dyDescent="0.3">
      <c r="A268" s="2" t="s">
        <v>15</v>
      </c>
      <c r="B268">
        <v>0.94</v>
      </c>
      <c r="C268" s="3">
        <v>0.80200000000000005</v>
      </c>
      <c r="D268" s="4">
        <f t="shared" si="34"/>
        <v>0.14680851063829778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0.2326</v>
      </c>
      <c r="D270" s="4">
        <f>ABS(C270-B270)/B270</f>
        <v>0.25448717948717947</v>
      </c>
    </row>
    <row r="271" spans="1:4" ht="15.75" thickBot="1" x14ac:dyDescent="0.3">
      <c r="A271" s="2" t="s">
        <v>9</v>
      </c>
      <c r="B271">
        <v>9.4899999999999998E-2</v>
      </c>
      <c r="C271" s="3">
        <v>0.1439</v>
      </c>
      <c r="D271" s="4">
        <f>ABS(C271-B271)/B271</f>
        <v>0.51633298208640677</v>
      </c>
    </row>
    <row r="272" spans="1:4" ht="29.25" thickBot="1" x14ac:dyDescent="0.3">
      <c r="A272" s="2" t="s">
        <v>6</v>
      </c>
      <c r="B272" s="3">
        <v>4.405E-5</v>
      </c>
      <c r="C272" s="3">
        <v>5.1600000000000001E-5</v>
      </c>
      <c r="D272" s="4">
        <f>ABS(C272-B272)/B272</f>
        <v>0.17139614074914872</v>
      </c>
    </row>
    <row r="273" spans="1:4" ht="29.25" thickBot="1" x14ac:dyDescent="0.3">
      <c r="A273" s="2" t="s">
        <v>10</v>
      </c>
      <c r="B273" s="5">
        <v>2.8299999999999999E-4</v>
      </c>
      <c r="C273" s="3">
        <v>2.52E-4</v>
      </c>
      <c r="D273" s="4">
        <f>ABS(C273-B273)/B273</f>
        <v>0.10954063604240281</v>
      </c>
    </row>
    <row r="274" spans="1:4" ht="15.75" thickBot="1" x14ac:dyDescent="0.3">
      <c r="A274" s="2" t="s">
        <v>70</v>
      </c>
      <c r="B274">
        <v>1</v>
      </c>
      <c r="C274" s="3">
        <v>1.65</v>
      </c>
      <c r="D274" s="4">
        <f t="shared" ref="D274:D276" si="35">ABS(C274-B274)/B274</f>
        <v>0.64999999999999991</v>
      </c>
    </row>
    <row r="275" spans="1:4" ht="15.75" thickBot="1" x14ac:dyDescent="0.3">
      <c r="A275" s="2" t="s">
        <v>74</v>
      </c>
      <c r="B275">
        <v>1.5</v>
      </c>
      <c r="C275" s="3">
        <v>4.5</v>
      </c>
      <c r="D275" s="4">
        <f t="shared" si="35"/>
        <v>2</v>
      </c>
    </row>
    <row r="276" spans="1:4" ht="15.75" thickBot="1" x14ac:dyDescent="0.3">
      <c r="A276" s="2" t="s">
        <v>85</v>
      </c>
      <c r="B276">
        <v>3</v>
      </c>
      <c r="C276" s="3">
        <v>3.4449999999999998</v>
      </c>
      <c r="D276" s="4">
        <f t="shared" si="35"/>
        <v>0.14833333333333329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0.69756172413485018</v>
      </c>
    </row>
    <row r="280" spans="1:4" ht="16.5" thickBot="1" x14ac:dyDescent="0.3">
      <c r="A280" s="19" t="s">
        <v>54</v>
      </c>
      <c r="B280" s="19"/>
      <c r="C280" s="19"/>
      <c r="D280" s="19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2330000000000</v>
      </c>
      <c r="D282" s="4">
        <f t="shared" ref="D282:D299" si="36">ABS(C282-B282)/B282</f>
        <v>4.2735042735042739E-3</v>
      </c>
    </row>
    <row r="283" spans="1:4" ht="15.75" thickBot="1" x14ac:dyDescent="0.3">
      <c r="A283" s="2" t="s">
        <v>72</v>
      </c>
      <c r="B283" s="3">
        <v>75000000000000</v>
      </c>
      <c r="C283" s="3">
        <v>72200000000000</v>
      </c>
      <c r="D283" s="4">
        <f t="shared" si="36"/>
        <v>3.7333333333333336E-2</v>
      </c>
    </row>
    <row r="284" spans="1:4" ht="15.75" thickBot="1" x14ac:dyDescent="0.3">
      <c r="A284" s="2" t="s">
        <v>87</v>
      </c>
      <c r="B284" s="3">
        <v>9200000000000</v>
      </c>
      <c r="C284" s="3">
        <v>8280000000000</v>
      </c>
      <c r="D284" s="4">
        <f t="shared" si="36"/>
        <v>0.1</v>
      </c>
    </row>
    <row r="285" spans="1:4" ht="15.75" thickBot="1" x14ac:dyDescent="0.3">
      <c r="A285" s="2" t="s">
        <v>7</v>
      </c>
      <c r="B285" s="5">
        <v>1080</v>
      </c>
      <c r="C285" s="5">
        <v>1101.03</v>
      </c>
      <c r="D285" s="4">
        <f t="shared" si="36"/>
        <v>1.9472222222222196E-2</v>
      </c>
    </row>
    <row r="286" spans="1:4" ht="15.75" thickBot="1" x14ac:dyDescent="0.3">
      <c r="A286" s="2" t="s">
        <v>11</v>
      </c>
      <c r="B286">
        <v>1041</v>
      </c>
      <c r="C286" s="5">
        <v>714.13199999999995</v>
      </c>
      <c r="D286" s="4">
        <f t="shared" si="36"/>
        <v>0.31399423631123924</v>
      </c>
    </row>
    <row r="287" spans="1:4" ht="29.25" thickBot="1" x14ac:dyDescent="0.3">
      <c r="A287" s="2" t="s">
        <v>8</v>
      </c>
      <c r="B287" s="5">
        <v>4.5199999999999997E-2</v>
      </c>
      <c r="C287" s="5">
        <v>0.1217</v>
      </c>
      <c r="D287" s="4">
        <f t="shared" si="36"/>
        <v>1.6924778761061952</v>
      </c>
    </row>
    <row r="288" spans="1:4" ht="29.25" thickBot="1" x14ac:dyDescent="0.3">
      <c r="A288" s="2" t="s">
        <v>12</v>
      </c>
      <c r="B288" s="5">
        <v>0.25900000000000001</v>
      </c>
      <c r="C288" s="5">
        <v>0.74460000000000004</v>
      </c>
      <c r="D288" s="4">
        <f t="shared" si="36"/>
        <v>1.874903474903475</v>
      </c>
    </row>
    <row r="289" spans="1:4" ht="15.75" thickBot="1" x14ac:dyDescent="0.3">
      <c r="A289" s="2" t="s">
        <v>69</v>
      </c>
      <c r="B289" s="3">
        <v>181000</v>
      </c>
      <c r="C289" s="3">
        <v>182000</v>
      </c>
      <c r="D289" s="4">
        <f t="shared" si="36"/>
        <v>5.5248618784530384E-3</v>
      </c>
    </row>
    <row r="290" spans="1:4" ht="15.75" thickBot="1" x14ac:dyDescent="0.3">
      <c r="A290" s="2" t="s">
        <v>73</v>
      </c>
      <c r="B290" s="3">
        <v>193000</v>
      </c>
      <c r="C290" s="3">
        <v>194000</v>
      </c>
      <c r="D290" s="4">
        <f t="shared" si="36"/>
        <v>5.1813471502590676E-3</v>
      </c>
    </row>
    <row r="291" spans="1:4" ht="15.75" thickBot="1" x14ac:dyDescent="0.3">
      <c r="A291" s="2" t="s">
        <v>89</v>
      </c>
      <c r="B291" s="3">
        <v>175000</v>
      </c>
      <c r="C291" s="3">
        <v>174000</v>
      </c>
      <c r="D291" s="4">
        <f t="shared" si="36"/>
        <v>5.7142857142857143E-3</v>
      </c>
    </row>
    <row r="292" spans="1:4" ht="15.75" thickBot="1" x14ac:dyDescent="0.3">
      <c r="A292" s="2" t="s">
        <v>71</v>
      </c>
      <c r="B292" s="3">
        <v>100000</v>
      </c>
      <c r="C292" s="3">
        <v>90455.18</v>
      </c>
      <c r="D292" s="4">
        <f t="shared" si="36"/>
        <v>9.5448200000000066E-2</v>
      </c>
    </row>
    <row r="293" spans="1:4" ht="15.75" thickBot="1" x14ac:dyDescent="0.3">
      <c r="A293" s="2" t="s">
        <v>75</v>
      </c>
      <c r="B293" s="3">
        <v>200000</v>
      </c>
      <c r="C293" s="3">
        <v>201452</v>
      </c>
      <c r="D293" s="4">
        <f t="shared" si="36"/>
        <v>7.26E-3</v>
      </c>
    </row>
    <row r="294" spans="1:4" ht="15.75" thickBot="1" x14ac:dyDescent="0.3">
      <c r="A294" s="2" t="s">
        <v>86</v>
      </c>
      <c r="B294" s="3">
        <v>400000</v>
      </c>
      <c r="C294" s="3">
        <v>389808</v>
      </c>
      <c r="D294" s="4">
        <f t="shared" si="36"/>
        <v>2.5479999999999999E-2</v>
      </c>
    </row>
    <row r="295" spans="1:4" ht="15.75" thickBot="1" x14ac:dyDescent="0.3">
      <c r="A295" s="2" t="s">
        <v>17</v>
      </c>
      <c r="B295" s="3">
        <v>10000</v>
      </c>
      <c r="C295" s="3">
        <v>25312.6</v>
      </c>
      <c r="D295" s="4">
        <f t="shared" si="36"/>
        <v>1.5312599999999998</v>
      </c>
    </row>
    <row r="296" spans="1:4" ht="15.75" thickBot="1" x14ac:dyDescent="0.3">
      <c r="A296" s="2" t="s">
        <v>66</v>
      </c>
      <c r="B296">
        <v>0.75</v>
      </c>
      <c r="C296" s="3">
        <v>0.81599999999999995</v>
      </c>
      <c r="D296" s="4">
        <f t="shared" si="36"/>
        <v>8.7999999999999926E-2</v>
      </c>
    </row>
    <row r="297" spans="1:4" ht="15.75" thickBot="1" x14ac:dyDescent="0.3">
      <c r="A297" s="2" t="s">
        <v>67</v>
      </c>
      <c r="B297">
        <v>0.5</v>
      </c>
      <c r="C297" s="3">
        <v>0.46089999999999998</v>
      </c>
      <c r="D297" s="4">
        <f t="shared" si="36"/>
        <v>7.8200000000000047E-2</v>
      </c>
    </row>
    <row r="298" spans="1:4" ht="15.75" thickBot="1" x14ac:dyDescent="0.3">
      <c r="A298" s="2" t="s">
        <v>88</v>
      </c>
      <c r="B298">
        <v>0.3</v>
      </c>
      <c r="C298" s="3">
        <v>0.32700000000000001</v>
      </c>
      <c r="D298" s="4">
        <f t="shared" si="36"/>
        <v>9.000000000000008E-2</v>
      </c>
    </row>
    <row r="299" spans="1:4" ht="15.75" thickBot="1" x14ac:dyDescent="0.3">
      <c r="A299" s="2" t="s">
        <v>15</v>
      </c>
      <c r="B299">
        <v>0.94</v>
      </c>
      <c r="C299" s="3">
        <v>0.97599999999999998</v>
      </c>
      <c r="D299" s="4">
        <f t="shared" si="36"/>
        <v>3.8297872340425566E-2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</v>
      </c>
      <c r="D301" s="4">
        <f>ABS(C301-B301)/B301</f>
        <v>1.9230769230769249E-2</v>
      </c>
    </row>
    <row r="302" spans="1:4" ht="15.75" thickBot="1" x14ac:dyDescent="0.3">
      <c r="A302" s="2" t="s">
        <v>9</v>
      </c>
      <c r="B302">
        <v>9.4899999999999998E-2</v>
      </c>
      <c r="C302" s="3">
        <v>7.8E-2</v>
      </c>
      <c r="D302" s="4">
        <f>ABS(C302-B302)/B302</f>
        <v>0.17808219178082191</v>
      </c>
    </row>
    <row r="303" spans="1:4" ht="29.25" thickBot="1" x14ac:dyDescent="0.3">
      <c r="A303" s="2" t="s">
        <v>6</v>
      </c>
      <c r="B303" s="3">
        <v>4.405E-5</v>
      </c>
      <c r="C303" s="3">
        <v>7.1470000000000005E-5</v>
      </c>
      <c r="D303" s="4">
        <f>ABS(C303-B303)/B303</f>
        <v>0.62247446083995472</v>
      </c>
    </row>
    <row r="304" spans="1:4" ht="29.25" thickBot="1" x14ac:dyDescent="0.3">
      <c r="A304" s="2" t="s">
        <v>10</v>
      </c>
      <c r="B304" s="5">
        <v>2.8299999999999999E-4</v>
      </c>
      <c r="C304" s="3">
        <v>3.3799999999999998E-4</v>
      </c>
      <c r="D304" s="4">
        <f>ABS(C304-B304)/B304</f>
        <v>0.19434628975265011</v>
      </c>
    </row>
    <row r="305" spans="1:4" ht="15.75" thickBot="1" x14ac:dyDescent="0.3">
      <c r="A305" s="2" t="s">
        <v>70</v>
      </c>
      <c r="B305">
        <v>1</v>
      </c>
      <c r="C305" s="3">
        <v>0.94599999999999995</v>
      </c>
      <c r="D305" s="4">
        <f t="shared" ref="D305:D307" si="37">ABS(C305-B305)/B305</f>
        <v>5.4000000000000048E-2</v>
      </c>
    </row>
    <row r="306" spans="1:4" ht="15.75" thickBot="1" x14ac:dyDescent="0.3">
      <c r="A306" s="2" t="s">
        <v>74</v>
      </c>
      <c r="B306">
        <v>1.5</v>
      </c>
      <c r="C306" s="3">
        <v>1.508</v>
      </c>
      <c r="D306" s="4">
        <f t="shared" si="37"/>
        <v>5.3333333333333384E-3</v>
      </c>
    </row>
    <row r="307" spans="1:4" ht="15.75" thickBot="1" x14ac:dyDescent="0.3">
      <c r="A307" s="2" t="s">
        <v>85</v>
      </c>
      <c r="B307">
        <v>3</v>
      </c>
      <c r="C307" s="3">
        <v>2.8620000000000001</v>
      </c>
      <c r="D307" s="4">
        <f t="shared" si="37"/>
        <v>4.5999999999999965E-2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0.28529153036683685</v>
      </c>
    </row>
  </sheetData>
  <mergeCells count="10">
    <mergeCell ref="A280:D280"/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E1" sqref="E1:F20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singleReacChar</vt:lpstr>
      <vt:lpstr>twoReacChar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2018-08-03T18:00:02Z</dcterms:modified>
</cp:coreProperties>
</file>