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PMMA" sheetId="1" r:id="rId1"/>
    <sheet name="E_Glas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2" i="1"/>
  <c r="K13" i="1"/>
  <c r="J4" i="1"/>
  <c r="J5" i="1"/>
  <c r="J6" i="1"/>
  <c r="J7" i="1"/>
  <c r="J8" i="1"/>
  <c r="J9" i="1"/>
  <c r="J10" i="1"/>
  <c r="J12" i="1"/>
  <c r="J13" i="1"/>
  <c r="K3" i="1"/>
  <c r="J3" i="1"/>
  <c r="I4" i="1"/>
  <c r="I5" i="1"/>
  <c r="I6" i="1"/>
  <c r="I7" i="1"/>
  <c r="I8" i="1"/>
  <c r="I9" i="1"/>
  <c r="I10" i="1"/>
  <c r="I12" i="1"/>
  <c r="I13" i="1"/>
  <c r="I3" i="1"/>
  <c r="H4" i="1"/>
  <c r="H5" i="1"/>
  <c r="H6" i="1"/>
  <c r="H7" i="1"/>
  <c r="H8" i="1"/>
  <c r="H9" i="1"/>
  <c r="H10" i="1"/>
  <c r="H12" i="1"/>
  <c r="H13" i="1"/>
  <c r="H3" i="1"/>
  <c r="F4" i="1"/>
  <c r="F5" i="1"/>
  <c r="F6" i="1"/>
  <c r="F7" i="1"/>
  <c r="F8" i="1"/>
  <c r="F9" i="1"/>
  <c r="F10" i="1"/>
  <c r="F12" i="1"/>
  <c r="F13" i="1"/>
  <c r="F3" i="1"/>
  <c r="E4" i="1"/>
  <c r="E5" i="1"/>
  <c r="E6" i="1"/>
  <c r="E7" i="1"/>
  <c r="E8" i="1"/>
  <c r="E9" i="1"/>
  <c r="E10" i="1"/>
  <c r="E12" i="1"/>
  <c r="E13" i="1"/>
  <c r="E3" i="1"/>
  <c r="D4" i="1"/>
  <c r="D5" i="1"/>
  <c r="D6" i="1"/>
  <c r="D7" i="1"/>
  <c r="D8" i="1"/>
  <c r="D9" i="1"/>
  <c r="D10" i="1"/>
  <c r="D12" i="1"/>
  <c r="D13" i="1"/>
  <c r="D3" i="1"/>
  <c r="C4" i="1"/>
  <c r="C5" i="1"/>
  <c r="C6" i="1"/>
  <c r="C7" i="1"/>
  <c r="C8" i="1"/>
  <c r="C9" i="1"/>
  <c r="C10" i="1"/>
  <c r="C12" i="1"/>
  <c r="C13" i="1"/>
  <c r="C3" i="1"/>
</calcChain>
</file>

<file path=xl/sharedStrings.xml><?xml version="1.0" encoding="utf-8"?>
<sst xmlns="http://schemas.openxmlformats.org/spreadsheetml/2006/main" count="30" uniqueCount="19">
  <si>
    <t>Input parameters</t>
  </si>
  <si>
    <t>A (1/s)</t>
  </si>
  <si>
    <t>E (J/mol)</t>
  </si>
  <si>
    <t>n</t>
  </si>
  <si>
    <t>Qpyro (J/kg)</t>
  </si>
  <si>
    <t>kv_a (W/m/K)</t>
  </si>
  <si>
    <t>kv_b (W/m/K^2)</t>
  </si>
  <si>
    <t>Cpv_a (J/kg/K)</t>
  </si>
  <si>
    <t>Cpv_b (J/kg/K^2)</t>
  </si>
  <si>
    <t>ρv (kg/m^3)</t>
  </si>
  <si>
    <t>NA</t>
  </si>
  <si>
    <t>εv</t>
  </si>
  <si>
    <t>K (1/m)</t>
  </si>
  <si>
    <t>Tight range low</t>
  </si>
  <si>
    <t>Tight range high</t>
  </si>
  <si>
    <t>Wide range low</t>
  </si>
  <si>
    <t>Wide range high</t>
  </si>
  <si>
    <t>Target value (Const)</t>
  </si>
  <si>
    <t>Target value (Linear)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</si>
</sst>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E+00"/>
  </numFmts>
  <fonts count="4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 indent="1"/>
    </xf>
    <xf numFmtId="0" fontId="1" fillId="2" borderId="3" xfId="0" applyFont="1" applyFill="1" applyBorder="1" applyAlignment="1">
      <alignment horizontal="left" vertical="top" wrapText="1" inden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N11" sqref="N11"/>
    </sheetView>
  </sheetViews>
  <sheetFormatPr defaultRowHeight="15" x14ac:dyDescent="0.25"/>
  <cols>
    <col min="1" max="1" width="16.85546875" customWidth="1"/>
    <col min="2" max="7" width="12.42578125" bestFit="1" customWidth="1"/>
    <col min="8" max="8" width="15.140625" bestFit="1" customWidth="1"/>
    <col min="9" max="9" width="22.42578125" bestFit="1" customWidth="1"/>
    <col min="10" max="10" width="12.140625" bestFit="1" customWidth="1"/>
    <col min="11" max="11" width="13.28515625" bestFit="1" customWidth="1"/>
  </cols>
  <sheetData>
    <row r="1" spans="1:11" ht="44.25" customHeight="1" x14ac:dyDescent="0.25">
      <c r="A1" s="4" t="s">
        <v>0</v>
      </c>
      <c r="B1" s="6" t="s">
        <v>17</v>
      </c>
      <c r="C1" s="4" t="s">
        <v>13</v>
      </c>
      <c r="D1" s="4" t="s">
        <v>14</v>
      </c>
      <c r="E1" s="4" t="s">
        <v>15</v>
      </c>
      <c r="F1" s="4" t="s">
        <v>16</v>
      </c>
      <c r="G1" s="6" t="s">
        <v>18</v>
      </c>
      <c r="H1" s="4" t="s">
        <v>13</v>
      </c>
      <c r="I1" s="4" t="s">
        <v>14</v>
      </c>
      <c r="J1" s="4" t="s">
        <v>15</v>
      </c>
      <c r="K1" s="4" t="s">
        <v>16</v>
      </c>
    </row>
    <row r="2" spans="1:11" ht="15.75" thickBot="1" x14ac:dyDescent="0.3">
      <c r="A2" s="5"/>
      <c r="B2" s="7"/>
      <c r="C2" s="5"/>
      <c r="D2" s="5"/>
      <c r="E2" s="5"/>
      <c r="F2" s="5"/>
      <c r="G2" s="7"/>
      <c r="H2" s="5"/>
      <c r="I2" s="5"/>
      <c r="J2" s="5"/>
      <c r="K2" s="5"/>
    </row>
    <row r="3" spans="1:11" ht="20.100000000000001" customHeight="1" thickBot="1" x14ac:dyDescent="0.3">
      <c r="A3" s="2" t="s">
        <v>1</v>
      </c>
      <c r="B3" s="8">
        <v>50800000000</v>
      </c>
      <c r="C3" s="1">
        <f>B3*0.8</f>
        <v>40640000000</v>
      </c>
      <c r="D3" s="1">
        <f>B3*1.2</f>
        <v>60960000000</v>
      </c>
      <c r="E3" s="1">
        <f>B3/4</f>
        <v>12700000000</v>
      </c>
      <c r="F3" s="1">
        <f>B3*4</f>
        <v>203200000000</v>
      </c>
      <c r="G3" s="8">
        <v>50800000000</v>
      </c>
      <c r="H3" s="1">
        <f>G3*0.8</f>
        <v>40640000000</v>
      </c>
      <c r="I3" s="1">
        <f>G3*1.2</f>
        <v>60960000000</v>
      </c>
      <c r="J3" s="3">
        <f>G3/4</f>
        <v>12700000000</v>
      </c>
      <c r="K3" s="3">
        <f>G3*4</f>
        <v>203200000000</v>
      </c>
    </row>
    <row r="4" spans="1:11" ht="20.100000000000001" customHeight="1" thickBot="1" x14ac:dyDescent="0.3">
      <c r="A4" s="2" t="s">
        <v>2</v>
      </c>
      <c r="B4" s="8">
        <v>157000</v>
      </c>
      <c r="C4" s="1">
        <f t="shared" ref="C4:C13" si="0">B4*0.8</f>
        <v>125600</v>
      </c>
      <c r="D4" s="1">
        <f t="shared" ref="D4:D13" si="1">B4*1.2</f>
        <v>188400</v>
      </c>
      <c r="E4" s="1">
        <f t="shared" ref="E4:E13" si="2">B4/4</f>
        <v>39250</v>
      </c>
      <c r="F4" s="1">
        <f t="shared" ref="F4:F13" si="3">B4*4</f>
        <v>628000</v>
      </c>
      <c r="G4" s="8">
        <v>157000</v>
      </c>
      <c r="H4" s="1">
        <f t="shared" ref="H4:H13" si="4">G4*0.8</f>
        <v>125600</v>
      </c>
      <c r="I4" s="1">
        <f t="shared" ref="I4:I13" si="5">G4*1.2</f>
        <v>188400</v>
      </c>
      <c r="J4" s="3">
        <f t="shared" ref="J4:J13" si="6">G4/4</f>
        <v>39250</v>
      </c>
      <c r="K4" s="3">
        <f t="shared" ref="K4:K13" si="7">G4*4</f>
        <v>628000</v>
      </c>
    </row>
    <row r="5" spans="1:11" ht="20.100000000000001" customHeight="1" thickBot="1" x14ac:dyDescent="0.3">
      <c r="A5" s="2" t="s">
        <v>3</v>
      </c>
      <c r="B5" s="8">
        <v>0.91</v>
      </c>
      <c r="C5" s="1">
        <f t="shared" si="0"/>
        <v>0.72800000000000009</v>
      </c>
      <c r="D5" s="1">
        <f t="shared" si="1"/>
        <v>1.0920000000000001</v>
      </c>
      <c r="E5" s="1">
        <f t="shared" si="2"/>
        <v>0.22750000000000001</v>
      </c>
      <c r="F5" s="1">
        <f t="shared" si="3"/>
        <v>3.64</v>
      </c>
      <c r="G5" s="8">
        <v>0.91</v>
      </c>
      <c r="H5" s="1">
        <f t="shared" si="4"/>
        <v>0.72800000000000009</v>
      </c>
      <c r="I5" s="1">
        <f t="shared" si="5"/>
        <v>1.0920000000000001</v>
      </c>
      <c r="J5" s="3">
        <f t="shared" si="6"/>
        <v>0.22750000000000001</v>
      </c>
      <c r="K5" s="3">
        <f t="shared" si="7"/>
        <v>3.64</v>
      </c>
    </row>
    <row r="6" spans="1:11" ht="20.100000000000001" customHeight="1" thickBot="1" x14ac:dyDescent="0.3">
      <c r="A6" s="2" t="s">
        <v>4</v>
      </c>
      <c r="B6" s="8">
        <v>788000</v>
      </c>
      <c r="C6" s="1">
        <f t="shared" si="0"/>
        <v>630400</v>
      </c>
      <c r="D6" s="1">
        <f t="shared" si="1"/>
        <v>945600</v>
      </c>
      <c r="E6" s="1">
        <f t="shared" si="2"/>
        <v>197000</v>
      </c>
      <c r="F6" s="1">
        <f t="shared" si="3"/>
        <v>3152000</v>
      </c>
      <c r="G6" s="8">
        <v>788000</v>
      </c>
      <c r="H6" s="1">
        <f t="shared" si="4"/>
        <v>630400</v>
      </c>
      <c r="I6" s="1">
        <f t="shared" si="5"/>
        <v>945600</v>
      </c>
      <c r="J6" s="3">
        <f t="shared" si="6"/>
        <v>197000</v>
      </c>
      <c r="K6" s="3">
        <f t="shared" si="7"/>
        <v>3152000</v>
      </c>
    </row>
    <row r="7" spans="1:11" ht="20.100000000000001" customHeight="1" thickBot="1" x14ac:dyDescent="0.3">
      <c r="A7" s="2" t="s">
        <v>5</v>
      </c>
      <c r="B7" s="8">
        <v>0.249</v>
      </c>
      <c r="C7" s="1">
        <f t="shared" si="0"/>
        <v>0.19920000000000002</v>
      </c>
      <c r="D7" s="1">
        <f t="shared" si="1"/>
        <v>0.29880000000000001</v>
      </c>
      <c r="E7" s="1">
        <f t="shared" si="2"/>
        <v>6.225E-2</v>
      </c>
      <c r="F7" s="1">
        <f t="shared" si="3"/>
        <v>0.996</v>
      </c>
      <c r="G7" s="8">
        <v>0.21</v>
      </c>
      <c r="H7" s="1">
        <f t="shared" si="4"/>
        <v>0.16800000000000001</v>
      </c>
      <c r="I7" s="1">
        <f t="shared" si="5"/>
        <v>0.252</v>
      </c>
      <c r="J7" s="3">
        <f t="shared" si="6"/>
        <v>5.2499999999999998E-2</v>
      </c>
      <c r="K7" s="3">
        <f t="shared" si="7"/>
        <v>0.84</v>
      </c>
    </row>
    <row r="8" spans="1:11" ht="20.100000000000001" customHeight="1" thickBot="1" x14ac:dyDescent="0.3">
      <c r="A8" s="2" t="s">
        <v>6</v>
      </c>
      <c r="B8" s="8">
        <v>0</v>
      </c>
      <c r="C8" s="1">
        <f t="shared" si="0"/>
        <v>0</v>
      </c>
      <c r="D8" s="1">
        <f t="shared" si="1"/>
        <v>0</v>
      </c>
      <c r="E8" s="1">
        <f t="shared" si="2"/>
        <v>0</v>
      </c>
      <c r="F8" s="1">
        <f t="shared" si="3"/>
        <v>0</v>
      </c>
      <c r="G8" s="8">
        <v>2.5999999999999998E-4</v>
      </c>
      <c r="H8" s="1">
        <f t="shared" si="4"/>
        <v>2.0799999999999999E-4</v>
      </c>
      <c r="I8" s="1">
        <f t="shared" si="5"/>
        <v>3.1199999999999994E-4</v>
      </c>
      <c r="J8" s="3">
        <f t="shared" si="6"/>
        <v>6.4999999999999994E-5</v>
      </c>
      <c r="K8" s="3">
        <f t="shared" si="7"/>
        <v>1.0399999999999999E-3</v>
      </c>
    </row>
    <row r="9" spans="1:11" ht="20.100000000000001" customHeight="1" thickBot="1" x14ac:dyDescent="0.3">
      <c r="A9" s="2" t="s">
        <v>7</v>
      </c>
      <c r="B9" s="8">
        <v>1886</v>
      </c>
      <c r="C9" s="1">
        <f t="shared" si="0"/>
        <v>1508.8000000000002</v>
      </c>
      <c r="D9" s="1">
        <f t="shared" si="1"/>
        <v>2263.1999999999998</v>
      </c>
      <c r="E9" s="1">
        <f t="shared" si="2"/>
        <v>471.5</v>
      </c>
      <c r="F9" s="1">
        <f t="shared" si="3"/>
        <v>7544</v>
      </c>
      <c r="G9" s="8">
        <v>1289.2</v>
      </c>
      <c r="H9" s="1">
        <f t="shared" si="4"/>
        <v>1031.3600000000001</v>
      </c>
      <c r="I9" s="1">
        <f t="shared" si="5"/>
        <v>1547.04</v>
      </c>
      <c r="J9" s="3">
        <f t="shared" si="6"/>
        <v>322.3</v>
      </c>
      <c r="K9" s="3">
        <f t="shared" si="7"/>
        <v>5156.8</v>
      </c>
    </row>
    <row r="10" spans="1:11" ht="20.100000000000001" customHeight="1" thickBot="1" x14ac:dyDescent="0.3">
      <c r="A10" s="2" t="s">
        <v>8</v>
      </c>
      <c r="B10" s="8">
        <v>0</v>
      </c>
      <c r="C10" s="1">
        <f t="shared" si="0"/>
        <v>0</v>
      </c>
      <c r="D10" s="1">
        <f t="shared" si="1"/>
        <v>0</v>
      </c>
      <c r="E10" s="1">
        <f t="shared" si="2"/>
        <v>0</v>
      </c>
      <c r="F10" s="1">
        <f t="shared" si="3"/>
        <v>0</v>
      </c>
      <c r="G10" s="8">
        <v>3.9779</v>
      </c>
      <c r="H10" s="1">
        <f t="shared" si="4"/>
        <v>3.1823200000000003</v>
      </c>
      <c r="I10" s="1">
        <f t="shared" si="5"/>
        <v>4.7734800000000002</v>
      </c>
      <c r="J10" s="3">
        <f t="shared" si="6"/>
        <v>0.994475</v>
      </c>
      <c r="K10" s="3">
        <f t="shared" si="7"/>
        <v>15.9116</v>
      </c>
    </row>
    <row r="11" spans="1:11" ht="20.100000000000001" customHeight="1" thickBot="1" x14ac:dyDescent="0.3">
      <c r="A11" s="2" t="s">
        <v>9</v>
      </c>
      <c r="B11" s="8">
        <v>1189.3699999999999</v>
      </c>
      <c r="C11" s="1" t="s">
        <v>10</v>
      </c>
      <c r="D11" s="1" t="s">
        <v>10</v>
      </c>
      <c r="E11" s="1" t="s">
        <v>10</v>
      </c>
      <c r="F11" s="1" t="s">
        <v>10</v>
      </c>
      <c r="G11" s="8">
        <v>1189.3699999999999</v>
      </c>
      <c r="H11" s="1" t="s">
        <v>10</v>
      </c>
      <c r="I11" s="1" t="s">
        <v>10</v>
      </c>
      <c r="J11" s="3" t="s">
        <v>10</v>
      </c>
      <c r="K11" s="3" t="s">
        <v>10</v>
      </c>
    </row>
    <row r="12" spans="1:11" ht="20.100000000000001" customHeight="1" thickBot="1" x14ac:dyDescent="0.3">
      <c r="A12" s="2" t="s">
        <v>11</v>
      </c>
      <c r="B12" s="8">
        <v>0.8</v>
      </c>
      <c r="C12" s="1">
        <f t="shared" si="0"/>
        <v>0.64000000000000012</v>
      </c>
      <c r="D12" s="1">
        <f t="shared" si="1"/>
        <v>0.96</v>
      </c>
      <c r="E12" s="1">
        <f t="shared" si="2"/>
        <v>0.2</v>
      </c>
      <c r="F12" s="1">
        <f t="shared" si="3"/>
        <v>3.2</v>
      </c>
      <c r="G12" s="8">
        <v>0.8</v>
      </c>
      <c r="H12" s="1">
        <f t="shared" si="4"/>
        <v>0.64000000000000012</v>
      </c>
      <c r="I12" s="1">
        <f t="shared" si="5"/>
        <v>0.96</v>
      </c>
      <c r="J12" s="3">
        <f t="shared" si="6"/>
        <v>0.2</v>
      </c>
      <c r="K12" s="3">
        <f t="shared" si="7"/>
        <v>3.2</v>
      </c>
    </row>
    <row r="13" spans="1:11" ht="20.100000000000001" customHeight="1" thickBot="1" x14ac:dyDescent="0.3">
      <c r="A13" s="2" t="s">
        <v>12</v>
      </c>
      <c r="B13" s="8">
        <v>1000</v>
      </c>
      <c r="C13" s="1">
        <f t="shared" si="0"/>
        <v>800</v>
      </c>
      <c r="D13" s="1">
        <f t="shared" si="1"/>
        <v>1200</v>
      </c>
      <c r="E13" s="1">
        <f t="shared" si="2"/>
        <v>250</v>
      </c>
      <c r="F13" s="1">
        <f t="shared" si="3"/>
        <v>4000</v>
      </c>
      <c r="G13" s="8">
        <v>1000</v>
      </c>
      <c r="H13" s="1">
        <f t="shared" si="4"/>
        <v>800</v>
      </c>
      <c r="I13" s="1">
        <f t="shared" si="5"/>
        <v>1200</v>
      </c>
      <c r="J13" s="3">
        <f t="shared" si="6"/>
        <v>250</v>
      </c>
      <c r="K13" s="3">
        <f t="shared" si="7"/>
        <v>4000</v>
      </c>
    </row>
  </sheetData>
  <mergeCells count="11">
    <mergeCell ref="J1:J2"/>
    <mergeCell ref="K1:K2"/>
    <mergeCell ref="G1:G2"/>
    <mergeCell ref="B1:B2"/>
    <mergeCell ref="A1:A2"/>
    <mergeCell ref="D1:D2"/>
    <mergeCell ref="E1:E2"/>
    <mergeCell ref="H1:H2"/>
    <mergeCell ref="I1:I2"/>
    <mergeCell ref="C1:C2"/>
    <mergeCell ref="F1:F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1" sqref="E3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PMMA</vt:lpstr>
      <vt:lpstr>E_Glass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2018-06-21T20:56:20Z</dcterms:modified>
</cp:coreProperties>
</file>