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inoFight\trunk\code\gamexlm\excel\战斗表\"/>
    </mc:Choice>
  </mc:AlternateContent>
  <bookViews>
    <workbookView xWindow="240" yWindow="105" windowWidth="14805" windowHeight="8010"/>
  </bookViews>
  <sheets>
    <sheet name="D_副本表" sheetId="1" r:id="rId1"/>
    <sheet name="D_章节表" sheetId="2" r:id="rId2"/>
    <sheet name="D_章节目标奖励" sheetId="5" r:id="rId3"/>
    <sheet name="D_副本三星评价" sheetId="3" r:id="rId4"/>
    <sheet name="D_阵营关系" sheetId="4" r:id="rId5"/>
    <sheet name="D_副本阵营" sheetId="6" r:id="rId6"/>
  </sheets>
  <calcPr calcId="152511"/>
</workbook>
</file>

<file path=xl/calcChain.xml><?xml version="1.0" encoding="utf-8"?>
<calcChain xmlns="http://schemas.openxmlformats.org/spreadsheetml/2006/main">
  <c r="BH126" i="1" l="1"/>
  <c r="BH125" i="1"/>
  <c r="BH8" i="1" l="1"/>
  <c r="W66" i="1" l="1"/>
  <c r="W59" i="1"/>
  <c r="W68" i="1" s="1"/>
  <c r="W57" i="1"/>
  <c r="W50" i="1"/>
  <c r="W51" i="1"/>
  <c r="W60" i="1" s="1"/>
  <c r="W69" i="1" s="1"/>
  <c r="W52" i="1"/>
  <c r="W61" i="1" s="1"/>
  <c r="W70" i="1" s="1"/>
  <c r="W48" i="1"/>
  <c r="W40" i="1"/>
  <c r="W49" i="1" s="1"/>
  <c r="W58" i="1" s="1"/>
  <c r="W67" i="1" s="1"/>
  <c r="W41" i="1"/>
  <c r="W42" i="1"/>
  <c r="W43" i="1"/>
  <c r="W44" i="1"/>
  <c r="W53" i="1" s="1"/>
  <c r="W62" i="1" s="1"/>
  <c r="W71" i="1" s="1"/>
  <c r="W39" i="1"/>
  <c r="BH9" i="1" l="1"/>
  <c r="BH10" i="1" l="1"/>
  <c r="BH130" i="1" l="1"/>
  <c r="AL70" i="1" l="1"/>
  <c r="AL69" i="1" s="1"/>
  <c r="AL68" i="1" s="1"/>
  <c r="AL67" i="1" s="1"/>
  <c r="AL66" i="1" s="1"/>
  <c r="AL61" i="1"/>
  <c r="AL60" i="1" s="1"/>
  <c r="AL59" i="1" s="1"/>
  <c r="AL58" i="1" s="1"/>
  <c r="AL57" i="1" s="1"/>
  <c r="AL52" i="1"/>
  <c r="AL51" i="1" s="1"/>
  <c r="AL50" i="1" s="1"/>
  <c r="AL49" i="1" s="1"/>
  <c r="AL48" i="1" s="1"/>
  <c r="AL43" i="1"/>
  <c r="AL42" i="1" s="1"/>
  <c r="AL41" i="1" s="1"/>
  <c r="AL40" i="1" s="1"/>
  <c r="AL39" i="1" s="1"/>
  <c r="AL33" i="1"/>
  <c r="AL32" i="1" s="1"/>
  <c r="AL31" i="1" s="1"/>
  <c r="AL30" i="1" s="1"/>
  <c r="AL34" i="1"/>
  <c r="BH118" i="1" l="1"/>
  <c r="BH117" i="1"/>
  <c r="BH124" i="1" l="1"/>
  <c r="C31" i="1" l="1"/>
  <c r="C32" i="1" s="1"/>
  <c r="C33" i="1" s="1"/>
  <c r="C34" i="1" s="1"/>
  <c r="C35" i="1" s="1"/>
  <c r="C36" i="1" s="1"/>
  <c r="BH111" i="1" l="1"/>
  <c r="BH110" i="1"/>
  <c r="BH109" i="1"/>
  <c r="BH108" i="1"/>
  <c r="BH106" i="1" l="1"/>
  <c r="AQ106" i="1"/>
  <c r="AO106" i="1"/>
  <c r="BH105" i="1"/>
  <c r="BH103" i="1"/>
  <c r="AV103" i="1"/>
  <c r="AQ103" i="1"/>
  <c r="AO103" i="1"/>
  <c r="BH102" i="1"/>
  <c r="AQ102" i="1"/>
  <c r="AO102" i="1"/>
  <c r="BH101" i="1"/>
  <c r="AQ101" i="1"/>
  <c r="AO101" i="1"/>
  <c r="BH100" i="1"/>
  <c r="AQ100" i="1"/>
  <c r="AO100" i="1"/>
  <c r="BH99" i="1"/>
  <c r="AW102" i="1"/>
  <c r="AW103" i="1" s="1"/>
  <c r="AQ99" i="1"/>
  <c r="AO99" i="1"/>
  <c r="BH98" i="1"/>
  <c r="AQ98" i="1"/>
  <c r="AO98" i="1"/>
  <c r="BH97" i="1"/>
  <c r="AQ97" i="1"/>
  <c r="AO97" i="1"/>
  <c r="BH96" i="1"/>
  <c r="AQ96" i="1"/>
  <c r="AO96" i="1"/>
  <c r="BH95" i="1"/>
  <c r="BH93" i="1" l="1"/>
  <c r="AV93" i="1"/>
  <c r="AQ93" i="1"/>
  <c r="AO93" i="1"/>
  <c r="BH92" i="1"/>
  <c r="AQ92" i="1"/>
  <c r="AO92" i="1"/>
  <c r="BH91" i="1"/>
  <c r="AQ91" i="1"/>
  <c r="AO91" i="1"/>
  <c r="BH90" i="1"/>
  <c r="AQ90" i="1"/>
  <c r="AO90" i="1"/>
  <c r="BH89" i="1"/>
  <c r="AW92" i="1"/>
  <c r="AW93" i="1" s="1"/>
  <c r="AQ89" i="1"/>
  <c r="AO89" i="1"/>
  <c r="BH88" i="1"/>
  <c r="AQ88" i="1"/>
  <c r="AO88" i="1"/>
  <c r="BH87" i="1"/>
  <c r="AQ87" i="1"/>
  <c r="AO87" i="1"/>
  <c r="BH86" i="1"/>
  <c r="AQ86" i="1"/>
  <c r="AO86" i="1"/>
  <c r="BH85" i="1"/>
  <c r="BH47" i="1" l="1"/>
  <c r="AW39" i="1" l="1"/>
  <c r="AW40" i="1" s="1"/>
  <c r="AW41" i="1" s="1"/>
  <c r="AW42" i="1" s="1"/>
  <c r="AW43" i="1" s="1"/>
  <c r="AW44" i="1" s="1"/>
  <c r="AW45" i="1" s="1"/>
  <c r="AW46" i="1" s="1"/>
  <c r="AW48" i="1" s="1"/>
  <c r="AW49" i="1" s="1"/>
  <c r="AW50" i="1" s="1"/>
  <c r="AW51" i="1" s="1"/>
  <c r="AW52" i="1" s="1"/>
  <c r="AW53" i="1" s="1"/>
  <c r="AW54" i="1" s="1"/>
  <c r="AW55" i="1" s="1"/>
  <c r="AW57" i="1" s="1"/>
  <c r="AW58" i="1" s="1"/>
  <c r="AW59" i="1" s="1"/>
  <c r="AW60" i="1" s="1"/>
  <c r="AW61" i="1" s="1"/>
  <c r="AW62" i="1" s="1"/>
  <c r="AW63" i="1" s="1"/>
  <c r="AW64" i="1" s="1"/>
  <c r="AW66" i="1" s="1"/>
  <c r="AW67" i="1" s="1"/>
  <c r="AW68" i="1" s="1"/>
  <c r="AW69" i="1" s="1"/>
  <c r="AW70" i="1" s="1"/>
  <c r="AW71" i="1" s="1"/>
  <c r="AW72" i="1" s="1"/>
  <c r="AW73" i="1" s="1"/>
  <c r="BH22" i="1" l="1"/>
  <c r="BH21" i="1" l="1"/>
  <c r="BH20" i="1"/>
  <c r="BH19" i="1" l="1"/>
  <c r="BH26" i="1" l="1"/>
  <c r="BH114" i="1" l="1"/>
  <c r="BH129" i="1" l="1"/>
  <c r="BH122" i="1"/>
  <c r="BH116" i="1" l="1"/>
  <c r="BH115" i="1"/>
  <c r="BH120" i="1" l="1"/>
  <c r="AO31" i="1" l="1"/>
  <c r="AQ31" i="1"/>
  <c r="BH31" i="1"/>
  <c r="AO32" i="1"/>
  <c r="AQ32" i="1"/>
  <c r="BH32" i="1"/>
  <c r="AO33" i="1"/>
  <c r="AQ33" i="1"/>
  <c r="BH33" i="1"/>
  <c r="AO34" i="1"/>
  <c r="AQ34" i="1"/>
  <c r="BH34" i="1"/>
  <c r="AO35" i="1"/>
  <c r="AQ35" i="1"/>
  <c r="BH35" i="1"/>
  <c r="AO36" i="1"/>
  <c r="AQ36" i="1"/>
  <c r="BH36" i="1"/>
  <c r="AO37" i="1"/>
  <c r="AQ37" i="1"/>
  <c r="AV37" i="1"/>
  <c r="BH37" i="1"/>
  <c r="BH83" i="1" l="1"/>
  <c r="AV83" i="1"/>
  <c r="AQ83" i="1"/>
  <c r="AO83" i="1"/>
  <c r="BH82" i="1"/>
  <c r="AQ82" i="1"/>
  <c r="AO82" i="1"/>
  <c r="BH81" i="1"/>
  <c r="AQ81" i="1"/>
  <c r="AO81" i="1"/>
  <c r="BH80" i="1"/>
  <c r="AQ80" i="1"/>
  <c r="AO80" i="1"/>
  <c r="BH79" i="1"/>
  <c r="AW82" i="1"/>
  <c r="AW83" i="1" s="1"/>
  <c r="AQ79" i="1"/>
  <c r="AO79" i="1"/>
  <c r="BH78" i="1"/>
  <c r="AQ78" i="1"/>
  <c r="AO78" i="1"/>
  <c r="BH77" i="1"/>
  <c r="AQ77" i="1"/>
  <c r="AO77" i="1"/>
  <c r="BH76" i="1"/>
  <c r="AQ76" i="1"/>
  <c r="AO76" i="1"/>
  <c r="AO73" i="1" l="1"/>
  <c r="AO72" i="1"/>
  <c r="AO71" i="1"/>
  <c r="AO70" i="1"/>
  <c r="AO69" i="1"/>
  <c r="AO68" i="1"/>
  <c r="AO67" i="1"/>
  <c r="AO66" i="1"/>
  <c r="AO64" i="1"/>
  <c r="AO63" i="1"/>
  <c r="AO62" i="1"/>
  <c r="AO61" i="1"/>
  <c r="AO60" i="1"/>
  <c r="AO59" i="1"/>
  <c r="AO58" i="1"/>
  <c r="AO57" i="1"/>
  <c r="AO55" i="1"/>
  <c r="AO54" i="1"/>
  <c r="AO53" i="1"/>
  <c r="AO52" i="1"/>
  <c r="AO51" i="1"/>
  <c r="AO50" i="1"/>
  <c r="AO49" i="1"/>
  <c r="AO48" i="1"/>
  <c r="AO46" i="1"/>
  <c r="AO45" i="1"/>
  <c r="AO44" i="1"/>
  <c r="AO43" i="1"/>
  <c r="AO42" i="1"/>
  <c r="AO41" i="1"/>
  <c r="AO40" i="1"/>
  <c r="AO39" i="1"/>
  <c r="AO30" i="1"/>
  <c r="AO28" i="1"/>
  <c r="AQ73" i="1"/>
  <c r="AQ72" i="1"/>
  <c r="AQ71" i="1"/>
  <c r="AQ70" i="1"/>
  <c r="AQ69" i="1"/>
  <c r="AQ68" i="1"/>
  <c r="AQ67" i="1"/>
  <c r="AQ66" i="1"/>
  <c r="AQ64" i="1"/>
  <c r="AQ63" i="1"/>
  <c r="AQ62" i="1"/>
  <c r="AQ61" i="1"/>
  <c r="AQ60" i="1"/>
  <c r="AQ59" i="1"/>
  <c r="AQ58" i="1"/>
  <c r="AQ57" i="1"/>
  <c r="AQ55" i="1"/>
  <c r="AQ54" i="1"/>
  <c r="AQ53" i="1"/>
  <c r="AQ52" i="1"/>
  <c r="AQ51" i="1"/>
  <c r="AQ50" i="1"/>
  <c r="AQ49" i="1"/>
  <c r="AQ48" i="1"/>
  <c r="AQ40" i="1"/>
  <c r="AQ41" i="1"/>
  <c r="AQ42" i="1"/>
  <c r="AQ43" i="1"/>
  <c r="AQ44" i="1"/>
  <c r="AQ45" i="1"/>
  <c r="AQ46" i="1"/>
  <c r="AQ39" i="1"/>
  <c r="AQ30" i="1"/>
  <c r="AQ28" i="1"/>
  <c r="AV67" i="1" l="1"/>
  <c r="AV68" i="1" s="1"/>
  <c r="AV69" i="1" s="1"/>
  <c r="AV70" i="1" s="1"/>
  <c r="AV71" i="1" s="1"/>
  <c r="AV72" i="1" s="1"/>
  <c r="AV73" i="1" s="1"/>
  <c r="AV57" i="1"/>
  <c r="AV58" i="1" s="1"/>
  <c r="AV59" i="1" s="1"/>
  <c r="AV60" i="1" s="1"/>
  <c r="AV61" i="1" s="1"/>
  <c r="AV62" i="1" s="1"/>
  <c r="AV63" i="1" s="1"/>
  <c r="AV64" i="1" s="1"/>
  <c r="AV48" i="1"/>
  <c r="AV49" i="1" s="1"/>
  <c r="AV50" i="1" s="1"/>
  <c r="AV51" i="1" s="1"/>
  <c r="AV52" i="1" s="1"/>
  <c r="AV53" i="1" s="1"/>
  <c r="AV54" i="1" s="1"/>
  <c r="AV55" i="1" s="1"/>
  <c r="AV40" i="1"/>
  <c r="AV41" i="1" s="1"/>
  <c r="AV42" i="1" s="1"/>
  <c r="AV43" i="1" s="1"/>
  <c r="AV44" i="1" s="1"/>
  <c r="AV45" i="1" s="1"/>
  <c r="AV46" i="1" s="1"/>
  <c r="AW24" i="1"/>
  <c r="AW25" i="1" s="1"/>
  <c r="AW26" i="1" s="1"/>
  <c r="AV24" i="1"/>
  <c r="AV25" i="1" s="1"/>
  <c r="AV26" i="1" s="1"/>
  <c r="BH7" i="1" l="1"/>
  <c r="BH5" i="1"/>
  <c r="BH75" i="1"/>
  <c r="BH27" i="1"/>
  <c r="BH6" i="1" l="1"/>
  <c r="BH18" i="1" l="1"/>
  <c r="BH17" i="1"/>
  <c r="BH16" i="1"/>
  <c r="BH15" i="1"/>
  <c r="BH14" i="1" l="1"/>
  <c r="BH13" i="1"/>
  <c r="BH12" i="1"/>
  <c r="BH28" i="1" l="1"/>
  <c r="BH11" i="1" l="1"/>
  <c r="BH73" i="1" l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6" i="1"/>
  <c r="BH45" i="1"/>
  <c r="BH44" i="1"/>
  <c r="BH43" i="1"/>
  <c r="BH42" i="1"/>
  <c r="BH41" i="1"/>
  <c r="BH40" i="1"/>
  <c r="BH39" i="1"/>
  <c r="BH38" i="1"/>
  <c r="BH25" i="1"/>
  <c r="BH24" i="1"/>
  <c r="BH30" i="1"/>
</calcChain>
</file>

<file path=xl/comments1.xml><?xml version="1.0" encoding="utf-8"?>
<comments xmlns="http://schemas.openxmlformats.org/spreadsheetml/2006/main">
  <authors>
    <author>bobuchen</author>
  </authors>
  <commentList>
    <comment ref="R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bobuchen:
</t>
        </r>
        <r>
          <rPr>
            <b/>
            <sz val="9"/>
            <color indexed="81"/>
            <rFont val="宋体"/>
            <family val="3"/>
            <charset val="134"/>
          </rPr>
          <t>0</t>
        </r>
        <r>
          <rPr>
            <b/>
            <sz val="9"/>
            <color indexed="81"/>
            <rFont val="宋体"/>
            <family val="3"/>
            <charset val="134"/>
          </rPr>
          <t>禁止复活</t>
        </r>
        <r>
          <rPr>
            <b/>
            <sz val="9"/>
            <color indexed="81"/>
            <rFont val="宋体"/>
            <family val="3"/>
            <charset val="134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死亡则失败</t>
        </r>
        <r>
          <rPr>
            <b/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1常规模式（免费复活1次）
2限时复活（X秒后可免费复活)
3付费复活（付费复活）
4常规+付费
5限时+付费</t>
        </r>
      </text>
    </comment>
  </commentList>
</comments>
</file>

<file path=xl/sharedStrings.xml><?xml version="1.0" encoding="utf-8"?>
<sst xmlns="http://schemas.openxmlformats.org/spreadsheetml/2006/main" count="899" uniqueCount="590">
  <si>
    <t>最高等级</t>
  </si>
  <si>
    <t>消耗体力</t>
  </si>
  <si>
    <t>推荐战力</t>
  </si>
  <si>
    <t>场景1Id</t>
  </si>
  <si>
    <t>场景2Id</t>
  </si>
  <si>
    <t>场景3Id</t>
  </si>
  <si>
    <t>场景4Id</t>
  </si>
  <si>
    <t>场景5Id</t>
  </si>
  <si>
    <t>场景6Id</t>
  </si>
  <si>
    <t>场景7Id</t>
  </si>
  <si>
    <t>场景8Id</t>
  </si>
  <si>
    <t>副本名称</t>
    <phoneticPr fontId="4" type="noConversion"/>
  </si>
  <si>
    <t>每日挑战次数</t>
    <phoneticPr fontId="4" type="noConversion"/>
  </si>
  <si>
    <t>最小等级</t>
    <phoneticPr fontId="4" type="noConversion"/>
  </si>
  <si>
    <t>副本类型</t>
    <phoneticPr fontId="4" type="noConversion"/>
  </si>
  <si>
    <t>评分条件1</t>
    <phoneticPr fontId="4" type="noConversion"/>
  </si>
  <si>
    <t>评分条件2</t>
    <phoneticPr fontId="4" type="noConversion"/>
  </si>
  <si>
    <t>评分条件3</t>
    <phoneticPr fontId="4" type="noConversion"/>
  </si>
  <si>
    <t>副本id</t>
    <phoneticPr fontId="4" type="noConversion"/>
  </si>
  <si>
    <t>战力限制</t>
    <phoneticPr fontId="4" type="noConversion"/>
  </si>
  <si>
    <t>副本PK类型</t>
    <phoneticPr fontId="4" type="noConversion"/>
  </si>
  <si>
    <t>副本第2个场景的ID
读取场景表</t>
  </si>
  <si>
    <t>副本第3个场景的ID
读取场景表</t>
  </si>
  <si>
    <t>副本第4个场景的ID
读取场景表</t>
  </si>
  <si>
    <t>副本第5个场景的ID
读取场景表</t>
  </si>
  <si>
    <t>副本第6个场景的ID
读取场景表</t>
  </si>
  <si>
    <t>副本第7个场景的ID
读取场景表</t>
  </si>
  <si>
    <t>副本第8个场景的ID
读取场景表</t>
  </si>
  <si>
    <t>raidDesc</t>
    <phoneticPr fontId="4" type="noConversion"/>
  </si>
  <si>
    <t>raidType</t>
    <phoneticPr fontId="4" type="noConversion"/>
  </si>
  <si>
    <t>raidPKType</t>
    <phoneticPr fontId="4" type="noConversion"/>
  </si>
  <si>
    <t>int</t>
    <phoneticPr fontId="4" type="noConversion"/>
  </si>
  <si>
    <t>str</t>
    <phoneticPr fontId="4" type="noConversion"/>
  </si>
  <si>
    <t>minLevel</t>
    <phoneticPr fontId="4" type="noConversion"/>
  </si>
  <si>
    <t>eachDataCount</t>
    <phoneticPr fontId="4" type="noConversion"/>
  </si>
  <si>
    <t>mtype</t>
    <phoneticPr fontId="4" type="noConversion"/>
  </si>
  <si>
    <t>reliveType</t>
    <phoneticPr fontId="4" type="noConversion"/>
  </si>
  <si>
    <t>hook</t>
    <phoneticPr fontId="4" type="noConversion"/>
  </si>
  <si>
    <t>bornX</t>
    <phoneticPr fontId="4" type="noConversion"/>
  </si>
  <si>
    <t>bornY</t>
    <phoneticPr fontId="4" type="noConversion"/>
  </si>
  <si>
    <t>rewardId</t>
    <phoneticPr fontId="4" type="noConversion"/>
  </si>
  <si>
    <t>enterId3</t>
  </si>
  <si>
    <t>enterId4</t>
  </si>
  <si>
    <t>enterId5</t>
  </si>
  <si>
    <t>enterId6</t>
  </si>
  <si>
    <t>enterId7</t>
  </si>
  <si>
    <t>enterId8</t>
  </si>
  <si>
    <t>bornZ</t>
    <phoneticPr fontId="4" type="noConversion"/>
  </si>
  <si>
    <t>float</t>
    <phoneticPr fontId="4" type="noConversion"/>
  </si>
  <si>
    <t>scripName</t>
    <phoneticPr fontId="4" type="noConversion"/>
  </si>
  <si>
    <t>怪物组1</t>
    <phoneticPr fontId="4" type="noConversion"/>
  </si>
  <si>
    <t>怪物组2</t>
  </si>
  <si>
    <t>怪物组3</t>
  </si>
  <si>
    <t>怪物组4</t>
  </si>
  <si>
    <t>怪物组5</t>
  </si>
  <si>
    <t>怪物组6</t>
  </si>
  <si>
    <t>怪物组7</t>
  </si>
  <si>
    <t>怪物组8</t>
  </si>
  <si>
    <t>刷怪物组
&amp;预加载</t>
    <phoneticPr fontId="4" type="noConversion"/>
  </si>
  <si>
    <t>group1</t>
    <phoneticPr fontId="4" type="noConversion"/>
  </si>
  <si>
    <t>group2</t>
  </si>
  <si>
    <t>group3</t>
  </si>
  <si>
    <t>group4</t>
  </si>
  <si>
    <t>group5</t>
  </si>
  <si>
    <t>group6</t>
  </si>
  <si>
    <t>group7</t>
  </si>
  <si>
    <t>group8</t>
  </si>
  <si>
    <t>副本章节</t>
    <phoneticPr fontId="4" type="noConversion"/>
  </si>
  <si>
    <t>预期通关时间</t>
    <phoneticPr fontId="4" type="noConversion"/>
  </si>
  <si>
    <t>评分条件1参数</t>
    <phoneticPr fontId="4" type="noConversion"/>
  </si>
  <si>
    <t>评分条件2参数</t>
    <phoneticPr fontId="4" type="noConversion"/>
  </si>
  <si>
    <t>评分条件3参数</t>
    <phoneticPr fontId="4" type="noConversion"/>
  </si>
  <si>
    <t>翻牌奖励ID</t>
    <phoneticPr fontId="4" type="noConversion"/>
  </si>
  <si>
    <t xml:space="preserve">通关掉落ID </t>
    <phoneticPr fontId="4" type="noConversion"/>
  </si>
  <si>
    <t>maxLevel</t>
    <phoneticPr fontId="4" type="noConversion"/>
  </si>
  <si>
    <t>energyType</t>
    <phoneticPr fontId="4" type="noConversion"/>
  </si>
  <si>
    <t>章节</t>
    <phoneticPr fontId="4" type="noConversion"/>
  </si>
  <si>
    <t>章节名称</t>
    <phoneticPr fontId="4" type="noConversion"/>
  </si>
  <si>
    <t>宝箱数</t>
    <phoneticPr fontId="4" type="noConversion"/>
  </si>
  <si>
    <t>宝箱2掉落ID</t>
  </si>
  <si>
    <t>宝箱3掉落ID</t>
  </si>
  <si>
    <t>宝箱4iconid</t>
  </si>
  <si>
    <t>宝箱4掉落ID</t>
  </si>
  <si>
    <t>宝箱5iconid</t>
  </si>
  <si>
    <t>每章的名称</t>
    <phoneticPr fontId="4" type="noConversion"/>
  </si>
  <si>
    <t>总宝箱个数</t>
    <phoneticPr fontId="4" type="noConversion"/>
  </si>
  <si>
    <t>读取掉落表显示物品</t>
    <phoneticPr fontId="4" type="noConversion"/>
  </si>
  <si>
    <t>第一个宝箱达到多少星才可以领取</t>
    <phoneticPr fontId="4" type="noConversion"/>
  </si>
  <si>
    <t>ID</t>
    <phoneticPr fontId="4" type="noConversion"/>
  </si>
  <si>
    <t>描述1</t>
    <phoneticPr fontId="4" type="noConversion"/>
  </si>
  <si>
    <t>描述2</t>
    <phoneticPr fontId="4" type="noConversion"/>
  </si>
  <si>
    <t>常数ID</t>
    <phoneticPr fontId="4" type="noConversion"/>
  </si>
  <si>
    <t>前部分描述</t>
    <phoneticPr fontId="4" type="noConversion"/>
  </si>
  <si>
    <t>描述成功评价条件</t>
    <phoneticPr fontId="4" type="noConversion"/>
  </si>
  <si>
    <t>完成</t>
    <phoneticPr fontId="4" type="noConversion"/>
  </si>
  <si>
    <t>副本通关</t>
    <phoneticPr fontId="4" type="noConversion"/>
  </si>
  <si>
    <t>通关时间</t>
    <phoneticPr fontId="4" type="noConversion"/>
  </si>
  <si>
    <t>剩余血量</t>
    <phoneticPr fontId="4" type="noConversion"/>
  </si>
  <si>
    <t>连击数</t>
    <phoneticPr fontId="4" type="noConversion"/>
  </si>
  <si>
    <t>100hit</t>
    <phoneticPr fontId="4" type="noConversion"/>
  </si>
  <si>
    <t>fightValue</t>
    <phoneticPr fontId="4" type="noConversion"/>
  </si>
  <si>
    <t>fightLimit</t>
    <phoneticPr fontId="4" type="noConversion"/>
  </si>
  <si>
    <t>sectionId</t>
    <phoneticPr fontId="4" type="noConversion"/>
  </si>
  <si>
    <t>iconId</t>
    <phoneticPr fontId="4" type="noConversion"/>
  </si>
  <si>
    <t>int</t>
    <phoneticPr fontId="4" type="noConversion"/>
  </si>
  <si>
    <t>背景图</t>
    <phoneticPr fontId="4" type="noConversion"/>
  </si>
  <si>
    <t>每章地图图片</t>
    <phoneticPr fontId="4" type="noConversion"/>
  </si>
  <si>
    <t>int</t>
    <phoneticPr fontId="4" type="noConversion"/>
  </si>
  <si>
    <t>judgeScore2</t>
    <phoneticPr fontId="4" type="noConversion"/>
  </si>
  <si>
    <t>judgeScore1</t>
    <phoneticPr fontId="4" type="noConversion"/>
  </si>
  <si>
    <t>judgeScore3</t>
    <phoneticPr fontId="4" type="noConversion"/>
  </si>
  <si>
    <t>副本描述</t>
    <phoneticPr fontId="4" type="noConversion"/>
  </si>
  <si>
    <t>副本星数</t>
    <phoneticPr fontId="4" type="noConversion"/>
  </si>
  <si>
    <t>star</t>
    <phoneticPr fontId="4" type="noConversion"/>
  </si>
  <si>
    <t>int</t>
    <phoneticPr fontId="4" type="noConversion"/>
  </si>
  <si>
    <t>测试1</t>
    <phoneticPr fontId="4" type="noConversion"/>
  </si>
  <si>
    <t>测试2</t>
  </si>
  <si>
    <t>测试3</t>
  </si>
  <si>
    <t>测试4</t>
  </si>
  <si>
    <t>测试5</t>
  </si>
  <si>
    <t>测试6</t>
  </si>
  <si>
    <t>测试7</t>
  </si>
  <si>
    <t>测试8</t>
  </si>
  <si>
    <t>测试9</t>
  </si>
  <si>
    <t>测试10</t>
  </si>
  <si>
    <t>测试11</t>
  </si>
  <si>
    <t>测试12</t>
  </si>
  <si>
    <t>judgeValue1</t>
    <phoneticPr fontId="4" type="noConversion"/>
  </si>
  <si>
    <t>judgeValue2</t>
    <phoneticPr fontId="4" type="noConversion"/>
  </si>
  <si>
    <t>judgeValue3</t>
    <phoneticPr fontId="4" type="noConversion"/>
  </si>
  <si>
    <t>str</t>
    <phoneticPr fontId="4" type="noConversion"/>
  </si>
  <si>
    <t>index</t>
    <phoneticPr fontId="4" type="noConversion"/>
  </si>
  <si>
    <t>condition1</t>
    <phoneticPr fontId="4" type="noConversion"/>
  </si>
  <si>
    <t>condition2</t>
    <phoneticPr fontId="4" type="noConversion"/>
  </si>
  <si>
    <t>sectionId</t>
    <phoneticPr fontId="4" type="noConversion"/>
  </si>
  <si>
    <t>sectionName</t>
    <phoneticPr fontId="4" type="noConversion"/>
  </si>
  <si>
    <t>boxNum</t>
    <phoneticPr fontId="4" type="noConversion"/>
  </si>
  <si>
    <t>box1Star</t>
    <phoneticPr fontId="4" type="noConversion"/>
  </si>
  <si>
    <t>box2Star</t>
    <phoneticPr fontId="4" type="noConversion"/>
  </si>
  <si>
    <t>box3Star</t>
    <phoneticPr fontId="4" type="noConversion"/>
  </si>
  <si>
    <t>box4Star</t>
    <phoneticPr fontId="4" type="noConversion"/>
  </si>
  <si>
    <t>box5Star</t>
    <phoneticPr fontId="4" type="noConversion"/>
  </si>
  <si>
    <t>box2Icon</t>
    <phoneticPr fontId="4" type="noConversion"/>
  </si>
  <si>
    <t>box3Icon</t>
    <phoneticPr fontId="4" type="noConversion"/>
  </si>
  <si>
    <t>box4Icon</t>
    <phoneticPr fontId="4" type="noConversion"/>
  </si>
  <si>
    <t>box5Icon</t>
    <phoneticPr fontId="4" type="noConversion"/>
  </si>
  <si>
    <t>ID</t>
    <phoneticPr fontId="4" type="noConversion"/>
  </si>
  <si>
    <t>阵营</t>
    <phoneticPr fontId="4" type="noConversion"/>
  </si>
  <si>
    <t>1玩家</t>
    <phoneticPr fontId="4" type="noConversion"/>
  </si>
  <si>
    <t>注释</t>
    <phoneticPr fontId="4" type="noConversion"/>
  </si>
  <si>
    <t>阵营ID</t>
    <phoneticPr fontId="4" type="noConversion"/>
  </si>
  <si>
    <t>nId</t>
    <phoneticPr fontId="4" type="noConversion"/>
  </si>
  <si>
    <t>0怪物</t>
    <phoneticPr fontId="4" type="noConversion"/>
  </si>
  <si>
    <t>2中立</t>
    <phoneticPr fontId="4" type="noConversion"/>
  </si>
  <si>
    <t>drawCardId</t>
    <phoneticPr fontId="4" type="noConversion"/>
  </si>
  <si>
    <t>int</t>
    <phoneticPr fontId="4" type="noConversion"/>
  </si>
  <si>
    <t>box1Icon</t>
    <phoneticPr fontId="4" type="noConversion"/>
  </si>
  <si>
    <t>box1reward</t>
    <phoneticPr fontId="4" type="noConversion"/>
  </si>
  <si>
    <t>box2reward</t>
    <phoneticPr fontId="4" type="noConversion"/>
  </si>
  <si>
    <t>box4reward</t>
    <phoneticPr fontId="4" type="noConversion"/>
  </si>
  <si>
    <t>box5reward</t>
    <phoneticPr fontId="4" type="noConversion"/>
  </si>
  <si>
    <t>box3reward</t>
    <phoneticPr fontId="4" type="noConversion"/>
  </si>
  <si>
    <t>是否可攻击对应阵营
0不可攻击（友军）
1可攻击（敌军）</t>
    <phoneticPr fontId="4" type="noConversion"/>
  </si>
  <si>
    <t>注释列</t>
    <phoneticPr fontId="4" type="noConversion"/>
  </si>
  <si>
    <t>所属模式</t>
    <phoneticPr fontId="4" type="noConversion"/>
  </si>
  <si>
    <t>图标ID</t>
    <phoneticPr fontId="4" type="noConversion"/>
  </si>
  <si>
    <t>进副本时Z坐标</t>
    <phoneticPr fontId="4" type="noConversion"/>
  </si>
  <si>
    <t>体力扣除方式</t>
    <phoneticPr fontId="4" type="noConversion"/>
  </si>
  <si>
    <t>脚本名字</t>
    <phoneticPr fontId="4" type="noConversion"/>
  </si>
  <si>
    <t>关卡对应的LUA脚步名称</t>
    <phoneticPr fontId="4" type="noConversion"/>
  </si>
  <si>
    <t>场景ID</t>
    <phoneticPr fontId="4" type="noConversion"/>
  </si>
  <si>
    <t>UIX</t>
    <phoneticPr fontId="4" type="noConversion"/>
  </si>
  <si>
    <t>UIY</t>
    <phoneticPr fontId="4" type="noConversion"/>
  </si>
  <si>
    <t>float</t>
    <phoneticPr fontId="4" type="noConversion"/>
  </si>
  <si>
    <t>UI横轴坐标X</t>
    <phoneticPr fontId="4" type="noConversion"/>
  </si>
  <si>
    <t>UI高度坐标Y</t>
    <phoneticPr fontId="4" type="noConversion"/>
  </si>
  <si>
    <t>获得全部宝箱所需星星数</t>
    <phoneticPr fontId="4" type="noConversion"/>
  </si>
  <si>
    <t>宝箱2图标id</t>
    <phoneticPr fontId="4" type="noConversion"/>
  </si>
  <si>
    <r>
      <rPr>
        <sz val="11"/>
        <rFont val="宋体"/>
        <family val="3"/>
        <charset val="134"/>
        <scheme val="minor"/>
      </rPr>
      <t>第一个宝箱的图标</t>
    </r>
    <r>
      <rPr>
        <sz val="11"/>
        <rFont val="宋体"/>
        <family val="2"/>
        <charset val="134"/>
        <scheme val="minor"/>
      </rPr>
      <t>ID</t>
    </r>
    <r>
      <rPr>
        <sz val="11"/>
        <color rgb="FFFF0000"/>
        <rFont val="宋体"/>
        <family val="2"/>
        <charset val="134"/>
        <scheme val="minor"/>
      </rPr>
      <t xml:space="preserve">
1：对应的第一个宝箱ID
2：对应的第二个宝箱ID
3：对应的第三个宝箱ID</t>
    </r>
    <phoneticPr fontId="4" type="noConversion"/>
  </si>
  <si>
    <t>图标2ID</t>
    <phoneticPr fontId="4" type="noConversion"/>
  </si>
  <si>
    <t>宝箱1掉落ID</t>
    <phoneticPr fontId="4" type="noConversion"/>
  </si>
  <si>
    <t>宝箱1图标ID</t>
    <phoneticPr fontId="4" type="noConversion"/>
  </si>
  <si>
    <t>宝箱1星数</t>
    <phoneticPr fontId="4" type="noConversion"/>
  </si>
  <si>
    <t>宝箱2星数</t>
    <phoneticPr fontId="4" type="noConversion"/>
  </si>
  <si>
    <t>宝箱3图标ID</t>
    <phoneticPr fontId="4" type="noConversion"/>
  </si>
  <si>
    <t>宝箱3星数</t>
    <phoneticPr fontId="4" type="noConversion"/>
  </si>
  <si>
    <t>宝箱4星数</t>
    <phoneticPr fontId="4" type="noConversion"/>
  </si>
  <si>
    <t>宝箱5掉落ID</t>
    <phoneticPr fontId="4" type="noConversion"/>
  </si>
  <si>
    <t>宝箱5星数</t>
    <phoneticPr fontId="4" type="noConversion"/>
  </si>
  <si>
    <t>第一章</t>
    <phoneticPr fontId="4" type="noConversion"/>
  </si>
  <si>
    <t>第二章</t>
    <phoneticPr fontId="4" type="noConversion"/>
  </si>
  <si>
    <t>第三章</t>
    <phoneticPr fontId="4" type="noConversion"/>
  </si>
  <si>
    <t>第四章</t>
    <phoneticPr fontId="4" type="noConversion"/>
  </si>
  <si>
    <t>第五章</t>
    <phoneticPr fontId="4" type="noConversion"/>
  </si>
  <si>
    <t>关卡4-2</t>
  </si>
  <si>
    <t>关卡4-3</t>
  </si>
  <si>
    <t>关卡4-4</t>
  </si>
  <si>
    <t>关卡4-5</t>
  </si>
  <si>
    <t>关卡4-6</t>
  </si>
  <si>
    <t>关卡4-7</t>
  </si>
  <si>
    <t>关卡4-8</t>
  </si>
  <si>
    <t>关卡5-1</t>
    <phoneticPr fontId="4" type="noConversion"/>
  </si>
  <si>
    <t>关卡5-2</t>
  </si>
  <si>
    <t>关卡5-3</t>
  </si>
  <si>
    <t>关卡5-4</t>
  </si>
  <si>
    <t>关卡5-5</t>
  </si>
  <si>
    <t>关卡5-6</t>
  </si>
  <si>
    <t>关卡5-7</t>
  </si>
  <si>
    <t>关卡5-8</t>
  </si>
  <si>
    <t>test666</t>
    <phoneticPr fontId="4" type="noConversion"/>
  </si>
  <si>
    <t>是否困难关卡</t>
    <phoneticPr fontId="4" type="noConversion"/>
  </si>
  <si>
    <t>nDifficult</t>
    <phoneticPr fontId="4" type="noConversion"/>
  </si>
  <si>
    <t>int</t>
    <phoneticPr fontId="4" type="noConversion"/>
  </si>
  <si>
    <t>基础金币收益</t>
    <phoneticPr fontId="4" type="noConversion"/>
  </si>
  <si>
    <t>基础经验收益</t>
    <phoneticPr fontId="4" type="noConversion"/>
  </si>
  <si>
    <t>概率获得道具掉落包</t>
    <phoneticPr fontId="4" type="noConversion"/>
  </si>
  <si>
    <t>掉落包周期</t>
    <phoneticPr fontId="4" type="noConversion"/>
  </si>
  <si>
    <t>通关奖励金币</t>
    <phoneticPr fontId="4" type="noConversion"/>
  </si>
  <si>
    <t>通关奖励经验</t>
    <phoneticPr fontId="4" type="noConversion"/>
  </si>
  <si>
    <t>nGold</t>
    <phoneticPr fontId="4" type="noConversion"/>
  </si>
  <si>
    <t>int</t>
    <phoneticPr fontId="4" type="noConversion"/>
  </si>
  <si>
    <t>nExp</t>
    <phoneticPr fontId="4" type="noConversion"/>
  </si>
  <si>
    <t>int</t>
    <phoneticPr fontId="4" type="noConversion"/>
  </si>
  <si>
    <t>nDrop</t>
    <phoneticPr fontId="4" type="noConversion"/>
  </si>
  <si>
    <t>nDropTime</t>
    <phoneticPr fontId="4" type="noConversion"/>
  </si>
  <si>
    <t>nAwardGold</t>
    <phoneticPr fontId="4" type="noConversion"/>
  </si>
  <si>
    <t>nAwardExp</t>
    <phoneticPr fontId="4" type="noConversion"/>
  </si>
  <si>
    <t>cs888</t>
    <phoneticPr fontId="4" type="noConversion"/>
  </si>
  <si>
    <t>z101</t>
    <phoneticPr fontId="4" type="noConversion"/>
  </si>
  <si>
    <t>z102</t>
    <phoneticPr fontId="4" type="noConversion"/>
  </si>
  <si>
    <t>z103</t>
    <phoneticPr fontId="4" type="noConversion"/>
  </si>
  <si>
    <t>z104</t>
    <phoneticPr fontId="4" type="noConversion"/>
  </si>
  <si>
    <t>z105</t>
    <phoneticPr fontId="4" type="noConversion"/>
  </si>
  <si>
    <t>程序测试1</t>
    <phoneticPr fontId="4" type="noConversion"/>
  </si>
  <si>
    <t>nGoldShow</t>
    <phoneticPr fontId="4" type="noConversion"/>
  </si>
  <si>
    <t>nExpShow</t>
    <phoneticPr fontId="4" type="noConversion"/>
  </si>
  <si>
    <t>nGoldExpTime</t>
    <phoneticPr fontId="4" type="noConversion"/>
  </si>
  <si>
    <t>int</t>
    <phoneticPr fontId="4" type="noConversion"/>
  </si>
  <si>
    <t>基础金币收益显示</t>
    <phoneticPr fontId="4" type="noConversion"/>
  </si>
  <si>
    <t>基础经验收益显示</t>
    <phoneticPr fontId="4" type="noConversion"/>
  </si>
  <si>
    <t>基础金币经验周期</t>
    <phoneticPr fontId="4" type="noConversion"/>
  </si>
  <si>
    <t>副本顺序</t>
    <phoneticPr fontId="4" type="noConversion"/>
  </si>
  <si>
    <t>secRaidIndex</t>
    <phoneticPr fontId="4" type="noConversion"/>
  </si>
  <si>
    <t>伙伴获得经验周期</t>
    <phoneticPr fontId="4" type="noConversion"/>
  </si>
  <si>
    <t>伙伴获得经验</t>
    <phoneticPr fontId="4" type="noConversion"/>
  </si>
  <si>
    <t>int</t>
    <phoneticPr fontId="4" type="noConversion"/>
  </si>
  <si>
    <t>nPartnerExp</t>
    <phoneticPr fontId="4" type="noConversion"/>
  </si>
  <si>
    <t>nPartnerTime</t>
    <phoneticPr fontId="4" type="noConversion"/>
  </si>
  <si>
    <t>进副本坐标Y</t>
    <phoneticPr fontId="4" type="noConversion"/>
  </si>
  <si>
    <t>进副本坐标Z</t>
    <phoneticPr fontId="4" type="noConversion"/>
  </si>
  <si>
    <t>玩家进副本时Y坐标
自动匹配到下方行走区域</t>
    <phoneticPr fontId="4" type="noConversion"/>
  </si>
  <si>
    <t>副本时间</t>
    <phoneticPr fontId="4" type="noConversion"/>
  </si>
  <si>
    <t>(废弃)
填数值为时间有时限的副本，不填则代表无限时</t>
    <phoneticPr fontId="4" type="noConversion"/>
  </si>
  <si>
    <t>//</t>
    <phoneticPr fontId="4" type="noConversion"/>
  </si>
  <si>
    <r>
      <rPr>
        <sz val="11"/>
        <rFont val="宋体"/>
        <family val="3"/>
        <charset val="134"/>
        <scheme val="minor"/>
      </rPr>
      <t>用于主线本</t>
    </r>
    <r>
      <rPr>
        <sz val="11"/>
        <color rgb="FFFF0000"/>
        <rFont val="宋体"/>
        <family val="2"/>
        <scheme val="minor"/>
      </rPr>
      <t xml:space="preserve">
在章节界面中图标的坐标</t>
    </r>
    <phoneticPr fontId="4" type="noConversion"/>
  </si>
  <si>
    <t>进入副本等级要求
0为不限制</t>
    <phoneticPr fontId="4" type="noConversion"/>
  </si>
  <si>
    <t>达到相应战力才可进入副本
0为不限制</t>
    <phoneticPr fontId="4" type="noConversion"/>
  </si>
  <si>
    <t>章节描述</t>
    <phoneticPr fontId="4" type="noConversion"/>
  </si>
  <si>
    <t>章节完结描述</t>
    <phoneticPr fontId="4" type="noConversion"/>
  </si>
  <si>
    <t>str</t>
    <phoneticPr fontId="4" type="noConversion"/>
  </si>
  <si>
    <t>目标序列</t>
    <phoneticPr fontId="4" type="noConversion"/>
  </si>
  <si>
    <t>所属章节</t>
    <phoneticPr fontId="4" type="noConversion"/>
  </si>
  <si>
    <t>目标参数</t>
    <phoneticPr fontId="4" type="noConversion"/>
  </si>
  <si>
    <t>int</t>
    <phoneticPr fontId="4" type="noConversion"/>
  </si>
  <si>
    <t>顺序</t>
    <phoneticPr fontId="4" type="noConversion"/>
  </si>
  <si>
    <t>无</t>
  </si>
  <si>
    <t xml:space="preserve">0道具 </t>
  </si>
  <si>
    <t>同掉落表</t>
  </si>
  <si>
    <t>nAwardType1</t>
  </si>
  <si>
    <t>nAwardId1</t>
  </si>
  <si>
    <t>nAwardNum1</t>
  </si>
  <si>
    <t>nAwardType2</t>
  </si>
  <si>
    <t>nAwardId2</t>
  </si>
  <si>
    <t>nAwardNum2</t>
  </si>
  <si>
    <t>nAwardType3</t>
  </si>
  <si>
    <t>nAwardId3</t>
  </si>
  <si>
    <t>nAwardNum3</t>
  </si>
  <si>
    <t>int</t>
  </si>
  <si>
    <t>奖励数量</t>
    <phoneticPr fontId="4" type="noConversion"/>
  </si>
  <si>
    <t>奖励类型1</t>
    <phoneticPr fontId="4" type="noConversion"/>
  </si>
  <si>
    <t>奖励物品1</t>
    <phoneticPr fontId="4" type="noConversion"/>
  </si>
  <si>
    <t>奖励数量1</t>
    <phoneticPr fontId="4" type="noConversion"/>
  </si>
  <si>
    <t>奖励类型2</t>
    <phoneticPr fontId="4" type="noConversion"/>
  </si>
  <si>
    <t>奖励物品2</t>
    <phoneticPr fontId="4" type="noConversion"/>
  </si>
  <si>
    <t>奖励数量2</t>
    <phoneticPr fontId="4" type="noConversion"/>
  </si>
  <si>
    <t>奖励类型3</t>
    <phoneticPr fontId="4" type="noConversion"/>
  </si>
  <si>
    <t>奖励物品3</t>
    <phoneticPr fontId="4" type="noConversion"/>
  </si>
  <si>
    <t>奖励数量3</t>
    <phoneticPr fontId="4" type="noConversion"/>
  </si>
  <si>
    <t>奖励类型4</t>
    <phoneticPr fontId="4" type="noConversion"/>
  </si>
  <si>
    <t>奖励物品4</t>
    <phoneticPr fontId="4" type="noConversion"/>
  </si>
  <si>
    <t>奖励数量4</t>
    <phoneticPr fontId="4" type="noConversion"/>
  </si>
  <si>
    <t>nAwardType4</t>
    <phoneticPr fontId="4" type="noConversion"/>
  </si>
  <si>
    <t>nAwardId4</t>
    <phoneticPr fontId="4" type="noConversion"/>
  </si>
  <si>
    <t>nAwardNum4</t>
    <phoneticPr fontId="4" type="noConversion"/>
  </si>
  <si>
    <t>目标类型
1.等级达到x
2.拥有x个伙伴
3.学会x个技能
4.主线翻牌x次</t>
    <phoneticPr fontId="4" type="noConversion"/>
  </si>
  <si>
    <t>野外森林(平视角)</t>
  </si>
  <si>
    <t>花果山(平视角)</t>
  </si>
  <si>
    <t>五行山(平视角)</t>
  </si>
  <si>
    <t>山洞(平视角)</t>
  </si>
  <si>
    <t>龙骨(平视角)</t>
  </si>
  <si>
    <t>secDesc</t>
    <phoneticPr fontId="4" type="noConversion"/>
  </si>
  <si>
    <t>secOverDesc</t>
  </si>
  <si>
    <t>nIndex</t>
    <phoneticPr fontId="4" type="noConversion"/>
  </si>
  <si>
    <t>nOrder</t>
    <phoneticPr fontId="4" type="noConversion"/>
  </si>
  <si>
    <t>nSec</t>
    <phoneticPr fontId="4" type="noConversion"/>
  </si>
  <si>
    <t>nTargetType</t>
    <phoneticPr fontId="4" type="noConversion"/>
  </si>
  <si>
    <t>nTarget</t>
    <phoneticPr fontId="4" type="noConversion"/>
  </si>
  <si>
    <t>目标标题</t>
    <phoneticPr fontId="4" type="noConversion"/>
  </si>
  <si>
    <t>sTitle</t>
    <phoneticPr fontId="4" type="noConversion"/>
  </si>
  <si>
    <t>str</t>
    <phoneticPr fontId="4" type="noConversion"/>
  </si>
  <si>
    <r>
      <t>n</t>
    </r>
    <r>
      <rPr>
        <sz val="11"/>
        <color theme="1"/>
        <rFont val="宋体"/>
        <family val="2"/>
        <charset val="134"/>
        <scheme val="minor"/>
      </rPr>
      <t>Number</t>
    </r>
    <phoneticPr fontId="4" type="noConversion"/>
  </si>
  <si>
    <t>开启旅程</t>
    <phoneticPr fontId="4" type="noConversion"/>
  </si>
  <si>
    <t>小有成就</t>
    <phoneticPr fontId="4" type="noConversion"/>
  </si>
  <si>
    <t>披荆斩棘</t>
    <phoneticPr fontId="4" type="noConversion"/>
  </si>
  <si>
    <t>功成名就</t>
    <phoneticPr fontId="4" type="noConversion"/>
  </si>
  <si>
    <t>西游行者</t>
    <phoneticPr fontId="4" type="noConversion"/>
  </si>
  <si>
    <t>西游尊者</t>
    <phoneticPr fontId="4" type="noConversion"/>
  </si>
  <si>
    <t>招兵买马</t>
    <phoneticPr fontId="4" type="noConversion"/>
  </si>
  <si>
    <t>兵强马壮</t>
    <phoneticPr fontId="4" type="noConversion"/>
  </si>
  <si>
    <t>人缘爆棚</t>
    <phoneticPr fontId="4" type="noConversion"/>
  </si>
  <si>
    <t>西游统帅</t>
    <phoneticPr fontId="4" type="noConversion"/>
  </si>
  <si>
    <t>一眼九鼎</t>
    <phoneticPr fontId="4" type="noConversion"/>
  </si>
  <si>
    <t>修仙学徒</t>
    <phoneticPr fontId="4" type="noConversion"/>
  </si>
  <si>
    <t>初出茅庐</t>
    <phoneticPr fontId="4" type="noConversion"/>
  </si>
  <si>
    <t>心领神会</t>
    <phoneticPr fontId="4" type="noConversion"/>
  </si>
  <si>
    <t>融会贯通</t>
    <phoneticPr fontId="4" type="noConversion"/>
  </si>
  <si>
    <t>人剑合一</t>
    <phoneticPr fontId="4" type="noConversion"/>
  </si>
  <si>
    <t>初级寻宝</t>
    <phoneticPr fontId="4" type="noConversion"/>
  </si>
  <si>
    <t>中级寻宝</t>
    <phoneticPr fontId="4" type="noConversion"/>
  </si>
  <si>
    <t>高级寻宝</t>
    <phoneticPr fontId="4" type="noConversion"/>
  </si>
  <si>
    <t>高级寻宝</t>
    <phoneticPr fontId="4" type="noConversion"/>
  </si>
  <si>
    <t>顶级寻宝</t>
    <phoneticPr fontId="4" type="noConversion"/>
  </si>
  <si>
    <t>天界寻宝</t>
    <phoneticPr fontId="4" type="noConversion"/>
  </si>
  <si>
    <t>探索世界</t>
    <phoneticPr fontId="4" type="noConversion"/>
  </si>
  <si>
    <t>神乎其技</t>
    <phoneticPr fontId="4" type="noConversion"/>
  </si>
  <si>
    <t>技冠群雄</t>
  </si>
  <si>
    <t>一代宗师</t>
    <phoneticPr fontId="4" type="noConversion"/>
  </si>
  <si>
    <t>3无敌怪</t>
    <phoneticPr fontId="4" type="noConversion"/>
  </si>
  <si>
    <t>帮战阵营A</t>
    <phoneticPr fontId="4" type="noConversion"/>
  </si>
  <si>
    <t>帮战阵营B</t>
    <phoneticPr fontId="4" type="noConversion"/>
  </si>
  <si>
    <t>玩家</t>
    <phoneticPr fontId="4" type="noConversion"/>
  </si>
  <si>
    <t>怪物</t>
    <phoneticPr fontId="4" type="noConversion"/>
  </si>
  <si>
    <t>中立(宠物)</t>
    <phoneticPr fontId="4" type="noConversion"/>
  </si>
  <si>
    <t>5帮战阵营A</t>
    <phoneticPr fontId="4" type="noConversion"/>
  </si>
  <si>
    <t>6帮战阵营B</t>
    <phoneticPr fontId="4" type="noConversion"/>
  </si>
  <si>
    <t>nEliteId</t>
    <phoneticPr fontId="4" type="noConversion"/>
  </si>
  <si>
    <t>前置关卡</t>
    <phoneticPr fontId="4" type="noConversion"/>
  </si>
  <si>
    <t>int</t>
    <phoneticPr fontId="4" type="noConversion"/>
  </si>
  <si>
    <t>(废弃)
0普通
1精英
2噩梦模式</t>
    <phoneticPr fontId="4" type="noConversion"/>
  </si>
  <si>
    <t>z100</t>
    <phoneticPr fontId="4" type="noConversion"/>
  </si>
  <si>
    <t>nJyShow</t>
    <phoneticPr fontId="4" type="noConversion"/>
  </si>
  <si>
    <t>bgId</t>
    <phoneticPr fontId="4" type="noConversion"/>
  </si>
  <si>
    <t>背景插画</t>
    <phoneticPr fontId="4" type="noConversion"/>
  </si>
  <si>
    <t>每章背景插画</t>
    <phoneticPr fontId="4" type="noConversion"/>
  </si>
  <si>
    <t>secBg</t>
    <phoneticPr fontId="4" type="noConversion"/>
  </si>
  <si>
    <t>str</t>
    <phoneticPr fontId="4" type="noConversion"/>
  </si>
  <si>
    <r>
      <rPr>
        <sz val="11"/>
        <rFont val="宋体"/>
        <family val="3"/>
        <charset val="134"/>
        <scheme val="minor"/>
      </rPr>
      <t>0</t>
    </r>
    <r>
      <rPr>
        <sz val="11"/>
        <color rgb="FFFF0000"/>
        <rFont val="宋体"/>
        <family val="2"/>
        <scheme val="minor"/>
      </rPr>
      <t xml:space="preserve">可挂机
</t>
    </r>
    <r>
      <rPr>
        <sz val="11"/>
        <rFont val="宋体"/>
        <family val="3"/>
        <charset val="134"/>
        <scheme val="minor"/>
      </rPr>
      <t>1</t>
    </r>
    <r>
      <rPr>
        <sz val="11"/>
        <color rgb="FFFF0000"/>
        <rFont val="宋体"/>
        <family val="2"/>
        <scheme val="minor"/>
      </rPr>
      <t>不可挂机</t>
    </r>
    <phoneticPr fontId="4" type="noConversion"/>
  </si>
  <si>
    <t>autoBattleAi</t>
    <phoneticPr fontId="4" type="noConversion"/>
  </si>
  <si>
    <t>用于评分
待定           废用 by源祥</t>
    <phoneticPr fontId="4" type="noConversion"/>
  </si>
  <si>
    <t>所需星星总数</t>
    <phoneticPr fontId="4" type="noConversion"/>
  </si>
  <si>
    <t>一天，唐僧师徒四人来到一座高山前，只见山势险峻，峰岩重叠。走了一天的路，唐僧感觉饥饿，就让孙悟空去找些吃的。悟空跳上云端，四处观看，见南山有熟透的山桃，便要摘些来给师父充饥。</t>
  </si>
  <si>
    <t>师徒们吃了桃子继续赶路。山坡上闪出一个年满八旬的老妇人，手拄着弯头竹杖，一步一声地哭着走来。悟空见又是那妖精变的，也不说话，当头就是一棒。白骨精见棍棒落下，又用法术脱了身，丢了具假尸首在路上。</t>
    <phoneticPr fontId="4" type="noConversion"/>
  </si>
  <si>
    <t>挂机地图副本ID</t>
    <phoneticPr fontId="4" type="noConversion"/>
  </si>
  <si>
    <t>raidId</t>
    <phoneticPr fontId="4" type="noConversion"/>
  </si>
  <si>
    <t>raidId</t>
    <phoneticPr fontId="4" type="noConversion"/>
  </si>
  <si>
    <t>玩家进副本时X坐标</t>
    <phoneticPr fontId="4" type="noConversion"/>
  </si>
  <si>
    <t>进副本坐标X</t>
    <phoneticPr fontId="4" type="noConversion"/>
  </si>
  <si>
    <t>进副本坐标X随机范围</t>
    <phoneticPr fontId="4" type="noConversion"/>
  </si>
  <si>
    <t>bornXRange</t>
    <phoneticPr fontId="4" type="noConversion"/>
  </si>
  <si>
    <t>//特殊副本</t>
    <phoneticPr fontId="4" type="noConversion"/>
  </si>
  <si>
    <t>第一章</t>
    <phoneticPr fontId="4" type="noConversion"/>
  </si>
  <si>
    <t>test334</t>
    <phoneticPr fontId="4" type="noConversion"/>
  </si>
  <si>
    <t>raidName</t>
    <phoneticPr fontId="4" type="noConversion"/>
  </si>
  <si>
    <t>costEnergy</t>
    <phoneticPr fontId="4" type="noConversion"/>
  </si>
  <si>
    <t>收益次数</t>
    <phoneticPr fontId="4" type="noConversion"/>
  </si>
  <si>
    <t>rewardCnt</t>
    <phoneticPr fontId="4" type="noConversion"/>
  </si>
  <si>
    <t>int</t>
    <phoneticPr fontId="4" type="noConversion"/>
  </si>
  <si>
    <r>
      <rPr>
        <sz val="11"/>
        <rFont val="宋体"/>
        <family val="3"/>
        <charset val="134"/>
        <scheme val="minor"/>
      </rPr>
      <t>用于主线本</t>
    </r>
    <r>
      <rPr>
        <sz val="11"/>
        <color rgb="FFFF0000"/>
        <rFont val="宋体"/>
        <family val="2"/>
        <scheme val="minor"/>
      </rPr>
      <t xml:space="preserve">
在章节界面中图标的坐标</t>
    </r>
    <phoneticPr fontId="4" type="noConversion"/>
  </si>
  <si>
    <t>用于主线本
标示字体颜色</t>
    <phoneticPr fontId="4" type="noConversion"/>
  </si>
  <si>
    <t>挂机地图</t>
    <phoneticPr fontId="4" type="noConversion"/>
  </si>
  <si>
    <t>//其他特殊副本</t>
    <phoneticPr fontId="4" type="noConversion"/>
  </si>
  <si>
    <t>竞技场</t>
    <phoneticPr fontId="4" type="noConversion"/>
  </si>
  <si>
    <t>单人竞技场</t>
    <phoneticPr fontId="4" type="noConversion"/>
  </si>
  <si>
    <t>t99999</t>
    <phoneticPr fontId="4" type="noConversion"/>
  </si>
  <si>
    <t>enterId2</t>
    <phoneticPr fontId="4" type="noConversion"/>
  </si>
  <si>
    <t>阵营1</t>
    <phoneticPr fontId="4" type="noConversion"/>
  </si>
  <si>
    <t>阵营2</t>
    <phoneticPr fontId="4" type="noConversion"/>
  </si>
  <si>
    <t>int</t>
    <phoneticPr fontId="4" type="noConversion"/>
  </si>
  <si>
    <t>group1</t>
    <phoneticPr fontId="4" type="noConversion"/>
  </si>
  <si>
    <t>group2</t>
    <phoneticPr fontId="4" type="noConversion"/>
  </si>
  <si>
    <t>公式自动获取</t>
    <phoneticPr fontId="4" type="noConversion"/>
  </si>
  <si>
    <t>enterId1</t>
  </si>
  <si>
    <t>mapId</t>
    <phoneticPr fontId="4" type="noConversion"/>
  </si>
  <si>
    <t>用于主线本</t>
    <phoneticPr fontId="4" type="noConversion"/>
  </si>
  <si>
    <t>test666</t>
    <phoneticPr fontId="4" type="noConversion"/>
  </si>
  <si>
    <t>五行山</t>
    <phoneticPr fontId="4" type="noConversion"/>
  </si>
  <si>
    <t>五行山前</t>
    <phoneticPr fontId="4" type="noConversion"/>
  </si>
  <si>
    <t>高老庄</t>
    <phoneticPr fontId="4" type="noConversion"/>
  </si>
  <si>
    <t>鹰愁涧</t>
    <phoneticPr fontId="4" type="noConversion"/>
  </si>
  <si>
    <t>鹰愁涧底</t>
    <phoneticPr fontId="4" type="noConversion"/>
  </si>
  <si>
    <t>云海西</t>
    <phoneticPr fontId="4" type="noConversion"/>
  </si>
  <si>
    <t>云海西国</t>
    <phoneticPr fontId="4" type="noConversion"/>
  </si>
  <si>
    <t>云海宫殿</t>
    <phoneticPr fontId="4" type="noConversion"/>
  </si>
  <si>
    <t>云海地窟</t>
    <phoneticPr fontId="4" type="noConversion"/>
  </si>
  <si>
    <t>荒野古城</t>
    <phoneticPr fontId="4" type="noConversion"/>
  </si>
  <si>
    <t>荒野绿洲</t>
    <phoneticPr fontId="4" type="noConversion"/>
  </si>
  <si>
    <t>蜘蛛洞内</t>
    <phoneticPr fontId="4" type="noConversion"/>
  </si>
  <si>
    <t>蜘蛛洞口</t>
    <phoneticPr fontId="4" type="noConversion"/>
  </si>
  <si>
    <t>脚本测试</t>
    <phoneticPr fontId="4" type="noConversion"/>
  </si>
  <si>
    <t>ceshi1</t>
  </si>
  <si>
    <t>ceshi2</t>
    <phoneticPr fontId="4" type="noConversion"/>
  </si>
  <si>
    <t>z202</t>
    <phoneticPr fontId="4" type="noConversion"/>
  </si>
  <si>
    <t>z204</t>
    <phoneticPr fontId="4" type="noConversion"/>
  </si>
  <si>
    <t>z206</t>
    <phoneticPr fontId="4" type="noConversion"/>
  </si>
  <si>
    <t>z208</t>
  </si>
  <si>
    <t>z302</t>
    <phoneticPr fontId="4" type="noConversion"/>
  </si>
  <si>
    <t>z304</t>
  </si>
  <si>
    <t>z305</t>
  </si>
  <si>
    <t>z307</t>
  </si>
  <si>
    <t>z308</t>
  </si>
  <si>
    <t>z401</t>
    <phoneticPr fontId="4" type="noConversion"/>
  </si>
  <si>
    <t>z402</t>
    <phoneticPr fontId="4" type="noConversion"/>
  </si>
  <si>
    <t>z403</t>
  </si>
  <si>
    <t>z404</t>
  </si>
  <si>
    <t>z405</t>
  </si>
  <si>
    <t>z406</t>
  </si>
  <si>
    <t>z407</t>
  </si>
  <si>
    <t>z408</t>
  </si>
  <si>
    <t>z107</t>
    <phoneticPr fontId="4" type="noConversion"/>
  </si>
  <si>
    <t>z108</t>
    <phoneticPr fontId="4" type="noConversion"/>
  </si>
  <si>
    <t>可否挂机</t>
    <phoneticPr fontId="4" type="noConversion"/>
  </si>
  <si>
    <t>模型展示</t>
    <phoneticPr fontId="4" type="noConversion"/>
  </si>
  <si>
    <t>用于主线</t>
    <phoneticPr fontId="4" type="noConversion"/>
  </si>
  <si>
    <t>0则不限制</t>
    <phoneticPr fontId="4" type="noConversion"/>
  </si>
  <si>
    <r>
      <t>未生效</t>
    </r>
    <r>
      <rPr>
        <sz val="11"/>
        <rFont val="宋体"/>
        <family val="3"/>
        <charset val="134"/>
        <scheme val="minor"/>
      </rPr>
      <t xml:space="preserve">
0</t>
    </r>
    <r>
      <rPr>
        <sz val="11"/>
        <color rgb="FFFF0000"/>
        <rFont val="宋体"/>
        <family val="3"/>
        <charset val="134"/>
        <scheme val="minor"/>
      </rPr>
      <t>.</t>
    </r>
    <r>
      <rPr>
        <sz val="11"/>
        <color rgb="FFFF0000"/>
        <rFont val="宋体"/>
        <family val="2"/>
        <scheme val="minor"/>
      </rPr>
      <t xml:space="preserve">普通关卡(只能打怪)
</t>
    </r>
    <r>
      <rPr>
        <sz val="11"/>
        <rFont val="宋体"/>
        <family val="3"/>
        <charset val="134"/>
        <scheme val="minor"/>
      </rPr>
      <t>1</t>
    </r>
    <r>
      <rPr>
        <sz val="11"/>
        <color rgb="FFFF0000"/>
        <rFont val="宋体"/>
        <family val="2"/>
        <scheme val="minor"/>
      </rPr>
      <t xml:space="preserve">.安全区(无法战斗)
</t>
    </r>
    <r>
      <rPr>
        <sz val="11"/>
        <rFont val="宋体"/>
        <family val="3"/>
        <charset val="134"/>
        <scheme val="minor"/>
      </rPr>
      <t>2</t>
    </r>
    <r>
      <rPr>
        <sz val="11"/>
        <color rgb="FFFF0000"/>
        <rFont val="宋体"/>
        <family val="2"/>
        <scheme val="minor"/>
      </rPr>
      <t>.阵营PK区(阵营不同的玩家可互相攻击)</t>
    </r>
    <phoneticPr fontId="4" type="noConversion"/>
  </si>
  <si>
    <t>复活模式
(未生效)</t>
    <phoneticPr fontId="4" type="noConversion"/>
  </si>
  <si>
    <t>挂机跟随NPC</t>
    <phoneticPr fontId="4" type="noConversion"/>
  </si>
  <si>
    <t>hookNPCId</t>
    <phoneticPr fontId="4" type="noConversion"/>
  </si>
  <si>
    <t>猪洞(平视角)</t>
    <phoneticPr fontId="4" type="noConversion"/>
  </si>
  <si>
    <t>流沙河底(平视角)</t>
    <phoneticPr fontId="4" type="noConversion"/>
  </si>
  <si>
    <t>test673</t>
    <phoneticPr fontId="4" type="noConversion"/>
  </si>
  <si>
    <t>MapAI0101</t>
    <phoneticPr fontId="4" type="noConversion"/>
  </si>
  <si>
    <t>z201</t>
    <phoneticPr fontId="4" type="noConversion"/>
  </si>
  <si>
    <t>z301</t>
    <phoneticPr fontId="4" type="noConversion"/>
  </si>
  <si>
    <t>z306</t>
    <phoneticPr fontId="4" type="noConversion"/>
  </si>
  <si>
    <t>z303</t>
    <phoneticPr fontId="4" type="noConversion"/>
  </si>
  <si>
    <t>z207</t>
    <phoneticPr fontId="4" type="noConversion"/>
  </si>
  <si>
    <t>z203</t>
    <phoneticPr fontId="4" type="noConversion"/>
  </si>
  <si>
    <t>z205</t>
    <phoneticPr fontId="4" type="noConversion"/>
  </si>
  <si>
    <t>宝象国1</t>
    <phoneticPr fontId="4" type="noConversion"/>
  </si>
  <si>
    <t>宝象国2</t>
    <phoneticPr fontId="4" type="noConversion"/>
  </si>
  <si>
    <t>波月洞1</t>
    <phoneticPr fontId="4" type="noConversion"/>
  </si>
  <si>
    <t>波月洞2</t>
    <phoneticPr fontId="4" type="noConversion"/>
  </si>
  <si>
    <t>平顶山下</t>
    <phoneticPr fontId="4" type="noConversion"/>
  </si>
  <si>
    <t>平顶山顶</t>
    <phoneticPr fontId="4" type="noConversion"/>
  </si>
  <si>
    <t>莲花洞</t>
    <phoneticPr fontId="4" type="noConversion"/>
  </si>
  <si>
    <t>莲花洞底</t>
    <phoneticPr fontId="4" type="noConversion"/>
  </si>
  <si>
    <t>乌鸡国</t>
    <phoneticPr fontId="4" type="noConversion"/>
  </si>
  <si>
    <t>配置关卡星星数量</t>
    <phoneticPr fontId="4" type="noConversion"/>
  </si>
  <si>
    <t>副本类型ID</t>
    <phoneticPr fontId="4" type="noConversion"/>
  </si>
  <si>
    <t>相应类型的副本，玩家进入阵营1的ID</t>
    <phoneticPr fontId="4" type="noConversion"/>
  </si>
  <si>
    <t>相应类型的副本，玩家进入阵营2的ID</t>
    <phoneticPr fontId="4" type="noConversion"/>
  </si>
  <si>
    <t>无敌宠物(合技)</t>
    <phoneticPr fontId="4" type="noConversion"/>
  </si>
  <si>
    <t>4无敌宠物(合技)</t>
    <phoneticPr fontId="4" type="noConversion"/>
  </si>
  <si>
    <t>无敌怪</t>
    <phoneticPr fontId="4" type="noConversion"/>
  </si>
  <si>
    <t>序章关卡</t>
    <phoneticPr fontId="4" type="noConversion"/>
  </si>
  <si>
    <t>//主线第2章</t>
    <phoneticPr fontId="4" type="noConversion"/>
  </si>
  <si>
    <t>//主线第3章</t>
    <phoneticPr fontId="4" type="noConversion"/>
  </si>
  <si>
    <t>//主线第4章</t>
    <phoneticPr fontId="4" type="noConversion"/>
  </si>
  <si>
    <t>//主线第5章</t>
    <phoneticPr fontId="4" type="noConversion"/>
  </si>
  <si>
    <t>//精英第1章</t>
    <phoneticPr fontId="4" type="noConversion"/>
  </si>
  <si>
    <t>z777</t>
    <phoneticPr fontId="4" type="noConversion"/>
  </si>
  <si>
    <t>j10101</t>
    <phoneticPr fontId="4" type="noConversion"/>
  </si>
  <si>
    <t>j10102</t>
  </si>
  <si>
    <t>j10103</t>
  </si>
  <si>
    <t>j10104</t>
  </si>
  <si>
    <t>j10105</t>
  </si>
  <si>
    <t>j10106</t>
  </si>
  <si>
    <t>j10107</t>
  </si>
  <si>
    <t>j10108</t>
  </si>
  <si>
    <r>
      <rPr>
        <sz val="11"/>
        <rFont val="宋体"/>
        <family val="3"/>
        <charset val="134"/>
        <scheme val="minor"/>
      </rPr>
      <t>通关到对应关卡后，挂机界面跟随的NPC</t>
    </r>
    <r>
      <rPr>
        <sz val="11"/>
        <color rgb="FFFF0000"/>
        <rFont val="宋体"/>
        <family val="3"/>
        <charset val="134"/>
        <scheme val="minor"/>
      </rPr>
      <t xml:space="preserve">
可填多个
怪物ID|怪物ID|怪物ID</t>
    </r>
    <phoneticPr fontId="4" type="noConversion"/>
  </si>
  <si>
    <r>
      <rPr>
        <sz val="11"/>
        <rFont val="宋体"/>
        <family val="3"/>
        <charset val="134"/>
        <scheme val="minor"/>
      </rPr>
      <t>用于精英本</t>
    </r>
    <r>
      <rPr>
        <sz val="11"/>
        <color rgb="FFFF0000"/>
        <rFont val="宋体"/>
        <family val="3"/>
        <charset val="134"/>
        <scheme val="minor"/>
      </rPr>
      <t xml:space="preserve">
关卡开启需求的前置关卡ID</t>
    </r>
    <phoneticPr fontId="4" type="noConversion"/>
  </si>
  <si>
    <t>m2</t>
    <phoneticPr fontId="4" type="noConversion"/>
  </si>
  <si>
    <t>//测试</t>
    <phoneticPr fontId="4" type="noConversion"/>
  </si>
  <si>
    <t>//主线第1章</t>
    <phoneticPr fontId="4" type="noConversion"/>
  </si>
  <si>
    <r>
      <rPr>
        <sz val="11"/>
        <rFont val="宋体"/>
        <family val="3"/>
        <charset val="134"/>
        <scheme val="minor"/>
      </rPr>
      <t>0</t>
    </r>
    <r>
      <rPr>
        <sz val="11"/>
        <color rgb="FFFF0000"/>
        <rFont val="宋体"/>
        <family val="2"/>
        <scheme val="minor"/>
      </rPr>
      <t xml:space="preserve">进入副本就扣除
</t>
    </r>
    <r>
      <rPr>
        <sz val="11"/>
        <rFont val="宋体"/>
        <family val="3"/>
        <charset val="134"/>
        <scheme val="minor"/>
      </rPr>
      <t>1</t>
    </r>
    <r>
      <rPr>
        <sz val="11"/>
        <color rgb="FFFF0000"/>
        <rFont val="宋体"/>
        <family val="2"/>
        <scheme val="minor"/>
      </rPr>
      <t>通关后才扣除</t>
    </r>
    <phoneticPr fontId="4" type="noConversion"/>
  </si>
  <si>
    <t>挂机时AI</t>
    <phoneticPr fontId="4" type="noConversion"/>
  </si>
  <si>
    <r>
      <rPr>
        <sz val="11"/>
        <rFont val="宋体"/>
        <family val="3"/>
        <charset val="134"/>
        <scheme val="minor"/>
      </rPr>
      <t>组队副本用</t>
    </r>
    <r>
      <rPr>
        <sz val="11"/>
        <color rgb="FFFF0000"/>
        <rFont val="宋体"/>
        <family val="2"/>
        <scheme val="minor"/>
      </rPr>
      <t>（初始可获得奖励的次数）</t>
    </r>
    <phoneticPr fontId="4" type="noConversion"/>
  </si>
  <si>
    <t>读掉落表</t>
    <phoneticPr fontId="4" type="noConversion"/>
  </si>
  <si>
    <r>
      <rPr>
        <sz val="11"/>
        <rFont val="宋体"/>
        <family val="3"/>
        <charset val="134"/>
        <scheme val="minor"/>
      </rPr>
      <t>0</t>
    </r>
    <r>
      <rPr>
        <sz val="11"/>
        <color rgb="FFFF0000"/>
        <rFont val="宋体"/>
        <family val="2"/>
        <scheme val="minor"/>
      </rPr>
      <t xml:space="preserve">代表无
</t>
    </r>
    <r>
      <rPr>
        <sz val="11"/>
        <rFont val="宋体"/>
        <family val="3"/>
        <charset val="134"/>
        <scheme val="minor"/>
      </rPr>
      <t>1</t>
    </r>
    <r>
      <rPr>
        <sz val="11"/>
        <color rgb="FFFF0000"/>
        <rFont val="宋体"/>
        <family val="2"/>
        <scheme val="minor"/>
      </rPr>
      <t xml:space="preserve">副本通关
</t>
    </r>
    <r>
      <rPr>
        <sz val="11"/>
        <rFont val="宋体"/>
        <family val="3"/>
        <charset val="134"/>
        <scheme val="minor"/>
      </rPr>
      <t>2</t>
    </r>
    <r>
      <rPr>
        <sz val="11"/>
        <color rgb="FFFF0000"/>
        <rFont val="宋体"/>
        <family val="2"/>
        <scheme val="minor"/>
      </rPr>
      <t xml:space="preserve">通关时间
</t>
    </r>
    <r>
      <rPr>
        <sz val="11"/>
        <rFont val="宋体"/>
        <family val="3"/>
        <charset val="134"/>
        <scheme val="minor"/>
      </rPr>
      <t>3</t>
    </r>
    <r>
      <rPr>
        <sz val="11"/>
        <color rgb="FFFF0000"/>
        <rFont val="宋体"/>
        <family val="2"/>
        <scheme val="minor"/>
      </rPr>
      <t xml:space="preserve">剩余血量
</t>
    </r>
    <r>
      <rPr>
        <sz val="11"/>
        <rFont val="宋体"/>
        <family val="3"/>
        <charset val="134"/>
        <scheme val="minor"/>
      </rPr>
      <t>4</t>
    </r>
    <r>
      <rPr>
        <sz val="11"/>
        <color rgb="FFFF0000"/>
        <rFont val="宋体"/>
        <family val="2"/>
        <scheme val="minor"/>
      </rPr>
      <t>连击数</t>
    </r>
    <phoneticPr fontId="4" type="noConversion"/>
  </si>
  <si>
    <t>仅用于公式
废弃</t>
    <phoneticPr fontId="4" type="noConversion"/>
  </si>
  <si>
    <r>
      <rPr>
        <sz val="11"/>
        <rFont val="宋体"/>
        <family val="3"/>
        <charset val="134"/>
        <scheme val="minor"/>
      </rPr>
      <t>用于主线和精英副本</t>
    </r>
    <r>
      <rPr>
        <sz val="11"/>
        <color rgb="FFFF0000"/>
        <rFont val="宋体"/>
        <family val="2"/>
        <scheme val="minor"/>
      </rPr>
      <t xml:space="preserve">
副本在章节里的顺序</t>
    </r>
    <phoneticPr fontId="4" type="noConversion"/>
  </si>
  <si>
    <t>//精英第2章</t>
    <phoneticPr fontId="4" type="noConversion"/>
  </si>
  <si>
    <t>j10201</t>
    <phoneticPr fontId="4" type="noConversion"/>
  </si>
  <si>
    <t>j10202</t>
    <phoneticPr fontId="4" type="noConversion"/>
  </si>
  <si>
    <t>j10203</t>
  </si>
  <si>
    <t>j10204</t>
  </si>
  <si>
    <t>j10205</t>
  </si>
  <si>
    <t>j10206</t>
  </si>
  <si>
    <t>j10207</t>
  </si>
  <si>
    <t>j10208</t>
  </si>
  <si>
    <t>//精英第3章</t>
    <phoneticPr fontId="4" type="noConversion"/>
  </si>
  <si>
    <t>j10301</t>
    <phoneticPr fontId="4" type="noConversion"/>
  </si>
  <si>
    <t>j10302</t>
    <phoneticPr fontId="4" type="noConversion"/>
  </si>
  <si>
    <t>j10303</t>
  </si>
  <si>
    <t>j10304</t>
  </si>
  <si>
    <t>j10305</t>
  </si>
  <si>
    <t>j10306</t>
  </si>
  <si>
    <t>j10307</t>
  </si>
  <si>
    <t>j10308</t>
  </si>
  <si>
    <t>//精英第4章</t>
    <phoneticPr fontId="4" type="noConversion"/>
  </si>
  <si>
    <t>j10401</t>
    <phoneticPr fontId="4" type="noConversion"/>
  </si>
  <si>
    <t>精英1</t>
    <phoneticPr fontId="4" type="noConversion"/>
  </si>
  <si>
    <t>精英2</t>
    <phoneticPr fontId="4" type="noConversion"/>
  </si>
  <si>
    <t>精英3</t>
  </si>
  <si>
    <t>精英4</t>
  </si>
  <si>
    <t>精英5</t>
  </si>
  <si>
    <t>精英6</t>
  </si>
  <si>
    <t>精英7</t>
  </si>
  <si>
    <t>精英8</t>
  </si>
  <si>
    <t>精英9</t>
    <phoneticPr fontId="4" type="noConversion"/>
  </si>
  <si>
    <t>精英10</t>
    <phoneticPr fontId="4" type="noConversion"/>
  </si>
  <si>
    <t>精英11</t>
  </si>
  <si>
    <t>精英12</t>
  </si>
  <si>
    <t>精英13</t>
  </si>
  <si>
    <t>精英14</t>
  </si>
  <si>
    <t>精英15</t>
  </si>
  <si>
    <t>精英16</t>
  </si>
  <si>
    <t>精英17</t>
    <phoneticPr fontId="4" type="noConversion"/>
  </si>
  <si>
    <t>精英18</t>
    <phoneticPr fontId="4" type="noConversion"/>
  </si>
  <si>
    <t>精英19</t>
  </si>
  <si>
    <t>精英20</t>
  </si>
  <si>
    <t>精英21</t>
  </si>
  <si>
    <t>精英22</t>
  </si>
  <si>
    <t>精英23</t>
  </si>
  <si>
    <t>精英24</t>
  </si>
  <si>
    <t>精英25</t>
    <phoneticPr fontId="4" type="noConversion"/>
  </si>
  <si>
    <t>dr50000</t>
    <phoneticPr fontId="4" type="noConversion"/>
  </si>
  <si>
    <t>//多人</t>
    <phoneticPr fontId="4" type="noConversion"/>
  </si>
  <si>
    <t>//</t>
    <phoneticPr fontId="4" type="noConversion"/>
  </si>
  <si>
    <t>str</t>
    <phoneticPr fontId="4" type="noConversion"/>
  </si>
  <si>
    <t>normal</t>
    <phoneticPr fontId="4" type="noConversion"/>
  </si>
  <si>
    <t>关卡图标
normal普通
elite精英
boss</t>
    <phoneticPr fontId="4" type="noConversion"/>
  </si>
  <si>
    <t>elite</t>
  </si>
  <si>
    <t>boss</t>
    <phoneticPr fontId="4" type="noConversion"/>
  </si>
  <si>
    <t>花果山</t>
    <phoneticPr fontId="4" type="noConversion"/>
  </si>
  <si>
    <t>测试关卡1</t>
    <phoneticPr fontId="4" type="noConversion"/>
  </si>
  <si>
    <t>测试关卡2</t>
    <phoneticPr fontId="4" type="noConversion"/>
  </si>
  <si>
    <t>测试关卡3</t>
    <phoneticPr fontId="4" type="noConversion"/>
  </si>
  <si>
    <t>//经验副本</t>
    <phoneticPr fontId="4" type="noConversion"/>
  </si>
  <si>
    <t>数值                 2时间(秒)
3血量(%)     其余是数量</t>
    <phoneticPr fontId="4" type="noConversion"/>
  </si>
  <si>
    <t>经验本1</t>
    <phoneticPr fontId="4" type="noConversion"/>
  </si>
  <si>
    <t>经验本2</t>
  </si>
  <si>
    <t>经验本3</t>
  </si>
  <si>
    <t>jy20101</t>
    <phoneticPr fontId="4" type="noConversion"/>
  </si>
  <si>
    <t>宠物岛</t>
    <phoneticPr fontId="4" type="noConversion"/>
  </si>
  <si>
    <t>t90100</t>
    <phoneticPr fontId="4" type="noConversion"/>
  </si>
  <si>
    <t>g90001</t>
    <phoneticPr fontId="4" type="noConversion"/>
  </si>
  <si>
    <t>多人1</t>
    <phoneticPr fontId="4" type="noConversion"/>
  </si>
  <si>
    <t>多人2</t>
  </si>
  <si>
    <t>多人3</t>
  </si>
  <si>
    <t>多人4</t>
  </si>
  <si>
    <t>多人5</t>
  </si>
  <si>
    <t>dr50001</t>
    <phoneticPr fontId="4" type="noConversion"/>
  </si>
  <si>
    <t>dr50002</t>
    <phoneticPr fontId="4" type="noConversion"/>
  </si>
  <si>
    <t>dr50003</t>
    <phoneticPr fontId="4" type="noConversion"/>
  </si>
  <si>
    <t>dr50004</t>
    <phoneticPr fontId="4" type="noConversion"/>
  </si>
  <si>
    <t>dr50005</t>
    <phoneticPr fontId="4" type="noConversion"/>
  </si>
  <si>
    <r>
      <t xml:space="preserve">0 </t>
    </r>
    <r>
      <rPr>
        <sz val="11"/>
        <color rgb="FFFF0000"/>
        <rFont val="宋体"/>
        <family val="3"/>
        <charset val="134"/>
        <scheme val="minor"/>
      </rPr>
      <t>禁止复活</t>
    </r>
    <r>
      <rPr>
        <sz val="11"/>
        <rFont val="宋体"/>
        <family val="3"/>
        <charset val="134"/>
        <scheme val="minor"/>
      </rPr>
      <t xml:space="preserve">
1 </t>
    </r>
    <r>
      <rPr>
        <sz val="11"/>
        <color rgb="FFFF0000"/>
        <rFont val="宋体"/>
        <family val="3"/>
        <charset val="134"/>
        <scheme val="minor"/>
      </rPr>
      <t>常规模式</t>
    </r>
    <r>
      <rPr>
        <sz val="11"/>
        <rFont val="宋体"/>
        <family val="3"/>
        <charset val="134"/>
        <scheme val="minor"/>
      </rPr>
      <t xml:space="preserve">
2 </t>
    </r>
    <r>
      <rPr>
        <sz val="11"/>
        <color rgb="FFFF0000"/>
        <rFont val="宋体"/>
        <family val="3"/>
        <charset val="134"/>
        <scheme val="minor"/>
      </rPr>
      <t>限时复活</t>
    </r>
    <r>
      <rPr>
        <sz val="11"/>
        <rFont val="宋体"/>
        <family val="3"/>
        <charset val="134"/>
        <scheme val="minor"/>
      </rPr>
      <t xml:space="preserve">
3 </t>
    </r>
    <r>
      <rPr>
        <sz val="11"/>
        <color rgb="FFFF0000"/>
        <rFont val="宋体"/>
        <family val="3"/>
        <charset val="134"/>
        <scheme val="minor"/>
      </rPr>
      <t>付费复活</t>
    </r>
    <r>
      <rPr>
        <sz val="11"/>
        <rFont val="宋体"/>
        <family val="3"/>
        <charset val="134"/>
        <scheme val="minor"/>
      </rPr>
      <t xml:space="preserve">
4 </t>
    </r>
    <r>
      <rPr>
        <sz val="11"/>
        <color rgb="FFFF0000"/>
        <rFont val="宋体"/>
        <family val="3"/>
        <charset val="134"/>
        <scheme val="minor"/>
      </rPr>
      <t>常规+付费</t>
    </r>
    <r>
      <rPr>
        <sz val="11"/>
        <rFont val="宋体"/>
        <family val="3"/>
        <charset val="134"/>
        <scheme val="minor"/>
      </rPr>
      <t xml:space="preserve">
5 </t>
    </r>
    <r>
      <rPr>
        <sz val="11"/>
        <color rgb="FFFF0000"/>
        <rFont val="宋体"/>
        <family val="3"/>
        <charset val="134"/>
        <scheme val="minor"/>
      </rPr>
      <t>限时+付费</t>
    </r>
    <phoneticPr fontId="4" type="noConversion"/>
  </si>
  <si>
    <t>竞技场2</t>
    <phoneticPr fontId="4" type="noConversion"/>
  </si>
  <si>
    <t>t99998</t>
    <phoneticPr fontId="4" type="noConversion"/>
  </si>
  <si>
    <r>
      <rPr>
        <sz val="11"/>
        <rFont val="宋体"/>
        <family val="3"/>
        <charset val="134"/>
        <scheme val="minor"/>
      </rPr>
      <t>1</t>
    </r>
    <r>
      <rPr>
        <sz val="11"/>
        <color rgb="FFFF0000"/>
        <rFont val="宋体"/>
        <family val="2"/>
        <scheme val="minor"/>
      </rPr>
      <t xml:space="preserve">主线本 </t>
    </r>
    <r>
      <rPr>
        <sz val="11"/>
        <rFont val="宋体"/>
        <family val="3"/>
        <charset val="134"/>
        <scheme val="minor"/>
      </rPr>
      <t>2</t>
    </r>
    <r>
      <rPr>
        <sz val="11"/>
        <color rgb="FFFF0000"/>
        <rFont val="宋体"/>
        <family val="2"/>
        <scheme val="minor"/>
      </rPr>
      <t xml:space="preserve">精英本
</t>
    </r>
    <r>
      <rPr>
        <sz val="11"/>
        <rFont val="宋体"/>
        <family val="3"/>
        <charset val="134"/>
        <scheme val="minor"/>
      </rPr>
      <t>3</t>
    </r>
    <r>
      <rPr>
        <sz val="11"/>
        <color rgb="FFFF0000"/>
        <rFont val="宋体"/>
        <family val="2"/>
        <scheme val="minor"/>
      </rPr>
      <t xml:space="preserve">多人本 </t>
    </r>
    <r>
      <rPr>
        <sz val="11"/>
        <rFont val="宋体"/>
        <family val="3"/>
        <charset val="134"/>
        <scheme val="minor"/>
      </rPr>
      <t>4</t>
    </r>
    <r>
      <rPr>
        <sz val="11"/>
        <color rgb="FFFF0000"/>
        <rFont val="宋体"/>
        <family val="2"/>
        <scheme val="minor"/>
      </rPr>
      <t xml:space="preserve">特殊本
</t>
    </r>
    <r>
      <rPr>
        <sz val="11"/>
        <color theme="1" tint="4.9989318521683403E-2"/>
        <rFont val="宋体"/>
        <family val="3"/>
        <charset val="134"/>
        <scheme val="minor"/>
      </rPr>
      <t>5</t>
    </r>
    <r>
      <rPr>
        <sz val="11"/>
        <color rgb="FFFF0000"/>
        <rFont val="宋体"/>
        <family val="2"/>
        <scheme val="minor"/>
      </rPr>
      <t xml:space="preserve">日常本 </t>
    </r>
    <r>
      <rPr>
        <sz val="11"/>
        <rFont val="宋体"/>
        <family val="3"/>
        <charset val="134"/>
        <scheme val="minor"/>
      </rPr>
      <t>6</t>
    </r>
    <r>
      <rPr>
        <sz val="11"/>
        <color rgb="FFFF0000"/>
        <rFont val="宋体"/>
        <family val="2"/>
        <scheme val="minor"/>
      </rPr>
      <t xml:space="preserve">宝箱本
</t>
    </r>
    <r>
      <rPr>
        <sz val="11"/>
        <rFont val="宋体"/>
        <family val="3"/>
        <charset val="134"/>
        <scheme val="minor"/>
      </rPr>
      <t>7</t>
    </r>
    <r>
      <rPr>
        <sz val="11"/>
        <color rgb="FFFF0000"/>
        <rFont val="宋体"/>
        <family val="3"/>
        <charset val="134"/>
        <scheme val="minor"/>
      </rPr>
      <t>宠物岛</t>
    </r>
    <r>
      <rPr>
        <sz val="11"/>
        <color rgb="FFFF0000"/>
        <rFont val="宋体"/>
        <family val="2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rgb="FFFF0000"/>
        <rFont val="宋体"/>
        <family val="2"/>
        <scheme val="minor"/>
      </rPr>
      <t xml:space="preserve">挂机图 </t>
    </r>
    <r>
      <rPr>
        <sz val="11"/>
        <rFont val="宋体"/>
        <family val="3"/>
        <charset val="134"/>
        <scheme val="minor"/>
      </rPr>
      <t>10</t>
    </r>
    <r>
      <rPr>
        <sz val="11"/>
        <color rgb="FFFF0000"/>
        <rFont val="宋体"/>
        <family val="2"/>
        <scheme val="minor"/>
      </rPr>
      <t xml:space="preserve">竞技场
</t>
    </r>
    <r>
      <rPr>
        <sz val="11"/>
        <rFont val="宋体"/>
        <family val="3"/>
        <charset val="134"/>
        <scheme val="minor"/>
      </rPr>
      <t>11</t>
    </r>
    <r>
      <rPr>
        <sz val="11"/>
        <color rgb="FFFF0000"/>
        <rFont val="宋体"/>
        <family val="2"/>
        <scheme val="minor"/>
      </rPr>
      <t xml:space="preserve">1V1PK本
</t>
    </r>
    <r>
      <rPr>
        <sz val="11"/>
        <rFont val="宋体"/>
        <family val="3"/>
        <charset val="134"/>
        <scheme val="minor"/>
      </rPr>
      <t>100</t>
    </r>
    <r>
      <rPr>
        <sz val="11"/>
        <color rgb="FFFF0000"/>
        <rFont val="宋体"/>
        <family val="2"/>
        <scheme val="minor"/>
      </rPr>
      <t>测试</t>
    </r>
    <phoneticPr fontId="4" type="noConversion"/>
  </si>
  <si>
    <t>z106</t>
    <phoneticPr fontId="4" type="noConversion"/>
  </si>
  <si>
    <t>猪洞深处</t>
    <phoneticPr fontId="4" type="noConversion"/>
  </si>
  <si>
    <t>野猪洞</t>
    <phoneticPr fontId="4" type="noConversion"/>
  </si>
  <si>
    <t>林间小道</t>
    <phoneticPr fontId="4" type="noConversion"/>
  </si>
  <si>
    <t>村庄(平视角)</t>
    <phoneticPr fontId="4" type="noConversion"/>
  </si>
  <si>
    <t>test665</t>
    <phoneticPr fontId="4" type="noConversion"/>
  </si>
  <si>
    <t>测试关卡</t>
    <phoneticPr fontId="4" type="noConversion"/>
  </si>
  <si>
    <t>高老庄(平视角)</t>
    <phoneticPr fontId="4" type="noConversion"/>
  </si>
  <si>
    <t>野外森林(高视角)</t>
    <phoneticPr fontId="4" type="noConversion"/>
  </si>
  <si>
    <t>高老庄(高视角)</t>
    <phoneticPr fontId="4" type="noConversion"/>
  </si>
  <si>
    <t>test664</t>
    <phoneticPr fontId="4" type="noConversion"/>
  </si>
  <si>
    <r>
      <rPr>
        <sz val="11"/>
        <rFont val="宋体"/>
        <family val="3"/>
        <charset val="134"/>
        <scheme val="minor"/>
      </rPr>
      <t>0</t>
    </r>
    <r>
      <rPr>
        <sz val="11"/>
        <color rgb="FFFF0000"/>
        <rFont val="宋体"/>
        <family val="3"/>
        <charset val="134"/>
        <scheme val="minor"/>
      </rPr>
      <t>则用常规自动战斗的AI:1001</t>
    </r>
    <phoneticPr fontId="4" type="noConversion"/>
  </si>
  <si>
    <t>用于精英副本模型展示,对应怪物表ID</t>
    <phoneticPr fontId="4" type="noConversion"/>
  </si>
  <si>
    <t>int</t>
    <phoneticPr fontId="4" type="noConversion"/>
  </si>
  <si>
    <t>小村庄(高视角)</t>
    <phoneticPr fontId="4" type="noConversion"/>
  </si>
  <si>
    <t>test663</t>
    <phoneticPr fontId="4" type="noConversion"/>
  </si>
  <si>
    <t>t90101</t>
    <phoneticPr fontId="4" type="noConversion"/>
  </si>
  <si>
    <t>t90102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</si>
</sst>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sz val="11"/>
      <color theme="0" tint="-0.34998626667073579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2"/>
      <scheme val="minor"/>
    </font>
    <font>
      <sz val="11"/>
      <color rgb="FF333333"/>
      <name val="Arial"/>
      <family val="2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3" fillId="0" borderId="0">
      <alignment vertical="center"/>
    </xf>
  </cellStyleXfs>
  <cellXfs count="56">
    <xf numFmtId="0" fontId="0" fillId="0" borderId="0" xfId="0"/>
    <xf numFmtId="0" fontId="6" fillId="0" borderId="0" xfId="1" applyAlignment="1"/>
    <xf numFmtId="20" fontId="0" fillId="0" borderId="0" xfId="0" applyNumberFormat="1"/>
    <xf numFmtId="9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0" fillId="2" borderId="0" xfId="0" applyFill="1"/>
    <xf numFmtId="0" fontId="8" fillId="0" borderId="0" xfId="1" applyFont="1" applyAlignment="1"/>
    <xf numFmtId="0" fontId="7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6" fillId="0" borderId="0" xfId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11" fillId="0" borderId="0" xfId="1" applyFont="1" applyAlignment="1">
      <alignment horizontal="left" vertical="center" wrapText="1"/>
    </xf>
    <xf numFmtId="0" fontId="9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13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0" xfId="2">
      <alignment vertical="center"/>
    </xf>
    <xf numFmtId="0" fontId="3" fillId="0" borderId="0" xfId="2" applyAlignment="1">
      <alignment vertical="center" wrapText="1"/>
    </xf>
    <xf numFmtId="0" fontId="2" fillId="0" borderId="0" xfId="2" applyFo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3" borderId="0" xfId="0" applyFont="1" applyFill="1" applyAlignment="1">
      <alignment horizontal="center" wrapText="1"/>
    </xf>
    <xf numFmtId="0" fontId="5" fillId="0" borderId="0" xfId="0" applyFont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11" fillId="0" borderId="0" xfId="0" applyFont="1" applyAlignment="1">
      <alignment horizontal="left" vertical="top"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0" fillId="0" borderId="0" xfId="0" applyBorder="1"/>
    <xf numFmtId="0" fontId="7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15" fillId="0" borderId="0" xfId="0" applyNumberFormat="1" applyFont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警告文本" xfId="1" builtinId="11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S133"/>
  <sheetViews>
    <sheetView tabSelected="1" workbookViewId="0">
      <pane xSplit="3" ySplit="2" topLeftCell="D102" activePane="bottomRight" state="frozen"/>
      <selection pane="topRight" activeCell="D1" sqref="D1"/>
      <selection pane="bottomLeft" activeCell="A3" sqref="A3"/>
      <selection pane="bottomRight" activeCell="F126" sqref="F126"/>
    </sheetView>
  </sheetViews>
  <sheetFormatPr defaultColWidth="8.875" defaultRowHeight="13.5"/>
  <cols>
    <col min="1" max="1" width="8.625" style="10" customWidth="1"/>
    <col min="2" max="2" width="11.125" style="10" bestFit="1" customWidth="1"/>
    <col min="3" max="3" width="17.125" style="10" customWidth="1"/>
    <col min="4" max="4" width="10.625" style="10" customWidth="1"/>
    <col min="5" max="5" width="10.5" style="10" bestFit="1" customWidth="1"/>
    <col min="6" max="6" width="17" style="10" customWidth="1"/>
    <col min="7" max="7" width="11" style="10" customWidth="1"/>
    <col min="8" max="10" width="8.125" style="10" customWidth="1"/>
    <col min="11" max="12" width="11.625" style="10" bestFit="1" customWidth="1"/>
    <col min="13" max="14" width="9.375" style="10" customWidth="1"/>
    <col min="15" max="15" width="9.5" style="10" customWidth="1"/>
    <col min="16" max="16" width="9.125" style="10" customWidth="1"/>
    <col min="17" max="17" width="10.125" style="10" customWidth="1"/>
    <col min="18" max="18" width="15.5" style="10" customWidth="1"/>
    <col min="19" max="19" width="10" style="10" bestFit="1" customWidth="1"/>
    <col min="20" max="20" width="10" style="10" customWidth="1"/>
    <col min="21" max="21" width="11.625" style="10" customWidth="1"/>
    <col min="22" max="22" width="9" style="10" bestFit="1" customWidth="1"/>
    <col min="23" max="23" width="9.5" style="10" bestFit="1" customWidth="1"/>
    <col min="24" max="24" width="9.5" style="10" customWidth="1"/>
    <col min="25" max="25" width="12.75" style="10" bestFit="1" customWidth="1"/>
    <col min="26" max="26" width="12.875" style="10" customWidth="1"/>
    <col min="27" max="27" width="12.75" style="10" bestFit="1" customWidth="1"/>
    <col min="28" max="28" width="10.5" style="10" customWidth="1"/>
    <col min="29" max="29" width="12.75" style="10" bestFit="1" customWidth="1"/>
    <col min="30" max="30" width="10.5" style="10" customWidth="1"/>
    <col min="31" max="31" width="13.25" style="10" customWidth="1"/>
    <col min="32" max="32" width="9" style="10" bestFit="1" customWidth="1"/>
    <col min="33" max="33" width="11.125" style="10" customWidth="1"/>
    <col min="34" max="34" width="15" style="10" bestFit="1" customWidth="1"/>
    <col min="35" max="35" width="8.125" style="10" customWidth="1"/>
    <col min="36" max="36" width="11.125" style="10" customWidth="1"/>
    <col min="37" max="37" width="11.125" style="10" bestFit="1" customWidth="1"/>
    <col min="38" max="39" width="8.125" style="10" customWidth="1"/>
    <col min="40" max="40" width="13.875" style="10" customWidth="1"/>
    <col min="41" max="45" width="10" style="10" customWidth="1"/>
    <col min="46" max="46" width="13.875" style="10" customWidth="1"/>
    <col min="47" max="51" width="10" style="10" customWidth="1"/>
    <col min="52" max="59" width="8.125" style="10" bestFit="1" customWidth="1"/>
    <col min="60" max="60" width="10" style="29" bestFit="1" customWidth="1"/>
    <col min="61" max="66" width="10" style="10" bestFit="1" customWidth="1"/>
    <col min="67" max="67" width="11.625" style="10" customWidth="1"/>
    <col min="68" max="68" width="19.875" style="10" customWidth="1"/>
    <col min="69" max="69" width="10.375" style="10" customWidth="1"/>
    <col min="70" max="70" width="13" style="10" bestFit="1" customWidth="1"/>
    <col min="71" max="71" width="15.25" style="10" customWidth="1"/>
    <col min="72" max="16384" width="8.875" style="10"/>
  </cols>
  <sheetData>
    <row r="1" spans="1:71" s="18" customFormat="1" ht="27">
      <c r="A1" s="18" t="s">
        <v>18</v>
      </c>
      <c r="B1" s="18" t="s">
        <v>11</v>
      </c>
      <c r="C1" s="18" t="s">
        <v>163</v>
      </c>
      <c r="D1" s="18" t="s">
        <v>170</v>
      </c>
      <c r="E1" s="18" t="s">
        <v>168</v>
      </c>
      <c r="F1" s="18" t="s">
        <v>14</v>
      </c>
      <c r="G1" s="18" t="s">
        <v>367</v>
      </c>
      <c r="H1" s="18" t="s">
        <v>366</v>
      </c>
      <c r="I1" s="18" t="s">
        <v>248</v>
      </c>
      <c r="J1" s="18" t="s">
        <v>249</v>
      </c>
      <c r="K1" s="18" t="s">
        <v>2</v>
      </c>
      <c r="L1" s="18" t="s">
        <v>19</v>
      </c>
      <c r="M1" s="18" t="s">
        <v>13</v>
      </c>
      <c r="N1" s="18" t="s">
        <v>0</v>
      </c>
      <c r="O1" s="18" t="s">
        <v>12</v>
      </c>
      <c r="P1" s="18" t="s">
        <v>1</v>
      </c>
      <c r="Q1" s="18" t="s">
        <v>167</v>
      </c>
      <c r="R1" s="18" t="s">
        <v>435</v>
      </c>
      <c r="S1" s="18" t="s">
        <v>430</v>
      </c>
      <c r="T1" s="18" t="s">
        <v>486</v>
      </c>
      <c r="U1" s="18" t="s">
        <v>374</v>
      </c>
      <c r="V1" s="18" t="s">
        <v>72</v>
      </c>
      <c r="W1" s="18" t="s">
        <v>73</v>
      </c>
      <c r="X1" s="18" t="s">
        <v>112</v>
      </c>
      <c r="Y1" s="18" t="s">
        <v>15</v>
      </c>
      <c r="Z1" s="18" t="s">
        <v>69</v>
      </c>
      <c r="AA1" s="18" t="s">
        <v>16</v>
      </c>
      <c r="AB1" s="18" t="s">
        <v>70</v>
      </c>
      <c r="AC1" s="18" t="s">
        <v>17</v>
      </c>
      <c r="AD1" s="18" t="s">
        <v>71</v>
      </c>
      <c r="AE1" s="18" t="s">
        <v>111</v>
      </c>
      <c r="AF1" s="18" t="s">
        <v>165</v>
      </c>
      <c r="AG1" s="18" t="s">
        <v>346</v>
      </c>
      <c r="AH1" s="18" t="s">
        <v>431</v>
      </c>
      <c r="AI1" s="18" t="s">
        <v>436</v>
      </c>
      <c r="AJ1" s="18" t="s">
        <v>67</v>
      </c>
      <c r="AK1" s="18" t="s">
        <v>241</v>
      </c>
      <c r="AL1" s="18" t="s">
        <v>174</v>
      </c>
      <c r="AM1" s="18" t="s">
        <v>175</v>
      </c>
      <c r="AN1" s="18" t="s">
        <v>210</v>
      </c>
      <c r="AO1" s="18" t="s">
        <v>238</v>
      </c>
      <c r="AP1" s="18" t="s">
        <v>213</v>
      </c>
      <c r="AQ1" s="18" t="s">
        <v>239</v>
      </c>
      <c r="AR1" s="18" t="s">
        <v>214</v>
      </c>
      <c r="AS1" s="18" t="s">
        <v>240</v>
      </c>
      <c r="AT1" s="18" t="s">
        <v>215</v>
      </c>
      <c r="AU1" s="18" t="s">
        <v>216</v>
      </c>
      <c r="AV1" s="18" t="s">
        <v>217</v>
      </c>
      <c r="AW1" s="18" t="s">
        <v>218</v>
      </c>
      <c r="AX1" s="18" t="s">
        <v>244</v>
      </c>
      <c r="AY1" s="18" t="s">
        <v>243</v>
      </c>
      <c r="AZ1" s="18" t="s">
        <v>50</v>
      </c>
      <c r="BA1" s="18" t="s">
        <v>51</v>
      </c>
      <c r="BB1" s="18" t="s">
        <v>52</v>
      </c>
      <c r="BC1" s="18" t="s">
        <v>53</v>
      </c>
      <c r="BD1" s="18" t="s">
        <v>54</v>
      </c>
      <c r="BE1" s="18" t="s">
        <v>55</v>
      </c>
      <c r="BF1" s="18" t="s">
        <v>56</v>
      </c>
      <c r="BG1" s="18" t="s">
        <v>57</v>
      </c>
      <c r="BH1" s="25" t="s">
        <v>3</v>
      </c>
      <c r="BI1" s="18" t="s">
        <v>4</v>
      </c>
      <c r="BJ1" s="18" t="s">
        <v>5</v>
      </c>
      <c r="BK1" s="18" t="s">
        <v>6</v>
      </c>
      <c r="BL1" s="18" t="s">
        <v>7</v>
      </c>
      <c r="BM1" s="18" t="s">
        <v>8</v>
      </c>
      <c r="BN1" s="18" t="s">
        <v>9</v>
      </c>
      <c r="BO1" s="18" t="s">
        <v>10</v>
      </c>
      <c r="BP1" s="18" t="s">
        <v>20</v>
      </c>
      <c r="BQ1" s="18" t="s">
        <v>164</v>
      </c>
      <c r="BR1" s="18" t="s">
        <v>68</v>
      </c>
      <c r="BS1" s="18" t="s">
        <v>251</v>
      </c>
    </row>
    <row r="2" spans="1:71" s="12" customFormat="1" ht="96.75" customHeight="1">
      <c r="D2" s="12" t="s">
        <v>490</v>
      </c>
      <c r="E2" s="12" t="s">
        <v>169</v>
      </c>
      <c r="F2" s="45" t="s">
        <v>571</v>
      </c>
      <c r="G2" s="32"/>
      <c r="H2" s="12" t="s">
        <v>365</v>
      </c>
      <c r="I2" s="12" t="s">
        <v>250</v>
      </c>
      <c r="J2" s="12" t="s">
        <v>166</v>
      </c>
      <c r="L2" s="12" t="s">
        <v>256</v>
      </c>
      <c r="M2" s="12" t="s">
        <v>255</v>
      </c>
      <c r="N2" s="12" t="s">
        <v>255</v>
      </c>
      <c r="O2" s="12" t="s">
        <v>433</v>
      </c>
      <c r="Q2" s="32" t="s">
        <v>485</v>
      </c>
      <c r="R2" s="31" t="s">
        <v>568</v>
      </c>
      <c r="S2" s="32" t="s">
        <v>356</v>
      </c>
      <c r="T2" s="32" t="s">
        <v>583</v>
      </c>
      <c r="U2" s="32" t="s">
        <v>487</v>
      </c>
      <c r="V2" s="12" t="s">
        <v>488</v>
      </c>
      <c r="W2" s="12" t="s">
        <v>488</v>
      </c>
      <c r="X2" s="12" t="s">
        <v>458</v>
      </c>
      <c r="Y2" s="32" t="s">
        <v>489</v>
      </c>
      <c r="Z2" s="12" t="s">
        <v>550</v>
      </c>
      <c r="AA2" s="32" t="s">
        <v>489</v>
      </c>
      <c r="AB2" s="12" t="s">
        <v>550</v>
      </c>
      <c r="AC2" s="32" t="s">
        <v>489</v>
      </c>
      <c r="AD2" s="12" t="s">
        <v>550</v>
      </c>
      <c r="AF2" s="12" t="s">
        <v>542</v>
      </c>
      <c r="AG2" s="32" t="s">
        <v>481</v>
      </c>
      <c r="AH2" s="12" t="s">
        <v>584</v>
      </c>
      <c r="AI2" s="45" t="s">
        <v>480</v>
      </c>
      <c r="AJ2" s="31" t="s">
        <v>393</v>
      </c>
      <c r="AK2" s="32" t="s">
        <v>491</v>
      </c>
      <c r="AL2" s="32" t="s">
        <v>377</v>
      </c>
      <c r="AM2" s="32" t="s">
        <v>254</v>
      </c>
      <c r="AN2" s="31" t="s">
        <v>378</v>
      </c>
      <c r="AO2" s="31" t="s">
        <v>432</v>
      </c>
      <c r="AP2" s="31" t="s">
        <v>432</v>
      </c>
      <c r="AQ2" s="31" t="s">
        <v>432</v>
      </c>
      <c r="AR2" s="31" t="s">
        <v>432</v>
      </c>
      <c r="AS2" s="31" t="s">
        <v>432</v>
      </c>
      <c r="AT2" s="31" t="s">
        <v>432</v>
      </c>
      <c r="AU2" s="31" t="s">
        <v>432</v>
      </c>
      <c r="AV2" s="31" t="s">
        <v>432</v>
      </c>
      <c r="AW2" s="31" t="s">
        <v>432</v>
      </c>
      <c r="AX2" s="31" t="s">
        <v>432</v>
      </c>
      <c r="AY2" s="31" t="s">
        <v>432</v>
      </c>
      <c r="AZ2" s="12" t="s">
        <v>58</v>
      </c>
      <c r="BA2" s="12" t="s">
        <v>58</v>
      </c>
      <c r="BB2" s="12" t="s">
        <v>58</v>
      </c>
      <c r="BC2" s="12" t="s">
        <v>58</v>
      </c>
      <c r="BD2" s="12" t="s">
        <v>58</v>
      </c>
      <c r="BE2" s="12" t="s">
        <v>58</v>
      </c>
      <c r="BF2" s="12" t="s">
        <v>58</v>
      </c>
      <c r="BG2" s="12" t="s">
        <v>58</v>
      </c>
      <c r="BH2" s="26" t="s">
        <v>390</v>
      </c>
      <c r="BI2" s="30" t="s">
        <v>21</v>
      </c>
      <c r="BJ2" s="31" t="s">
        <v>22</v>
      </c>
      <c r="BK2" s="31" t="s">
        <v>23</v>
      </c>
      <c r="BL2" s="31" t="s">
        <v>24</v>
      </c>
      <c r="BM2" s="31" t="s">
        <v>25</v>
      </c>
      <c r="BN2" s="31" t="s">
        <v>26</v>
      </c>
      <c r="BO2" s="31" t="s">
        <v>27</v>
      </c>
      <c r="BP2" s="32" t="s">
        <v>434</v>
      </c>
      <c r="BQ2" s="12" t="s">
        <v>348</v>
      </c>
      <c r="BR2" s="12" t="s">
        <v>358</v>
      </c>
      <c r="BS2" s="12" t="s">
        <v>252</v>
      </c>
    </row>
    <row r="3" spans="1:71" s="8" customFormat="1">
      <c r="A3" s="8" t="s">
        <v>363</v>
      </c>
      <c r="B3" s="8" t="s">
        <v>372</v>
      </c>
      <c r="D3" s="8" t="s">
        <v>392</v>
      </c>
      <c r="E3" s="8" t="s">
        <v>49</v>
      </c>
      <c r="F3" s="8" t="s">
        <v>29</v>
      </c>
      <c r="G3" s="8" t="s">
        <v>368</v>
      </c>
      <c r="H3" s="8" t="s">
        <v>38</v>
      </c>
      <c r="I3" s="8" t="s">
        <v>39</v>
      </c>
      <c r="J3" s="8" t="s">
        <v>47</v>
      </c>
      <c r="K3" s="8" t="s">
        <v>100</v>
      </c>
      <c r="L3" s="8" t="s">
        <v>101</v>
      </c>
      <c r="M3" s="8" t="s">
        <v>33</v>
      </c>
      <c r="N3" s="8" t="s">
        <v>74</v>
      </c>
      <c r="O3" s="8" t="s">
        <v>34</v>
      </c>
      <c r="P3" s="8" t="s">
        <v>373</v>
      </c>
      <c r="Q3" s="8" t="s">
        <v>75</v>
      </c>
      <c r="R3" s="8" t="s">
        <v>36</v>
      </c>
      <c r="S3" s="8" t="s">
        <v>37</v>
      </c>
      <c r="T3" s="8" t="s">
        <v>357</v>
      </c>
      <c r="U3" s="8" t="s">
        <v>375</v>
      </c>
      <c r="V3" s="8" t="s">
        <v>154</v>
      </c>
      <c r="W3" s="8" t="s">
        <v>40</v>
      </c>
      <c r="X3" s="8" t="s">
        <v>113</v>
      </c>
      <c r="Y3" s="8" t="s">
        <v>109</v>
      </c>
      <c r="Z3" s="8" t="s">
        <v>127</v>
      </c>
      <c r="AA3" s="8" t="s">
        <v>108</v>
      </c>
      <c r="AB3" s="8" t="s">
        <v>128</v>
      </c>
      <c r="AC3" s="8" t="s">
        <v>110</v>
      </c>
      <c r="AD3" s="8" t="s">
        <v>129</v>
      </c>
      <c r="AE3" s="8" t="s">
        <v>28</v>
      </c>
      <c r="AF3" s="8" t="s">
        <v>103</v>
      </c>
      <c r="AG3" s="8" t="s">
        <v>345</v>
      </c>
      <c r="AH3" s="8" t="s">
        <v>350</v>
      </c>
      <c r="AI3" s="8" t="s">
        <v>437</v>
      </c>
      <c r="AJ3" s="8" t="s">
        <v>102</v>
      </c>
      <c r="AK3" s="8" t="s">
        <v>242</v>
      </c>
      <c r="AL3" s="8" t="s">
        <v>171</v>
      </c>
      <c r="AM3" s="8" t="s">
        <v>172</v>
      </c>
      <c r="AN3" s="8" t="s">
        <v>211</v>
      </c>
      <c r="AO3" s="8" t="s">
        <v>234</v>
      </c>
      <c r="AP3" s="8" t="s">
        <v>219</v>
      </c>
      <c r="AQ3" s="8" t="s">
        <v>235</v>
      </c>
      <c r="AR3" s="8" t="s">
        <v>221</v>
      </c>
      <c r="AS3" s="8" t="s">
        <v>236</v>
      </c>
      <c r="AT3" s="8" t="s">
        <v>223</v>
      </c>
      <c r="AU3" s="8" t="s">
        <v>224</v>
      </c>
      <c r="AV3" s="8" t="s">
        <v>225</v>
      </c>
      <c r="AW3" s="8" t="s">
        <v>226</v>
      </c>
      <c r="AX3" s="8" t="s">
        <v>246</v>
      </c>
      <c r="AY3" s="8" t="s">
        <v>247</v>
      </c>
      <c r="AZ3" s="8" t="s">
        <v>59</v>
      </c>
      <c r="BA3" s="8" t="s">
        <v>60</v>
      </c>
      <c r="BB3" s="8" t="s">
        <v>61</v>
      </c>
      <c r="BC3" s="8" t="s">
        <v>62</v>
      </c>
      <c r="BD3" s="8" t="s">
        <v>63</v>
      </c>
      <c r="BE3" s="8" t="s">
        <v>64</v>
      </c>
      <c r="BF3" s="8" t="s">
        <v>65</v>
      </c>
      <c r="BG3" s="8" t="s">
        <v>66</v>
      </c>
      <c r="BH3" s="27" t="s">
        <v>391</v>
      </c>
      <c r="BI3" s="8" t="s">
        <v>384</v>
      </c>
      <c r="BJ3" s="8" t="s">
        <v>41</v>
      </c>
      <c r="BK3" s="8" t="s">
        <v>42</v>
      </c>
      <c r="BL3" s="8" t="s">
        <v>43</v>
      </c>
      <c r="BM3" s="8" t="s">
        <v>44</v>
      </c>
      <c r="BN3" s="8" t="s">
        <v>45</v>
      </c>
      <c r="BO3" s="8" t="s">
        <v>46</v>
      </c>
      <c r="BP3" s="8" t="s">
        <v>30</v>
      </c>
      <c r="BQ3" s="8" t="s">
        <v>35</v>
      </c>
    </row>
    <row r="4" spans="1:71" s="9" customFormat="1">
      <c r="A4" s="9" t="s">
        <v>31</v>
      </c>
      <c r="B4" s="9" t="s">
        <v>32</v>
      </c>
      <c r="D4" s="9" t="s">
        <v>104</v>
      </c>
      <c r="E4" s="9" t="s">
        <v>32</v>
      </c>
      <c r="F4" s="9" t="s">
        <v>31</v>
      </c>
      <c r="G4" s="9" t="s">
        <v>48</v>
      </c>
      <c r="H4" s="9" t="s">
        <v>48</v>
      </c>
      <c r="I4" s="9" t="s">
        <v>48</v>
      </c>
      <c r="J4" s="9" t="s">
        <v>48</v>
      </c>
      <c r="K4" s="9" t="s">
        <v>31</v>
      </c>
      <c r="L4" s="9" t="s">
        <v>31</v>
      </c>
      <c r="M4" s="9" t="s">
        <v>31</v>
      </c>
      <c r="N4" s="9" t="s">
        <v>31</v>
      </c>
      <c r="O4" s="9" t="s">
        <v>31</v>
      </c>
      <c r="P4" s="9" t="s">
        <v>31</v>
      </c>
      <c r="Q4" s="9" t="s">
        <v>31</v>
      </c>
      <c r="R4" s="9" t="s">
        <v>31</v>
      </c>
      <c r="S4" s="9" t="s">
        <v>31</v>
      </c>
      <c r="T4" s="9" t="s">
        <v>32</v>
      </c>
      <c r="U4" s="9" t="s">
        <v>376</v>
      </c>
      <c r="V4" s="9" t="s">
        <v>155</v>
      </c>
      <c r="W4" s="9" t="s">
        <v>31</v>
      </c>
      <c r="X4" s="9" t="s">
        <v>114</v>
      </c>
      <c r="Y4" s="9" t="s">
        <v>31</v>
      </c>
      <c r="Z4" s="9" t="s">
        <v>114</v>
      </c>
      <c r="AA4" s="9" t="s">
        <v>31</v>
      </c>
      <c r="AB4" s="9" t="s">
        <v>114</v>
      </c>
      <c r="AC4" s="9" t="s">
        <v>31</v>
      </c>
      <c r="AD4" s="9" t="s">
        <v>114</v>
      </c>
      <c r="AE4" s="9" t="s">
        <v>32</v>
      </c>
      <c r="AF4" s="9" t="s">
        <v>540</v>
      </c>
      <c r="AG4" s="9" t="s">
        <v>347</v>
      </c>
      <c r="AH4" s="9" t="s">
        <v>585</v>
      </c>
      <c r="AI4" s="9" t="s">
        <v>32</v>
      </c>
      <c r="AJ4" s="9" t="s">
        <v>104</v>
      </c>
      <c r="AK4" s="9" t="s">
        <v>107</v>
      </c>
      <c r="AL4" s="9" t="s">
        <v>173</v>
      </c>
      <c r="AM4" s="9" t="s">
        <v>173</v>
      </c>
      <c r="AN4" s="9" t="s">
        <v>212</v>
      </c>
      <c r="AO4" s="9" t="s">
        <v>220</v>
      </c>
      <c r="AP4" s="9" t="s">
        <v>220</v>
      </c>
      <c r="AQ4" s="9" t="s">
        <v>222</v>
      </c>
      <c r="AR4" s="9" t="s">
        <v>220</v>
      </c>
      <c r="AS4" s="9" t="s">
        <v>237</v>
      </c>
      <c r="AT4" s="9" t="s">
        <v>220</v>
      </c>
      <c r="AU4" s="9" t="s">
        <v>222</v>
      </c>
      <c r="AV4" s="9" t="s">
        <v>220</v>
      </c>
      <c r="AW4" s="9" t="s">
        <v>220</v>
      </c>
      <c r="AX4" s="9" t="s">
        <v>245</v>
      </c>
      <c r="AY4" s="9" t="s">
        <v>245</v>
      </c>
      <c r="AZ4" s="9" t="s">
        <v>31</v>
      </c>
      <c r="BA4" s="9" t="s">
        <v>31</v>
      </c>
      <c r="BB4" s="9" t="s">
        <v>31</v>
      </c>
      <c r="BC4" s="9" t="s">
        <v>31</v>
      </c>
      <c r="BD4" s="9" t="s">
        <v>31</v>
      </c>
      <c r="BE4" s="9" t="s">
        <v>31</v>
      </c>
      <c r="BF4" s="9" t="s">
        <v>31</v>
      </c>
      <c r="BG4" s="9" t="s">
        <v>31</v>
      </c>
      <c r="BH4" s="9" t="s">
        <v>31</v>
      </c>
      <c r="BI4" s="9" t="s">
        <v>31</v>
      </c>
      <c r="BJ4" s="9" t="s">
        <v>31</v>
      </c>
      <c r="BK4" s="9" t="s">
        <v>31</v>
      </c>
      <c r="BL4" s="9" t="s">
        <v>31</v>
      </c>
      <c r="BM4" s="9" t="s">
        <v>31</v>
      </c>
      <c r="BN4" s="9" t="s">
        <v>31</v>
      </c>
      <c r="BO4" s="9" t="s">
        <v>31</v>
      </c>
      <c r="BP4" s="9" t="s">
        <v>31</v>
      </c>
      <c r="BQ4" s="9" t="s">
        <v>31</v>
      </c>
      <c r="BR4" s="9" t="s">
        <v>31</v>
      </c>
    </row>
    <row r="5" spans="1:71">
      <c r="A5" s="47" t="s">
        <v>483</v>
      </c>
      <c r="J5" s="11"/>
      <c r="W5" s="11"/>
      <c r="AZ5" s="11"/>
      <c r="BA5" s="11"/>
      <c r="BB5" s="11"/>
      <c r="BC5" s="11"/>
      <c r="BD5" s="11"/>
      <c r="BE5" s="11"/>
      <c r="BF5" s="11"/>
      <c r="BG5" s="11"/>
      <c r="BH5" s="28" t="str">
        <f t="shared" ref="BH5:BH22" si="0">IF(D5="","",D5)</f>
        <v/>
      </c>
      <c r="BI5" s="11"/>
      <c r="BJ5" s="11"/>
      <c r="BK5" s="11"/>
      <c r="BL5" s="11"/>
      <c r="BM5" s="11"/>
      <c r="BN5" s="11"/>
      <c r="BO5" s="11"/>
    </row>
    <row r="6" spans="1:71">
      <c r="A6" s="10">
        <v>333</v>
      </c>
      <c r="B6" s="10" t="s">
        <v>578</v>
      </c>
      <c r="C6" s="10" t="s">
        <v>233</v>
      </c>
      <c r="D6" s="10">
        <v>3</v>
      </c>
      <c r="E6" s="10" t="s">
        <v>537</v>
      </c>
      <c r="F6" s="10">
        <v>100</v>
      </c>
      <c r="H6" s="10">
        <v>400</v>
      </c>
      <c r="I6" s="10">
        <v>10</v>
      </c>
      <c r="J6" s="11">
        <v>150</v>
      </c>
      <c r="K6" s="10">
        <v>0</v>
      </c>
      <c r="L6" s="10">
        <v>0</v>
      </c>
      <c r="M6" s="10">
        <v>1</v>
      </c>
      <c r="N6" s="10">
        <v>100</v>
      </c>
      <c r="O6" s="10">
        <v>1000</v>
      </c>
      <c r="P6" s="10">
        <v>0</v>
      </c>
      <c r="Q6" s="10">
        <v>1</v>
      </c>
      <c r="R6" s="10">
        <v>0</v>
      </c>
      <c r="T6" s="10">
        <v>0</v>
      </c>
      <c r="V6" s="10">
        <v>0</v>
      </c>
      <c r="W6" s="11">
        <v>0</v>
      </c>
      <c r="X6" s="10">
        <v>3</v>
      </c>
      <c r="Y6" s="10">
        <v>1</v>
      </c>
      <c r="Z6" s="10">
        <v>1</v>
      </c>
      <c r="AA6" s="10">
        <v>2</v>
      </c>
      <c r="AC6" s="10">
        <v>0</v>
      </c>
      <c r="AE6" s="10" t="s">
        <v>115</v>
      </c>
      <c r="AF6" s="10">
        <v>0</v>
      </c>
      <c r="AJ6" s="10">
        <v>0</v>
      </c>
      <c r="AK6" s="10">
        <v>0</v>
      </c>
      <c r="AZ6" s="11">
        <v>1</v>
      </c>
      <c r="BA6" s="11"/>
      <c r="BB6" s="11"/>
      <c r="BC6" s="11"/>
      <c r="BD6" s="11"/>
      <c r="BE6" s="11"/>
      <c r="BF6" s="11"/>
      <c r="BG6" s="11"/>
      <c r="BH6" s="28">
        <f t="shared" si="0"/>
        <v>3</v>
      </c>
      <c r="BI6" s="11"/>
      <c r="BJ6" s="11"/>
      <c r="BK6" s="11"/>
      <c r="BL6" s="11"/>
      <c r="BM6" s="11"/>
      <c r="BN6" s="11"/>
      <c r="BO6" s="11"/>
      <c r="BP6" s="10">
        <v>0</v>
      </c>
    </row>
    <row r="7" spans="1:71">
      <c r="A7" s="10">
        <v>334</v>
      </c>
      <c r="B7" s="10" t="s">
        <v>578</v>
      </c>
      <c r="C7" s="10" t="s">
        <v>233</v>
      </c>
      <c r="D7" s="10">
        <v>103</v>
      </c>
      <c r="E7" s="10" t="s">
        <v>371</v>
      </c>
      <c r="F7" s="10">
        <v>100</v>
      </c>
      <c r="H7" s="10">
        <v>600</v>
      </c>
      <c r="I7" s="10">
        <v>10</v>
      </c>
      <c r="J7" s="11">
        <v>150</v>
      </c>
      <c r="K7" s="10">
        <v>0</v>
      </c>
      <c r="L7" s="10">
        <v>0</v>
      </c>
      <c r="M7" s="10">
        <v>1</v>
      </c>
      <c r="N7" s="10">
        <v>100</v>
      </c>
      <c r="O7" s="10">
        <v>1000</v>
      </c>
      <c r="P7" s="10">
        <v>0</v>
      </c>
      <c r="Q7" s="10">
        <v>1</v>
      </c>
      <c r="R7" s="10">
        <v>0</v>
      </c>
      <c r="V7" s="10">
        <v>0</v>
      </c>
      <c r="W7" s="11">
        <v>0</v>
      </c>
      <c r="X7" s="10">
        <v>3</v>
      </c>
      <c r="Y7" s="10">
        <v>1</v>
      </c>
      <c r="Z7" s="10">
        <v>1</v>
      </c>
      <c r="AA7" s="10">
        <v>2</v>
      </c>
      <c r="AC7" s="10">
        <v>0</v>
      </c>
      <c r="AE7" s="10" t="s">
        <v>115</v>
      </c>
      <c r="AF7" s="10">
        <v>0</v>
      </c>
      <c r="AJ7" s="10">
        <v>0</v>
      </c>
      <c r="AK7" s="10">
        <v>0</v>
      </c>
      <c r="AZ7" s="11">
        <v>1</v>
      </c>
      <c r="BA7" s="11"/>
      <c r="BB7" s="11"/>
      <c r="BC7" s="11"/>
      <c r="BD7" s="11"/>
      <c r="BE7" s="11"/>
      <c r="BF7" s="11"/>
      <c r="BG7" s="11"/>
      <c r="BH7" s="28">
        <f t="shared" si="0"/>
        <v>103</v>
      </c>
      <c r="BI7" s="11"/>
      <c r="BJ7" s="11"/>
      <c r="BK7" s="11"/>
      <c r="BL7" s="11"/>
      <c r="BM7" s="11"/>
      <c r="BN7" s="11"/>
      <c r="BO7" s="11"/>
      <c r="BP7" s="10">
        <v>0</v>
      </c>
    </row>
    <row r="8" spans="1:71">
      <c r="A8" s="10">
        <v>663</v>
      </c>
      <c r="B8" s="10" t="s">
        <v>578</v>
      </c>
      <c r="C8" s="10" t="s">
        <v>586</v>
      </c>
      <c r="D8" s="10">
        <v>179</v>
      </c>
      <c r="E8" s="10" t="s">
        <v>587</v>
      </c>
      <c r="F8" s="10">
        <v>100</v>
      </c>
      <c r="H8" s="10">
        <v>3600</v>
      </c>
      <c r="I8" s="10">
        <v>10</v>
      </c>
      <c r="J8" s="11">
        <v>3800</v>
      </c>
      <c r="K8" s="10">
        <v>0</v>
      </c>
      <c r="L8" s="10">
        <v>0</v>
      </c>
      <c r="M8" s="10">
        <v>1</v>
      </c>
      <c r="N8" s="10">
        <v>100</v>
      </c>
      <c r="O8" s="10">
        <v>1000</v>
      </c>
      <c r="P8" s="10">
        <v>0</v>
      </c>
      <c r="Q8" s="10">
        <v>1</v>
      </c>
      <c r="R8" s="10">
        <v>0</v>
      </c>
      <c r="V8" s="10">
        <v>0</v>
      </c>
      <c r="W8" s="11">
        <v>0</v>
      </c>
      <c r="X8" s="10">
        <v>3</v>
      </c>
      <c r="Y8" s="10">
        <v>1</v>
      </c>
      <c r="Z8" s="10">
        <v>1</v>
      </c>
      <c r="AA8" s="10">
        <v>2</v>
      </c>
      <c r="AC8" s="10">
        <v>0</v>
      </c>
      <c r="AE8" s="10" t="s">
        <v>115</v>
      </c>
      <c r="AF8" s="10">
        <v>0</v>
      </c>
      <c r="AJ8" s="10">
        <v>0</v>
      </c>
      <c r="AK8" s="10">
        <v>0</v>
      </c>
      <c r="AZ8" s="11">
        <v>1</v>
      </c>
      <c r="BA8" s="11"/>
      <c r="BB8" s="11"/>
      <c r="BC8" s="11"/>
      <c r="BD8" s="11"/>
      <c r="BE8" s="11"/>
      <c r="BF8" s="11"/>
      <c r="BG8" s="11"/>
      <c r="BH8" s="28">
        <f t="shared" ref="BH8" si="1">IF(D8="","",D8)</f>
        <v>179</v>
      </c>
      <c r="BI8" s="11"/>
      <c r="BJ8" s="11"/>
      <c r="BK8" s="11"/>
      <c r="BL8" s="11"/>
      <c r="BM8" s="11"/>
      <c r="BN8" s="11"/>
      <c r="BO8" s="11"/>
      <c r="BP8" s="10">
        <v>0</v>
      </c>
    </row>
    <row r="9" spans="1:71">
      <c r="A9" s="10">
        <v>664</v>
      </c>
      <c r="B9" s="10" t="s">
        <v>578</v>
      </c>
      <c r="C9" s="10" t="s">
        <v>581</v>
      </c>
      <c r="D9" s="10">
        <v>102</v>
      </c>
      <c r="E9" s="10" t="s">
        <v>582</v>
      </c>
      <c r="F9" s="10">
        <v>100</v>
      </c>
      <c r="H9" s="10">
        <v>400</v>
      </c>
      <c r="I9" s="10">
        <v>1700</v>
      </c>
      <c r="J9" s="11">
        <v>190</v>
      </c>
      <c r="K9" s="10">
        <v>0</v>
      </c>
      <c r="L9" s="10">
        <v>0</v>
      </c>
      <c r="M9" s="10">
        <v>1</v>
      </c>
      <c r="N9" s="10">
        <v>100</v>
      </c>
      <c r="O9" s="10">
        <v>1000</v>
      </c>
      <c r="P9" s="10">
        <v>0</v>
      </c>
      <c r="Q9" s="10">
        <v>1</v>
      </c>
      <c r="R9" s="10">
        <v>0</v>
      </c>
      <c r="V9" s="10">
        <v>0</v>
      </c>
      <c r="W9" s="11">
        <v>0</v>
      </c>
      <c r="X9" s="10">
        <v>3</v>
      </c>
      <c r="Y9" s="10">
        <v>1</v>
      </c>
      <c r="Z9" s="10">
        <v>1</v>
      </c>
      <c r="AA9" s="10">
        <v>2</v>
      </c>
      <c r="AC9" s="10">
        <v>0</v>
      </c>
      <c r="AE9" s="10" t="s">
        <v>115</v>
      </c>
      <c r="AF9" s="10">
        <v>0</v>
      </c>
      <c r="AJ9" s="10">
        <v>0</v>
      </c>
      <c r="AK9" s="10">
        <v>0</v>
      </c>
      <c r="AZ9" s="11">
        <v>1</v>
      </c>
      <c r="BA9" s="11"/>
      <c r="BB9" s="11"/>
      <c r="BC9" s="11"/>
      <c r="BD9" s="11"/>
      <c r="BE9" s="11"/>
      <c r="BF9" s="11"/>
      <c r="BG9" s="11"/>
      <c r="BH9" s="28">
        <f t="shared" si="0"/>
        <v>102</v>
      </c>
      <c r="BI9" s="11"/>
      <c r="BJ9" s="11"/>
      <c r="BK9" s="11"/>
      <c r="BL9" s="11"/>
      <c r="BM9" s="11"/>
      <c r="BN9" s="11"/>
      <c r="BO9" s="11"/>
      <c r="BP9" s="10">
        <v>0</v>
      </c>
    </row>
    <row r="10" spans="1:71">
      <c r="A10" s="10">
        <v>665</v>
      </c>
      <c r="B10" s="10" t="s">
        <v>578</v>
      </c>
      <c r="C10" s="10" t="s">
        <v>579</v>
      </c>
      <c r="D10" s="10">
        <v>2</v>
      </c>
      <c r="E10" s="10" t="s">
        <v>577</v>
      </c>
      <c r="F10" s="10">
        <v>100</v>
      </c>
      <c r="H10" s="10">
        <v>400</v>
      </c>
      <c r="I10" s="10">
        <v>1700</v>
      </c>
      <c r="J10" s="11">
        <v>190</v>
      </c>
      <c r="K10" s="10">
        <v>0</v>
      </c>
      <c r="L10" s="10">
        <v>0</v>
      </c>
      <c r="M10" s="10">
        <v>1</v>
      </c>
      <c r="N10" s="10">
        <v>100</v>
      </c>
      <c r="O10" s="10">
        <v>1000</v>
      </c>
      <c r="P10" s="10">
        <v>0</v>
      </c>
      <c r="Q10" s="10">
        <v>1</v>
      </c>
      <c r="R10" s="10">
        <v>0</v>
      </c>
      <c r="V10" s="10">
        <v>0</v>
      </c>
      <c r="W10" s="11">
        <v>0</v>
      </c>
      <c r="X10" s="10">
        <v>3</v>
      </c>
      <c r="Y10" s="10">
        <v>1</v>
      </c>
      <c r="Z10" s="10">
        <v>1</v>
      </c>
      <c r="AA10" s="10">
        <v>2</v>
      </c>
      <c r="AC10" s="10">
        <v>0</v>
      </c>
      <c r="AE10" s="10" t="s">
        <v>115</v>
      </c>
      <c r="AF10" s="10">
        <v>0</v>
      </c>
      <c r="AJ10" s="10">
        <v>0</v>
      </c>
      <c r="AK10" s="10">
        <v>0</v>
      </c>
      <c r="AZ10" s="11">
        <v>1</v>
      </c>
      <c r="BA10" s="11"/>
      <c r="BB10" s="11"/>
      <c r="BC10" s="11"/>
      <c r="BD10" s="11"/>
      <c r="BE10" s="11"/>
      <c r="BF10" s="11"/>
      <c r="BG10" s="11"/>
      <c r="BH10" s="28">
        <f t="shared" ref="BH10" si="2">IF(D10="","",D10)</f>
        <v>2</v>
      </c>
      <c r="BI10" s="11"/>
      <c r="BJ10" s="11"/>
      <c r="BK10" s="11"/>
      <c r="BL10" s="11"/>
      <c r="BM10" s="11"/>
      <c r="BN10" s="11"/>
      <c r="BO10" s="11"/>
      <c r="BP10" s="10">
        <v>0</v>
      </c>
    </row>
    <row r="11" spans="1:71">
      <c r="A11" s="10">
        <v>666</v>
      </c>
      <c r="B11" s="10" t="s">
        <v>578</v>
      </c>
      <c r="C11" s="10" t="s">
        <v>580</v>
      </c>
      <c r="D11" s="10">
        <v>103</v>
      </c>
      <c r="E11" s="10" t="s">
        <v>209</v>
      </c>
      <c r="F11" s="10">
        <v>100</v>
      </c>
      <c r="H11" s="10">
        <v>600</v>
      </c>
      <c r="I11" s="10">
        <v>10</v>
      </c>
      <c r="J11" s="11">
        <v>150</v>
      </c>
      <c r="K11" s="10">
        <v>0</v>
      </c>
      <c r="L11" s="10">
        <v>0</v>
      </c>
      <c r="M11" s="10">
        <v>1</v>
      </c>
      <c r="N11" s="10">
        <v>100</v>
      </c>
      <c r="O11" s="10">
        <v>1000</v>
      </c>
      <c r="P11" s="10">
        <v>0</v>
      </c>
      <c r="Q11" s="10">
        <v>1</v>
      </c>
      <c r="R11" s="10">
        <v>0</v>
      </c>
      <c r="V11" s="10">
        <v>0</v>
      </c>
      <c r="W11" s="11">
        <v>0</v>
      </c>
      <c r="X11" s="10">
        <v>3</v>
      </c>
      <c r="Y11" s="10">
        <v>1</v>
      </c>
      <c r="Z11" s="10">
        <v>1</v>
      </c>
      <c r="AA11" s="10">
        <v>2</v>
      </c>
      <c r="AC11" s="10">
        <v>0</v>
      </c>
      <c r="AE11" s="10" t="s">
        <v>115</v>
      </c>
      <c r="AF11" s="10">
        <v>0</v>
      </c>
      <c r="AJ11" s="10">
        <v>0</v>
      </c>
      <c r="AK11" s="10">
        <v>0</v>
      </c>
      <c r="AZ11" s="11">
        <v>1</v>
      </c>
      <c r="BA11" s="11"/>
      <c r="BB11" s="11"/>
      <c r="BC11" s="11"/>
      <c r="BD11" s="11"/>
      <c r="BE11" s="11"/>
      <c r="BF11" s="11"/>
      <c r="BG11" s="11"/>
      <c r="BH11" s="28">
        <f t="shared" si="0"/>
        <v>103</v>
      </c>
      <c r="BI11" s="11"/>
      <c r="BJ11" s="11"/>
      <c r="BK11" s="11"/>
      <c r="BL11" s="11"/>
      <c r="BM11" s="11"/>
      <c r="BN11" s="11"/>
      <c r="BO11" s="11"/>
      <c r="BP11" s="10">
        <v>0</v>
      </c>
    </row>
    <row r="12" spans="1:71">
      <c r="A12" s="10">
        <v>667</v>
      </c>
      <c r="B12" s="10" t="s">
        <v>578</v>
      </c>
      <c r="C12" s="10" t="s">
        <v>299</v>
      </c>
      <c r="D12" s="10">
        <v>1</v>
      </c>
      <c r="E12" s="10" t="s">
        <v>209</v>
      </c>
      <c r="F12" s="10">
        <v>100</v>
      </c>
      <c r="H12" s="10">
        <v>600</v>
      </c>
      <c r="I12" s="10">
        <v>10</v>
      </c>
      <c r="J12" s="11">
        <v>0</v>
      </c>
      <c r="K12" s="10">
        <v>0</v>
      </c>
      <c r="L12" s="10">
        <v>0</v>
      </c>
      <c r="M12" s="10">
        <v>1</v>
      </c>
      <c r="N12" s="10">
        <v>100</v>
      </c>
      <c r="O12" s="10">
        <v>1000</v>
      </c>
      <c r="P12" s="10">
        <v>0</v>
      </c>
      <c r="Q12" s="10">
        <v>1</v>
      </c>
      <c r="R12" s="10">
        <v>0</v>
      </c>
      <c r="V12" s="10">
        <v>0</v>
      </c>
      <c r="W12" s="11">
        <v>0</v>
      </c>
      <c r="X12" s="10">
        <v>3</v>
      </c>
      <c r="Y12" s="10">
        <v>1</v>
      </c>
      <c r="Z12" s="10">
        <v>1</v>
      </c>
      <c r="AA12" s="10">
        <v>2</v>
      </c>
      <c r="AC12" s="10">
        <v>0</v>
      </c>
      <c r="AE12" s="10" t="s">
        <v>115</v>
      </c>
      <c r="AF12" s="10">
        <v>0</v>
      </c>
      <c r="AJ12" s="10">
        <v>0</v>
      </c>
      <c r="AK12" s="10">
        <v>0</v>
      </c>
      <c r="AZ12" s="11">
        <v>1</v>
      </c>
      <c r="BA12" s="11"/>
      <c r="BB12" s="11"/>
      <c r="BC12" s="11"/>
      <c r="BD12" s="11"/>
      <c r="BE12" s="11"/>
      <c r="BF12" s="11"/>
      <c r="BG12" s="11"/>
      <c r="BH12" s="28">
        <f t="shared" si="0"/>
        <v>1</v>
      </c>
      <c r="BI12" s="11"/>
      <c r="BJ12" s="11"/>
      <c r="BK12" s="11"/>
      <c r="BL12" s="11"/>
      <c r="BM12" s="11"/>
      <c r="BN12" s="11"/>
      <c r="BO12" s="11"/>
      <c r="BP12" s="10">
        <v>0</v>
      </c>
    </row>
    <row r="13" spans="1:71">
      <c r="A13" s="10">
        <v>668</v>
      </c>
      <c r="B13" s="10" t="s">
        <v>578</v>
      </c>
      <c r="C13" s="10" t="s">
        <v>295</v>
      </c>
      <c r="D13" s="10">
        <v>3</v>
      </c>
      <c r="E13" s="10" t="s">
        <v>209</v>
      </c>
      <c r="F13" s="10">
        <v>100</v>
      </c>
      <c r="H13" s="10">
        <v>600</v>
      </c>
      <c r="I13" s="10">
        <v>10</v>
      </c>
      <c r="J13" s="11">
        <v>150</v>
      </c>
      <c r="K13" s="10">
        <v>0</v>
      </c>
      <c r="L13" s="10">
        <v>0</v>
      </c>
      <c r="M13" s="10">
        <v>1</v>
      </c>
      <c r="N13" s="10">
        <v>100</v>
      </c>
      <c r="O13" s="10">
        <v>1000</v>
      </c>
      <c r="P13" s="10">
        <v>0</v>
      </c>
      <c r="Q13" s="10">
        <v>1</v>
      </c>
      <c r="R13" s="10">
        <v>0</v>
      </c>
      <c r="V13" s="10">
        <v>0</v>
      </c>
      <c r="W13" s="11">
        <v>0</v>
      </c>
      <c r="X13" s="10">
        <v>3</v>
      </c>
      <c r="Y13" s="10">
        <v>1</v>
      </c>
      <c r="Z13" s="10">
        <v>1</v>
      </c>
      <c r="AA13" s="10">
        <v>2</v>
      </c>
      <c r="AC13" s="10">
        <v>0</v>
      </c>
      <c r="AE13" s="10" t="s">
        <v>115</v>
      </c>
      <c r="AF13" s="10">
        <v>0</v>
      </c>
      <c r="AJ13" s="10">
        <v>0</v>
      </c>
      <c r="AK13" s="10">
        <v>0</v>
      </c>
      <c r="AZ13" s="11">
        <v>1</v>
      </c>
      <c r="BA13" s="11"/>
      <c r="BB13" s="11"/>
      <c r="BC13" s="11"/>
      <c r="BD13" s="11"/>
      <c r="BE13" s="11"/>
      <c r="BF13" s="11"/>
      <c r="BG13" s="11"/>
      <c r="BH13" s="28">
        <f t="shared" si="0"/>
        <v>3</v>
      </c>
      <c r="BI13" s="11"/>
      <c r="BJ13" s="11"/>
      <c r="BK13" s="11"/>
      <c r="BL13" s="11"/>
      <c r="BM13" s="11"/>
      <c r="BN13" s="11"/>
      <c r="BO13" s="11"/>
      <c r="BP13" s="10">
        <v>0</v>
      </c>
    </row>
    <row r="14" spans="1:71">
      <c r="A14" s="10">
        <v>669</v>
      </c>
      <c r="B14" s="10" t="s">
        <v>578</v>
      </c>
      <c r="C14" s="10" t="s">
        <v>296</v>
      </c>
      <c r="D14" s="10">
        <v>4</v>
      </c>
      <c r="E14" s="10" t="s">
        <v>209</v>
      </c>
      <c r="F14" s="10">
        <v>100</v>
      </c>
      <c r="H14" s="10">
        <v>600</v>
      </c>
      <c r="I14" s="10">
        <v>10</v>
      </c>
      <c r="J14" s="11">
        <v>150</v>
      </c>
      <c r="K14" s="10">
        <v>0</v>
      </c>
      <c r="L14" s="10">
        <v>0</v>
      </c>
      <c r="M14" s="10">
        <v>1</v>
      </c>
      <c r="N14" s="10">
        <v>100</v>
      </c>
      <c r="O14" s="10">
        <v>1000</v>
      </c>
      <c r="P14" s="10">
        <v>0</v>
      </c>
      <c r="Q14" s="10">
        <v>1</v>
      </c>
      <c r="R14" s="10">
        <v>0</v>
      </c>
      <c r="V14" s="10">
        <v>0</v>
      </c>
      <c r="W14" s="11">
        <v>0</v>
      </c>
      <c r="X14" s="10">
        <v>3</v>
      </c>
      <c r="Y14" s="10">
        <v>1</v>
      </c>
      <c r="Z14" s="10">
        <v>1</v>
      </c>
      <c r="AA14" s="10">
        <v>2</v>
      </c>
      <c r="AC14" s="10">
        <v>0</v>
      </c>
      <c r="AE14" s="10" t="s">
        <v>115</v>
      </c>
      <c r="AF14" s="10">
        <v>0</v>
      </c>
      <c r="AJ14" s="10">
        <v>0</v>
      </c>
      <c r="AK14" s="10">
        <v>0</v>
      </c>
      <c r="AZ14" s="11">
        <v>1</v>
      </c>
      <c r="BA14" s="11"/>
      <c r="BB14" s="11"/>
      <c r="BC14" s="11"/>
      <c r="BD14" s="11"/>
      <c r="BE14" s="11"/>
      <c r="BF14" s="11"/>
      <c r="BG14" s="11"/>
      <c r="BH14" s="28">
        <f t="shared" si="0"/>
        <v>4</v>
      </c>
      <c r="BI14" s="11"/>
      <c r="BJ14" s="11"/>
      <c r="BK14" s="11"/>
      <c r="BL14" s="11"/>
      <c r="BM14" s="11"/>
      <c r="BN14" s="11"/>
      <c r="BO14" s="11"/>
      <c r="BP14" s="10">
        <v>0</v>
      </c>
    </row>
    <row r="15" spans="1:71">
      <c r="A15" s="10">
        <v>670</v>
      </c>
      <c r="B15" s="10" t="s">
        <v>578</v>
      </c>
      <c r="C15" s="10" t="s">
        <v>297</v>
      </c>
      <c r="D15" s="10">
        <v>5</v>
      </c>
      <c r="E15" s="10" t="s">
        <v>209</v>
      </c>
      <c r="F15" s="10">
        <v>100</v>
      </c>
      <c r="H15" s="10">
        <v>600</v>
      </c>
      <c r="I15" s="10">
        <v>10</v>
      </c>
      <c r="J15" s="11">
        <v>150</v>
      </c>
      <c r="K15" s="10">
        <v>0</v>
      </c>
      <c r="L15" s="10">
        <v>0</v>
      </c>
      <c r="M15" s="10">
        <v>1</v>
      </c>
      <c r="N15" s="10">
        <v>100</v>
      </c>
      <c r="O15" s="10">
        <v>1000</v>
      </c>
      <c r="P15" s="10">
        <v>0</v>
      </c>
      <c r="Q15" s="10">
        <v>1</v>
      </c>
      <c r="R15" s="10">
        <v>0</v>
      </c>
      <c r="V15" s="10">
        <v>0</v>
      </c>
      <c r="W15" s="11">
        <v>0</v>
      </c>
      <c r="X15" s="10">
        <v>3</v>
      </c>
      <c r="Y15" s="10">
        <v>1</v>
      </c>
      <c r="Z15" s="10">
        <v>1</v>
      </c>
      <c r="AA15" s="10">
        <v>2</v>
      </c>
      <c r="AC15" s="10">
        <v>0</v>
      </c>
      <c r="AE15" s="10" t="s">
        <v>115</v>
      </c>
      <c r="AF15" s="10">
        <v>0</v>
      </c>
      <c r="AJ15" s="10">
        <v>0</v>
      </c>
      <c r="AK15" s="10">
        <v>0</v>
      </c>
      <c r="AZ15" s="11">
        <v>1</v>
      </c>
      <c r="BA15" s="11"/>
      <c r="BB15" s="11"/>
      <c r="BC15" s="11"/>
      <c r="BD15" s="11"/>
      <c r="BE15" s="11"/>
      <c r="BF15" s="11"/>
      <c r="BG15" s="11"/>
      <c r="BH15" s="28">
        <f t="shared" si="0"/>
        <v>5</v>
      </c>
      <c r="BI15" s="11"/>
      <c r="BJ15" s="11"/>
      <c r="BK15" s="11"/>
      <c r="BL15" s="11"/>
      <c r="BM15" s="11"/>
      <c r="BN15" s="11"/>
      <c r="BO15" s="11"/>
      <c r="BP15" s="10">
        <v>0</v>
      </c>
    </row>
    <row r="16" spans="1:71">
      <c r="A16" s="10">
        <v>671</v>
      </c>
      <c r="B16" s="10" t="s">
        <v>578</v>
      </c>
      <c r="C16" s="10" t="s">
        <v>576</v>
      </c>
      <c r="D16" s="10">
        <v>6</v>
      </c>
      <c r="E16" s="10" t="s">
        <v>209</v>
      </c>
      <c r="F16" s="10">
        <v>100</v>
      </c>
      <c r="H16" s="10">
        <v>600</v>
      </c>
      <c r="I16" s="10">
        <v>10</v>
      </c>
      <c r="J16" s="11">
        <v>150</v>
      </c>
      <c r="K16" s="10">
        <v>0</v>
      </c>
      <c r="L16" s="10">
        <v>0</v>
      </c>
      <c r="M16" s="10">
        <v>1</v>
      </c>
      <c r="N16" s="10">
        <v>100</v>
      </c>
      <c r="O16" s="10">
        <v>1000</v>
      </c>
      <c r="P16" s="10">
        <v>0</v>
      </c>
      <c r="Q16" s="10">
        <v>1</v>
      </c>
      <c r="R16" s="10">
        <v>0</v>
      </c>
      <c r="V16" s="10">
        <v>0</v>
      </c>
      <c r="W16" s="11">
        <v>0</v>
      </c>
      <c r="X16" s="10">
        <v>3</v>
      </c>
      <c r="Y16" s="10">
        <v>1</v>
      </c>
      <c r="Z16" s="10">
        <v>1</v>
      </c>
      <c r="AA16" s="10">
        <v>2</v>
      </c>
      <c r="AC16" s="10">
        <v>0</v>
      </c>
      <c r="AE16" s="10" t="s">
        <v>115</v>
      </c>
      <c r="AF16" s="10">
        <v>0</v>
      </c>
      <c r="AJ16" s="10">
        <v>0</v>
      </c>
      <c r="AK16" s="10">
        <v>0</v>
      </c>
      <c r="AZ16" s="11">
        <v>1</v>
      </c>
      <c r="BA16" s="11"/>
      <c r="BB16" s="11"/>
      <c r="BC16" s="11"/>
      <c r="BD16" s="11"/>
      <c r="BE16" s="11"/>
      <c r="BF16" s="11"/>
      <c r="BG16" s="11"/>
      <c r="BH16" s="28">
        <f t="shared" si="0"/>
        <v>6</v>
      </c>
      <c r="BI16" s="11"/>
      <c r="BJ16" s="11"/>
      <c r="BK16" s="11"/>
      <c r="BL16" s="11"/>
      <c r="BM16" s="11"/>
      <c r="BN16" s="11"/>
      <c r="BO16" s="11"/>
      <c r="BP16" s="10">
        <v>0</v>
      </c>
    </row>
    <row r="17" spans="1:68">
      <c r="A17" s="10">
        <v>672</v>
      </c>
      <c r="B17" s="10" t="s">
        <v>578</v>
      </c>
      <c r="C17" s="10" t="s">
        <v>298</v>
      </c>
      <c r="D17" s="10">
        <v>7</v>
      </c>
      <c r="E17" s="10" t="s">
        <v>209</v>
      </c>
      <c r="F17" s="10">
        <v>100</v>
      </c>
      <c r="H17" s="10">
        <v>600</v>
      </c>
      <c r="I17" s="10">
        <v>100</v>
      </c>
      <c r="J17" s="11">
        <v>580</v>
      </c>
      <c r="K17" s="10">
        <v>0</v>
      </c>
      <c r="L17" s="10">
        <v>0</v>
      </c>
      <c r="M17" s="10">
        <v>1</v>
      </c>
      <c r="N17" s="10">
        <v>100</v>
      </c>
      <c r="O17" s="10">
        <v>1000</v>
      </c>
      <c r="P17" s="10">
        <v>0</v>
      </c>
      <c r="Q17" s="10">
        <v>1</v>
      </c>
      <c r="R17" s="10">
        <v>0</v>
      </c>
      <c r="V17" s="10">
        <v>0</v>
      </c>
      <c r="W17" s="11">
        <v>0</v>
      </c>
      <c r="X17" s="10">
        <v>3</v>
      </c>
      <c r="Y17" s="10">
        <v>1</v>
      </c>
      <c r="Z17" s="10">
        <v>1</v>
      </c>
      <c r="AA17" s="10">
        <v>2</v>
      </c>
      <c r="AC17" s="10">
        <v>0</v>
      </c>
      <c r="AE17" s="10" t="s">
        <v>115</v>
      </c>
      <c r="AF17" s="10">
        <v>0</v>
      </c>
      <c r="AJ17" s="10">
        <v>0</v>
      </c>
      <c r="AK17" s="10">
        <v>0</v>
      </c>
      <c r="AZ17" s="11">
        <v>1</v>
      </c>
      <c r="BA17" s="11"/>
      <c r="BB17" s="11"/>
      <c r="BC17" s="11"/>
      <c r="BD17" s="11"/>
      <c r="BE17" s="11"/>
      <c r="BF17" s="11"/>
      <c r="BG17" s="11"/>
      <c r="BH17" s="28">
        <f t="shared" si="0"/>
        <v>7</v>
      </c>
      <c r="BI17" s="11"/>
      <c r="BJ17" s="11"/>
      <c r="BK17" s="11"/>
      <c r="BL17" s="11"/>
      <c r="BM17" s="11"/>
      <c r="BN17" s="11"/>
      <c r="BO17" s="11"/>
      <c r="BP17" s="10">
        <v>0</v>
      </c>
    </row>
    <row r="18" spans="1:68">
      <c r="A18" s="10">
        <v>673</v>
      </c>
      <c r="B18" s="10" t="s">
        <v>578</v>
      </c>
      <c r="C18" s="39" t="s">
        <v>438</v>
      </c>
      <c r="D18" s="10">
        <v>8</v>
      </c>
      <c r="E18" s="10" t="s">
        <v>440</v>
      </c>
      <c r="F18" s="10">
        <v>100</v>
      </c>
      <c r="H18" s="10">
        <v>400</v>
      </c>
      <c r="I18" s="10">
        <v>20</v>
      </c>
      <c r="J18" s="11">
        <v>150</v>
      </c>
      <c r="K18" s="10">
        <v>0</v>
      </c>
      <c r="L18" s="10">
        <v>0</v>
      </c>
      <c r="M18" s="10">
        <v>1</v>
      </c>
      <c r="N18" s="10">
        <v>100</v>
      </c>
      <c r="O18" s="10">
        <v>1000</v>
      </c>
      <c r="P18" s="10">
        <v>0</v>
      </c>
      <c r="Q18" s="10">
        <v>1</v>
      </c>
      <c r="R18" s="10">
        <v>0</v>
      </c>
      <c r="V18" s="10">
        <v>0</v>
      </c>
      <c r="W18" s="11">
        <v>0</v>
      </c>
      <c r="X18" s="10">
        <v>3</v>
      </c>
      <c r="Y18" s="10">
        <v>1</v>
      </c>
      <c r="Z18" s="10">
        <v>1</v>
      </c>
      <c r="AA18" s="10">
        <v>2</v>
      </c>
      <c r="AC18" s="10">
        <v>0</v>
      </c>
      <c r="AE18" s="10" t="s">
        <v>115</v>
      </c>
      <c r="AF18" s="10">
        <v>0</v>
      </c>
      <c r="AJ18" s="10">
        <v>0</v>
      </c>
      <c r="AK18" s="10">
        <v>0</v>
      </c>
      <c r="AZ18" s="11">
        <v>1</v>
      </c>
      <c r="BA18" s="11"/>
      <c r="BB18" s="11"/>
      <c r="BC18" s="11"/>
      <c r="BD18" s="11"/>
      <c r="BE18" s="11"/>
      <c r="BF18" s="11"/>
      <c r="BG18" s="11"/>
      <c r="BH18" s="28">
        <f t="shared" si="0"/>
        <v>8</v>
      </c>
      <c r="BI18" s="11"/>
      <c r="BJ18" s="11"/>
      <c r="BK18" s="11"/>
      <c r="BL18" s="11"/>
      <c r="BM18" s="11"/>
      <c r="BN18" s="11"/>
      <c r="BO18" s="11"/>
      <c r="BP18" s="10">
        <v>0</v>
      </c>
    </row>
    <row r="19" spans="1:68">
      <c r="A19" s="10">
        <v>674</v>
      </c>
      <c r="B19" s="10" t="s">
        <v>578</v>
      </c>
      <c r="C19" s="39" t="s">
        <v>439</v>
      </c>
      <c r="D19" s="10">
        <v>9</v>
      </c>
      <c r="E19" s="10" t="s">
        <v>394</v>
      </c>
      <c r="F19" s="10">
        <v>100</v>
      </c>
      <c r="H19" s="10">
        <v>400</v>
      </c>
      <c r="I19" s="10">
        <v>20</v>
      </c>
      <c r="J19" s="11">
        <v>150</v>
      </c>
      <c r="K19" s="10">
        <v>0</v>
      </c>
      <c r="L19" s="10">
        <v>0</v>
      </c>
      <c r="M19" s="10">
        <v>1</v>
      </c>
      <c r="N19" s="10">
        <v>100</v>
      </c>
      <c r="O19" s="10">
        <v>1000</v>
      </c>
      <c r="P19" s="10">
        <v>0</v>
      </c>
      <c r="Q19" s="10">
        <v>1</v>
      </c>
      <c r="R19" s="10">
        <v>0</v>
      </c>
      <c r="V19" s="10">
        <v>0</v>
      </c>
      <c r="W19" s="11">
        <v>0</v>
      </c>
      <c r="X19" s="10">
        <v>3</v>
      </c>
      <c r="Y19" s="10">
        <v>1</v>
      </c>
      <c r="Z19" s="10">
        <v>1</v>
      </c>
      <c r="AA19" s="10">
        <v>2</v>
      </c>
      <c r="AC19" s="10">
        <v>0</v>
      </c>
      <c r="AE19" s="10" t="s">
        <v>115</v>
      </c>
      <c r="AF19" s="10">
        <v>0</v>
      </c>
      <c r="AJ19" s="10">
        <v>0</v>
      </c>
      <c r="AK19" s="10">
        <v>0</v>
      </c>
      <c r="AZ19" s="11">
        <v>1</v>
      </c>
      <c r="BA19" s="11"/>
      <c r="BB19" s="11"/>
      <c r="BC19" s="11"/>
      <c r="BD19" s="11"/>
      <c r="BE19" s="11"/>
      <c r="BF19" s="11"/>
      <c r="BG19" s="11"/>
      <c r="BH19" s="28">
        <f t="shared" si="0"/>
        <v>9</v>
      </c>
      <c r="BI19" s="11"/>
      <c r="BJ19" s="11"/>
      <c r="BK19" s="11"/>
      <c r="BL19" s="11"/>
      <c r="BM19" s="11"/>
      <c r="BN19" s="11"/>
      <c r="BO19" s="11"/>
      <c r="BP19" s="10">
        <v>0</v>
      </c>
    </row>
    <row r="20" spans="1:68">
      <c r="A20" s="10">
        <v>675</v>
      </c>
      <c r="B20" s="10" t="s">
        <v>578</v>
      </c>
      <c r="C20" s="10" t="s">
        <v>408</v>
      </c>
      <c r="D20" s="10">
        <v>103</v>
      </c>
      <c r="E20" s="10" t="s">
        <v>409</v>
      </c>
      <c r="F20" s="10">
        <v>100</v>
      </c>
      <c r="H20" s="10">
        <v>600</v>
      </c>
      <c r="I20" s="10">
        <v>10</v>
      </c>
      <c r="J20" s="11">
        <v>150</v>
      </c>
      <c r="K20" s="10">
        <v>0</v>
      </c>
      <c r="L20" s="10">
        <v>0</v>
      </c>
      <c r="M20" s="10">
        <v>1</v>
      </c>
      <c r="N20" s="10">
        <v>100</v>
      </c>
      <c r="O20" s="10">
        <v>1000</v>
      </c>
      <c r="P20" s="10">
        <v>0</v>
      </c>
      <c r="Q20" s="10">
        <v>1</v>
      </c>
      <c r="R20" s="10">
        <v>0</v>
      </c>
      <c r="T20" s="10">
        <v>0</v>
      </c>
      <c r="V20" s="10">
        <v>0</v>
      </c>
      <c r="W20" s="11">
        <v>0</v>
      </c>
      <c r="X20" s="10">
        <v>3</v>
      </c>
      <c r="Y20" s="10">
        <v>1</v>
      </c>
      <c r="Z20" s="10">
        <v>1</v>
      </c>
      <c r="AA20" s="10">
        <v>2</v>
      </c>
      <c r="AC20" s="10">
        <v>0</v>
      </c>
      <c r="AE20" s="10" t="s">
        <v>115</v>
      </c>
      <c r="AF20" s="10">
        <v>0</v>
      </c>
      <c r="AJ20" s="10">
        <v>0</v>
      </c>
      <c r="AK20" s="10">
        <v>0</v>
      </c>
      <c r="AZ20" s="11">
        <v>1</v>
      </c>
      <c r="BA20" s="11"/>
      <c r="BB20" s="11"/>
      <c r="BC20" s="11"/>
      <c r="BD20" s="11"/>
      <c r="BE20" s="11"/>
      <c r="BF20" s="11"/>
      <c r="BG20" s="11"/>
      <c r="BH20" s="28">
        <f t="shared" si="0"/>
        <v>103</v>
      </c>
      <c r="BI20" s="11"/>
      <c r="BJ20" s="11"/>
      <c r="BK20" s="11"/>
      <c r="BL20" s="11"/>
      <c r="BM20" s="11"/>
      <c r="BN20" s="11"/>
      <c r="BO20" s="11"/>
      <c r="BP20" s="10">
        <v>0</v>
      </c>
    </row>
    <row r="21" spans="1:68">
      <c r="A21" s="10">
        <v>676</v>
      </c>
      <c r="B21" s="10" t="s">
        <v>578</v>
      </c>
      <c r="C21" s="10" t="s">
        <v>408</v>
      </c>
      <c r="D21" s="10">
        <v>103</v>
      </c>
      <c r="E21" s="10" t="s">
        <v>410</v>
      </c>
      <c r="F21" s="10">
        <v>100</v>
      </c>
      <c r="H21" s="10">
        <v>600</v>
      </c>
      <c r="I21" s="10">
        <v>10</v>
      </c>
      <c r="J21" s="11">
        <v>150</v>
      </c>
      <c r="K21" s="10">
        <v>0</v>
      </c>
      <c r="L21" s="10">
        <v>0</v>
      </c>
      <c r="M21" s="10">
        <v>1</v>
      </c>
      <c r="N21" s="10">
        <v>100</v>
      </c>
      <c r="O21" s="10">
        <v>1000</v>
      </c>
      <c r="P21" s="10">
        <v>0</v>
      </c>
      <c r="Q21" s="10">
        <v>1</v>
      </c>
      <c r="R21" s="10">
        <v>0</v>
      </c>
      <c r="T21" s="10">
        <v>0</v>
      </c>
      <c r="V21" s="10">
        <v>0</v>
      </c>
      <c r="W21" s="11">
        <v>0</v>
      </c>
      <c r="X21" s="10">
        <v>3</v>
      </c>
      <c r="Y21" s="10">
        <v>1</v>
      </c>
      <c r="Z21" s="10">
        <v>1</v>
      </c>
      <c r="AA21" s="10">
        <v>2</v>
      </c>
      <c r="AC21" s="10">
        <v>0</v>
      </c>
      <c r="AE21" s="10" t="s">
        <v>115</v>
      </c>
      <c r="AF21" s="10">
        <v>0</v>
      </c>
      <c r="AJ21" s="10">
        <v>0</v>
      </c>
      <c r="AK21" s="10">
        <v>0</v>
      </c>
      <c r="AZ21" s="11">
        <v>1</v>
      </c>
      <c r="BA21" s="11"/>
      <c r="BB21" s="11"/>
      <c r="BC21" s="11"/>
      <c r="BD21" s="11"/>
      <c r="BE21" s="11"/>
      <c r="BF21" s="11"/>
      <c r="BG21" s="11"/>
      <c r="BH21" s="28">
        <f t="shared" si="0"/>
        <v>103</v>
      </c>
      <c r="BI21" s="11"/>
      <c r="BJ21" s="11"/>
      <c r="BK21" s="11"/>
      <c r="BL21" s="11"/>
      <c r="BM21" s="11"/>
      <c r="BN21" s="11"/>
      <c r="BO21" s="11"/>
      <c r="BP21" s="10">
        <v>0</v>
      </c>
    </row>
    <row r="22" spans="1:68">
      <c r="A22" s="10">
        <v>677</v>
      </c>
      <c r="B22" s="10" t="s">
        <v>578</v>
      </c>
      <c r="C22" s="10" t="s">
        <v>408</v>
      </c>
      <c r="D22" s="10">
        <v>103</v>
      </c>
      <c r="E22" s="10" t="s">
        <v>471</v>
      </c>
      <c r="F22" s="10">
        <v>100</v>
      </c>
      <c r="H22" s="10">
        <v>600</v>
      </c>
      <c r="I22" s="10">
        <v>10</v>
      </c>
      <c r="J22" s="11">
        <v>150</v>
      </c>
      <c r="K22" s="10">
        <v>0</v>
      </c>
      <c r="L22" s="10">
        <v>0</v>
      </c>
      <c r="M22" s="10">
        <v>1</v>
      </c>
      <c r="N22" s="10">
        <v>100</v>
      </c>
      <c r="O22" s="10">
        <v>1000</v>
      </c>
      <c r="P22" s="10">
        <v>0</v>
      </c>
      <c r="Q22" s="10">
        <v>1</v>
      </c>
      <c r="R22" s="10">
        <v>0</v>
      </c>
      <c r="T22" s="10">
        <v>0</v>
      </c>
      <c r="V22" s="10">
        <v>0</v>
      </c>
      <c r="W22" s="11">
        <v>0</v>
      </c>
      <c r="X22" s="10">
        <v>3</v>
      </c>
      <c r="Y22" s="10">
        <v>1</v>
      </c>
      <c r="Z22" s="10">
        <v>1</v>
      </c>
      <c r="AA22" s="10">
        <v>2</v>
      </c>
      <c r="AC22" s="10">
        <v>0</v>
      </c>
      <c r="AE22" s="10" t="s">
        <v>115</v>
      </c>
      <c r="AF22" s="10">
        <v>0</v>
      </c>
      <c r="AJ22" s="10">
        <v>0</v>
      </c>
      <c r="AK22" s="10">
        <v>0</v>
      </c>
      <c r="AZ22" s="11">
        <v>1</v>
      </c>
      <c r="BA22" s="11"/>
      <c r="BB22" s="11"/>
      <c r="BC22" s="11"/>
      <c r="BD22" s="11"/>
      <c r="BE22" s="11"/>
      <c r="BF22" s="11"/>
      <c r="BG22" s="11"/>
      <c r="BH22" s="28">
        <f t="shared" si="0"/>
        <v>103</v>
      </c>
      <c r="BI22" s="11"/>
      <c r="BJ22" s="11"/>
      <c r="BK22" s="11"/>
      <c r="BL22" s="11"/>
      <c r="BM22" s="11"/>
      <c r="BN22" s="11"/>
      <c r="BO22" s="11"/>
      <c r="BP22" s="10">
        <v>0</v>
      </c>
    </row>
    <row r="23" spans="1:68">
      <c r="J23" s="11"/>
      <c r="W23" s="11"/>
      <c r="AZ23" s="11"/>
      <c r="BA23" s="11"/>
      <c r="BB23" s="11"/>
      <c r="BC23" s="11"/>
      <c r="BD23" s="11"/>
      <c r="BE23" s="11"/>
      <c r="BF23" s="11"/>
      <c r="BG23" s="11"/>
      <c r="BH23" s="28"/>
      <c r="BI23" s="11"/>
      <c r="BJ23" s="11"/>
      <c r="BK23" s="11"/>
      <c r="BL23" s="11"/>
      <c r="BM23" s="11"/>
      <c r="BN23" s="11"/>
      <c r="BO23" s="11"/>
    </row>
    <row r="24" spans="1:68">
      <c r="A24" s="10" t="s">
        <v>253</v>
      </c>
      <c r="B24" s="10" t="s">
        <v>546</v>
      </c>
      <c r="D24" s="10">
        <v>103</v>
      </c>
      <c r="E24" s="10" t="s">
        <v>482</v>
      </c>
      <c r="F24" s="10">
        <v>1</v>
      </c>
      <c r="H24" s="10">
        <v>400</v>
      </c>
      <c r="I24" s="10">
        <v>10</v>
      </c>
      <c r="J24" s="11">
        <v>150</v>
      </c>
      <c r="K24" s="10">
        <v>7</v>
      </c>
      <c r="L24" s="10">
        <v>0</v>
      </c>
      <c r="M24" s="10">
        <v>1</v>
      </c>
      <c r="N24" s="10">
        <v>100</v>
      </c>
      <c r="O24" s="10">
        <v>1000</v>
      </c>
      <c r="P24" s="10">
        <v>5</v>
      </c>
      <c r="Q24" s="10">
        <v>1</v>
      </c>
      <c r="R24" s="10">
        <v>0</v>
      </c>
      <c r="V24" s="10">
        <v>7001</v>
      </c>
      <c r="W24" s="11">
        <v>5001</v>
      </c>
      <c r="X24" s="10">
        <v>2</v>
      </c>
      <c r="Y24" s="10">
        <v>1</v>
      </c>
      <c r="Z24" s="10">
        <v>1</v>
      </c>
      <c r="AA24" s="10">
        <v>2</v>
      </c>
      <c r="AC24" s="10">
        <v>0</v>
      </c>
      <c r="AE24" s="10" t="s">
        <v>122</v>
      </c>
      <c r="AJ24" s="10">
        <v>1</v>
      </c>
      <c r="AK24" s="10">
        <v>10</v>
      </c>
      <c r="AL24" s="10">
        <v>950</v>
      </c>
      <c r="AM24" s="10">
        <v>-50</v>
      </c>
      <c r="AN24" s="10">
        <v>1</v>
      </c>
      <c r="AO24" s="10">
        <v>1000</v>
      </c>
      <c r="AP24" s="10">
        <v>1000</v>
      </c>
      <c r="AQ24" s="10">
        <v>1000</v>
      </c>
      <c r="AR24" s="10">
        <v>1000</v>
      </c>
      <c r="AS24" s="10">
        <v>15</v>
      </c>
      <c r="AT24" s="10">
        <v>20001</v>
      </c>
      <c r="AU24" s="10">
        <v>3600</v>
      </c>
      <c r="AV24" s="10">
        <f>AV37+20</f>
        <v>250</v>
      </c>
      <c r="AW24" s="10">
        <f>AW37+25</f>
        <v>385</v>
      </c>
      <c r="AX24" s="10">
        <v>50</v>
      </c>
      <c r="AY24" s="10">
        <v>15</v>
      </c>
      <c r="AZ24" s="11"/>
      <c r="BA24" s="11"/>
      <c r="BB24" s="11"/>
      <c r="BC24" s="11"/>
      <c r="BD24" s="11"/>
      <c r="BE24" s="11"/>
      <c r="BF24" s="11"/>
      <c r="BG24" s="11"/>
      <c r="BH24" s="28">
        <f>IF(D24="","",D24)</f>
        <v>103</v>
      </c>
      <c r="BI24" s="11"/>
      <c r="BJ24" s="11"/>
      <c r="BK24" s="11"/>
      <c r="BL24" s="11"/>
      <c r="BM24" s="11"/>
      <c r="BN24" s="11"/>
      <c r="BO24" s="11"/>
      <c r="BP24" s="10">
        <v>0</v>
      </c>
    </row>
    <row r="25" spans="1:68">
      <c r="A25" s="10" t="s">
        <v>253</v>
      </c>
      <c r="B25" s="10" t="s">
        <v>547</v>
      </c>
      <c r="D25" s="10">
        <v>103</v>
      </c>
      <c r="E25" s="10" t="s">
        <v>441</v>
      </c>
      <c r="F25" s="10">
        <v>1</v>
      </c>
      <c r="H25" s="10">
        <v>400</v>
      </c>
      <c r="I25" s="10">
        <v>10</v>
      </c>
      <c r="J25" s="11">
        <v>150</v>
      </c>
      <c r="K25" s="10">
        <v>8</v>
      </c>
      <c r="L25" s="10">
        <v>0</v>
      </c>
      <c r="M25" s="10">
        <v>1</v>
      </c>
      <c r="N25" s="10">
        <v>100</v>
      </c>
      <c r="O25" s="10">
        <v>1000</v>
      </c>
      <c r="P25" s="10">
        <v>0</v>
      </c>
      <c r="R25" s="10">
        <v>0</v>
      </c>
      <c r="V25" s="10">
        <v>7001</v>
      </c>
      <c r="W25" s="11">
        <v>5001</v>
      </c>
      <c r="X25" s="10">
        <v>0</v>
      </c>
      <c r="Y25" s="10">
        <v>1</v>
      </c>
      <c r="Z25" s="10">
        <v>1</v>
      </c>
      <c r="AA25" s="10">
        <v>2</v>
      </c>
      <c r="AC25" s="10">
        <v>0</v>
      </c>
      <c r="AE25" s="10" t="s">
        <v>123</v>
      </c>
      <c r="AJ25" s="10">
        <v>1</v>
      </c>
      <c r="AK25" s="10">
        <v>11</v>
      </c>
      <c r="AL25" s="10">
        <v>1050</v>
      </c>
      <c r="AM25" s="10">
        <v>-50</v>
      </c>
      <c r="AN25" s="10">
        <v>1</v>
      </c>
      <c r="AO25" s="10">
        <v>1000</v>
      </c>
      <c r="AP25" s="10">
        <v>1000</v>
      </c>
      <c r="AQ25" s="10">
        <v>1000</v>
      </c>
      <c r="AR25" s="10">
        <v>1000</v>
      </c>
      <c r="AS25" s="10">
        <v>15</v>
      </c>
      <c r="AT25" s="10">
        <v>20001</v>
      </c>
      <c r="AU25" s="10">
        <v>3600</v>
      </c>
      <c r="AV25" s="10">
        <f t="shared" ref="AV25:AV26" si="3">AV24+20</f>
        <v>270</v>
      </c>
      <c r="AW25" s="10">
        <f t="shared" ref="AW25:AW26" si="4">AW24+25</f>
        <v>410</v>
      </c>
      <c r="AX25" s="10">
        <v>55</v>
      </c>
      <c r="AY25" s="10">
        <v>15</v>
      </c>
      <c r="AZ25" s="11"/>
      <c r="BA25" s="11"/>
      <c r="BB25" s="11"/>
      <c r="BC25" s="11"/>
      <c r="BD25" s="11"/>
      <c r="BE25" s="11"/>
      <c r="BF25" s="11"/>
      <c r="BG25" s="11"/>
      <c r="BH25" s="28">
        <f>IF(D25="","",D25)</f>
        <v>103</v>
      </c>
      <c r="BI25" s="11"/>
      <c r="BJ25" s="11"/>
      <c r="BK25" s="11"/>
      <c r="BL25" s="11"/>
      <c r="BM25" s="11"/>
      <c r="BN25" s="11"/>
      <c r="BO25" s="11"/>
      <c r="BP25" s="10">
        <v>0</v>
      </c>
    </row>
    <row r="26" spans="1:68">
      <c r="A26" s="10" t="s">
        <v>253</v>
      </c>
      <c r="B26" s="10" t="s">
        <v>548</v>
      </c>
      <c r="D26" s="10">
        <v>103</v>
      </c>
      <c r="E26" s="10" t="s">
        <v>227</v>
      </c>
      <c r="F26" s="10">
        <v>1</v>
      </c>
      <c r="H26" s="10">
        <v>400</v>
      </c>
      <c r="I26" s="10">
        <v>10</v>
      </c>
      <c r="J26" s="11">
        <v>150</v>
      </c>
      <c r="K26" s="10">
        <v>9</v>
      </c>
      <c r="L26" s="10">
        <v>0</v>
      </c>
      <c r="M26" s="10">
        <v>1</v>
      </c>
      <c r="N26" s="10">
        <v>100</v>
      </c>
      <c r="O26" s="10">
        <v>1000</v>
      </c>
      <c r="P26" s="10">
        <v>0</v>
      </c>
      <c r="R26" s="10">
        <v>0</v>
      </c>
      <c r="V26" s="10">
        <v>7001</v>
      </c>
      <c r="W26" s="11">
        <v>5001</v>
      </c>
      <c r="X26" s="10">
        <v>3</v>
      </c>
      <c r="Y26" s="10">
        <v>1</v>
      </c>
      <c r="Z26" s="10">
        <v>1</v>
      </c>
      <c r="AA26" s="10">
        <v>2</v>
      </c>
      <c r="AC26" s="10">
        <v>0</v>
      </c>
      <c r="AE26" s="10" t="s">
        <v>124</v>
      </c>
      <c r="AJ26" s="10">
        <v>1</v>
      </c>
      <c r="AK26" s="10">
        <v>12</v>
      </c>
      <c r="AL26" s="10">
        <v>1150</v>
      </c>
      <c r="AM26" s="10">
        <v>-50</v>
      </c>
      <c r="AN26" s="10">
        <v>1</v>
      </c>
      <c r="AO26" s="10">
        <v>1000</v>
      </c>
      <c r="AP26" s="10">
        <v>1000</v>
      </c>
      <c r="AQ26" s="10">
        <v>1000</v>
      </c>
      <c r="AR26" s="10">
        <v>1000</v>
      </c>
      <c r="AS26" s="10">
        <v>15</v>
      </c>
      <c r="AT26" s="10">
        <v>20001</v>
      </c>
      <c r="AU26" s="10">
        <v>3600</v>
      </c>
      <c r="AV26" s="10">
        <f t="shared" si="3"/>
        <v>290</v>
      </c>
      <c r="AW26" s="10">
        <f t="shared" si="4"/>
        <v>435</v>
      </c>
      <c r="AX26" s="10">
        <v>55</v>
      </c>
      <c r="AY26" s="10">
        <v>15</v>
      </c>
      <c r="AZ26" s="11"/>
      <c r="BA26" s="11"/>
      <c r="BB26" s="11"/>
      <c r="BC26" s="11"/>
      <c r="BD26" s="11"/>
      <c r="BE26" s="11"/>
      <c r="BF26" s="11"/>
      <c r="BG26" s="11"/>
      <c r="BH26" s="28">
        <f>IF(D26="","",D26)</f>
        <v>103</v>
      </c>
      <c r="BI26" s="11"/>
      <c r="BJ26" s="11"/>
      <c r="BK26" s="11"/>
      <c r="BL26" s="11"/>
      <c r="BM26" s="11"/>
      <c r="BN26" s="11"/>
      <c r="BO26" s="11"/>
      <c r="BP26" s="10">
        <v>0</v>
      </c>
    </row>
    <row r="27" spans="1:68">
      <c r="J27" s="11"/>
      <c r="W27" s="11"/>
      <c r="AZ27" s="11"/>
      <c r="BA27" s="11"/>
      <c r="BB27" s="11"/>
      <c r="BC27" s="11"/>
      <c r="BD27" s="11"/>
      <c r="BE27" s="11"/>
      <c r="BF27" s="11"/>
      <c r="BG27" s="11"/>
      <c r="BH27" s="28" t="str">
        <f>IF(D27="","",D27)</f>
        <v/>
      </c>
      <c r="BI27" s="11"/>
      <c r="BJ27" s="11"/>
      <c r="BK27" s="11"/>
      <c r="BL27" s="11"/>
      <c r="BM27" s="11"/>
      <c r="BN27" s="11"/>
      <c r="BO27" s="11"/>
    </row>
    <row r="28" spans="1:68">
      <c r="A28" s="10">
        <v>1100</v>
      </c>
      <c r="B28" s="10" t="s">
        <v>545</v>
      </c>
      <c r="C28" s="10" t="s">
        <v>465</v>
      </c>
      <c r="D28" s="10">
        <v>4</v>
      </c>
      <c r="E28" s="10" t="s">
        <v>349</v>
      </c>
      <c r="F28" s="10">
        <v>4</v>
      </c>
      <c r="H28" s="10">
        <v>500</v>
      </c>
      <c r="I28" s="10">
        <v>10</v>
      </c>
      <c r="J28" s="11">
        <v>150</v>
      </c>
      <c r="K28" s="10">
        <v>0</v>
      </c>
      <c r="L28" s="10">
        <v>0</v>
      </c>
      <c r="M28" s="10">
        <v>1</v>
      </c>
      <c r="N28" s="10">
        <v>100</v>
      </c>
      <c r="O28" s="10">
        <v>1000</v>
      </c>
      <c r="P28" s="10">
        <v>0</v>
      </c>
      <c r="Q28" s="10">
        <v>1</v>
      </c>
      <c r="R28" s="10">
        <v>0</v>
      </c>
      <c r="V28" s="10">
        <v>7001</v>
      </c>
      <c r="W28" s="11"/>
      <c r="X28" s="10">
        <v>3</v>
      </c>
      <c r="Y28" s="10">
        <v>1</v>
      </c>
      <c r="Z28" s="10">
        <v>1</v>
      </c>
      <c r="AA28" s="10">
        <v>1</v>
      </c>
      <c r="AC28" s="10">
        <v>1</v>
      </c>
      <c r="AE28" s="10" t="s">
        <v>115</v>
      </c>
      <c r="AF28" s="10">
        <v>1</v>
      </c>
      <c r="AI28" s="10">
        <v>9901</v>
      </c>
      <c r="AJ28" s="10">
        <v>0</v>
      </c>
      <c r="AK28" s="10">
        <v>0</v>
      </c>
      <c r="AL28" s="10">
        <v>130</v>
      </c>
      <c r="AM28" s="10">
        <v>-60</v>
      </c>
      <c r="AN28" s="10">
        <v>1</v>
      </c>
      <c r="AO28" s="10">
        <f>AP28*4</f>
        <v>4</v>
      </c>
      <c r="AP28" s="10">
        <v>1</v>
      </c>
      <c r="AQ28" s="10">
        <f>AR28*4</f>
        <v>4</v>
      </c>
      <c r="AR28" s="10">
        <v>1</v>
      </c>
      <c r="AS28" s="10">
        <v>15</v>
      </c>
      <c r="AT28" s="10">
        <v>10000</v>
      </c>
      <c r="AU28" s="10">
        <v>300</v>
      </c>
      <c r="AV28" s="10">
        <v>0</v>
      </c>
      <c r="AW28" s="10">
        <v>0</v>
      </c>
      <c r="AX28" s="10">
        <v>30</v>
      </c>
      <c r="AY28" s="10">
        <v>15</v>
      </c>
      <c r="AZ28" s="11"/>
      <c r="BA28" s="11"/>
      <c r="BB28" s="11"/>
      <c r="BC28" s="11"/>
      <c r="BD28" s="11"/>
      <c r="BE28" s="11"/>
      <c r="BF28" s="11"/>
      <c r="BG28" s="11"/>
      <c r="BH28" s="28">
        <f>IF(D28="","",D28)</f>
        <v>4</v>
      </c>
      <c r="BI28" s="11"/>
      <c r="BJ28" s="11"/>
      <c r="BK28" s="11"/>
      <c r="BL28" s="11"/>
      <c r="BM28" s="11"/>
      <c r="BN28" s="11"/>
      <c r="BO28" s="11"/>
      <c r="BP28" s="10">
        <v>0</v>
      </c>
    </row>
    <row r="29" spans="1:68">
      <c r="A29" s="46" t="s">
        <v>484</v>
      </c>
      <c r="J29" s="11"/>
      <c r="W29" s="11"/>
      <c r="AZ29" s="11"/>
      <c r="BA29" s="11"/>
      <c r="BB29" s="11"/>
      <c r="BC29" s="11"/>
      <c r="BD29" s="11"/>
      <c r="BE29" s="11"/>
      <c r="BF29" s="11"/>
      <c r="BG29" s="11"/>
      <c r="BH29" s="28"/>
      <c r="BI29" s="11"/>
      <c r="BJ29" s="11"/>
      <c r="BK29" s="11"/>
      <c r="BL29" s="11"/>
      <c r="BM29" s="11"/>
      <c r="BN29" s="11"/>
      <c r="BO29" s="11"/>
    </row>
    <row r="30" spans="1:68">
      <c r="A30" s="10">
        <v>1101</v>
      </c>
      <c r="B30" s="10" t="s">
        <v>396</v>
      </c>
      <c r="C30" s="10">
        <v>293</v>
      </c>
      <c r="D30" s="10">
        <v>1</v>
      </c>
      <c r="E30" s="10" t="s">
        <v>228</v>
      </c>
      <c r="F30" s="10">
        <v>1</v>
      </c>
      <c r="H30" s="10">
        <v>600</v>
      </c>
      <c r="I30" s="10">
        <v>10</v>
      </c>
      <c r="J30" s="11">
        <v>150</v>
      </c>
      <c r="K30" s="10">
        <v>10</v>
      </c>
      <c r="L30" s="10">
        <v>0</v>
      </c>
      <c r="M30" s="10">
        <v>1</v>
      </c>
      <c r="N30" s="10">
        <v>100</v>
      </c>
      <c r="O30" s="10">
        <v>1000</v>
      </c>
      <c r="P30" s="10">
        <v>0</v>
      </c>
      <c r="Q30" s="10">
        <v>1</v>
      </c>
      <c r="R30" s="10">
        <v>0</v>
      </c>
      <c r="V30" s="10">
        <v>7001</v>
      </c>
      <c r="W30" s="11">
        <v>5001</v>
      </c>
      <c r="X30" s="10">
        <v>0</v>
      </c>
      <c r="Y30" s="10">
        <v>1</v>
      </c>
      <c r="Z30" s="10">
        <v>1</v>
      </c>
      <c r="AA30" s="10">
        <v>3</v>
      </c>
      <c r="AB30" s="10">
        <v>20</v>
      </c>
      <c r="AC30" s="10">
        <v>3</v>
      </c>
      <c r="AD30" s="10">
        <v>50</v>
      </c>
      <c r="AE30" s="10" t="s">
        <v>125</v>
      </c>
      <c r="AF30" s="10" t="s">
        <v>541</v>
      </c>
      <c r="AI30" s="10">
        <v>9901</v>
      </c>
      <c r="AJ30" s="10">
        <v>1</v>
      </c>
      <c r="AK30" s="10">
        <v>1</v>
      </c>
      <c r="AL30" s="10">
        <f t="shared" ref="AL30:AL33" si="5">AL31-90</f>
        <v>-619</v>
      </c>
      <c r="AM30" s="10">
        <v>-35</v>
      </c>
      <c r="AN30" s="10">
        <v>1</v>
      </c>
      <c r="AO30" s="10">
        <f t="shared" ref="AO30:AQ37" si="6">AP30*4</f>
        <v>4</v>
      </c>
      <c r="AP30" s="10">
        <v>1</v>
      </c>
      <c r="AQ30" s="10">
        <f t="shared" si="6"/>
        <v>4</v>
      </c>
      <c r="AR30" s="10">
        <v>1</v>
      </c>
      <c r="AS30" s="10">
        <v>15</v>
      </c>
      <c r="AT30" s="10">
        <v>20001</v>
      </c>
      <c r="AU30" s="10">
        <v>300</v>
      </c>
      <c r="AV30" s="10">
        <v>90</v>
      </c>
      <c r="AW30" s="10">
        <v>100</v>
      </c>
      <c r="AX30" s="10">
        <v>30</v>
      </c>
      <c r="AY30" s="10">
        <v>15</v>
      </c>
      <c r="AZ30" s="11"/>
      <c r="BA30" s="11"/>
      <c r="BB30" s="11"/>
      <c r="BC30" s="11"/>
      <c r="BD30" s="11"/>
      <c r="BE30" s="11"/>
      <c r="BF30" s="11"/>
      <c r="BG30" s="11"/>
      <c r="BH30" s="28">
        <f t="shared" ref="BH30:BH73" si="7">IF(D30="","",D30)</f>
        <v>1</v>
      </c>
      <c r="BI30" s="11"/>
      <c r="BJ30" s="11"/>
      <c r="BK30" s="11"/>
      <c r="BL30" s="11"/>
      <c r="BM30" s="11"/>
      <c r="BN30" s="11"/>
      <c r="BO30" s="11"/>
      <c r="BP30" s="10">
        <v>0</v>
      </c>
    </row>
    <row r="31" spans="1:68">
      <c r="A31" s="10">
        <v>1102</v>
      </c>
      <c r="B31" s="10" t="s">
        <v>395</v>
      </c>
      <c r="C31" s="10">
        <f>C30+83</f>
        <v>376</v>
      </c>
      <c r="D31" s="10">
        <v>110</v>
      </c>
      <c r="E31" s="10" t="s">
        <v>229</v>
      </c>
      <c r="F31" s="10">
        <v>1</v>
      </c>
      <c r="H31" s="10">
        <v>2100</v>
      </c>
      <c r="I31" s="10">
        <v>10</v>
      </c>
      <c r="J31" s="11">
        <v>150</v>
      </c>
      <c r="K31" s="10">
        <v>1</v>
      </c>
      <c r="L31" s="10">
        <v>0</v>
      </c>
      <c r="M31" s="10">
        <v>1</v>
      </c>
      <c r="N31" s="10">
        <v>100</v>
      </c>
      <c r="O31" s="10">
        <v>1000</v>
      </c>
      <c r="P31" s="10">
        <v>5</v>
      </c>
      <c r="Q31" s="10">
        <v>1</v>
      </c>
      <c r="R31" s="10">
        <v>0</v>
      </c>
      <c r="V31" s="10">
        <v>7001</v>
      </c>
      <c r="W31" s="11">
        <v>5002</v>
      </c>
      <c r="X31" s="10">
        <v>0</v>
      </c>
      <c r="Y31" s="10">
        <v>1</v>
      </c>
      <c r="Z31" s="10">
        <v>1</v>
      </c>
      <c r="AC31" s="10">
        <v>0</v>
      </c>
      <c r="AE31" s="10" t="s">
        <v>116</v>
      </c>
      <c r="AF31" s="10" t="s">
        <v>541</v>
      </c>
      <c r="AI31" s="10">
        <v>9901</v>
      </c>
      <c r="AJ31" s="10">
        <v>1</v>
      </c>
      <c r="AK31" s="10">
        <v>2</v>
      </c>
      <c r="AL31" s="10">
        <f t="shared" si="5"/>
        <v>-529</v>
      </c>
      <c r="AM31" s="10">
        <v>-35</v>
      </c>
      <c r="AN31" s="10">
        <v>1</v>
      </c>
      <c r="AO31" s="10">
        <f t="shared" si="6"/>
        <v>4</v>
      </c>
      <c r="AP31" s="10">
        <v>1</v>
      </c>
      <c r="AQ31" s="10">
        <f t="shared" si="6"/>
        <v>4</v>
      </c>
      <c r="AR31" s="10">
        <v>1</v>
      </c>
      <c r="AS31" s="10">
        <v>15</v>
      </c>
      <c r="AT31" s="10">
        <v>20001</v>
      </c>
      <c r="AU31" s="10">
        <v>300</v>
      </c>
      <c r="AV31" s="10">
        <v>110</v>
      </c>
      <c r="AW31" s="10">
        <v>140</v>
      </c>
      <c r="AX31" s="10">
        <v>35</v>
      </c>
      <c r="AY31" s="10">
        <v>15</v>
      </c>
      <c r="AZ31" s="11"/>
      <c r="BA31" s="11"/>
      <c r="BB31" s="11"/>
      <c r="BC31" s="11"/>
      <c r="BD31" s="11"/>
      <c r="BE31" s="11"/>
      <c r="BF31" s="11"/>
      <c r="BG31" s="11"/>
      <c r="BH31" s="28">
        <f t="shared" si="7"/>
        <v>110</v>
      </c>
      <c r="BI31" s="11"/>
      <c r="BJ31" s="11"/>
      <c r="BK31" s="11"/>
      <c r="BL31" s="11"/>
      <c r="BM31" s="11"/>
      <c r="BN31" s="11"/>
      <c r="BO31" s="11"/>
      <c r="BP31" s="10">
        <v>0</v>
      </c>
    </row>
    <row r="32" spans="1:68">
      <c r="A32" s="10">
        <v>1103</v>
      </c>
      <c r="B32" s="10" t="s">
        <v>397</v>
      </c>
      <c r="C32" s="10">
        <f t="shared" ref="C32:C36" si="8">C31+83</f>
        <v>459</v>
      </c>
      <c r="D32" s="10">
        <v>2</v>
      </c>
      <c r="E32" s="10" t="s">
        <v>230</v>
      </c>
      <c r="F32" s="10">
        <v>1</v>
      </c>
      <c r="H32" s="10">
        <v>1050</v>
      </c>
      <c r="I32" s="10">
        <v>1700</v>
      </c>
      <c r="J32" s="11">
        <v>190</v>
      </c>
      <c r="K32" s="10">
        <v>2</v>
      </c>
      <c r="L32" s="10">
        <v>0</v>
      </c>
      <c r="M32" s="10">
        <v>1</v>
      </c>
      <c r="N32" s="10">
        <v>100</v>
      </c>
      <c r="O32" s="10">
        <v>1000</v>
      </c>
      <c r="P32" s="10">
        <v>5</v>
      </c>
      <c r="Q32" s="10">
        <v>1</v>
      </c>
      <c r="R32" s="10">
        <v>0</v>
      </c>
      <c r="V32" s="10">
        <v>7001</v>
      </c>
      <c r="W32" s="11">
        <v>5003</v>
      </c>
      <c r="X32" s="10">
        <v>0</v>
      </c>
      <c r="Y32" s="10">
        <v>1</v>
      </c>
      <c r="Z32" s="10">
        <v>1</v>
      </c>
      <c r="AC32" s="10">
        <v>0</v>
      </c>
      <c r="AE32" s="10" t="s">
        <v>117</v>
      </c>
      <c r="AF32" s="10" t="s">
        <v>543</v>
      </c>
      <c r="AI32" s="10">
        <v>9901</v>
      </c>
      <c r="AJ32" s="10">
        <v>1</v>
      </c>
      <c r="AK32" s="10">
        <v>3</v>
      </c>
      <c r="AL32" s="10">
        <f t="shared" si="5"/>
        <v>-439</v>
      </c>
      <c r="AM32" s="10">
        <v>-35</v>
      </c>
      <c r="AN32" s="10">
        <v>1</v>
      </c>
      <c r="AO32" s="10">
        <f t="shared" si="6"/>
        <v>8</v>
      </c>
      <c r="AP32" s="10">
        <v>2</v>
      </c>
      <c r="AQ32" s="10">
        <f t="shared" si="6"/>
        <v>8</v>
      </c>
      <c r="AR32" s="10">
        <v>2</v>
      </c>
      <c r="AS32" s="10">
        <v>15</v>
      </c>
      <c r="AT32" s="10">
        <v>20001</v>
      </c>
      <c r="AU32" s="10">
        <v>300</v>
      </c>
      <c r="AV32" s="10">
        <v>130</v>
      </c>
      <c r="AW32" s="10">
        <v>180</v>
      </c>
      <c r="AX32" s="10">
        <v>35</v>
      </c>
      <c r="AY32" s="10">
        <v>15</v>
      </c>
      <c r="AZ32" s="11"/>
      <c r="BA32" s="11"/>
      <c r="BB32" s="11"/>
      <c r="BC32" s="11"/>
      <c r="BD32" s="11"/>
      <c r="BE32" s="11"/>
      <c r="BF32" s="11"/>
      <c r="BG32" s="11"/>
      <c r="BH32" s="28">
        <f t="shared" si="7"/>
        <v>2</v>
      </c>
      <c r="BI32" s="11"/>
      <c r="BJ32" s="11"/>
      <c r="BK32" s="11"/>
      <c r="BL32" s="11"/>
      <c r="BM32" s="11"/>
      <c r="BN32" s="11"/>
      <c r="BO32" s="11"/>
      <c r="BP32" s="10">
        <v>0</v>
      </c>
    </row>
    <row r="33" spans="1:68">
      <c r="A33" s="10">
        <v>1104</v>
      </c>
      <c r="B33" s="10" t="s">
        <v>575</v>
      </c>
      <c r="C33" s="10">
        <f t="shared" si="8"/>
        <v>542</v>
      </c>
      <c r="D33" s="10">
        <v>3</v>
      </c>
      <c r="E33" s="10" t="s">
        <v>231</v>
      </c>
      <c r="F33" s="10">
        <v>1</v>
      </c>
      <c r="H33" s="10">
        <v>720</v>
      </c>
      <c r="I33" s="10">
        <v>20</v>
      </c>
      <c r="J33" s="11">
        <v>150</v>
      </c>
      <c r="K33" s="10">
        <v>3</v>
      </c>
      <c r="L33" s="10">
        <v>0</v>
      </c>
      <c r="M33" s="10">
        <v>1</v>
      </c>
      <c r="N33" s="10">
        <v>100</v>
      </c>
      <c r="O33" s="10">
        <v>1000</v>
      </c>
      <c r="P33" s="10">
        <v>5</v>
      </c>
      <c r="Q33" s="10">
        <v>1</v>
      </c>
      <c r="R33" s="10">
        <v>0</v>
      </c>
      <c r="V33" s="10">
        <v>7001</v>
      </c>
      <c r="W33" s="11">
        <v>5004</v>
      </c>
      <c r="X33" s="10">
        <v>0</v>
      </c>
      <c r="Y33" s="10">
        <v>1</v>
      </c>
      <c r="Z33" s="10">
        <v>1</v>
      </c>
      <c r="AA33" s="10">
        <v>3</v>
      </c>
      <c r="AB33" s="10">
        <v>20</v>
      </c>
      <c r="AC33" s="10">
        <v>3</v>
      </c>
      <c r="AD33" s="10">
        <v>50</v>
      </c>
      <c r="AE33" s="10" t="s">
        <v>118</v>
      </c>
      <c r="AF33" s="10" t="s">
        <v>541</v>
      </c>
      <c r="AI33" s="10">
        <v>9901</v>
      </c>
      <c r="AJ33" s="10">
        <v>1</v>
      </c>
      <c r="AK33" s="10">
        <v>4</v>
      </c>
      <c r="AL33" s="10">
        <f t="shared" si="5"/>
        <v>-349</v>
      </c>
      <c r="AM33" s="10">
        <v>-35</v>
      </c>
      <c r="AN33" s="10">
        <v>1</v>
      </c>
      <c r="AO33" s="10">
        <f t="shared" si="6"/>
        <v>8</v>
      </c>
      <c r="AP33" s="10">
        <v>2</v>
      </c>
      <c r="AQ33" s="10">
        <f t="shared" si="6"/>
        <v>8</v>
      </c>
      <c r="AR33" s="10">
        <v>2</v>
      </c>
      <c r="AS33" s="10">
        <v>15</v>
      </c>
      <c r="AT33" s="10">
        <v>20001</v>
      </c>
      <c r="AU33" s="10">
        <v>300</v>
      </c>
      <c r="AV33" s="10">
        <v>150</v>
      </c>
      <c r="AW33" s="10">
        <v>230</v>
      </c>
      <c r="AX33" s="10">
        <v>40</v>
      </c>
      <c r="AY33" s="10">
        <v>15</v>
      </c>
      <c r="AZ33" s="11"/>
      <c r="BA33" s="11"/>
      <c r="BB33" s="11"/>
      <c r="BC33" s="11"/>
      <c r="BD33" s="11"/>
      <c r="BE33" s="11"/>
      <c r="BF33" s="11"/>
      <c r="BG33" s="11"/>
      <c r="BH33" s="28">
        <f t="shared" si="7"/>
        <v>3</v>
      </c>
      <c r="BI33" s="11"/>
      <c r="BJ33" s="11"/>
      <c r="BK33" s="11"/>
      <c r="BL33" s="11"/>
      <c r="BM33" s="11"/>
      <c r="BN33" s="11"/>
      <c r="BO33" s="11"/>
      <c r="BP33" s="10">
        <v>0</v>
      </c>
    </row>
    <row r="34" spans="1:68">
      <c r="A34" s="10">
        <v>1105</v>
      </c>
      <c r="B34" s="10" t="s">
        <v>574</v>
      </c>
      <c r="C34" s="10">
        <f t="shared" si="8"/>
        <v>625</v>
      </c>
      <c r="D34" s="10">
        <v>8</v>
      </c>
      <c r="E34" s="10" t="s">
        <v>232</v>
      </c>
      <c r="F34" s="10">
        <v>1</v>
      </c>
      <c r="H34" s="10">
        <v>400</v>
      </c>
      <c r="I34" s="10">
        <v>10</v>
      </c>
      <c r="J34" s="11">
        <v>150</v>
      </c>
      <c r="K34" s="10">
        <v>4</v>
      </c>
      <c r="L34" s="10">
        <v>0</v>
      </c>
      <c r="M34" s="10">
        <v>1</v>
      </c>
      <c r="N34" s="10">
        <v>100</v>
      </c>
      <c r="O34" s="10">
        <v>1000</v>
      </c>
      <c r="P34" s="10">
        <v>5</v>
      </c>
      <c r="Q34" s="10">
        <v>1</v>
      </c>
      <c r="R34" s="10">
        <v>0</v>
      </c>
      <c r="V34" s="10">
        <v>7001</v>
      </c>
      <c r="W34" s="11">
        <v>5005</v>
      </c>
      <c r="X34" s="10">
        <v>0</v>
      </c>
      <c r="Y34" s="10">
        <v>1</v>
      </c>
      <c r="Z34" s="10">
        <v>1</v>
      </c>
      <c r="AC34" s="10">
        <v>0</v>
      </c>
      <c r="AE34" s="10" t="s">
        <v>119</v>
      </c>
      <c r="AF34" s="10" t="s">
        <v>541</v>
      </c>
      <c r="AI34" s="10">
        <v>9901</v>
      </c>
      <c r="AJ34" s="10">
        <v>1</v>
      </c>
      <c r="AK34" s="10">
        <v>5</v>
      </c>
      <c r="AL34" s="10">
        <f>AL35-90</f>
        <v>-259</v>
      </c>
      <c r="AM34" s="10">
        <v>-35</v>
      </c>
      <c r="AN34" s="10">
        <v>1</v>
      </c>
      <c r="AO34" s="10">
        <f t="shared" si="6"/>
        <v>12</v>
      </c>
      <c r="AP34" s="10">
        <v>3</v>
      </c>
      <c r="AQ34" s="10">
        <f t="shared" si="6"/>
        <v>12</v>
      </c>
      <c r="AR34" s="10">
        <v>3</v>
      </c>
      <c r="AS34" s="10">
        <v>15</v>
      </c>
      <c r="AT34" s="10">
        <v>20001</v>
      </c>
      <c r="AU34" s="10">
        <v>300</v>
      </c>
      <c r="AV34" s="10">
        <v>170</v>
      </c>
      <c r="AW34" s="10">
        <v>240</v>
      </c>
      <c r="AX34" s="10">
        <v>40</v>
      </c>
      <c r="AY34" s="10">
        <v>15</v>
      </c>
      <c r="AZ34" s="11"/>
      <c r="BA34" s="11"/>
      <c r="BB34" s="11"/>
      <c r="BC34" s="11"/>
      <c r="BD34" s="11"/>
      <c r="BE34" s="11"/>
      <c r="BF34" s="11"/>
      <c r="BG34" s="11"/>
      <c r="BH34" s="28">
        <f t="shared" si="7"/>
        <v>8</v>
      </c>
      <c r="BI34" s="11"/>
      <c r="BJ34" s="11"/>
      <c r="BK34" s="11"/>
      <c r="BL34" s="11"/>
      <c r="BM34" s="11"/>
      <c r="BN34" s="11"/>
      <c r="BO34" s="11"/>
      <c r="BP34" s="10">
        <v>0</v>
      </c>
    </row>
    <row r="35" spans="1:68">
      <c r="A35" s="10">
        <v>1106</v>
      </c>
      <c r="B35" s="10" t="s">
        <v>573</v>
      </c>
      <c r="C35" s="10">
        <f t="shared" si="8"/>
        <v>708</v>
      </c>
      <c r="D35" s="10">
        <v>180</v>
      </c>
      <c r="E35" s="10" t="s">
        <v>572</v>
      </c>
      <c r="F35" s="10">
        <v>1</v>
      </c>
      <c r="H35" s="10">
        <v>-250</v>
      </c>
      <c r="I35" s="10">
        <v>10</v>
      </c>
      <c r="J35" s="11">
        <v>0</v>
      </c>
      <c r="K35" s="10">
        <v>11</v>
      </c>
      <c r="L35" s="10">
        <v>0</v>
      </c>
      <c r="M35" s="10">
        <v>1</v>
      </c>
      <c r="N35" s="10">
        <v>100</v>
      </c>
      <c r="O35" s="10">
        <v>1000</v>
      </c>
      <c r="P35" s="10">
        <v>5</v>
      </c>
      <c r="Q35" s="10">
        <v>1</v>
      </c>
      <c r="R35" s="10">
        <v>0</v>
      </c>
      <c r="V35" s="10">
        <v>7001</v>
      </c>
      <c r="W35" s="11">
        <v>5006</v>
      </c>
      <c r="X35" s="10">
        <v>0</v>
      </c>
      <c r="Y35" s="10">
        <v>1</v>
      </c>
      <c r="Z35" s="10">
        <v>1</v>
      </c>
      <c r="AA35" s="10">
        <v>3</v>
      </c>
      <c r="AB35" s="10">
        <v>20</v>
      </c>
      <c r="AC35" s="10">
        <v>3</v>
      </c>
      <c r="AD35" s="10">
        <v>50</v>
      </c>
      <c r="AE35" s="10" t="s">
        <v>126</v>
      </c>
      <c r="AF35" s="10" t="s">
        <v>544</v>
      </c>
      <c r="AI35" s="10">
        <v>9901</v>
      </c>
      <c r="AJ35" s="10">
        <v>1</v>
      </c>
      <c r="AK35" s="10">
        <v>6</v>
      </c>
      <c r="AL35" s="10">
        <v>-169</v>
      </c>
      <c r="AM35" s="10">
        <v>-35</v>
      </c>
      <c r="AN35" s="10">
        <v>1</v>
      </c>
      <c r="AO35" s="10">
        <f t="shared" si="6"/>
        <v>12</v>
      </c>
      <c r="AP35" s="10">
        <v>3</v>
      </c>
      <c r="AQ35" s="10">
        <f t="shared" si="6"/>
        <v>12</v>
      </c>
      <c r="AR35" s="10">
        <v>3</v>
      </c>
      <c r="AS35" s="10">
        <v>15</v>
      </c>
      <c r="AT35" s="10">
        <v>20001</v>
      </c>
      <c r="AU35" s="10">
        <v>300</v>
      </c>
      <c r="AV35" s="10">
        <v>190</v>
      </c>
      <c r="AW35" s="10">
        <v>280</v>
      </c>
      <c r="AX35" s="10">
        <v>45</v>
      </c>
      <c r="AY35" s="10">
        <v>15</v>
      </c>
      <c r="AZ35" s="11"/>
      <c r="BA35" s="11"/>
      <c r="BB35" s="11"/>
      <c r="BC35" s="11"/>
      <c r="BD35" s="11"/>
      <c r="BE35" s="11"/>
      <c r="BF35" s="11"/>
      <c r="BG35" s="11"/>
      <c r="BH35" s="28">
        <f t="shared" si="7"/>
        <v>180</v>
      </c>
      <c r="BI35" s="11"/>
      <c r="BJ35" s="11"/>
      <c r="BK35" s="11"/>
      <c r="BL35" s="11"/>
      <c r="BM35" s="11"/>
      <c r="BN35" s="11"/>
      <c r="BO35" s="11"/>
      <c r="BP35" s="10">
        <v>0</v>
      </c>
    </row>
    <row r="36" spans="1:68">
      <c r="A36" s="10" t="s">
        <v>253</v>
      </c>
      <c r="B36" s="10" t="s">
        <v>398</v>
      </c>
      <c r="C36" s="10">
        <f t="shared" si="8"/>
        <v>791</v>
      </c>
      <c r="D36" s="10">
        <v>9</v>
      </c>
      <c r="E36" s="10" t="s">
        <v>428</v>
      </c>
      <c r="F36" s="10">
        <v>1</v>
      </c>
      <c r="H36" s="10">
        <v>400</v>
      </c>
      <c r="I36" s="10">
        <v>20</v>
      </c>
      <c r="J36" s="11">
        <v>150</v>
      </c>
      <c r="K36" s="10">
        <v>5</v>
      </c>
      <c r="L36" s="10">
        <v>0</v>
      </c>
      <c r="M36" s="10">
        <v>1</v>
      </c>
      <c r="N36" s="10">
        <v>100</v>
      </c>
      <c r="O36" s="10">
        <v>1000</v>
      </c>
      <c r="P36" s="10">
        <v>5</v>
      </c>
      <c r="Q36" s="10">
        <v>1</v>
      </c>
      <c r="R36" s="10">
        <v>0</v>
      </c>
      <c r="V36" s="10">
        <v>7001</v>
      </c>
      <c r="W36" s="11"/>
      <c r="X36" s="10">
        <v>0</v>
      </c>
      <c r="Y36" s="10">
        <v>1</v>
      </c>
      <c r="Z36" s="10">
        <v>1</v>
      </c>
      <c r="AC36" s="10">
        <v>0</v>
      </c>
      <c r="AE36" s="10" t="s">
        <v>120</v>
      </c>
      <c r="AF36" s="10" t="s">
        <v>544</v>
      </c>
      <c r="AI36" s="10">
        <v>9901</v>
      </c>
      <c r="AJ36" s="10">
        <v>1</v>
      </c>
      <c r="AK36" s="10">
        <v>7</v>
      </c>
      <c r="AL36" s="10">
        <v>0</v>
      </c>
      <c r="AM36" s="10">
        <v>-35</v>
      </c>
      <c r="AN36" s="10">
        <v>1</v>
      </c>
      <c r="AO36" s="10">
        <f t="shared" si="6"/>
        <v>16</v>
      </c>
      <c r="AP36" s="10">
        <v>4</v>
      </c>
      <c r="AQ36" s="10">
        <f t="shared" si="6"/>
        <v>16</v>
      </c>
      <c r="AR36" s="10">
        <v>4</v>
      </c>
      <c r="AS36" s="10">
        <v>15</v>
      </c>
      <c r="AT36" s="10">
        <v>20001</v>
      </c>
      <c r="AU36" s="10">
        <v>300</v>
      </c>
      <c r="AV36" s="10">
        <v>210</v>
      </c>
      <c r="AW36" s="10">
        <v>320</v>
      </c>
      <c r="AX36" s="10">
        <v>45</v>
      </c>
      <c r="AY36" s="10">
        <v>15</v>
      </c>
      <c r="AZ36" s="11"/>
      <c r="BA36" s="11"/>
      <c r="BB36" s="11"/>
      <c r="BC36" s="11"/>
      <c r="BD36" s="11"/>
      <c r="BE36" s="11"/>
      <c r="BF36" s="11"/>
      <c r="BG36" s="11"/>
      <c r="BH36" s="28">
        <f t="shared" si="7"/>
        <v>9</v>
      </c>
      <c r="BI36" s="11"/>
      <c r="BJ36" s="11"/>
      <c r="BK36" s="11"/>
      <c r="BL36" s="11"/>
      <c r="BM36" s="11"/>
      <c r="BN36" s="11"/>
      <c r="BO36" s="11"/>
      <c r="BP36" s="10">
        <v>0</v>
      </c>
    </row>
    <row r="37" spans="1:68">
      <c r="A37" s="10" t="s">
        <v>539</v>
      </c>
      <c r="B37" s="10" t="s">
        <v>399</v>
      </c>
      <c r="D37" s="10">
        <v>9</v>
      </c>
      <c r="E37" s="10" t="s">
        <v>429</v>
      </c>
      <c r="F37" s="10">
        <v>1</v>
      </c>
      <c r="H37" s="10">
        <v>1800</v>
      </c>
      <c r="I37" s="10">
        <v>20</v>
      </c>
      <c r="J37" s="11">
        <v>150</v>
      </c>
      <c r="K37" s="10">
        <v>6</v>
      </c>
      <c r="L37" s="10">
        <v>0</v>
      </c>
      <c r="M37" s="10">
        <v>1</v>
      </c>
      <c r="N37" s="10">
        <v>100</v>
      </c>
      <c r="O37" s="10">
        <v>1000</v>
      </c>
      <c r="P37" s="10">
        <v>5</v>
      </c>
      <c r="Q37" s="10">
        <v>1</v>
      </c>
      <c r="R37" s="10">
        <v>0</v>
      </c>
      <c r="V37" s="10">
        <v>7001</v>
      </c>
      <c r="W37" s="11"/>
      <c r="X37" s="10">
        <v>0</v>
      </c>
      <c r="Y37" s="10">
        <v>1</v>
      </c>
      <c r="Z37" s="10">
        <v>1</v>
      </c>
      <c r="AA37" s="10">
        <v>3</v>
      </c>
      <c r="AB37" s="10">
        <v>20</v>
      </c>
      <c r="AC37" s="10">
        <v>3</v>
      </c>
      <c r="AD37" s="10">
        <v>50</v>
      </c>
      <c r="AE37" s="10" t="s">
        <v>121</v>
      </c>
      <c r="AF37" s="10">
        <v>2</v>
      </c>
      <c r="AI37" s="10">
        <v>9901</v>
      </c>
      <c r="AJ37" s="10">
        <v>0</v>
      </c>
      <c r="AK37" s="10">
        <v>8</v>
      </c>
      <c r="AL37" s="10">
        <v>0</v>
      </c>
      <c r="AM37" s="10">
        <v>-35</v>
      </c>
      <c r="AN37" s="10">
        <v>1</v>
      </c>
      <c r="AO37" s="10">
        <f t="shared" si="6"/>
        <v>16</v>
      </c>
      <c r="AP37" s="10">
        <v>4</v>
      </c>
      <c r="AQ37" s="10">
        <f t="shared" si="6"/>
        <v>16</v>
      </c>
      <c r="AR37" s="10">
        <v>4</v>
      </c>
      <c r="AS37" s="10">
        <v>15</v>
      </c>
      <c r="AT37" s="10">
        <v>20001</v>
      </c>
      <c r="AU37" s="10">
        <v>300</v>
      </c>
      <c r="AV37" s="10">
        <f>AV36+20</f>
        <v>230</v>
      </c>
      <c r="AW37" s="10">
        <v>360</v>
      </c>
      <c r="AX37" s="10">
        <v>50</v>
      </c>
      <c r="AY37" s="10">
        <v>15</v>
      </c>
      <c r="AZ37" s="11"/>
      <c r="BA37" s="11"/>
      <c r="BB37" s="11"/>
      <c r="BC37" s="11"/>
      <c r="BD37" s="11"/>
      <c r="BE37" s="11"/>
      <c r="BF37" s="11"/>
      <c r="BG37" s="11"/>
      <c r="BH37" s="28">
        <f t="shared" si="7"/>
        <v>9</v>
      </c>
      <c r="BI37" s="11"/>
      <c r="BJ37" s="11"/>
      <c r="BK37" s="11"/>
      <c r="BL37" s="11"/>
      <c r="BM37" s="11"/>
      <c r="BN37" s="11"/>
      <c r="BO37" s="11"/>
      <c r="BP37" s="10">
        <v>0</v>
      </c>
    </row>
    <row r="38" spans="1:68">
      <c r="A38" s="43" t="s">
        <v>466</v>
      </c>
      <c r="J38" s="11"/>
      <c r="W38" s="11"/>
      <c r="AZ38" s="11"/>
      <c r="BA38" s="11"/>
      <c r="BB38" s="11"/>
      <c r="BC38" s="11"/>
      <c r="BD38" s="11"/>
      <c r="BE38" s="11"/>
      <c r="BF38" s="11"/>
      <c r="BG38" s="11"/>
      <c r="BH38" s="28" t="str">
        <f t="shared" si="7"/>
        <v/>
      </c>
      <c r="BI38" s="11"/>
      <c r="BJ38" s="11"/>
      <c r="BK38" s="11"/>
      <c r="BL38" s="11"/>
      <c r="BM38" s="11"/>
      <c r="BN38" s="11"/>
      <c r="BO38" s="11"/>
    </row>
    <row r="39" spans="1:68">
      <c r="A39" s="10">
        <v>1201</v>
      </c>
      <c r="B39" s="10" t="s">
        <v>400</v>
      </c>
      <c r="D39" s="10">
        <v>110</v>
      </c>
      <c r="E39" s="10" t="s">
        <v>442</v>
      </c>
      <c r="F39" s="10">
        <v>1</v>
      </c>
      <c r="H39" s="10">
        <v>400</v>
      </c>
      <c r="I39" s="10">
        <v>10</v>
      </c>
      <c r="J39" s="11">
        <v>150</v>
      </c>
      <c r="K39" s="10">
        <v>0</v>
      </c>
      <c r="L39" s="10">
        <v>0</v>
      </c>
      <c r="M39" s="10">
        <v>1</v>
      </c>
      <c r="N39" s="10">
        <v>100</v>
      </c>
      <c r="O39" s="10">
        <v>1000</v>
      </c>
      <c r="P39" s="10">
        <v>5</v>
      </c>
      <c r="Q39" s="10">
        <v>1</v>
      </c>
      <c r="R39" s="10">
        <v>0</v>
      </c>
      <c r="V39" s="10">
        <v>7002</v>
      </c>
      <c r="W39" s="11">
        <f>W30+6</f>
        <v>5007</v>
      </c>
      <c r="X39" s="10">
        <v>0</v>
      </c>
      <c r="Y39" s="10">
        <v>1</v>
      </c>
      <c r="Z39" s="10">
        <v>1</v>
      </c>
      <c r="AA39" s="10">
        <v>3</v>
      </c>
      <c r="AB39" s="10">
        <v>20</v>
      </c>
      <c r="AC39" s="10">
        <v>3</v>
      </c>
      <c r="AD39" s="10">
        <v>50</v>
      </c>
      <c r="AE39" s="10" t="s">
        <v>115</v>
      </c>
      <c r="AF39" s="10" t="s">
        <v>541</v>
      </c>
      <c r="AI39" s="10">
        <v>9901</v>
      </c>
      <c r="AJ39" s="10">
        <v>2</v>
      </c>
      <c r="AK39" s="10">
        <v>1</v>
      </c>
      <c r="AL39" s="10">
        <f t="shared" ref="AL39:AL42" si="9">AL40-90</f>
        <v>-619</v>
      </c>
      <c r="AM39" s="10">
        <v>-35</v>
      </c>
      <c r="AN39" s="10">
        <v>1</v>
      </c>
      <c r="AO39" s="10">
        <f>AP39*4</f>
        <v>16</v>
      </c>
      <c r="AP39" s="10">
        <v>4</v>
      </c>
      <c r="AQ39" s="10">
        <f>AR39*4</f>
        <v>16</v>
      </c>
      <c r="AR39" s="10">
        <v>4</v>
      </c>
      <c r="AS39" s="10">
        <v>15</v>
      </c>
      <c r="AT39" s="10">
        <v>20002</v>
      </c>
      <c r="AU39" s="10">
        <v>300</v>
      </c>
      <c r="AV39" s="10">
        <v>350</v>
      </c>
      <c r="AW39" s="10">
        <f>AW37+40</f>
        <v>400</v>
      </c>
      <c r="AX39" s="10">
        <v>60</v>
      </c>
      <c r="AY39" s="10">
        <v>15</v>
      </c>
      <c r="AZ39" s="11"/>
      <c r="BA39" s="11"/>
      <c r="BB39" s="11"/>
      <c r="BC39" s="11"/>
      <c r="BD39" s="11"/>
      <c r="BE39" s="11"/>
      <c r="BF39" s="11"/>
      <c r="BG39" s="11"/>
      <c r="BH39" s="28">
        <f t="shared" si="7"/>
        <v>110</v>
      </c>
      <c r="BI39" s="11"/>
      <c r="BJ39" s="11"/>
      <c r="BK39" s="11"/>
      <c r="BL39" s="11"/>
      <c r="BM39" s="11"/>
      <c r="BN39" s="11"/>
      <c r="BO39" s="11"/>
      <c r="BP39" s="10">
        <v>0</v>
      </c>
    </row>
    <row r="40" spans="1:68">
      <c r="A40" s="10">
        <v>1202</v>
      </c>
      <c r="B40" s="10" t="s">
        <v>401</v>
      </c>
      <c r="D40" s="10">
        <v>6</v>
      </c>
      <c r="E40" s="10" t="s">
        <v>411</v>
      </c>
      <c r="F40" s="10">
        <v>1</v>
      </c>
      <c r="H40" s="10">
        <v>400</v>
      </c>
      <c r="I40" s="10">
        <v>10</v>
      </c>
      <c r="J40" s="11">
        <v>150</v>
      </c>
      <c r="K40" s="10">
        <v>2</v>
      </c>
      <c r="L40" s="10">
        <v>0</v>
      </c>
      <c r="M40" s="10">
        <v>1</v>
      </c>
      <c r="N40" s="10">
        <v>100</v>
      </c>
      <c r="O40" s="10">
        <v>1000</v>
      </c>
      <c r="P40" s="10">
        <v>5</v>
      </c>
      <c r="Q40" s="10">
        <v>1</v>
      </c>
      <c r="R40" s="10">
        <v>0</v>
      </c>
      <c r="V40" s="10">
        <v>7002</v>
      </c>
      <c r="W40" s="11">
        <f t="shared" ref="W40:W44" si="10">W31+6</f>
        <v>5008</v>
      </c>
      <c r="X40" s="10">
        <v>0</v>
      </c>
      <c r="Y40" s="10">
        <v>1</v>
      </c>
      <c r="Z40" s="10">
        <v>1</v>
      </c>
      <c r="AC40" s="10">
        <v>0</v>
      </c>
      <c r="AE40" s="10" t="s">
        <v>117</v>
      </c>
      <c r="AF40" s="10" t="s">
        <v>541</v>
      </c>
      <c r="AI40" s="10">
        <v>9901</v>
      </c>
      <c r="AJ40" s="10">
        <v>2</v>
      </c>
      <c r="AK40" s="10">
        <v>2</v>
      </c>
      <c r="AL40" s="10">
        <f t="shared" si="9"/>
        <v>-529</v>
      </c>
      <c r="AM40" s="10">
        <v>-35</v>
      </c>
      <c r="AN40" s="10">
        <v>1</v>
      </c>
      <c r="AO40" s="10">
        <f t="shared" ref="AO40:AQ46" si="11">AP40*4</f>
        <v>16</v>
      </c>
      <c r="AP40" s="10">
        <v>4</v>
      </c>
      <c r="AQ40" s="10">
        <f t="shared" si="11"/>
        <v>16</v>
      </c>
      <c r="AR40" s="10">
        <v>4</v>
      </c>
      <c r="AS40" s="10">
        <v>15</v>
      </c>
      <c r="AT40" s="10">
        <v>20002</v>
      </c>
      <c r="AU40" s="10">
        <v>300</v>
      </c>
      <c r="AV40" s="10">
        <f>AV39+35</f>
        <v>385</v>
      </c>
      <c r="AW40" s="10">
        <f>AW39+40</f>
        <v>440</v>
      </c>
      <c r="AX40" s="10">
        <v>60</v>
      </c>
      <c r="AY40" s="10">
        <v>15</v>
      </c>
      <c r="AZ40" s="11"/>
      <c r="BA40" s="11"/>
      <c r="BB40" s="11"/>
      <c r="BC40" s="11"/>
      <c r="BD40" s="11"/>
      <c r="BE40" s="11"/>
      <c r="BF40" s="11"/>
      <c r="BG40" s="11"/>
      <c r="BH40" s="28">
        <f t="shared" si="7"/>
        <v>6</v>
      </c>
      <c r="BI40" s="11"/>
      <c r="BJ40" s="11"/>
      <c r="BK40" s="11"/>
      <c r="BL40" s="11"/>
      <c r="BM40" s="11"/>
      <c r="BN40" s="11"/>
      <c r="BO40" s="11"/>
      <c r="BP40" s="10">
        <v>0</v>
      </c>
    </row>
    <row r="41" spans="1:68">
      <c r="A41" s="10">
        <v>1203</v>
      </c>
      <c r="B41" s="10" t="s">
        <v>402</v>
      </c>
      <c r="D41" s="10">
        <v>9</v>
      </c>
      <c r="E41" s="10" t="s">
        <v>447</v>
      </c>
      <c r="F41" s="10">
        <v>1</v>
      </c>
      <c r="H41" s="10">
        <v>400</v>
      </c>
      <c r="I41" s="10">
        <v>10</v>
      </c>
      <c r="J41" s="11">
        <v>150</v>
      </c>
      <c r="K41" s="10">
        <v>3</v>
      </c>
      <c r="L41" s="10">
        <v>0</v>
      </c>
      <c r="M41" s="10">
        <v>1</v>
      </c>
      <c r="N41" s="10">
        <v>100</v>
      </c>
      <c r="O41" s="10">
        <v>1000</v>
      </c>
      <c r="P41" s="10">
        <v>5</v>
      </c>
      <c r="Q41" s="10">
        <v>1</v>
      </c>
      <c r="R41" s="10">
        <v>0</v>
      </c>
      <c r="V41" s="10">
        <v>7002</v>
      </c>
      <c r="W41" s="11">
        <f t="shared" si="10"/>
        <v>5009</v>
      </c>
      <c r="X41" s="10">
        <v>0</v>
      </c>
      <c r="Y41" s="10">
        <v>1</v>
      </c>
      <c r="Z41" s="10">
        <v>1</v>
      </c>
      <c r="AC41" s="10">
        <v>0</v>
      </c>
      <c r="AE41" s="10" t="s">
        <v>118</v>
      </c>
      <c r="AF41" s="10" t="s">
        <v>543</v>
      </c>
      <c r="AI41" s="10">
        <v>9901</v>
      </c>
      <c r="AJ41" s="10">
        <v>2</v>
      </c>
      <c r="AK41" s="10">
        <v>3</v>
      </c>
      <c r="AL41" s="10">
        <f t="shared" si="9"/>
        <v>-439</v>
      </c>
      <c r="AM41" s="10">
        <v>-35</v>
      </c>
      <c r="AN41" s="10">
        <v>1</v>
      </c>
      <c r="AO41" s="10">
        <f t="shared" si="11"/>
        <v>20</v>
      </c>
      <c r="AP41" s="10">
        <v>5</v>
      </c>
      <c r="AQ41" s="10">
        <f t="shared" si="11"/>
        <v>20</v>
      </c>
      <c r="AR41" s="10">
        <v>5</v>
      </c>
      <c r="AS41" s="10">
        <v>15</v>
      </c>
      <c r="AT41" s="10">
        <v>20002</v>
      </c>
      <c r="AU41" s="10">
        <v>300</v>
      </c>
      <c r="AV41" s="10">
        <f t="shared" ref="AV41:AV46" si="12">AV40+35</f>
        <v>420</v>
      </c>
      <c r="AW41" s="10">
        <f t="shared" ref="AW41:AW46" si="13">AW40+40</f>
        <v>480</v>
      </c>
      <c r="AX41" s="10">
        <v>65</v>
      </c>
      <c r="AY41" s="10">
        <v>15</v>
      </c>
      <c r="AZ41" s="11"/>
      <c r="BA41" s="11"/>
      <c r="BB41" s="11"/>
      <c r="BC41" s="11"/>
      <c r="BD41" s="11"/>
      <c r="BE41" s="11"/>
      <c r="BF41" s="11"/>
      <c r="BG41" s="11"/>
      <c r="BH41" s="28">
        <f t="shared" si="7"/>
        <v>9</v>
      </c>
      <c r="BI41" s="11"/>
      <c r="BJ41" s="11"/>
      <c r="BK41" s="11"/>
      <c r="BL41" s="11"/>
      <c r="BM41" s="11"/>
      <c r="BN41" s="11"/>
      <c r="BO41" s="11"/>
      <c r="BP41" s="10">
        <v>0</v>
      </c>
    </row>
    <row r="42" spans="1:68">
      <c r="A42" s="10">
        <v>1204</v>
      </c>
      <c r="B42" s="10" t="s">
        <v>403</v>
      </c>
      <c r="D42" s="10">
        <v>103</v>
      </c>
      <c r="E42" s="10" t="s">
        <v>412</v>
      </c>
      <c r="F42" s="10">
        <v>1</v>
      </c>
      <c r="H42" s="10">
        <v>400</v>
      </c>
      <c r="I42" s="10">
        <v>10</v>
      </c>
      <c r="J42" s="11">
        <v>150</v>
      </c>
      <c r="K42" s="10">
        <v>4</v>
      </c>
      <c r="L42" s="10">
        <v>0</v>
      </c>
      <c r="M42" s="10">
        <v>1</v>
      </c>
      <c r="N42" s="10">
        <v>100</v>
      </c>
      <c r="O42" s="10">
        <v>1000</v>
      </c>
      <c r="P42" s="10">
        <v>5</v>
      </c>
      <c r="Q42" s="10">
        <v>1</v>
      </c>
      <c r="R42" s="10">
        <v>0</v>
      </c>
      <c r="V42" s="10">
        <v>7002</v>
      </c>
      <c r="W42" s="11">
        <f t="shared" si="10"/>
        <v>5010</v>
      </c>
      <c r="X42" s="10">
        <v>0</v>
      </c>
      <c r="Y42" s="10">
        <v>1</v>
      </c>
      <c r="Z42" s="10">
        <v>1</v>
      </c>
      <c r="AA42" s="10">
        <v>3</v>
      </c>
      <c r="AB42" s="10">
        <v>20</v>
      </c>
      <c r="AC42" s="10">
        <v>3</v>
      </c>
      <c r="AD42" s="10">
        <v>50</v>
      </c>
      <c r="AE42" s="10" t="s">
        <v>119</v>
      </c>
      <c r="AF42" s="10" t="s">
        <v>541</v>
      </c>
      <c r="AI42" s="10">
        <v>9901</v>
      </c>
      <c r="AJ42" s="10">
        <v>2</v>
      </c>
      <c r="AK42" s="10">
        <v>4</v>
      </c>
      <c r="AL42" s="10">
        <f t="shared" si="9"/>
        <v>-349</v>
      </c>
      <c r="AM42" s="10">
        <v>-35</v>
      </c>
      <c r="AN42" s="10">
        <v>1</v>
      </c>
      <c r="AO42" s="10">
        <f t="shared" si="11"/>
        <v>20</v>
      </c>
      <c r="AP42" s="10">
        <v>5</v>
      </c>
      <c r="AQ42" s="10">
        <f t="shared" si="11"/>
        <v>20</v>
      </c>
      <c r="AR42" s="10">
        <v>5</v>
      </c>
      <c r="AS42" s="10">
        <v>15</v>
      </c>
      <c r="AT42" s="10">
        <v>20002</v>
      </c>
      <c r="AU42" s="10">
        <v>300</v>
      </c>
      <c r="AV42" s="10">
        <f t="shared" si="12"/>
        <v>455</v>
      </c>
      <c r="AW42" s="10">
        <f t="shared" si="13"/>
        <v>520</v>
      </c>
      <c r="AX42" s="10">
        <v>65</v>
      </c>
      <c r="AY42" s="10">
        <v>15</v>
      </c>
      <c r="AZ42" s="11"/>
      <c r="BA42" s="11"/>
      <c r="BB42" s="11"/>
      <c r="BC42" s="11"/>
      <c r="BD42" s="11"/>
      <c r="BE42" s="11"/>
      <c r="BF42" s="11"/>
      <c r="BG42" s="11"/>
      <c r="BH42" s="28">
        <f t="shared" si="7"/>
        <v>103</v>
      </c>
      <c r="BI42" s="11"/>
      <c r="BJ42" s="11"/>
      <c r="BK42" s="11"/>
      <c r="BL42" s="11"/>
      <c r="BM42" s="11"/>
      <c r="BN42" s="11"/>
      <c r="BO42" s="11"/>
      <c r="BP42" s="10">
        <v>0</v>
      </c>
    </row>
    <row r="43" spans="1:68">
      <c r="A43" s="10">
        <v>1205</v>
      </c>
      <c r="B43" s="10" t="s">
        <v>405</v>
      </c>
      <c r="D43" s="10">
        <v>103</v>
      </c>
      <c r="E43" s="10" t="s">
        <v>448</v>
      </c>
      <c r="F43" s="10">
        <v>1</v>
      </c>
      <c r="H43" s="10">
        <v>400</v>
      </c>
      <c r="I43" s="10">
        <v>10</v>
      </c>
      <c r="J43" s="11">
        <v>150</v>
      </c>
      <c r="K43" s="10">
        <v>5</v>
      </c>
      <c r="L43" s="10">
        <v>0</v>
      </c>
      <c r="M43" s="10">
        <v>1</v>
      </c>
      <c r="N43" s="10">
        <v>100</v>
      </c>
      <c r="O43" s="10">
        <v>1000</v>
      </c>
      <c r="P43" s="10">
        <v>5</v>
      </c>
      <c r="Q43" s="10">
        <v>1</v>
      </c>
      <c r="R43" s="10">
        <v>0</v>
      </c>
      <c r="V43" s="10">
        <v>7002</v>
      </c>
      <c r="W43" s="11">
        <f t="shared" si="10"/>
        <v>5011</v>
      </c>
      <c r="X43" s="10">
        <v>0</v>
      </c>
      <c r="Y43" s="10">
        <v>1</v>
      </c>
      <c r="Z43" s="10">
        <v>1</v>
      </c>
      <c r="AC43" s="10">
        <v>0</v>
      </c>
      <c r="AE43" s="10" t="s">
        <v>120</v>
      </c>
      <c r="AF43" s="10" t="s">
        <v>541</v>
      </c>
      <c r="AI43" s="10">
        <v>9901</v>
      </c>
      <c r="AJ43" s="10">
        <v>2</v>
      </c>
      <c r="AK43" s="10">
        <v>5</v>
      </c>
      <c r="AL43" s="10">
        <f>AL44-90</f>
        <v>-259</v>
      </c>
      <c r="AM43" s="10">
        <v>-35</v>
      </c>
      <c r="AN43" s="10">
        <v>1</v>
      </c>
      <c r="AO43" s="10">
        <f t="shared" si="11"/>
        <v>20</v>
      </c>
      <c r="AP43" s="10">
        <v>5</v>
      </c>
      <c r="AQ43" s="10">
        <f t="shared" si="11"/>
        <v>20</v>
      </c>
      <c r="AR43" s="10">
        <v>5</v>
      </c>
      <c r="AS43" s="10">
        <v>15</v>
      </c>
      <c r="AT43" s="10">
        <v>20002</v>
      </c>
      <c r="AU43" s="10">
        <v>300</v>
      </c>
      <c r="AV43" s="10">
        <f t="shared" si="12"/>
        <v>490</v>
      </c>
      <c r="AW43" s="10">
        <f t="shared" si="13"/>
        <v>560</v>
      </c>
      <c r="AX43" s="10">
        <v>70</v>
      </c>
      <c r="AY43" s="10">
        <v>15</v>
      </c>
      <c r="AZ43" s="11"/>
      <c r="BA43" s="11"/>
      <c r="BB43" s="11"/>
      <c r="BC43" s="11"/>
      <c r="BD43" s="11"/>
      <c r="BE43" s="11"/>
      <c r="BF43" s="11"/>
      <c r="BG43" s="11"/>
      <c r="BH43" s="28">
        <f t="shared" si="7"/>
        <v>103</v>
      </c>
      <c r="BI43" s="11"/>
      <c r="BJ43" s="11"/>
      <c r="BK43" s="11"/>
      <c r="BL43" s="11"/>
      <c r="BM43" s="11"/>
      <c r="BN43" s="11"/>
      <c r="BO43" s="11"/>
      <c r="BP43" s="10">
        <v>0</v>
      </c>
    </row>
    <row r="44" spans="1:68">
      <c r="A44" s="10">
        <v>1206</v>
      </c>
      <c r="B44" s="10" t="s">
        <v>404</v>
      </c>
      <c r="D44" s="10">
        <v>103</v>
      </c>
      <c r="E44" s="10" t="s">
        <v>413</v>
      </c>
      <c r="F44" s="10">
        <v>1</v>
      </c>
      <c r="H44" s="10">
        <v>400</v>
      </c>
      <c r="I44" s="10">
        <v>10</v>
      </c>
      <c r="J44" s="11">
        <v>150</v>
      </c>
      <c r="K44" s="10">
        <v>7</v>
      </c>
      <c r="L44" s="10">
        <v>0</v>
      </c>
      <c r="M44" s="10">
        <v>1</v>
      </c>
      <c r="N44" s="10">
        <v>100</v>
      </c>
      <c r="O44" s="10">
        <v>1000</v>
      </c>
      <c r="P44" s="10">
        <v>5</v>
      </c>
      <c r="Q44" s="10">
        <v>1</v>
      </c>
      <c r="R44" s="10">
        <v>0</v>
      </c>
      <c r="V44" s="10">
        <v>7002</v>
      </c>
      <c r="W44" s="11">
        <f t="shared" si="10"/>
        <v>5012</v>
      </c>
      <c r="X44" s="10">
        <v>0</v>
      </c>
      <c r="Y44" s="10">
        <v>1</v>
      </c>
      <c r="Z44" s="10">
        <v>1</v>
      </c>
      <c r="AA44" s="10">
        <v>3</v>
      </c>
      <c r="AB44" s="10">
        <v>20</v>
      </c>
      <c r="AC44" s="10">
        <v>3</v>
      </c>
      <c r="AD44" s="10">
        <v>50</v>
      </c>
      <c r="AE44" s="10" t="s">
        <v>122</v>
      </c>
      <c r="AF44" s="10" t="s">
        <v>544</v>
      </c>
      <c r="AI44" s="10">
        <v>9901</v>
      </c>
      <c r="AJ44" s="10">
        <v>2</v>
      </c>
      <c r="AK44" s="10">
        <v>6</v>
      </c>
      <c r="AL44" s="10">
        <v>-169</v>
      </c>
      <c r="AM44" s="10">
        <v>-35</v>
      </c>
      <c r="AN44" s="10">
        <v>1</v>
      </c>
      <c r="AO44" s="10">
        <f t="shared" si="11"/>
        <v>24</v>
      </c>
      <c r="AP44" s="10">
        <v>6</v>
      </c>
      <c r="AQ44" s="10">
        <f t="shared" si="11"/>
        <v>24</v>
      </c>
      <c r="AR44" s="10">
        <v>6</v>
      </c>
      <c r="AS44" s="10">
        <v>15</v>
      </c>
      <c r="AT44" s="10">
        <v>20002</v>
      </c>
      <c r="AU44" s="10">
        <v>300</v>
      </c>
      <c r="AV44" s="10">
        <f t="shared" si="12"/>
        <v>525</v>
      </c>
      <c r="AW44" s="10">
        <f t="shared" si="13"/>
        <v>600</v>
      </c>
      <c r="AX44" s="10">
        <v>70</v>
      </c>
      <c r="AY44" s="10">
        <v>15</v>
      </c>
      <c r="AZ44" s="11"/>
      <c r="BA44" s="11"/>
      <c r="BB44" s="11"/>
      <c r="BC44" s="11"/>
      <c r="BD44" s="11"/>
      <c r="BE44" s="11"/>
      <c r="BF44" s="11"/>
      <c r="BG44" s="11"/>
      <c r="BH44" s="28">
        <f t="shared" si="7"/>
        <v>103</v>
      </c>
      <c r="BI44" s="11"/>
      <c r="BJ44" s="11"/>
      <c r="BK44" s="11"/>
      <c r="BL44" s="11"/>
      <c r="BM44" s="11"/>
      <c r="BN44" s="11"/>
      <c r="BO44" s="11"/>
      <c r="BP44" s="10">
        <v>0</v>
      </c>
    </row>
    <row r="45" spans="1:68">
      <c r="A45" s="10" t="s">
        <v>539</v>
      </c>
      <c r="B45" s="10" t="s">
        <v>407</v>
      </c>
      <c r="D45" s="10">
        <v>103</v>
      </c>
      <c r="E45" s="10" t="s">
        <v>446</v>
      </c>
      <c r="F45" s="10">
        <v>1</v>
      </c>
      <c r="H45" s="10">
        <v>400</v>
      </c>
      <c r="I45" s="10">
        <v>10</v>
      </c>
      <c r="J45" s="11">
        <v>150</v>
      </c>
      <c r="K45" s="10">
        <v>9</v>
      </c>
      <c r="L45" s="10">
        <v>0</v>
      </c>
      <c r="M45" s="10">
        <v>1</v>
      </c>
      <c r="N45" s="10">
        <v>100</v>
      </c>
      <c r="O45" s="10">
        <v>1000</v>
      </c>
      <c r="P45" s="10">
        <v>5</v>
      </c>
      <c r="Q45" s="10">
        <v>1</v>
      </c>
      <c r="R45" s="10">
        <v>0</v>
      </c>
      <c r="V45" s="10">
        <v>7002</v>
      </c>
      <c r="W45" s="11"/>
      <c r="X45" s="10">
        <v>0</v>
      </c>
      <c r="Y45" s="10">
        <v>1</v>
      </c>
      <c r="Z45" s="10">
        <v>1</v>
      </c>
      <c r="AC45" s="10">
        <v>0</v>
      </c>
      <c r="AE45" s="10" t="s">
        <v>124</v>
      </c>
      <c r="AF45" s="10">
        <v>1</v>
      </c>
      <c r="AI45" s="10">
        <v>9901</v>
      </c>
      <c r="AJ45" s="10">
        <v>0</v>
      </c>
      <c r="AK45" s="10">
        <v>7</v>
      </c>
      <c r="AL45" s="10">
        <v>0</v>
      </c>
      <c r="AM45" s="10">
        <v>-35</v>
      </c>
      <c r="AN45" s="10">
        <v>1</v>
      </c>
      <c r="AO45" s="10">
        <f t="shared" si="11"/>
        <v>24</v>
      </c>
      <c r="AP45" s="10">
        <v>6</v>
      </c>
      <c r="AQ45" s="10">
        <f t="shared" si="11"/>
        <v>24</v>
      </c>
      <c r="AR45" s="10">
        <v>6</v>
      </c>
      <c r="AS45" s="10">
        <v>15</v>
      </c>
      <c r="AT45" s="10">
        <v>20002</v>
      </c>
      <c r="AU45" s="10">
        <v>300</v>
      </c>
      <c r="AV45" s="10">
        <f t="shared" si="12"/>
        <v>560</v>
      </c>
      <c r="AW45" s="10">
        <f t="shared" si="13"/>
        <v>640</v>
      </c>
      <c r="AX45" s="10">
        <v>75</v>
      </c>
      <c r="AY45" s="10">
        <v>15</v>
      </c>
      <c r="AZ45" s="11"/>
      <c r="BA45" s="11"/>
      <c r="BB45" s="11"/>
      <c r="BC45" s="11"/>
      <c r="BD45" s="11"/>
      <c r="BE45" s="11"/>
      <c r="BF45" s="11"/>
      <c r="BG45" s="11"/>
      <c r="BH45" s="28">
        <f t="shared" si="7"/>
        <v>103</v>
      </c>
      <c r="BI45" s="11"/>
      <c r="BJ45" s="11"/>
      <c r="BK45" s="11"/>
      <c r="BL45" s="11"/>
      <c r="BM45" s="11"/>
      <c r="BN45" s="11"/>
      <c r="BO45" s="11"/>
      <c r="BP45" s="10">
        <v>0</v>
      </c>
    </row>
    <row r="46" spans="1:68">
      <c r="A46" s="10" t="s">
        <v>539</v>
      </c>
      <c r="B46" s="10" t="s">
        <v>406</v>
      </c>
      <c r="D46" s="10">
        <v>103</v>
      </c>
      <c r="E46" s="10" t="s">
        <v>414</v>
      </c>
      <c r="F46" s="10">
        <v>1</v>
      </c>
      <c r="H46" s="10">
        <v>400</v>
      </c>
      <c r="I46" s="10">
        <v>10</v>
      </c>
      <c r="J46" s="11">
        <v>150</v>
      </c>
      <c r="K46" s="10">
        <v>11</v>
      </c>
      <c r="L46" s="10">
        <v>0</v>
      </c>
      <c r="M46" s="10">
        <v>1</v>
      </c>
      <c r="N46" s="10">
        <v>100</v>
      </c>
      <c r="O46" s="10">
        <v>1000</v>
      </c>
      <c r="P46" s="10">
        <v>5</v>
      </c>
      <c r="Q46" s="10">
        <v>1</v>
      </c>
      <c r="R46" s="10">
        <v>0</v>
      </c>
      <c r="V46" s="10">
        <v>7002</v>
      </c>
      <c r="W46" s="11"/>
      <c r="X46" s="10">
        <v>0</v>
      </c>
      <c r="Y46" s="10">
        <v>1</v>
      </c>
      <c r="Z46" s="10">
        <v>1</v>
      </c>
      <c r="AA46" s="10">
        <v>3</v>
      </c>
      <c r="AB46" s="10">
        <v>20</v>
      </c>
      <c r="AC46" s="10">
        <v>3</v>
      </c>
      <c r="AD46" s="10">
        <v>50</v>
      </c>
      <c r="AE46" s="10" t="s">
        <v>126</v>
      </c>
      <c r="AF46" s="10">
        <v>4</v>
      </c>
      <c r="AI46" s="10">
        <v>9901</v>
      </c>
      <c r="AJ46" s="10">
        <v>0</v>
      </c>
      <c r="AK46" s="10">
        <v>8</v>
      </c>
      <c r="AL46" s="10">
        <v>0</v>
      </c>
      <c r="AM46" s="10">
        <v>-35</v>
      </c>
      <c r="AN46" s="10">
        <v>1</v>
      </c>
      <c r="AO46" s="10">
        <f t="shared" si="11"/>
        <v>24</v>
      </c>
      <c r="AP46" s="10">
        <v>6</v>
      </c>
      <c r="AQ46" s="10">
        <f t="shared" si="11"/>
        <v>24</v>
      </c>
      <c r="AR46" s="10">
        <v>6</v>
      </c>
      <c r="AS46" s="10">
        <v>15</v>
      </c>
      <c r="AT46" s="10">
        <v>20002</v>
      </c>
      <c r="AU46" s="10">
        <v>300</v>
      </c>
      <c r="AV46" s="10">
        <f t="shared" si="12"/>
        <v>595</v>
      </c>
      <c r="AW46" s="10">
        <f t="shared" si="13"/>
        <v>680</v>
      </c>
      <c r="AX46" s="10">
        <v>75</v>
      </c>
      <c r="AY46" s="10">
        <v>15</v>
      </c>
      <c r="AZ46" s="11"/>
      <c r="BA46" s="11"/>
      <c r="BB46" s="11"/>
      <c r="BC46" s="11"/>
      <c r="BD46" s="11"/>
      <c r="BE46" s="11"/>
      <c r="BF46" s="11"/>
      <c r="BG46" s="11"/>
      <c r="BH46" s="28">
        <f t="shared" si="7"/>
        <v>103</v>
      </c>
      <c r="BI46" s="11"/>
      <c r="BJ46" s="11"/>
      <c r="BK46" s="11"/>
      <c r="BL46" s="11"/>
      <c r="BM46" s="11"/>
      <c r="BN46" s="11"/>
      <c r="BO46" s="11"/>
      <c r="BP46" s="10">
        <v>0</v>
      </c>
    </row>
    <row r="47" spans="1:68">
      <c r="A47" s="43" t="s">
        <v>467</v>
      </c>
      <c r="J47" s="11"/>
      <c r="W47" s="11"/>
      <c r="AZ47" s="11"/>
      <c r="BA47" s="11"/>
      <c r="BB47" s="11"/>
      <c r="BC47" s="11"/>
      <c r="BD47" s="11"/>
      <c r="BE47" s="11"/>
      <c r="BF47" s="11"/>
      <c r="BG47" s="11"/>
      <c r="BH47" s="28" t="str">
        <f t="shared" si="7"/>
        <v/>
      </c>
      <c r="BI47" s="11"/>
      <c r="BJ47" s="11"/>
      <c r="BK47" s="11"/>
      <c r="BL47" s="11"/>
      <c r="BM47" s="11"/>
      <c r="BN47" s="11"/>
      <c r="BO47" s="11"/>
    </row>
    <row r="48" spans="1:68">
      <c r="A48" s="10">
        <v>1301</v>
      </c>
      <c r="B48" s="10" t="s">
        <v>449</v>
      </c>
      <c r="D48" s="10">
        <v>3</v>
      </c>
      <c r="E48" s="10" t="s">
        <v>443</v>
      </c>
      <c r="F48" s="10">
        <v>1</v>
      </c>
      <c r="H48" s="10">
        <v>400</v>
      </c>
      <c r="I48" s="10">
        <v>10</v>
      </c>
      <c r="J48" s="11">
        <v>150</v>
      </c>
      <c r="K48" s="10">
        <v>0</v>
      </c>
      <c r="L48" s="10">
        <v>0</v>
      </c>
      <c r="M48" s="10">
        <v>1</v>
      </c>
      <c r="N48" s="10">
        <v>100</v>
      </c>
      <c r="O48" s="10">
        <v>1000</v>
      </c>
      <c r="P48" s="10">
        <v>5</v>
      </c>
      <c r="Q48" s="10">
        <v>1</v>
      </c>
      <c r="R48" s="10">
        <v>0</v>
      </c>
      <c r="V48" s="10">
        <v>7003</v>
      </c>
      <c r="W48" s="11">
        <f>W39+6</f>
        <v>5013</v>
      </c>
      <c r="X48" s="10">
        <v>0</v>
      </c>
      <c r="Y48" s="10">
        <v>1</v>
      </c>
      <c r="Z48" s="10">
        <v>1</v>
      </c>
      <c r="AA48" s="10">
        <v>3</v>
      </c>
      <c r="AB48" s="10">
        <v>20</v>
      </c>
      <c r="AC48" s="10">
        <v>3</v>
      </c>
      <c r="AD48" s="10">
        <v>50</v>
      </c>
      <c r="AE48" s="10" t="s">
        <v>115</v>
      </c>
      <c r="AF48" s="10" t="s">
        <v>541</v>
      </c>
      <c r="AI48" s="10">
        <v>9901</v>
      </c>
      <c r="AJ48" s="10">
        <v>3</v>
      </c>
      <c r="AK48" s="10">
        <v>1</v>
      </c>
      <c r="AL48" s="10">
        <f t="shared" ref="AL48:AL51" si="14">AL49-90</f>
        <v>-619</v>
      </c>
      <c r="AM48" s="10">
        <v>-35</v>
      </c>
      <c r="AN48" s="10">
        <v>1</v>
      </c>
      <c r="AO48" s="10">
        <f>AP48*4</f>
        <v>24</v>
      </c>
      <c r="AP48" s="10">
        <v>6</v>
      </c>
      <c r="AQ48" s="10">
        <f>AR48*4</f>
        <v>24</v>
      </c>
      <c r="AR48" s="10">
        <v>6</v>
      </c>
      <c r="AS48" s="10">
        <v>15</v>
      </c>
      <c r="AT48" s="10">
        <v>20003</v>
      </c>
      <c r="AU48" s="10">
        <v>300</v>
      </c>
      <c r="AV48" s="10">
        <f>650</f>
        <v>650</v>
      </c>
      <c r="AW48" s="10">
        <f>AW46+40</f>
        <v>720</v>
      </c>
      <c r="AX48" s="10">
        <v>80</v>
      </c>
      <c r="AY48" s="10">
        <v>15</v>
      </c>
      <c r="AZ48" s="11"/>
      <c r="BA48" s="11"/>
      <c r="BB48" s="11"/>
      <c r="BC48" s="11"/>
      <c r="BD48" s="11"/>
      <c r="BE48" s="11"/>
      <c r="BF48" s="11"/>
      <c r="BG48" s="11"/>
      <c r="BH48" s="28">
        <f t="shared" si="7"/>
        <v>3</v>
      </c>
      <c r="BI48" s="11"/>
      <c r="BJ48" s="11"/>
      <c r="BK48" s="11"/>
      <c r="BL48" s="11"/>
      <c r="BM48" s="11"/>
      <c r="BN48" s="11"/>
      <c r="BO48" s="11"/>
      <c r="BP48" s="10">
        <v>0</v>
      </c>
    </row>
    <row r="49" spans="1:68">
      <c r="A49" s="10">
        <v>1302</v>
      </c>
      <c r="B49" s="10" t="s">
        <v>450</v>
      </c>
      <c r="D49" s="10">
        <v>3</v>
      </c>
      <c r="E49" s="10" t="s">
        <v>415</v>
      </c>
      <c r="F49" s="10">
        <v>1</v>
      </c>
      <c r="H49" s="10">
        <v>400</v>
      </c>
      <c r="I49" s="10">
        <v>10</v>
      </c>
      <c r="J49" s="11">
        <v>150</v>
      </c>
      <c r="K49" s="10">
        <v>2</v>
      </c>
      <c r="L49" s="10">
        <v>0</v>
      </c>
      <c r="M49" s="10">
        <v>1</v>
      </c>
      <c r="N49" s="10">
        <v>100</v>
      </c>
      <c r="O49" s="10">
        <v>1000</v>
      </c>
      <c r="P49" s="10">
        <v>5</v>
      </c>
      <c r="Q49" s="10">
        <v>1</v>
      </c>
      <c r="R49" s="10">
        <v>0</v>
      </c>
      <c r="V49" s="10">
        <v>7003</v>
      </c>
      <c r="W49" s="11">
        <f t="shared" ref="W49:W71" si="15">W40+6</f>
        <v>5014</v>
      </c>
      <c r="X49" s="10">
        <v>0</v>
      </c>
      <c r="Y49" s="10">
        <v>1</v>
      </c>
      <c r="Z49" s="10">
        <v>1</v>
      </c>
      <c r="AC49" s="10">
        <v>0</v>
      </c>
      <c r="AE49" s="10" t="s">
        <v>117</v>
      </c>
      <c r="AF49" s="10" t="s">
        <v>541</v>
      </c>
      <c r="AI49" s="10">
        <v>9901</v>
      </c>
      <c r="AJ49" s="10">
        <v>3</v>
      </c>
      <c r="AK49" s="10">
        <v>2</v>
      </c>
      <c r="AL49" s="10">
        <f t="shared" si="14"/>
        <v>-529</v>
      </c>
      <c r="AM49" s="10">
        <v>-35</v>
      </c>
      <c r="AN49" s="10">
        <v>1</v>
      </c>
      <c r="AO49" s="10">
        <f t="shared" ref="AO49:AQ55" si="16">AP49*4</f>
        <v>24</v>
      </c>
      <c r="AP49" s="10">
        <v>6</v>
      </c>
      <c r="AQ49" s="10">
        <f t="shared" si="16"/>
        <v>24</v>
      </c>
      <c r="AR49" s="10">
        <v>6</v>
      </c>
      <c r="AS49" s="10">
        <v>15</v>
      </c>
      <c r="AT49" s="10">
        <v>20003</v>
      </c>
      <c r="AU49" s="10">
        <v>300</v>
      </c>
      <c r="AV49" s="10">
        <f>AV48+50</f>
        <v>700</v>
      </c>
      <c r="AW49" s="10">
        <f>AW48+40</f>
        <v>760</v>
      </c>
      <c r="AX49" s="10">
        <v>80</v>
      </c>
      <c r="AY49" s="10">
        <v>15</v>
      </c>
      <c r="AZ49" s="11"/>
      <c r="BA49" s="11"/>
      <c r="BB49" s="11"/>
      <c r="BC49" s="11"/>
      <c r="BD49" s="11"/>
      <c r="BE49" s="11"/>
      <c r="BF49" s="11"/>
      <c r="BG49" s="11"/>
      <c r="BH49" s="28">
        <f t="shared" si="7"/>
        <v>3</v>
      </c>
      <c r="BI49" s="11"/>
      <c r="BJ49" s="11"/>
      <c r="BK49" s="11"/>
      <c r="BL49" s="11"/>
      <c r="BM49" s="11"/>
      <c r="BN49" s="11"/>
      <c r="BO49" s="11"/>
      <c r="BP49" s="10">
        <v>0</v>
      </c>
    </row>
    <row r="50" spans="1:68">
      <c r="A50" s="10">
        <v>1303</v>
      </c>
      <c r="B50" s="10" t="s">
        <v>451</v>
      </c>
      <c r="D50" s="10">
        <v>3</v>
      </c>
      <c r="E50" s="10" t="s">
        <v>445</v>
      </c>
      <c r="F50" s="10">
        <v>1</v>
      </c>
      <c r="H50" s="10">
        <v>400</v>
      </c>
      <c r="I50" s="10">
        <v>10</v>
      </c>
      <c r="J50" s="11">
        <v>150</v>
      </c>
      <c r="K50" s="10">
        <v>4</v>
      </c>
      <c r="L50" s="10">
        <v>0</v>
      </c>
      <c r="M50" s="10">
        <v>1</v>
      </c>
      <c r="N50" s="10">
        <v>100</v>
      </c>
      <c r="O50" s="10">
        <v>1000</v>
      </c>
      <c r="P50" s="10">
        <v>5</v>
      </c>
      <c r="Q50" s="10">
        <v>1</v>
      </c>
      <c r="R50" s="10">
        <v>0</v>
      </c>
      <c r="V50" s="10">
        <v>7003</v>
      </c>
      <c r="W50" s="11">
        <f t="shared" si="15"/>
        <v>5015</v>
      </c>
      <c r="X50" s="10">
        <v>0</v>
      </c>
      <c r="Y50" s="10">
        <v>1</v>
      </c>
      <c r="Z50" s="10">
        <v>1</v>
      </c>
      <c r="AC50" s="10">
        <v>0</v>
      </c>
      <c r="AE50" s="10" t="s">
        <v>119</v>
      </c>
      <c r="AF50" s="10" t="s">
        <v>543</v>
      </c>
      <c r="AI50" s="10">
        <v>9901</v>
      </c>
      <c r="AJ50" s="10">
        <v>3</v>
      </c>
      <c r="AK50" s="10">
        <v>3</v>
      </c>
      <c r="AL50" s="10">
        <f t="shared" si="14"/>
        <v>-439</v>
      </c>
      <c r="AM50" s="10">
        <v>-35</v>
      </c>
      <c r="AN50" s="10">
        <v>1</v>
      </c>
      <c r="AO50" s="10">
        <f t="shared" si="16"/>
        <v>28</v>
      </c>
      <c r="AP50" s="10">
        <v>7</v>
      </c>
      <c r="AQ50" s="10">
        <f t="shared" si="16"/>
        <v>28</v>
      </c>
      <c r="AR50" s="10">
        <v>7</v>
      </c>
      <c r="AS50" s="10">
        <v>15</v>
      </c>
      <c r="AT50" s="10">
        <v>20003</v>
      </c>
      <c r="AU50" s="10">
        <v>300</v>
      </c>
      <c r="AV50" s="10">
        <f t="shared" ref="AV50:AV55" si="17">AV49+50</f>
        <v>750</v>
      </c>
      <c r="AW50" s="10">
        <f t="shared" ref="AW50:AW55" si="18">AW49+40</f>
        <v>800</v>
      </c>
      <c r="AX50" s="10">
        <v>80</v>
      </c>
      <c r="AY50" s="10">
        <v>15</v>
      </c>
      <c r="AZ50" s="11"/>
      <c r="BA50" s="11"/>
      <c r="BB50" s="11"/>
      <c r="BC50" s="11"/>
      <c r="BD50" s="11"/>
      <c r="BE50" s="11"/>
      <c r="BF50" s="11"/>
      <c r="BG50" s="11"/>
      <c r="BH50" s="28">
        <f t="shared" si="7"/>
        <v>3</v>
      </c>
      <c r="BI50" s="11"/>
      <c r="BJ50" s="11"/>
      <c r="BK50" s="11"/>
      <c r="BL50" s="11"/>
      <c r="BM50" s="11"/>
      <c r="BN50" s="11"/>
      <c r="BO50" s="11"/>
      <c r="BP50" s="10">
        <v>0</v>
      </c>
    </row>
    <row r="51" spans="1:68">
      <c r="A51" s="10">
        <v>1304</v>
      </c>
      <c r="B51" s="10" t="s">
        <v>452</v>
      </c>
      <c r="D51" s="10">
        <v>3</v>
      </c>
      <c r="E51" s="10" t="s">
        <v>416</v>
      </c>
      <c r="F51" s="10">
        <v>1</v>
      </c>
      <c r="H51" s="10">
        <v>400</v>
      </c>
      <c r="I51" s="10">
        <v>10</v>
      </c>
      <c r="J51" s="11">
        <v>150</v>
      </c>
      <c r="K51" s="10">
        <v>6</v>
      </c>
      <c r="L51" s="10">
        <v>0</v>
      </c>
      <c r="M51" s="10">
        <v>1</v>
      </c>
      <c r="N51" s="10">
        <v>100</v>
      </c>
      <c r="O51" s="10">
        <v>1000</v>
      </c>
      <c r="P51" s="10">
        <v>5</v>
      </c>
      <c r="Q51" s="10">
        <v>1</v>
      </c>
      <c r="R51" s="10">
        <v>0</v>
      </c>
      <c r="V51" s="10">
        <v>7003</v>
      </c>
      <c r="W51" s="11">
        <f t="shared" si="15"/>
        <v>5016</v>
      </c>
      <c r="X51" s="10">
        <v>0</v>
      </c>
      <c r="Y51" s="10">
        <v>1</v>
      </c>
      <c r="Z51" s="10">
        <v>1</v>
      </c>
      <c r="AA51" s="10">
        <v>3</v>
      </c>
      <c r="AB51" s="10">
        <v>20</v>
      </c>
      <c r="AC51" s="10">
        <v>3</v>
      </c>
      <c r="AD51" s="10">
        <v>50</v>
      </c>
      <c r="AE51" s="10" t="s">
        <v>121</v>
      </c>
      <c r="AF51" s="10" t="s">
        <v>541</v>
      </c>
      <c r="AI51" s="10">
        <v>9901</v>
      </c>
      <c r="AJ51" s="10">
        <v>3</v>
      </c>
      <c r="AK51" s="10">
        <v>4</v>
      </c>
      <c r="AL51" s="10">
        <f t="shared" si="14"/>
        <v>-349</v>
      </c>
      <c r="AM51" s="10">
        <v>-35</v>
      </c>
      <c r="AN51" s="10">
        <v>1</v>
      </c>
      <c r="AO51" s="10">
        <f t="shared" si="16"/>
        <v>28</v>
      </c>
      <c r="AP51" s="10">
        <v>7</v>
      </c>
      <c r="AQ51" s="10">
        <f t="shared" si="16"/>
        <v>28</v>
      </c>
      <c r="AR51" s="10">
        <v>7</v>
      </c>
      <c r="AS51" s="10">
        <v>15</v>
      </c>
      <c r="AT51" s="10">
        <v>20003</v>
      </c>
      <c r="AU51" s="10">
        <v>300</v>
      </c>
      <c r="AV51" s="10">
        <f t="shared" si="17"/>
        <v>800</v>
      </c>
      <c r="AW51" s="10">
        <f t="shared" si="18"/>
        <v>840</v>
      </c>
      <c r="AX51" s="10">
        <v>85</v>
      </c>
      <c r="AY51" s="10">
        <v>15</v>
      </c>
      <c r="AZ51" s="11"/>
      <c r="BA51" s="11"/>
      <c r="BB51" s="11"/>
      <c r="BC51" s="11"/>
      <c r="BD51" s="11"/>
      <c r="BE51" s="11"/>
      <c r="BF51" s="11"/>
      <c r="BG51" s="11"/>
      <c r="BH51" s="28">
        <f t="shared" si="7"/>
        <v>3</v>
      </c>
      <c r="BI51" s="11"/>
      <c r="BJ51" s="11"/>
      <c r="BK51" s="11"/>
      <c r="BL51" s="11"/>
      <c r="BM51" s="11"/>
      <c r="BN51" s="11"/>
      <c r="BO51" s="11"/>
      <c r="BP51" s="10">
        <v>0</v>
      </c>
    </row>
    <row r="52" spans="1:68">
      <c r="A52" s="10">
        <v>1305</v>
      </c>
      <c r="B52" s="10" t="s">
        <v>453</v>
      </c>
      <c r="D52" s="10">
        <v>3</v>
      </c>
      <c r="E52" s="10" t="s">
        <v>417</v>
      </c>
      <c r="F52" s="10">
        <v>1</v>
      </c>
      <c r="H52" s="10">
        <v>400</v>
      </c>
      <c r="I52" s="10">
        <v>10</v>
      </c>
      <c r="J52" s="11">
        <v>150</v>
      </c>
      <c r="K52" s="10">
        <v>7</v>
      </c>
      <c r="L52" s="10">
        <v>0</v>
      </c>
      <c r="M52" s="10">
        <v>1</v>
      </c>
      <c r="N52" s="10">
        <v>100</v>
      </c>
      <c r="O52" s="10">
        <v>1000</v>
      </c>
      <c r="P52" s="10">
        <v>5</v>
      </c>
      <c r="Q52" s="10">
        <v>1</v>
      </c>
      <c r="R52" s="10">
        <v>0</v>
      </c>
      <c r="V52" s="10">
        <v>7003</v>
      </c>
      <c r="W52" s="11">
        <f t="shared" si="15"/>
        <v>5017</v>
      </c>
      <c r="X52" s="10">
        <v>0</v>
      </c>
      <c r="Y52" s="10">
        <v>1</v>
      </c>
      <c r="Z52" s="10">
        <v>1</v>
      </c>
      <c r="AC52" s="10">
        <v>0</v>
      </c>
      <c r="AE52" s="10" t="s">
        <v>122</v>
      </c>
      <c r="AF52" s="10" t="s">
        <v>541</v>
      </c>
      <c r="AI52" s="10">
        <v>9901</v>
      </c>
      <c r="AJ52" s="10">
        <v>3</v>
      </c>
      <c r="AK52" s="10">
        <v>5</v>
      </c>
      <c r="AL52" s="10">
        <f>AL53-90</f>
        <v>-259</v>
      </c>
      <c r="AM52" s="10">
        <v>-35</v>
      </c>
      <c r="AN52" s="10">
        <v>1</v>
      </c>
      <c r="AO52" s="10">
        <f t="shared" si="16"/>
        <v>28</v>
      </c>
      <c r="AP52" s="10">
        <v>7</v>
      </c>
      <c r="AQ52" s="10">
        <f t="shared" si="16"/>
        <v>28</v>
      </c>
      <c r="AR52" s="10">
        <v>7</v>
      </c>
      <c r="AS52" s="10">
        <v>15</v>
      </c>
      <c r="AT52" s="10">
        <v>20003</v>
      </c>
      <c r="AU52" s="10">
        <v>300</v>
      </c>
      <c r="AV52" s="10">
        <f t="shared" si="17"/>
        <v>850</v>
      </c>
      <c r="AW52" s="10">
        <f t="shared" si="18"/>
        <v>880</v>
      </c>
      <c r="AX52" s="10">
        <v>85</v>
      </c>
      <c r="AY52" s="10">
        <v>15</v>
      </c>
      <c r="AZ52" s="11"/>
      <c r="BA52" s="11"/>
      <c r="BB52" s="11"/>
      <c r="BC52" s="11"/>
      <c r="BD52" s="11"/>
      <c r="BE52" s="11"/>
      <c r="BF52" s="11"/>
      <c r="BG52" s="11"/>
      <c r="BH52" s="28">
        <f t="shared" si="7"/>
        <v>3</v>
      </c>
      <c r="BI52" s="11"/>
      <c r="BJ52" s="11"/>
      <c r="BK52" s="11"/>
      <c r="BL52" s="11"/>
      <c r="BM52" s="11"/>
      <c r="BN52" s="11"/>
      <c r="BO52" s="11"/>
      <c r="BP52" s="10">
        <v>0</v>
      </c>
    </row>
    <row r="53" spans="1:68">
      <c r="A53" s="10">
        <v>1306</v>
      </c>
      <c r="B53" s="10" t="s">
        <v>454</v>
      </c>
      <c r="D53" s="10">
        <v>3</v>
      </c>
      <c r="E53" s="10" t="s">
        <v>444</v>
      </c>
      <c r="F53" s="10">
        <v>1</v>
      </c>
      <c r="H53" s="10">
        <v>400</v>
      </c>
      <c r="I53" s="10">
        <v>10</v>
      </c>
      <c r="J53" s="11">
        <v>150</v>
      </c>
      <c r="K53" s="10">
        <v>8</v>
      </c>
      <c r="L53" s="10">
        <v>0</v>
      </c>
      <c r="M53" s="10">
        <v>1</v>
      </c>
      <c r="N53" s="10">
        <v>100</v>
      </c>
      <c r="O53" s="10">
        <v>1000</v>
      </c>
      <c r="P53" s="10">
        <v>5</v>
      </c>
      <c r="Q53" s="10">
        <v>1</v>
      </c>
      <c r="R53" s="10">
        <v>0</v>
      </c>
      <c r="V53" s="10">
        <v>7003</v>
      </c>
      <c r="W53" s="11">
        <f t="shared" si="15"/>
        <v>5018</v>
      </c>
      <c r="X53" s="10">
        <v>0</v>
      </c>
      <c r="Y53" s="10">
        <v>1</v>
      </c>
      <c r="Z53" s="10">
        <v>1</v>
      </c>
      <c r="AA53" s="10">
        <v>3</v>
      </c>
      <c r="AB53" s="10">
        <v>20</v>
      </c>
      <c r="AC53" s="10">
        <v>3</v>
      </c>
      <c r="AD53" s="10">
        <v>50</v>
      </c>
      <c r="AE53" s="10" t="s">
        <v>123</v>
      </c>
      <c r="AF53" s="10" t="s">
        <v>544</v>
      </c>
      <c r="AI53" s="10">
        <v>9901</v>
      </c>
      <c r="AJ53" s="10">
        <v>3</v>
      </c>
      <c r="AK53" s="10">
        <v>6</v>
      </c>
      <c r="AL53" s="10">
        <v>-169</v>
      </c>
      <c r="AM53" s="10">
        <v>-35</v>
      </c>
      <c r="AN53" s="10">
        <v>1</v>
      </c>
      <c r="AO53" s="10">
        <f t="shared" si="16"/>
        <v>32</v>
      </c>
      <c r="AP53" s="10">
        <v>8</v>
      </c>
      <c r="AQ53" s="10">
        <f t="shared" si="16"/>
        <v>32</v>
      </c>
      <c r="AR53" s="10">
        <v>8</v>
      </c>
      <c r="AS53" s="10">
        <v>15</v>
      </c>
      <c r="AT53" s="10">
        <v>20003</v>
      </c>
      <c r="AU53" s="10">
        <v>300</v>
      </c>
      <c r="AV53" s="10">
        <f t="shared" si="17"/>
        <v>900</v>
      </c>
      <c r="AW53" s="10">
        <f t="shared" si="18"/>
        <v>920</v>
      </c>
      <c r="AX53" s="10">
        <v>85</v>
      </c>
      <c r="AY53" s="10">
        <v>15</v>
      </c>
      <c r="AZ53" s="11"/>
      <c r="BA53" s="11"/>
      <c r="BB53" s="11"/>
      <c r="BC53" s="11"/>
      <c r="BD53" s="11"/>
      <c r="BE53" s="11"/>
      <c r="BF53" s="11"/>
      <c r="BG53" s="11"/>
      <c r="BH53" s="28">
        <f t="shared" si="7"/>
        <v>3</v>
      </c>
      <c r="BI53" s="11"/>
      <c r="BJ53" s="11"/>
      <c r="BK53" s="11"/>
      <c r="BL53" s="11"/>
      <c r="BM53" s="11"/>
      <c r="BN53" s="11"/>
      <c r="BO53" s="11"/>
      <c r="BP53" s="10">
        <v>0</v>
      </c>
    </row>
    <row r="54" spans="1:68">
      <c r="A54" s="10" t="s">
        <v>539</v>
      </c>
      <c r="B54" s="10" t="s">
        <v>455</v>
      </c>
      <c r="D54" s="10">
        <v>3</v>
      </c>
      <c r="E54" s="10" t="s">
        <v>418</v>
      </c>
      <c r="F54" s="10">
        <v>1</v>
      </c>
      <c r="H54" s="10">
        <v>400</v>
      </c>
      <c r="I54" s="10">
        <v>10</v>
      </c>
      <c r="J54" s="11">
        <v>150</v>
      </c>
      <c r="K54" s="10">
        <v>9</v>
      </c>
      <c r="L54" s="10">
        <v>0</v>
      </c>
      <c r="M54" s="10">
        <v>1</v>
      </c>
      <c r="N54" s="10">
        <v>100</v>
      </c>
      <c r="O54" s="10">
        <v>1000</v>
      </c>
      <c r="P54" s="10">
        <v>5</v>
      </c>
      <c r="Q54" s="10">
        <v>1</v>
      </c>
      <c r="R54" s="10">
        <v>0</v>
      </c>
      <c r="V54" s="10">
        <v>7003</v>
      </c>
      <c r="W54" s="11"/>
      <c r="X54" s="10">
        <v>0</v>
      </c>
      <c r="Y54" s="10">
        <v>1</v>
      </c>
      <c r="Z54" s="10">
        <v>1</v>
      </c>
      <c r="AC54" s="10">
        <v>0</v>
      </c>
      <c r="AE54" s="10" t="s">
        <v>124</v>
      </c>
      <c r="AF54" s="10">
        <v>1</v>
      </c>
      <c r="AI54" s="10">
        <v>9901</v>
      </c>
      <c r="AJ54" s="10">
        <v>0</v>
      </c>
      <c r="AK54" s="10">
        <v>7</v>
      </c>
      <c r="AL54" s="10">
        <v>0</v>
      </c>
      <c r="AM54" s="10">
        <v>-35</v>
      </c>
      <c r="AN54" s="10">
        <v>1</v>
      </c>
      <c r="AO54" s="10">
        <f t="shared" si="16"/>
        <v>32</v>
      </c>
      <c r="AP54" s="10">
        <v>8</v>
      </c>
      <c r="AQ54" s="10">
        <f t="shared" si="16"/>
        <v>32</v>
      </c>
      <c r="AR54" s="10">
        <v>8</v>
      </c>
      <c r="AS54" s="10">
        <v>15</v>
      </c>
      <c r="AT54" s="10">
        <v>20003</v>
      </c>
      <c r="AU54" s="10">
        <v>300</v>
      </c>
      <c r="AV54" s="10">
        <f t="shared" si="17"/>
        <v>950</v>
      </c>
      <c r="AW54" s="10">
        <f t="shared" si="18"/>
        <v>960</v>
      </c>
      <c r="AX54" s="10">
        <v>90</v>
      </c>
      <c r="AY54" s="10">
        <v>15</v>
      </c>
      <c r="AZ54" s="11"/>
      <c r="BA54" s="11"/>
      <c r="BB54" s="11"/>
      <c r="BC54" s="11"/>
      <c r="BD54" s="11"/>
      <c r="BE54" s="11"/>
      <c r="BF54" s="11"/>
      <c r="BG54" s="11"/>
      <c r="BH54" s="28">
        <f t="shared" si="7"/>
        <v>3</v>
      </c>
      <c r="BI54" s="11"/>
      <c r="BJ54" s="11"/>
      <c r="BK54" s="11"/>
      <c r="BL54" s="11"/>
      <c r="BM54" s="11"/>
      <c r="BN54" s="11"/>
      <c r="BO54" s="11"/>
      <c r="BP54" s="10">
        <v>0</v>
      </c>
    </row>
    <row r="55" spans="1:68">
      <c r="A55" s="10" t="s">
        <v>539</v>
      </c>
      <c r="B55" s="10" t="s">
        <v>456</v>
      </c>
      <c r="D55" s="10">
        <v>3</v>
      </c>
      <c r="E55" s="10" t="s">
        <v>419</v>
      </c>
      <c r="F55" s="10">
        <v>1</v>
      </c>
      <c r="H55" s="10">
        <v>400</v>
      </c>
      <c r="I55" s="10">
        <v>10</v>
      </c>
      <c r="J55" s="11">
        <v>150</v>
      </c>
      <c r="K55" s="10">
        <v>10</v>
      </c>
      <c r="L55" s="10">
        <v>0</v>
      </c>
      <c r="M55" s="10">
        <v>1</v>
      </c>
      <c r="N55" s="10">
        <v>100</v>
      </c>
      <c r="O55" s="10">
        <v>1000</v>
      </c>
      <c r="P55" s="10">
        <v>5</v>
      </c>
      <c r="Q55" s="10">
        <v>1</v>
      </c>
      <c r="R55" s="10">
        <v>0</v>
      </c>
      <c r="V55" s="10">
        <v>7003</v>
      </c>
      <c r="W55" s="11"/>
      <c r="X55" s="10">
        <v>0</v>
      </c>
      <c r="Y55" s="10">
        <v>1</v>
      </c>
      <c r="Z55" s="10">
        <v>1</v>
      </c>
      <c r="AA55" s="10">
        <v>3</v>
      </c>
      <c r="AB55" s="10">
        <v>20</v>
      </c>
      <c r="AC55" s="10">
        <v>3</v>
      </c>
      <c r="AD55" s="10">
        <v>50</v>
      </c>
      <c r="AE55" s="10" t="s">
        <v>125</v>
      </c>
      <c r="AF55" s="10">
        <v>4</v>
      </c>
      <c r="AI55" s="10">
        <v>9901</v>
      </c>
      <c r="AJ55" s="10">
        <v>0</v>
      </c>
      <c r="AK55" s="10">
        <v>8</v>
      </c>
      <c r="AL55" s="10">
        <v>0</v>
      </c>
      <c r="AM55" s="10">
        <v>-35</v>
      </c>
      <c r="AN55" s="10">
        <v>1</v>
      </c>
      <c r="AO55" s="10">
        <f t="shared" si="16"/>
        <v>32</v>
      </c>
      <c r="AP55" s="10">
        <v>8</v>
      </c>
      <c r="AQ55" s="10">
        <f t="shared" si="16"/>
        <v>32</v>
      </c>
      <c r="AR55" s="10">
        <v>8</v>
      </c>
      <c r="AS55" s="10">
        <v>15</v>
      </c>
      <c r="AT55" s="10">
        <v>20003</v>
      </c>
      <c r="AU55" s="10">
        <v>300</v>
      </c>
      <c r="AV55" s="10">
        <f t="shared" si="17"/>
        <v>1000</v>
      </c>
      <c r="AW55" s="10">
        <f t="shared" si="18"/>
        <v>1000</v>
      </c>
      <c r="AX55" s="10">
        <v>90</v>
      </c>
      <c r="AY55" s="10">
        <v>15</v>
      </c>
      <c r="AZ55" s="11"/>
      <c r="BA55" s="11"/>
      <c r="BB55" s="11"/>
      <c r="BC55" s="11"/>
      <c r="BD55" s="11"/>
      <c r="BE55" s="11"/>
      <c r="BF55" s="11"/>
      <c r="BG55" s="11"/>
      <c r="BH55" s="28">
        <f t="shared" si="7"/>
        <v>3</v>
      </c>
      <c r="BI55" s="11"/>
      <c r="BJ55" s="11"/>
      <c r="BK55" s="11"/>
      <c r="BL55" s="11"/>
      <c r="BM55" s="11"/>
      <c r="BN55" s="11"/>
      <c r="BO55" s="11"/>
      <c r="BP55" s="10">
        <v>0</v>
      </c>
    </row>
    <row r="56" spans="1:68">
      <c r="A56" s="43" t="s">
        <v>468</v>
      </c>
      <c r="J56" s="11"/>
      <c r="W56" s="11"/>
      <c r="AZ56" s="11"/>
      <c r="BA56" s="11"/>
      <c r="BB56" s="11"/>
      <c r="BC56" s="11"/>
      <c r="BD56" s="11"/>
      <c r="BE56" s="11"/>
      <c r="BF56" s="11"/>
      <c r="BG56" s="11"/>
      <c r="BH56" s="28" t="str">
        <f t="shared" si="7"/>
        <v/>
      </c>
      <c r="BI56" s="11"/>
      <c r="BJ56" s="11"/>
      <c r="BK56" s="11"/>
      <c r="BL56" s="11"/>
      <c r="BM56" s="11"/>
      <c r="BN56" s="11"/>
      <c r="BO56" s="11"/>
    </row>
    <row r="57" spans="1:68">
      <c r="A57" s="10">
        <v>1401</v>
      </c>
      <c r="B57" s="10" t="s">
        <v>457</v>
      </c>
      <c r="D57" s="10">
        <v>3</v>
      </c>
      <c r="E57" s="10" t="s">
        <v>420</v>
      </c>
      <c r="F57" s="10">
        <v>1</v>
      </c>
      <c r="H57" s="10">
        <v>400</v>
      </c>
      <c r="I57" s="10">
        <v>10</v>
      </c>
      <c r="J57" s="11">
        <v>150</v>
      </c>
      <c r="K57" s="10">
        <v>0</v>
      </c>
      <c r="L57" s="10">
        <v>0</v>
      </c>
      <c r="M57" s="10">
        <v>1</v>
      </c>
      <c r="N57" s="10">
        <v>100</v>
      </c>
      <c r="O57" s="10">
        <v>1000</v>
      </c>
      <c r="P57" s="10">
        <v>5</v>
      </c>
      <c r="Q57" s="10">
        <v>1</v>
      </c>
      <c r="R57" s="10">
        <v>0</v>
      </c>
      <c r="V57" s="10">
        <v>7004</v>
      </c>
      <c r="W57" s="11">
        <f t="shared" si="15"/>
        <v>5019</v>
      </c>
      <c r="X57" s="10">
        <v>0</v>
      </c>
      <c r="Y57" s="10">
        <v>1</v>
      </c>
      <c r="Z57" s="10">
        <v>1</v>
      </c>
      <c r="AA57" s="10">
        <v>3</v>
      </c>
      <c r="AB57" s="10">
        <v>20</v>
      </c>
      <c r="AC57" s="10">
        <v>3</v>
      </c>
      <c r="AD57" s="10">
        <v>50</v>
      </c>
      <c r="AE57" s="10" t="s">
        <v>115</v>
      </c>
      <c r="AF57" s="10" t="s">
        <v>541</v>
      </c>
      <c r="AI57" s="10">
        <v>9901</v>
      </c>
      <c r="AJ57" s="10">
        <v>4</v>
      </c>
      <c r="AK57" s="10">
        <v>1</v>
      </c>
      <c r="AL57" s="10">
        <f t="shared" ref="AL57:AL60" si="19">AL58-90</f>
        <v>-619</v>
      </c>
      <c r="AM57" s="10">
        <v>-35</v>
      </c>
      <c r="AN57" s="10">
        <v>1</v>
      </c>
      <c r="AO57" s="10">
        <f>AP57*4</f>
        <v>32</v>
      </c>
      <c r="AP57" s="10">
        <v>8</v>
      </c>
      <c r="AQ57" s="10">
        <f>AR57*4</f>
        <v>32</v>
      </c>
      <c r="AR57" s="10">
        <v>8</v>
      </c>
      <c r="AS57" s="10">
        <v>15</v>
      </c>
      <c r="AT57" s="10">
        <v>20004</v>
      </c>
      <c r="AU57" s="10">
        <v>300</v>
      </c>
      <c r="AV57" s="10">
        <f>1100</f>
        <v>1100</v>
      </c>
      <c r="AW57" s="10">
        <f>AW55+40</f>
        <v>1040</v>
      </c>
      <c r="AX57" s="10">
        <v>90</v>
      </c>
      <c r="AY57" s="10">
        <v>15</v>
      </c>
      <c r="AZ57" s="11"/>
      <c r="BA57" s="11"/>
      <c r="BB57" s="11"/>
      <c r="BC57" s="11"/>
      <c r="BD57" s="11"/>
      <c r="BE57" s="11"/>
      <c r="BF57" s="11"/>
      <c r="BG57" s="11"/>
      <c r="BH57" s="28">
        <f t="shared" si="7"/>
        <v>3</v>
      </c>
      <c r="BI57" s="11"/>
      <c r="BJ57" s="11"/>
      <c r="BK57" s="11"/>
      <c r="BL57" s="11"/>
      <c r="BM57" s="11"/>
      <c r="BN57" s="11"/>
      <c r="BO57" s="11"/>
      <c r="BP57" s="10">
        <v>0</v>
      </c>
    </row>
    <row r="58" spans="1:68">
      <c r="A58" s="10">
        <v>1402</v>
      </c>
      <c r="B58" s="10" t="s">
        <v>194</v>
      </c>
      <c r="D58" s="10">
        <v>3</v>
      </c>
      <c r="E58" s="10" t="s">
        <v>421</v>
      </c>
      <c r="F58" s="10">
        <v>1</v>
      </c>
      <c r="H58" s="10">
        <v>400</v>
      </c>
      <c r="I58" s="10">
        <v>10</v>
      </c>
      <c r="J58" s="11">
        <v>150</v>
      </c>
      <c r="K58" s="10">
        <v>2</v>
      </c>
      <c r="L58" s="10">
        <v>0</v>
      </c>
      <c r="M58" s="10">
        <v>1</v>
      </c>
      <c r="N58" s="10">
        <v>100</v>
      </c>
      <c r="O58" s="10">
        <v>1000</v>
      </c>
      <c r="P58" s="10">
        <v>5</v>
      </c>
      <c r="Q58" s="10">
        <v>1</v>
      </c>
      <c r="R58" s="10">
        <v>0</v>
      </c>
      <c r="V58" s="10">
        <v>7004</v>
      </c>
      <c r="W58" s="11">
        <f t="shared" si="15"/>
        <v>5020</v>
      </c>
      <c r="X58" s="10">
        <v>0</v>
      </c>
      <c r="Y58" s="10">
        <v>1</v>
      </c>
      <c r="Z58" s="10">
        <v>1</v>
      </c>
      <c r="AC58" s="10">
        <v>0</v>
      </c>
      <c r="AE58" s="10" t="s">
        <v>117</v>
      </c>
      <c r="AF58" s="10" t="s">
        <v>541</v>
      </c>
      <c r="AI58" s="10">
        <v>9901</v>
      </c>
      <c r="AJ58" s="10">
        <v>4</v>
      </c>
      <c r="AK58" s="10">
        <v>2</v>
      </c>
      <c r="AL58" s="10">
        <f t="shared" si="19"/>
        <v>-529</v>
      </c>
      <c r="AM58" s="10">
        <v>-35</v>
      </c>
      <c r="AN58" s="10">
        <v>1</v>
      </c>
      <c r="AO58" s="10">
        <f t="shared" ref="AO58:AQ64" si="20">AP58*4</f>
        <v>32</v>
      </c>
      <c r="AP58" s="10">
        <v>8</v>
      </c>
      <c r="AQ58" s="10">
        <f t="shared" si="20"/>
        <v>32</v>
      </c>
      <c r="AR58" s="10">
        <v>8</v>
      </c>
      <c r="AS58" s="10">
        <v>15</v>
      </c>
      <c r="AT58" s="10">
        <v>20004</v>
      </c>
      <c r="AU58" s="10">
        <v>300</v>
      </c>
      <c r="AV58" s="10">
        <f>AV57+75</f>
        <v>1175</v>
      </c>
      <c r="AW58" s="10">
        <f>AW57+40</f>
        <v>1080</v>
      </c>
      <c r="AX58" s="10">
        <v>95</v>
      </c>
      <c r="AY58" s="10">
        <v>15</v>
      </c>
      <c r="AZ58" s="11"/>
      <c r="BA58" s="11"/>
      <c r="BB58" s="11"/>
      <c r="BC58" s="11"/>
      <c r="BD58" s="11"/>
      <c r="BE58" s="11"/>
      <c r="BF58" s="11"/>
      <c r="BG58" s="11"/>
      <c r="BH58" s="28">
        <f t="shared" si="7"/>
        <v>3</v>
      </c>
      <c r="BI58" s="11"/>
      <c r="BJ58" s="11"/>
      <c r="BK58" s="11"/>
      <c r="BL58" s="11"/>
      <c r="BM58" s="11"/>
      <c r="BN58" s="11"/>
      <c r="BO58" s="11"/>
      <c r="BP58" s="10">
        <v>0</v>
      </c>
    </row>
    <row r="59" spans="1:68">
      <c r="A59" s="10">
        <v>1403</v>
      </c>
      <c r="B59" s="10" t="s">
        <v>195</v>
      </c>
      <c r="D59" s="10">
        <v>3</v>
      </c>
      <c r="E59" s="10" t="s">
        <v>422</v>
      </c>
      <c r="F59" s="10">
        <v>1</v>
      </c>
      <c r="H59" s="10">
        <v>400</v>
      </c>
      <c r="I59" s="10">
        <v>10</v>
      </c>
      <c r="J59" s="11">
        <v>150</v>
      </c>
      <c r="K59" s="10">
        <v>4</v>
      </c>
      <c r="L59" s="10">
        <v>0</v>
      </c>
      <c r="M59" s="10">
        <v>1</v>
      </c>
      <c r="N59" s="10">
        <v>100</v>
      </c>
      <c r="O59" s="10">
        <v>1000</v>
      </c>
      <c r="P59" s="10">
        <v>5</v>
      </c>
      <c r="Q59" s="10">
        <v>1</v>
      </c>
      <c r="R59" s="10">
        <v>0</v>
      </c>
      <c r="V59" s="10">
        <v>7004</v>
      </c>
      <c r="W59" s="11">
        <f t="shared" si="15"/>
        <v>5021</v>
      </c>
      <c r="X59" s="10">
        <v>0</v>
      </c>
      <c r="Y59" s="10">
        <v>1</v>
      </c>
      <c r="Z59" s="10">
        <v>1</v>
      </c>
      <c r="AC59" s="10">
        <v>0</v>
      </c>
      <c r="AE59" s="10" t="s">
        <v>119</v>
      </c>
      <c r="AF59" s="10" t="s">
        <v>543</v>
      </c>
      <c r="AI59" s="10">
        <v>9901</v>
      </c>
      <c r="AJ59" s="10">
        <v>4</v>
      </c>
      <c r="AK59" s="10">
        <v>3</v>
      </c>
      <c r="AL59" s="10">
        <f t="shared" si="19"/>
        <v>-439</v>
      </c>
      <c r="AM59" s="10">
        <v>-35</v>
      </c>
      <c r="AN59" s="10">
        <v>1</v>
      </c>
      <c r="AO59" s="10">
        <f t="shared" si="20"/>
        <v>36</v>
      </c>
      <c r="AP59" s="10">
        <v>9</v>
      </c>
      <c r="AQ59" s="10">
        <f t="shared" si="20"/>
        <v>36</v>
      </c>
      <c r="AR59" s="10">
        <v>9</v>
      </c>
      <c r="AS59" s="10">
        <v>15</v>
      </c>
      <c r="AT59" s="10">
        <v>20004</v>
      </c>
      <c r="AU59" s="10">
        <v>300</v>
      </c>
      <c r="AV59" s="10">
        <f t="shared" ref="AV59:AV64" si="21">AV58+75</f>
        <v>1250</v>
      </c>
      <c r="AW59" s="10">
        <f t="shared" ref="AW59:AW64" si="22">AW58+40</f>
        <v>1120</v>
      </c>
      <c r="AX59" s="10">
        <v>95</v>
      </c>
      <c r="AY59" s="10">
        <v>15</v>
      </c>
      <c r="AZ59" s="11"/>
      <c r="BA59" s="11"/>
      <c r="BB59" s="11"/>
      <c r="BC59" s="11"/>
      <c r="BD59" s="11"/>
      <c r="BE59" s="11"/>
      <c r="BF59" s="11"/>
      <c r="BG59" s="11"/>
      <c r="BH59" s="28">
        <f t="shared" si="7"/>
        <v>3</v>
      </c>
      <c r="BI59" s="11"/>
      <c r="BJ59" s="11"/>
      <c r="BK59" s="11"/>
      <c r="BL59" s="11"/>
      <c r="BM59" s="11"/>
      <c r="BN59" s="11"/>
      <c r="BO59" s="11"/>
      <c r="BP59" s="10">
        <v>0</v>
      </c>
    </row>
    <row r="60" spans="1:68">
      <c r="A60" s="10">
        <v>1404</v>
      </c>
      <c r="B60" s="10" t="s">
        <v>196</v>
      </c>
      <c r="D60" s="10">
        <v>3</v>
      </c>
      <c r="E60" s="10" t="s">
        <v>423</v>
      </c>
      <c r="F60" s="10">
        <v>1</v>
      </c>
      <c r="H60" s="10">
        <v>400</v>
      </c>
      <c r="I60" s="10">
        <v>10</v>
      </c>
      <c r="J60" s="11">
        <v>150</v>
      </c>
      <c r="K60" s="10">
        <v>6</v>
      </c>
      <c r="L60" s="10">
        <v>0</v>
      </c>
      <c r="M60" s="10">
        <v>1</v>
      </c>
      <c r="N60" s="10">
        <v>100</v>
      </c>
      <c r="O60" s="10">
        <v>1000</v>
      </c>
      <c r="P60" s="10">
        <v>5</v>
      </c>
      <c r="Q60" s="10">
        <v>1</v>
      </c>
      <c r="R60" s="10">
        <v>0</v>
      </c>
      <c r="V60" s="10">
        <v>7004</v>
      </c>
      <c r="W60" s="11">
        <f t="shared" si="15"/>
        <v>5022</v>
      </c>
      <c r="X60" s="10">
        <v>0</v>
      </c>
      <c r="Y60" s="10">
        <v>1</v>
      </c>
      <c r="Z60" s="10">
        <v>1</v>
      </c>
      <c r="AA60" s="10">
        <v>3</v>
      </c>
      <c r="AB60" s="10">
        <v>20</v>
      </c>
      <c r="AC60" s="10">
        <v>3</v>
      </c>
      <c r="AD60" s="10">
        <v>50</v>
      </c>
      <c r="AE60" s="10" t="s">
        <v>121</v>
      </c>
      <c r="AF60" s="10" t="s">
        <v>541</v>
      </c>
      <c r="AI60" s="10">
        <v>9901</v>
      </c>
      <c r="AJ60" s="10">
        <v>4</v>
      </c>
      <c r="AK60" s="10">
        <v>4</v>
      </c>
      <c r="AL60" s="10">
        <f t="shared" si="19"/>
        <v>-349</v>
      </c>
      <c r="AM60" s="10">
        <v>-35</v>
      </c>
      <c r="AN60" s="10">
        <v>1</v>
      </c>
      <c r="AO60" s="10">
        <f t="shared" si="20"/>
        <v>36</v>
      </c>
      <c r="AP60" s="10">
        <v>9</v>
      </c>
      <c r="AQ60" s="10">
        <f t="shared" si="20"/>
        <v>36</v>
      </c>
      <c r="AR60" s="10">
        <v>9</v>
      </c>
      <c r="AS60" s="10">
        <v>15</v>
      </c>
      <c r="AT60" s="10">
        <v>20004</v>
      </c>
      <c r="AU60" s="10">
        <v>300</v>
      </c>
      <c r="AV60" s="10">
        <f t="shared" si="21"/>
        <v>1325</v>
      </c>
      <c r="AW60" s="10">
        <f t="shared" si="22"/>
        <v>1160</v>
      </c>
      <c r="AX60" s="10">
        <v>95</v>
      </c>
      <c r="AY60" s="10">
        <v>15</v>
      </c>
      <c r="AZ60" s="11"/>
      <c r="BA60" s="11"/>
      <c r="BB60" s="11"/>
      <c r="BC60" s="11"/>
      <c r="BD60" s="11"/>
      <c r="BE60" s="11"/>
      <c r="BF60" s="11"/>
      <c r="BG60" s="11"/>
      <c r="BH60" s="28">
        <f t="shared" si="7"/>
        <v>3</v>
      </c>
      <c r="BI60" s="11"/>
      <c r="BJ60" s="11"/>
      <c r="BK60" s="11"/>
      <c r="BL60" s="11"/>
      <c r="BM60" s="11"/>
      <c r="BN60" s="11"/>
      <c r="BO60" s="11"/>
      <c r="BP60" s="10">
        <v>0</v>
      </c>
    </row>
    <row r="61" spans="1:68">
      <c r="A61" s="10">
        <v>1405</v>
      </c>
      <c r="B61" s="10" t="s">
        <v>197</v>
      </c>
      <c r="D61" s="10">
        <v>3</v>
      </c>
      <c r="E61" s="10" t="s">
        <v>424</v>
      </c>
      <c r="F61" s="10">
        <v>1</v>
      </c>
      <c r="H61" s="10">
        <v>400</v>
      </c>
      <c r="I61" s="10">
        <v>10</v>
      </c>
      <c r="J61" s="11">
        <v>150</v>
      </c>
      <c r="K61" s="10">
        <v>7</v>
      </c>
      <c r="L61" s="10">
        <v>0</v>
      </c>
      <c r="M61" s="10">
        <v>1</v>
      </c>
      <c r="N61" s="10">
        <v>100</v>
      </c>
      <c r="O61" s="10">
        <v>1000</v>
      </c>
      <c r="P61" s="10">
        <v>5</v>
      </c>
      <c r="Q61" s="10">
        <v>1</v>
      </c>
      <c r="R61" s="10">
        <v>0</v>
      </c>
      <c r="V61" s="10">
        <v>7004</v>
      </c>
      <c r="W61" s="11">
        <f t="shared" si="15"/>
        <v>5023</v>
      </c>
      <c r="X61" s="10">
        <v>0</v>
      </c>
      <c r="Y61" s="10">
        <v>1</v>
      </c>
      <c r="Z61" s="10">
        <v>1</v>
      </c>
      <c r="AC61" s="10">
        <v>0</v>
      </c>
      <c r="AE61" s="10" t="s">
        <v>122</v>
      </c>
      <c r="AF61" s="10" t="s">
        <v>541</v>
      </c>
      <c r="AI61" s="10">
        <v>9901</v>
      </c>
      <c r="AJ61" s="10">
        <v>4</v>
      </c>
      <c r="AK61" s="10">
        <v>5</v>
      </c>
      <c r="AL61" s="10">
        <f>AL62-90</f>
        <v>-259</v>
      </c>
      <c r="AM61" s="10">
        <v>-35</v>
      </c>
      <c r="AN61" s="10">
        <v>1</v>
      </c>
      <c r="AO61" s="10">
        <f t="shared" si="20"/>
        <v>36</v>
      </c>
      <c r="AP61" s="10">
        <v>9</v>
      </c>
      <c r="AQ61" s="10">
        <f t="shared" si="20"/>
        <v>36</v>
      </c>
      <c r="AR61" s="10">
        <v>9</v>
      </c>
      <c r="AS61" s="10">
        <v>15</v>
      </c>
      <c r="AT61" s="10">
        <v>20004</v>
      </c>
      <c r="AU61" s="10">
        <v>300</v>
      </c>
      <c r="AV61" s="10">
        <f t="shared" si="21"/>
        <v>1400</v>
      </c>
      <c r="AW61" s="10">
        <f t="shared" si="22"/>
        <v>1200</v>
      </c>
      <c r="AX61" s="10">
        <v>100</v>
      </c>
      <c r="AY61" s="10">
        <v>15</v>
      </c>
      <c r="AZ61" s="11"/>
      <c r="BA61" s="11"/>
      <c r="BB61" s="11"/>
      <c r="BC61" s="11"/>
      <c r="BD61" s="11"/>
      <c r="BE61" s="11"/>
      <c r="BF61" s="11"/>
      <c r="BG61" s="11"/>
      <c r="BH61" s="28">
        <f t="shared" si="7"/>
        <v>3</v>
      </c>
      <c r="BI61" s="11"/>
      <c r="BJ61" s="11"/>
      <c r="BK61" s="11"/>
      <c r="BL61" s="11"/>
      <c r="BM61" s="11"/>
      <c r="BN61" s="11"/>
      <c r="BO61" s="11"/>
      <c r="BP61" s="10">
        <v>0</v>
      </c>
    </row>
    <row r="62" spans="1:68">
      <c r="A62" s="10">
        <v>1406</v>
      </c>
      <c r="B62" s="10" t="s">
        <v>198</v>
      </c>
      <c r="D62" s="10">
        <v>3</v>
      </c>
      <c r="E62" s="10" t="s">
        <v>425</v>
      </c>
      <c r="F62" s="10">
        <v>1</v>
      </c>
      <c r="H62" s="10">
        <v>400</v>
      </c>
      <c r="I62" s="10">
        <v>10</v>
      </c>
      <c r="J62" s="11">
        <v>150</v>
      </c>
      <c r="K62" s="10">
        <v>8</v>
      </c>
      <c r="L62" s="10">
        <v>0</v>
      </c>
      <c r="M62" s="10">
        <v>1</v>
      </c>
      <c r="N62" s="10">
        <v>100</v>
      </c>
      <c r="O62" s="10">
        <v>1000</v>
      </c>
      <c r="P62" s="10">
        <v>5</v>
      </c>
      <c r="Q62" s="10">
        <v>1</v>
      </c>
      <c r="R62" s="10">
        <v>0</v>
      </c>
      <c r="V62" s="10">
        <v>7004</v>
      </c>
      <c r="W62" s="11">
        <f t="shared" si="15"/>
        <v>5024</v>
      </c>
      <c r="X62" s="10">
        <v>0</v>
      </c>
      <c r="Y62" s="10">
        <v>1</v>
      </c>
      <c r="Z62" s="10">
        <v>1</v>
      </c>
      <c r="AA62" s="10">
        <v>3</v>
      </c>
      <c r="AB62" s="10">
        <v>20</v>
      </c>
      <c r="AC62" s="10">
        <v>3</v>
      </c>
      <c r="AD62" s="10">
        <v>50</v>
      </c>
      <c r="AE62" s="10" t="s">
        <v>123</v>
      </c>
      <c r="AF62" s="10" t="s">
        <v>544</v>
      </c>
      <c r="AI62" s="10">
        <v>9901</v>
      </c>
      <c r="AJ62" s="10">
        <v>4</v>
      </c>
      <c r="AK62" s="10">
        <v>6</v>
      </c>
      <c r="AL62" s="10">
        <v>-169</v>
      </c>
      <c r="AM62" s="10">
        <v>-35</v>
      </c>
      <c r="AN62" s="10">
        <v>1</v>
      </c>
      <c r="AO62" s="10">
        <f t="shared" si="20"/>
        <v>40</v>
      </c>
      <c r="AP62" s="10">
        <v>10</v>
      </c>
      <c r="AQ62" s="10">
        <f t="shared" si="20"/>
        <v>40</v>
      </c>
      <c r="AR62" s="10">
        <v>10</v>
      </c>
      <c r="AS62" s="10">
        <v>15</v>
      </c>
      <c r="AT62" s="10">
        <v>20004</v>
      </c>
      <c r="AU62" s="10">
        <v>300</v>
      </c>
      <c r="AV62" s="10">
        <f t="shared" si="21"/>
        <v>1475</v>
      </c>
      <c r="AW62" s="10">
        <f t="shared" si="22"/>
        <v>1240</v>
      </c>
      <c r="AX62" s="10">
        <v>100</v>
      </c>
      <c r="AY62" s="10">
        <v>15</v>
      </c>
      <c r="AZ62" s="11"/>
      <c r="BA62" s="11"/>
      <c r="BB62" s="11"/>
      <c r="BC62" s="11"/>
      <c r="BD62" s="11"/>
      <c r="BE62" s="11"/>
      <c r="BF62" s="11"/>
      <c r="BG62" s="11"/>
      <c r="BH62" s="28">
        <f t="shared" si="7"/>
        <v>3</v>
      </c>
      <c r="BI62" s="11"/>
      <c r="BJ62" s="11"/>
      <c r="BK62" s="11"/>
      <c r="BL62" s="11"/>
      <c r="BM62" s="11"/>
      <c r="BN62" s="11"/>
      <c r="BO62" s="11"/>
      <c r="BP62" s="10">
        <v>0</v>
      </c>
    </row>
    <row r="63" spans="1:68">
      <c r="A63" s="10" t="s">
        <v>539</v>
      </c>
      <c r="B63" s="10" t="s">
        <v>199</v>
      </c>
      <c r="D63" s="10">
        <v>3</v>
      </c>
      <c r="E63" s="10" t="s">
        <v>426</v>
      </c>
      <c r="F63" s="10">
        <v>1</v>
      </c>
      <c r="H63" s="10">
        <v>400</v>
      </c>
      <c r="I63" s="10">
        <v>10</v>
      </c>
      <c r="J63" s="11">
        <v>150</v>
      </c>
      <c r="K63" s="10">
        <v>9</v>
      </c>
      <c r="L63" s="10">
        <v>0</v>
      </c>
      <c r="M63" s="10">
        <v>1</v>
      </c>
      <c r="N63" s="10">
        <v>100</v>
      </c>
      <c r="O63" s="10">
        <v>1000</v>
      </c>
      <c r="P63" s="10">
        <v>5</v>
      </c>
      <c r="Q63" s="10">
        <v>1</v>
      </c>
      <c r="R63" s="10">
        <v>0</v>
      </c>
      <c r="V63" s="10">
        <v>7004</v>
      </c>
      <c r="W63" s="11"/>
      <c r="X63" s="10">
        <v>0</v>
      </c>
      <c r="Y63" s="10">
        <v>1</v>
      </c>
      <c r="Z63" s="10">
        <v>1</v>
      </c>
      <c r="AC63" s="10">
        <v>0</v>
      </c>
      <c r="AE63" s="10" t="s">
        <v>124</v>
      </c>
      <c r="AF63" s="10">
        <v>1</v>
      </c>
      <c r="AI63" s="10">
        <v>9901</v>
      </c>
      <c r="AJ63" s="10">
        <v>0</v>
      </c>
      <c r="AK63" s="10">
        <v>7</v>
      </c>
      <c r="AL63" s="10">
        <v>0</v>
      </c>
      <c r="AM63" s="10">
        <v>-35</v>
      </c>
      <c r="AN63" s="10">
        <v>1</v>
      </c>
      <c r="AO63" s="10">
        <f t="shared" si="20"/>
        <v>40</v>
      </c>
      <c r="AP63" s="10">
        <v>10</v>
      </c>
      <c r="AQ63" s="10">
        <f t="shared" si="20"/>
        <v>40</v>
      </c>
      <c r="AR63" s="10">
        <v>10</v>
      </c>
      <c r="AS63" s="10">
        <v>15</v>
      </c>
      <c r="AT63" s="10">
        <v>20004</v>
      </c>
      <c r="AU63" s="10">
        <v>300</v>
      </c>
      <c r="AV63" s="10">
        <f t="shared" si="21"/>
        <v>1550</v>
      </c>
      <c r="AW63" s="10">
        <f t="shared" si="22"/>
        <v>1280</v>
      </c>
      <c r="AX63" s="10">
        <v>100</v>
      </c>
      <c r="AY63" s="10">
        <v>15</v>
      </c>
      <c r="AZ63" s="11"/>
      <c r="BA63" s="11"/>
      <c r="BB63" s="11"/>
      <c r="BC63" s="11"/>
      <c r="BD63" s="11"/>
      <c r="BE63" s="11"/>
      <c r="BF63" s="11"/>
      <c r="BG63" s="11"/>
      <c r="BH63" s="28">
        <f t="shared" si="7"/>
        <v>3</v>
      </c>
      <c r="BI63" s="11"/>
      <c r="BJ63" s="11"/>
      <c r="BK63" s="11"/>
      <c r="BL63" s="11"/>
      <c r="BM63" s="11"/>
      <c r="BN63" s="11"/>
      <c r="BO63" s="11"/>
      <c r="BP63" s="10">
        <v>0</v>
      </c>
    </row>
    <row r="64" spans="1:68">
      <c r="A64" s="10" t="s">
        <v>539</v>
      </c>
      <c r="B64" s="10" t="s">
        <v>200</v>
      </c>
      <c r="D64" s="10">
        <v>3</v>
      </c>
      <c r="E64" s="10" t="s">
        <v>427</v>
      </c>
      <c r="F64" s="10">
        <v>1</v>
      </c>
      <c r="H64" s="10">
        <v>400</v>
      </c>
      <c r="I64" s="10">
        <v>10</v>
      </c>
      <c r="J64" s="11">
        <v>150</v>
      </c>
      <c r="K64" s="10">
        <v>10</v>
      </c>
      <c r="L64" s="10">
        <v>0</v>
      </c>
      <c r="M64" s="10">
        <v>1</v>
      </c>
      <c r="N64" s="10">
        <v>100</v>
      </c>
      <c r="O64" s="10">
        <v>1000</v>
      </c>
      <c r="P64" s="10">
        <v>5</v>
      </c>
      <c r="Q64" s="10">
        <v>1</v>
      </c>
      <c r="R64" s="10">
        <v>0</v>
      </c>
      <c r="V64" s="10">
        <v>7004</v>
      </c>
      <c r="W64" s="11"/>
      <c r="X64" s="10">
        <v>0</v>
      </c>
      <c r="Y64" s="10">
        <v>1</v>
      </c>
      <c r="Z64" s="10">
        <v>1</v>
      </c>
      <c r="AA64" s="10">
        <v>3</v>
      </c>
      <c r="AB64" s="10">
        <v>20</v>
      </c>
      <c r="AC64" s="10">
        <v>3</v>
      </c>
      <c r="AD64" s="10">
        <v>50</v>
      </c>
      <c r="AE64" s="10" t="s">
        <v>125</v>
      </c>
      <c r="AF64" s="10">
        <v>4</v>
      </c>
      <c r="AI64" s="10">
        <v>9901</v>
      </c>
      <c r="AJ64" s="10">
        <v>0</v>
      </c>
      <c r="AK64" s="10">
        <v>8</v>
      </c>
      <c r="AL64" s="10">
        <v>0</v>
      </c>
      <c r="AM64" s="10">
        <v>-35</v>
      </c>
      <c r="AN64" s="10">
        <v>1</v>
      </c>
      <c r="AO64" s="10">
        <f t="shared" si="20"/>
        <v>40</v>
      </c>
      <c r="AP64" s="10">
        <v>10</v>
      </c>
      <c r="AQ64" s="10">
        <f t="shared" si="20"/>
        <v>40</v>
      </c>
      <c r="AR64" s="10">
        <v>10</v>
      </c>
      <c r="AS64" s="10">
        <v>15</v>
      </c>
      <c r="AT64" s="10">
        <v>20004</v>
      </c>
      <c r="AU64" s="10">
        <v>300</v>
      </c>
      <c r="AV64" s="10">
        <f t="shared" si="21"/>
        <v>1625</v>
      </c>
      <c r="AW64" s="10">
        <f t="shared" si="22"/>
        <v>1320</v>
      </c>
      <c r="AX64" s="10">
        <v>105</v>
      </c>
      <c r="AY64" s="10">
        <v>15</v>
      </c>
      <c r="AZ64" s="11"/>
      <c r="BA64" s="11"/>
      <c r="BB64" s="11"/>
      <c r="BC64" s="11"/>
      <c r="BD64" s="11"/>
      <c r="BE64" s="11"/>
      <c r="BF64" s="11"/>
      <c r="BG64" s="11"/>
      <c r="BH64" s="28">
        <f t="shared" si="7"/>
        <v>3</v>
      </c>
      <c r="BI64" s="11"/>
      <c r="BJ64" s="11"/>
      <c r="BK64" s="11"/>
      <c r="BL64" s="11"/>
      <c r="BM64" s="11"/>
      <c r="BN64" s="11"/>
      <c r="BO64" s="11"/>
      <c r="BP64" s="10">
        <v>0</v>
      </c>
    </row>
    <row r="65" spans="1:68">
      <c r="A65" s="43" t="s">
        <v>469</v>
      </c>
      <c r="J65" s="11"/>
      <c r="W65" s="11"/>
      <c r="AZ65" s="11"/>
      <c r="BA65" s="11"/>
      <c r="BB65" s="11"/>
      <c r="BC65" s="11"/>
      <c r="BD65" s="11"/>
      <c r="BE65" s="11"/>
      <c r="BF65" s="11"/>
      <c r="BG65" s="11"/>
      <c r="BH65" s="28" t="str">
        <f t="shared" si="7"/>
        <v/>
      </c>
      <c r="BI65" s="11"/>
      <c r="BJ65" s="11"/>
      <c r="BK65" s="11"/>
      <c r="BL65" s="11"/>
      <c r="BM65" s="11"/>
      <c r="BN65" s="11"/>
      <c r="BO65" s="11"/>
    </row>
    <row r="66" spans="1:68">
      <c r="A66" s="10">
        <v>1501</v>
      </c>
      <c r="B66" s="10" t="s">
        <v>201</v>
      </c>
      <c r="D66" s="10">
        <v>3</v>
      </c>
      <c r="E66" s="10" t="s">
        <v>232</v>
      </c>
      <c r="F66" s="10">
        <v>1</v>
      </c>
      <c r="H66" s="10">
        <v>400</v>
      </c>
      <c r="I66" s="10">
        <v>10</v>
      </c>
      <c r="J66" s="11">
        <v>150</v>
      </c>
      <c r="K66" s="10">
        <v>0</v>
      </c>
      <c r="L66" s="10">
        <v>0</v>
      </c>
      <c r="M66" s="10">
        <v>1</v>
      </c>
      <c r="N66" s="10">
        <v>100</v>
      </c>
      <c r="O66" s="10">
        <v>1000</v>
      </c>
      <c r="P66" s="10">
        <v>5</v>
      </c>
      <c r="Q66" s="10">
        <v>1</v>
      </c>
      <c r="R66" s="10">
        <v>0</v>
      </c>
      <c r="V66" s="10">
        <v>7005</v>
      </c>
      <c r="W66" s="11">
        <f t="shared" si="15"/>
        <v>5025</v>
      </c>
      <c r="X66" s="10">
        <v>0</v>
      </c>
      <c r="Y66" s="10">
        <v>1</v>
      </c>
      <c r="Z66" s="10">
        <v>1</v>
      </c>
      <c r="AA66" s="10">
        <v>3</v>
      </c>
      <c r="AB66" s="10">
        <v>20</v>
      </c>
      <c r="AC66" s="10">
        <v>3</v>
      </c>
      <c r="AD66" s="10">
        <v>50</v>
      </c>
      <c r="AE66" s="10" t="s">
        <v>115</v>
      </c>
      <c r="AF66" s="10" t="s">
        <v>541</v>
      </c>
      <c r="AI66" s="10">
        <v>9901</v>
      </c>
      <c r="AJ66" s="10">
        <v>5</v>
      </c>
      <c r="AK66" s="10">
        <v>1</v>
      </c>
      <c r="AL66" s="10">
        <f t="shared" ref="AL66:AL69" si="23">AL67-90</f>
        <v>-619</v>
      </c>
      <c r="AM66" s="10">
        <v>-35</v>
      </c>
      <c r="AN66" s="10">
        <v>1</v>
      </c>
      <c r="AO66" s="10">
        <f>AP66*4</f>
        <v>40</v>
      </c>
      <c r="AP66" s="10">
        <v>10</v>
      </c>
      <c r="AQ66" s="10">
        <f>AR66*4</f>
        <v>40</v>
      </c>
      <c r="AR66" s="10">
        <v>10</v>
      </c>
      <c r="AS66" s="10">
        <v>15</v>
      </c>
      <c r="AT66" s="10">
        <v>20004</v>
      </c>
      <c r="AU66" s="10">
        <v>300</v>
      </c>
      <c r="AV66" s="10">
        <v>1800</v>
      </c>
      <c r="AW66" s="10">
        <f>AW64+40</f>
        <v>1360</v>
      </c>
      <c r="AX66" s="10">
        <v>105</v>
      </c>
      <c r="AY66" s="10">
        <v>15</v>
      </c>
      <c r="AZ66" s="11"/>
      <c r="BA66" s="11"/>
      <c r="BB66" s="11"/>
      <c r="BC66" s="11"/>
      <c r="BD66" s="11"/>
      <c r="BE66" s="11"/>
      <c r="BF66" s="11"/>
      <c r="BG66" s="11"/>
      <c r="BH66" s="28">
        <f t="shared" si="7"/>
        <v>3</v>
      </c>
      <c r="BI66" s="11"/>
      <c r="BJ66" s="11"/>
      <c r="BK66" s="11"/>
      <c r="BL66" s="11"/>
      <c r="BM66" s="11"/>
      <c r="BN66" s="11"/>
      <c r="BO66" s="11"/>
      <c r="BP66" s="10">
        <v>0</v>
      </c>
    </row>
    <row r="67" spans="1:68">
      <c r="A67" s="10">
        <v>1502</v>
      </c>
      <c r="B67" s="10" t="s">
        <v>202</v>
      </c>
      <c r="D67" s="10">
        <v>3</v>
      </c>
      <c r="E67" s="10" t="s">
        <v>232</v>
      </c>
      <c r="F67" s="10">
        <v>1</v>
      </c>
      <c r="H67" s="10">
        <v>400</v>
      </c>
      <c r="I67" s="10">
        <v>10</v>
      </c>
      <c r="J67" s="11">
        <v>150</v>
      </c>
      <c r="K67" s="10">
        <v>2</v>
      </c>
      <c r="L67" s="10">
        <v>0</v>
      </c>
      <c r="M67" s="10">
        <v>1</v>
      </c>
      <c r="N67" s="10">
        <v>100</v>
      </c>
      <c r="O67" s="10">
        <v>1000</v>
      </c>
      <c r="P67" s="10">
        <v>5</v>
      </c>
      <c r="Q67" s="10">
        <v>1</v>
      </c>
      <c r="R67" s="10">
        <v>0</v>
      </c>
      <c r="V67" s="10">
        <v>7005</v>
      </c>
      <c r="W67" s="11">
        <f t="shared" si="15"/>
        <v>5026</v>
      </c>
      <c r="X67" s="10">
        <v>0</v>
      </c>
      <c r="Y67" s="10">
        <v>1</v>
      </c>
      <c r="Z67" s="10">
        <v>1</v>
      </c>
      <c r="AC67" s="10">
        <v>0</v>
      </c>
      <c r="AE67" s="10" t="s">
        <v>117</v>
      </c>
      <c r="AF67" s="10" t="s">
        <v>541</v>
      </c>
      <c r="AI67" s="10">
        <v>9901</v>
      </c>
      <c r="AJ67" s="10">
        <v>5</v>
      </c>
      <c r="AK67" s="10">
        <v>2</v>
      </c>
      <c r="AL67" s="10">
        <f t="shared" si="23"/>
        <v>-529</v>
      </c>
      <c r="AM67" s="10">
        <v>-35</v>
      </c>
      <c r="AN67" s="10">
        <v>1</v>
      </c>
      <c r="AO67" s="10">
        <f t="shared" ref="AO67:AQ73" si="24">AP67*4</f>
        <v>40</v>
      </c>
      <c r="AP67" s="10">
        <v>10</v>
      </c>
      <c r="AQ67" s="10">
        <f t="shared" si="24"/>
        <v>40</v>
      </c>
      <c r="AR67" s="10">
        <v>10</v>
      </c>
      <c r="AS67" s="10">
        <v>15</v>
      </c>
      <c r="AT67" s="10">
        <v>20004</v>
      </c>
      <c r="AU67" s="10">
        <v>300</v>
      </c>
      <c r="AV67" s="10">
        <f>AV66+105</f>
        <v>1905</v>
      </c>
      <c r="AW67" s="10">
        <f>AW66+40</f>
        <v>1400</v>
      </c>
      <c r="AX67" s="10">
        <v>105</v>
      </c>
      <c r="AY67" s="10">
        <v>15</v>
      </c>
      <c r="AZ67" s="11"/>
      <c r="BA67" s="11"/>
      <c r="BB67" s="11"/>
      <c r="BC67" s="11"/>
      <c r="BD67" s="11"/>
      <c r="BE67" s="11"/>
      <c r="BF67" s="11"/>
      <c r="BG67" s="11"/>
      <c r="BH67" s="28">
        <f t="shared" si="7"/>
        <v>3</v>
      </c>
      <c r="BI67" s="11"/>
      <c r="BJ67" s="11"/>
      <c r="BK67" s="11"/>
      <c r="BL67" s="11"/>
      <c r="BM67" s="11"/>
      <c r="BN67" s="11"/>
      <c r="BO67" s="11"/>
      <c r="BP67" s="10">
        <v>0</v>
      </c>
    </row>
    <row r="68" spans="1:68">
      <c r="A68" s="10">
        <v>1503</v>
      </c>
      <c r="B68" s="10" t="s">
        <v>203</v>
      </c>
      <c r="D68" s="10">
        <v>3</v>
      </c>
      <c r="E68" s="10" t="s">
        <v>232</v>
      </c>
      <c r="F68" s="10">
        <v>1</v>
      </c>
      <c r="H68" s="10">
        <v>400</v>
      </c>
      <c r="I68" s="10">
        <v>10</v>
      </c>
      <c r="J68" s="11">
        <v>150</v>
      </c>
      <c r="K68" s="10">
        <v>4</v>
      </c>
      <c r="L68" s="10">
        <v>0</v>
      </c>
      <c r="M68" s="10">
        <v>1</v>
      </c>
      <c r="N68" s="10">
        <v>100</v>
      </c>
      <c r="O68" s="10">
        <v>1000</v>
      </c>
      <c r="P68" s="10">
        <v>5</v>
      </c>
      <c r="Q68" s="10">
        <v>1</v>
      </c>
      <c r="R68" s="10">
        <v>0</v>
      </c>
      <c r="V68" s="10">
        <v>7005</v>
      </c>
      <c r="W68" s="11">
        <f t="shared" si="15"/>
        <v>5027</v>
      </c>
      <c r="X68" s="10">
        <v>0</v>
      </c>
      <c r="Y68" s="10">
        <v>1</v>
      </c>
      <c r="Z68" s="10">
        <v>1</v>
      </c>
      <c r="AC68" s="10">
        <v>0</v>
      </c>
      <c r="AE68" s="10" t="s">
        <v>119</v>
      </c>
      <c r="AF68" s="10" t="s">
        <v>543</v>
      </c>
      <c r="AI68" s="10">
        <v>9901</v>
      </c>
      <c r="AJ68" s="10">
        <v>5</v>
      </c>
      <c r="AK68" s="10">
        <v>3</v>
      </c>
      <c r="AL68" s="10">
        <f t="shared" si="23"/>
        <v>-439</v>
      </c>
      <c r="AM68" s="10">
        <v>-35</v>
      </c>
      <c r="AN68" s="10">
        <v>1</v>
      </c>
      <c r="AO68" s="10">
        <f t="shared" si="24"/>
        <v>44</v>
      </c>
      <c r="AP68" s="10">
        <v>11</v>
      </c>
      <c r="AQ68" s="10">
        <f t="shared" si="24"/>
        <v>44</v>
      </c>
      <c r="AR68" s="10">
        <v>11</v>
      </c>
      <c r="AS68" s="10">
        <v>15</v>
      </c>
      <c r="AT68" s="10">
        <v>20004</v>
      </c>
      <c r="AU68" s="10">
        <v>300</v>
      </c>
      <c r="AV68" s="10">
        <f t="shared" ref="AV68:AV73" si="25">AV67+105</f>
        <v>2010</v>
      </c>
      <c r="AW68" s="10">
        <f t="shared" ref="AW68:AW73" si="26">AW67+40</f>
        <v>1440</v>
      </c>
      <c r="AX68" s="10">
        <v>110</v>
      </c>
      <c r="AY68" s="10">
        <v>15</v>
      </c>
      <c r="AZ68" s="11"/>
      <c r="BA68" s="11"/>
      <c r="BB68" s="11"/>
      <c r="BC68" s="11"/>
      <c r="BD68" s="11"/>
      <c r="BE68" s="11"/>
      <c r="BF68" s="11"/>
      <c r="BG68" s="11"/>
      <c r="BH68" s="28">
        <f t="shared" si="7"/>
        <v>3</v>
      </c>
      <c r="BI68" s="11"/>
      <c r="BJ68" s="11"/>
      <c r="BK68" s="11"/>
      <c r="BL68" s="11"/>
      <c r="BM68" s="11"/>
      <c r="BN68" s="11"/>
      <c r="BO68" s="11"/>
      <c r="BP68" s="10">
        <v>0</v>
      </c>
    </row>
    <row r="69" spans="1:68">
      <c r="A69" s="10">
        <v>1504</v>
      </c>
      <c r="B69" s="10" t="s">
        <v>204</v>
      </c>
      <c r="D69" s="10">
        <v>3</v>
      </c>
      <c r="E69" s="10" t="s">
        <v>232</v>
      </c>
      <c r="F69" s="10">
        <v>1</v>
      </c>
      <c r="H69" s="10">
        <v>400</v>
      </c>
      <c r="I69" s="10">
        <v>10</v>
      </c>
      <c r="J69" s="11">
        <v>150</v>
      </c>
      <c r="K69" s="10">
        <v>6</v>
      </c>
      <c r="L69" s="10">
        <v>0</v>
      </c>
      <c r="M69" s="10">
        <v>1</v>
      </c>
      <c r="N69" s="10">
        <v>100</v>
      </c>
      <c r="O69" s="10">
        <v>1000</v>
      </c>
      <c r="P69" s="10">
        <v>5</v>
      </c>
      <c r="Q69" s="10">
        <v>1</v>
      </c>
      <c r="R69" s="10">
        <v>0</v>
      </c>
      <c r="V69" s="10">
        <v>7005</v>
      </c>
      <c r="W69" s="11">
        <f t="shared" si="15"/>
        <v>5028</v>
      </c>
      <c r="X69" s="10">
        <v>0</v>
      </c>
      <c r="Y69" s="10">
        <v>1</v>
      </c>
      <c r="Z69" s="10">
        <v>1</v>
      </c>
      <c r="AA69" s="10">
        <v>3</v>
      </c>
      <c r="AB69" s="10">
        <v>20</v>
      </c>
      <c r="AC69" s="10">
        <v>3</v>
      </c>
      <c r="AD69" s="10">
        <v>50</v>
      </c>
      <c r="AE69" s="10" t="s">
        <v>121</v>
      </c>
      <c r="AF69" s="10" t="s">
        <v>541</v>
      </c>
      <c r="AI69" s="10">
        <v>9901</v>
      </c>
      <c r="AJ69" s="10">
        <v>5</v>
      </c>
      <c r="AK69" s="10">
        <v>4</v>
      </c>
      <c r="AL69" s="10">
        <f t="shared" si="23"/>
        <v>-349</v>
      </c>
      <c r="AM69" s="10">
        <v>-35</v>
      </c>
      <c r="AN69" s="10">
        <v>1</v>
      </c>
      <c r="AO69" s="10">
        <f t="shared" si="24"/>
        <v>44</v>
      </c>
      <c r="AP69" s="10">
        <v>11</v>
      </c>
      <c r="AQ69" s="10">
        <f t="shared" si="24"/>
        <v>44</v>
      </c>
      <c r="AR69" s="10">
        <v>11</v>
      </c>
      <c r="AS69" s="10">
        <v>15</v>
      </c>
      <c r="AT69" s="10">
        <v>20004</v>
      </c>
      <c r="AU69" s="10">
        <v>300</v>
      </c>
      <c r="AV69" s="10">
        <f t="shared" si="25"/>
        <v>2115</v>
      </c>
      <c r="AW69" s="10">
        <f t="shared" si="26"/>
        <v>1480</v>
      </c>
      <c r="AX69" s="10">
        <v>110</v>
      </c>
      <c r="AY69" s="10">
        <v>15</v>
      </c>
      <c r="AZ69" s="11"/>
      <c r="BA69" s="11"/>
      <c r="BB69" s="11"/>
      <c r="BC69" s="11"/>
      <c r="BD69" s="11"/>
      <c r="BE69" s="11"/>
      <c r="BF69" s="11"/>
      <c r="BG69" s="11"/>
      <c r="BH69" s="28">
        <f t="shared" si="7"/>
        <v>3</v>
      </c>
      <c r="BI69" s="11"/>
      <c r="BJ69" s="11"/>
      <c r="BK69" s="11"/>
      <c r="BL69" s="11"/>
      <c r="BM69" s="11"/>
      <c r="BN69" s="11"/>
      <c r="BO69" s="11"/>
      <c r="BP69" s="10">
        <v>0</v>
      </c>
    </row>
    <row r="70" spans="1:68">
      <c r="A70" s="10">
        <v>1505</v>
      </c>
      <c r="B70" s="10" t="s">
        <v>205</v>
      </c>
      <c r="D70" s="10">
        <v>3</v>
      </c>
      <c r="E70" s="10" t="s">
        <v>232</v>
      </c>
      <c r="F70" s="10">
        <v>1</v>
      </c>
      <c r="H70" s="10">
        <v>400</v>
      </c>
      <c r="I70" s="10">
        <v>10</v>
      </c>
      <c r="J70" s="11">
        <v>150</v>
      </c>
      <c r="K70" s="10">
        <v>7</v>
      </c>
      <c r="L70" s="10">
        <v>0</v>
      </c>
      <c r="M70" s="10">
        <v>1</v>
      </c>
      <c r="N70" s="10">
        <v>100</v>
      </c>
      <c r="O70" s="10">
        <v>1000</v>
      </c>
      <c r="P70" s="10">
        <v>5</v>
      </c>
      <c r="Q70" s="10">
        <v>1</v>
      </c>
      <c r="R70" s="10">
        <v>0</v>
      </c>
      <c r="V70" s="10">
        <v>7005</v>
      </c>
      <c r="W70" s="11">
        <f t="shared" si="15"/>
        <v>5029</v>
      </c>
      <c r="X70" s="10">
        <v>0</v>
      </c>
      <c r="Y70" s="10">
        <v>1</v>
      </c>
      <c r="Z70" s="10">
        <v>1</v>
      </c>
      <c r="AC70" s="10">
        <v>0</v>
      </c>
      <c r="AE70" s="10" t="s">
        <v>122</v>
      </c>
      <c r="AF70" s="10" t="s">
        <v>541</v>
      </c>
      <c r="AI70" s="10">
        <v>9901</v>
      </c>
      <c r="AJ70" s="10">
        <v>5</v>
      </c>
      <c r="AK70" s="10">
        <v>5</v>
      </c>
      <c r="AL70" s="10">
        <f>AL71-90</f>
        <v>-259</v>
      </c>
      <c r="AM70" s="10">
        <v>-35</v>
      </c>
      <c r="AN70" s="10">
        <v>1</v>
      </c>
      <c r="AO70" s="10">
        <f t="shared" si="24"/>
        <v>44</v>
      </c>
      <c r="AP70" s="10">
        <v>11</v>
      </c>
      <c r="AQ70" s="10">
        <f t="shared" si="24"/>
        <v>44</v>
      </c>
      <c r="AR70" s="10">
        <v>11</v>
      </c>
      <c r="AS70" s="10">
        <v>15</v>
      </c>
      <c r="AT70" s="10">
        <v>20004</v>
      </c>
      <c r="AU70" s="10">
        <v>300</v>
      </c>
      <c r="AV70" s="10">
        <f t="shared" si="25"/>
        <v>2220</v>
      </c>
      <c r="AW70" s="10">
        <f t="shared" si="26"/>
        <v>1520</v>
      </c>
      <c r="AX70" s="10">
        <v>110</v>
      </c>
      <c r="AY70" s="10">
        <v>15</v>
      </c>
      <c r="AZ70" s="11"/>
      <c r="BA70" s="11"/>
      <c r="BB70" s="11"/>
      <c r="BC70" s="11"/>
      <c r="BD70" s="11"/>
      <c r="BE70" s="11"/>
      <c r="BF70" s="11"/>
      <c r="BG70" s="11"/>
      <c r="BH70" s="28">
        <f t="shared" si="7"/>
        <v>3</v>
      </c>
      <c r="BI70" s="11"/>
      <c r="BJ70" s="11"/>
      <c r="BK70" s="11"/>
      <c r="BL70" s="11"/>
      <c r="BM70" s="11"/>
      <c r="BN70" s="11"/>
      <c r="BO70" s="11"/>
      <c r="BP70" s="10">
        <v>0</v>
      </c>
    </row>
    <row r="71" spans="1:68">
      <c r="A71" s="10">
        <v>1506</v>
      </c>
      <c r="B71" s="10" t="s">
        <v>206</v>
      </c>
      <c r="D71" s="10">
        <v>3</v>
      </c>
      <c r="E71" s="10" t="s">
        <v>232</v>
      </c>
      <c r="F71" s="10">
        <v>1</v>
      </c>
      <c r="H71" s="10">
        <v>400</v>
      </c>
      <c r="I71" s="10">
        <v>10</v>
      </c>
      <c r="J71" s="11">
        <v>150</v>
      </c>
      <c r="K71" s="10">
        <v>8</v>
      </c>
      <c r="L71" s="10">
        <v>0</v>
      </c>
      <c r="M71" s="10">
        <v>1</v>
      </c>
      <c r="N71" s="10">
        <v>100</v>
      </c>
      <c r="O71" s="10">
        <v>1000</v>
      </c>
      <c r="P71" s="10">
        <v>5</v>
      </c>
      <c r="Q71" s="10">
        <v>1</v>
      </c>
      <c r="R71" s="10">
        <v>0</v>
      </c>
      <c r="V71" s="10">
        <v>7005</v>
      </c>
      <c r="W71" s="11">
        <f t="shared" si="15"/>
        <v>5030</v>
      </c>
      <c r="X71" s="10">
        <v>0</v>
      </c>
      <c r="Y71" s="10">
        <v>1</v>
      </c>
      <c r="Z71" s="10">
        <v>1</v>
      </c>
      <c r="AA71" s="10">
        <v>3</v>
      </c>
      <c r="AB71" s="10">
        <v>20</v>
      </c>
      <c r="AC71" s="10">
        <v>3</v>
      </c>
      <c r="AD71" s="10">
        <v>50</v>
      </c>
      <c r="AE71" s="10" t="s">
        <v>123</v>
      </c>
      <c r="AF71" s="10" t="s">
        <v>544</v>
      </c>
      <c r="AI71" s="10">
        <v>9901</v>
      </c>
      <c r="AJ71" s="10">
        <v>5</v>
      </c>
      <c r="AK71" s="10">
        <v>6</v>
      </c>
      <c r="AL71" s="10">
        <v>-169</v>
      </c>
      <c r="AM71" s="10">
        <v>-35</v>
      </c>
      <c r="AN71" s="10">
        <v>1</v>
      </c>
      <c r="AO71" s="10">
        <f t="shared" si="24"/>
        <v>48</v>
      </c>
      <c r="AP71" s="10">
        <v>12</v>
      </c>
      <c r="AQ71" s="10">
        <f t="shared" si="24"/>
        <v>48</v>
      </c>
      <c r="AR71" s="10">
        <v>12</v>
      </c>
      <c r="AS71" s="10">
        <v>15</v>
      </c>
      <c r="AT71" s="10">
        <v>20004</v>
      </c>
      <c r="AU71" s="10">
        <v>300</v>
      </c>
      <c r="AV71" s="10">
        <f t="shared" si="25"/>
        <v>2325</v>
      </c>
      <c r="AW71" s="10">
        <f t="shared" si="26"/>
        <v>1560</v>
      </c>
      <c r="AX71" s="10">
        <v>115</v>
      </c>
      <c r="AY71" s="10">
        <v>15</v>
      </c>
      <c r="AZ71" s="11"/>
      <c r="BA71" s="11"/>
      <c r="BB71" s="11"/>
      <c r="BC71" s="11"/>
      <c r="BD71" s="11"/>
      <c r="BE71" s="11"/>
      <c r="BF71" s="11"/>
      <c r="BG71" s="11"/>
      <c r="BH71" s="28">
        <f t="shared" si="7"/>
        <v>3</v>
      </c>
      <c r="BI71" s="11"/>
      <c r="BJ71" s="11"/>
      <c r="BK71" s="11"/>
      <c r="BL71" s="11"/>
      <c r="BM71" s="11"/>
      <c r="BN71" s="11"/>
      <c r="BO71" s="11"/>
      <c r="BP71" s="10">
        <v>0</v>
      </c>
    </row>
    <row r="72" spans="1:68">
      <c r="A72" s="10" t="s">
        <v>539</v>
      </c>
      <c r="B72" s="10" t="s">
        <v>207</v>
      </c>
      <c r="D72" s="10">
        <v>3</v>
      </c>
      <c r="E72" s="10" t="s">
        <v>232</v>
      </c>
      <c r="F72" s="10">
        <v>1</v>
      </c>
      <c r="H72" s="10">
        <v>400</v>
      </c>
      <c r="I72" s="10">
        <v>10</v>
      </c>
      <c r="J72" s="11">
        <v>150</v>
      </c>
      <c r="K72" s="10">
        <v>9</v>
      </c>
      <c r="L72" s="10">
        <v>0</v>
      </c>
      <c r="M72" s="10">
        <v>1</v>
      </c>
      <c r="N72" s="10">
        <v>100</v>
      </c>
      <c r="O72" s="10">
        <v>1000</v>
      </c>
      <c r="P72" s="10">
        <v>5</v>
      </c>
      <c r="Q72" s="10">
        <v>1</v>
      </c>
      <c r="R72" s="10">
        <v>0</v>
      </c>
      <c r="V72" s="10">
        <v>7005</v>
      </c>
      <c r="W72" s="11"/>
      <c r="X72" s="10">
        <v>0</v>
      </c>
      <c r="Y72" s="10">
        <v>1</v>
      </c>
      <c r="Z72" s="10">
        <v>1</v>
      </c>
      <c r="AC72" s="10">
        <v>0</v>
      </c>
      <c r="AE72" s="10" t="s">
        <v>124</v>
      </c>
      <c r="AF72" s="10">
        <v>1</v>
      </c>
      <c r="AI72" s="10">
        <v>9901</v>
      </c>
      <c r="AJ72" s="10">
        <v>0</v>
      </c>
      <c r="AK72" s="10">
        <v>7</v>
      </c>
      <c r="AL72" s="10">
        <v>0</v>
      </c>
      <c r="AM72" s="10">
        <v>-35</v>
      </c>
      <c r="AN72" s="10">
        <v>1</v>
      </c>
      <c r="AO72" s="10">
        <f t="shared" si="24"/>
        <v>48</v>
      </c>
      <c r="AP72" s="10">
        <v>12</v>
      </c>
      <c r="AQ72" s="10">
        <f t="shared" si="24"/>
        <v>48</v>
      </c>
      <c r="AR72" s="10">
        <v>12</v>
      </c>
      <c r="AS72" s="10">
        <v>15</v>
      </c>
      <c r="AT72" s="10">
        <v>20004</v>
      </c>
      <c r="AU72" s="10">
        <v>300</v>
      </c>
      <c r="AV72" s="10">
        <f t="shared" si="25"/>
        <v>2430</v>
      </c>
      <c r="AW72" s="10">
        <f t="shared" si="26"/>
        <v>1600</v>
      </c>
      <c r="AX72" s="10">
        <v>115</v>
      </c>
      <c r="AY72" s="10">
        <v>15</v>
      </c>
      <c r="AZ72" s="11"/>
      <c r="BA72" s="11"/>
      <c r="BB72" s="11"/>
      <c r="BC72" s="11"/>
      <c r="BD72" s="11"/>
      <c r="BE72" s="11"/>
      <c r="BF72" s="11"/>
      <c r="BG72" s="11"/>
      <c r="BH72" s="28">
        <f t="shared" si="7"/>
        <v>3</v>
      </c>
      <c r="BI72" s="11"/>
      <c r="BJ72" s="11"/>
      <c r="BK72" s="11"/>
      <c r="BL72" s="11"/>
      <c r="BM72" s="11"/>
      <c r="BN72" s="11"/>
      <c r="BO72" s="11"/>
      <c r="BP72" s="10">
        <v>0</v>
      </c>
    </row>
    <row r="73" spans="1:68">
      <c r="A73" s="10" t="s">
        <v>539</v>
      </c>
      <c r="B73" s="10" t="s">
        <v>208</v>
      </c>
      <c r="D73" s="10">
        <v>3</v>
      </c>
      <c r="E73" s="10" t="s">
        <v>232</v>
      </c>
      <c r="F73" s="10">
        <v>1</v>
      </c>
      <c r="H73" s="10">
        <v>400</v>
      </c>
      <c r="I73" s="10">
        <v>10</v>
      </c>
      <c r="J73" s="11">
        <v>150</v>
      </c>
      <c r="K73" s="10">
        <v>10</v>
      </c>
      <c r="L73" s="10">
        <v>0</v>
      </c>
      <c r="M73" s="10">
        <v>1</v>
      </c>
      <c r="N73" s="10">
        <v>100</v>
      </c>
      <c r="O73" s="10">
        <v>1000</v>
      </c>
      <c r="P73" s="10">
        <v>5</v>
      </c>
      <c r="Q73" s="10">
        <v>1</v>
      </c>
      <c r="R73" s="10">
        <v>0</v>
      </c>
      <c r="V73" s="10">
        <v>7005</v>
      </c>
      <c r="W73" s="11"/>
      <c r="X73" s="10">
        <v>0</v>
      </c>
      <c r="Y73" s="10">
        <v>1</v>
      </c>
      <c r="Z73" s="10">
        <v>1</v>
      </c>
      <c r="AA73" s="10">
        <v>3</v>
      </c>
      <c r="AB73" s="10">
        <v>20</v>
      </c>
      <c r="AC73" s="10">
        <v>3</v>
      </c>
      <c r="AD73" s="10">
        <v>50</v>
      </c>
      <c r="AE73" s="10" t="s">
        <v>125</v>
      </c>
      <c r="AF73" s="10">
        <v>4</v>
      </c>
      <c r="AI73" s="10">
        <v>9901</v>
      </c>
      <c r="AJ73" s="10">
        <v>0</v>
      </c>
      <c r="AK73" s="10">
        <v>8</v>
      </c>
      <c r="AL73" s="10">
        <v>0</v>
      </c>
      <c r="AM73" s="10">
        <v>-35</v>
      </c>
      <c r="AN73" s="10">
        <v>1</v>
      </c>
      <c r="AO73" s="10">
        <f t="shared" si="24"/>
        <v>48</v>
      </c>
      <c r="AP73" s="10">
        <v>12</v>
      </c>
      <c r="AQ73" s="10">
        <f t="shared" si="24"/>
        <v>48</v>
      </c>
      <c r="AR73" s="10">
        <v>12</v>
      </c>
      <c r="AS73" s="10">
        <v>15</v>
      </c>
      <c r="AT73" s="10">
        <v>20004</v>
      </c>
      <c r="AU73" s="10">
        <v>300</v>
      </c>
      <c r="AV73" s="10">
        <f t="shared" si="25"/>
        <v>2535</v>
      </c>
      <c r="AW73" s="10">
        <f t="shared" si="26"/>
        <v>1640</v>
      </c>
      <c r="AX73" s="10">
        <v>115</v>
      </c>
      <c r="AY73" s="10">
        <v>15</v>
      </c>
      <c r="AZ73" s="11"/>
      <c r="BA73" s="11"/>
      <c r="BB73" s="11"/>
      <c r="BC73" s="11"/>
      <c r="BD73" s="11"/>
      <c r="BE73" s="11"/>
      <c r="BF73" s="11"/>
      <c r="BG73" s="11"/>
      <c r="BH73" s="28">
        <f t="shared" si="7"/>
        <v>3</v>
      </c>
      <c r="BI73" s="11"/>
      <c r="BJ73" s="11"/>
      <c r="BK73" s="11"/>
      <c r="BL73" s="11"/>
      <c r="BM73" s="11"/>
      <c r="BN73" s="11"/>
      <c r="BO73" s="11"/>
      <c r="BP73" s="10">
        <v>0</v>
      </c>
    </row>
    <row r="74" spans="1:68">
      <c r="J74" s="11"/>
      <c r="W74" s="11"/>
      <c r="AZ74" s="11"/>
      <c r="BA74" s="11"/>
      <c r="BB74" s="11"/>
      <c r="BC74" s="11"/>
      <c r="BD74" s="11"/>
      <c r="BE74" s="11"/>
      <c r="BF74" s="11"/>
      <c r="BG74" s="11"/>
      <c r="BH74" s="28"/>
      <c r="BI74" s="11"/>
      <c r="BJ74" s="11"/>
      <c r="BK74" s="11"/>
      <c r="BL74" s="11"/>
      <c r="BM74" s="11"/>
      <c r="BN74" s="11"/>
      <c r="BO74" s="11"/>
    </row>
    <row r="75" spans="1:68" s="33" customFormat="1">
      <c r="A75" s="46" t="s">
        <v>470</v>
      </c>
      <c r="J75" s="41"/>
      <c r="W75" s="41"/>
      <c r="AZ75" s="11"/>
      <c r="BA75" s="41"/>
      <c r="BB75" s="41"/>
      <c r="BC75" s="41"/>
      <c r="BD75" s="41"/>
      <c r="BE75" s="41"/>
      <c r="BF75" s="41"/>
      <c r="BG75" s="41"/>
      <c r="BH75" s="42" t="str">
        <f t="shared" ref="BH75:BH83" si="27">IF(D75="","",D75)</f>
        <v/>
      </c>
      <c r="BI75" s="41"/>
      <c r="BJ75" s="41"/>
      <c r="BK75" s="41"/>
      <c r="BL75" s="41"/>
      <c r="BM75" s="41"/>
      <c r="BN75" s="41"/>
      <c r="BO75" s="41"/>
    </row>
    <row r="76" spans="1:68">
      <c r="A76" s="10">
        <v>10101</v>
      </c>
      <c r="B76" s="10" t="s">
        <v>512</v>
      </c>
      <c r="D76" s="10">
        <v>3</v>
      </c>
      <c r="E76" s="10" t="s">
        <v>472</v>
      </c>
      <c r="F76" s="10">
        <v>2</v>
      </c>
      <c r="H76" s="10">
        <v>600</v>
      </c>
      <c r="I76" s="10">
        <v>10</v>
      </c>
      <c r="J76" s="11">
        <v>150</v>
      </c>
      <c r="K76" s="10">
        <v>10</v>
      </c>
      <c r="L76" s="10">
        <v>0</v>
      </c>
      <c r="M76" s="10">
        <v>1</v>
      </c>
      <c r="N76" s="10">
        <v>100</v>
      </c>
      <c r="O76" s="10">
        <v>1000</v>
      </c>
      <c r="P76" s="10">
        <v>5</v>
      </c>
      <c r="Q76" s="10">
        <v>1</v>
      </c>
      <c r="R76" s="10">
        <v>0</v>
      </c>
      <c r="V76" s="10">
        <v>7001</v>
      </c>
      <c r="W76" s="11">
        <v>12001</v>
      </c>
      <c r="X76" s="10">
        <v>3</v>
      </c>
      <c r="Y76" s="10">
        <v>1</v>
      </c>
      <c r="Z76" s="10">
        <v>1</v>
      </c>
      <c r="AA76" s="10">
        <v>2</v>
      </c>
      <c r="AB76" s="10">
        <v>100</v>
      </c>
      <c r="AC76" s="10">
        <v>3</v>
      </c>
      <c r="AD76" s="10">
        <v>50</v>
      </c>
      <c r="AE76" s="10" t="s">
        <v>125</v>
      </c>
      <c r="AF76" s="10">
        <v>2</v>
      </c>
      <c r="AG76" s="10">
        <v>1101</v>
      </c>
      <c r="AH76" s="53">
        <v>10801</v>
      </c>
      <c r="AK76" s="10">
        <v>1</v>
      </c>
      <c r="AL76" s="10">
        <v>155</v>
      </c>
      <c r="AM76" s="10">
        <v>-38</v>
      </c>
      <c r="AN76" s="10">
        <v>1</v>
      </c>
      <c r="AO76" s="10">
        <f t="shared" ref="AO76:AO83" si="28">AP76*4</f>
        <v>4</v>
      </c>
      <c r="AP76" s="10">
        <v>1</v>
      </c>
      <c r="AQ76" s="10">
        <f t="shared" ref="AQ76:AQ83" si="29">AR76*4</f>
        <v>4</v>
      </c>
      <c r="AR76" s="10">
        <v>1</v>
      </c>
      <c r="AS76" s="10">
        <v>15</v>
      </c>
      <c r="AT76" s="10">
        <v>20001</v>
      </c>
      <c r="AU76" s="10">
        <v>3600</v>
      </c>
      <c r="AV76" s="10">
        <v>350</v>
      </c>
      <c r="AW76" s="10">
        <v>400</v>
      </c>
      <c r="AX76" s="10">
        <v>30</v>
      </c>
      <c r="AY76" s="10">
        <v>15</v>
      </c>
      <c r="AZ76" s="11"/>
      <c r="BA76" s="11"/>
      <c r="BB76" s="11"/>
      <c r="BC76" s="11"/>
      <c r="BD76" s="11"/>
      <c r="BE76" s="11"/>
      <c r="BF76" s="11"/>
      <c r="BG76" s="11"/>
      <c r="BH76" s="28">
        <f t="shared" si="27"/>
        <v>3</v>
      </c>
      <c r="BI76" s="11"/>
      <c r="BJ76" s="11"/>
      <c r="BK76" s="11"/>
      <c r="BL76" s="11"/>
      <c r="BM76" s="11"/>
      <c r="BN76" s="11"/>
      <c r="BO76" s="11"/>
      <c r="BP76" s="10">
        <v>0</v>
      </c>
    </row>
    <row r="77" spans="1:68">
      <c r="A77" s="10">
        <v>10102</v>
      </c>
      <c r="B77" s="10" t="s">
        <v>513</v>
      </c>
      <c r="D77" s="10">
        <v>3</v>
      </c>
      <c r="E77" s="10" t="s">
        <v>473</v>
      </c>
      <c r="F77" s="10">
        <v>2</v>
      </c>
      <c r="H77" s="10">
        <v>600</v>
      </c>
      <c r="I77" s="10">
        <v>10</v>
      </c>
      <c r="J77" s="11">
        <v>150</v>
      </c>
      <c r="K77" s="10">
        <v>1</v>
      </c>
      <c r="L77" s="10">
        <v>0</v>
      </c>
      <c r="M77" s="10">
        <v>1</v>
      </c>
      <c r="N77" s="10">
        <v>100</v>
      </c>
      <c r="O77" s="10">
        <v>1000</v>
      </c>
      <c r="P77" s="10">
        <v>5</v>
      </c>
      <c r="Q77" s="10">
        <v>1</v>
      </c>
      <c r="R77" s="10">
        <v>0</v>
      </c>
      <c r="V77" s="10">
        <v>7001</v>
      </c>
      <c r="W77" s="11">
        <v>12001</v>
      </c>
      <c r="X77" s="10">
        <v>3</v>
      </c>
      <c r="Y77" s="10">
        <v>1</v>
      </c>
      <c r="Z77" s="10">
        <v>1</v>
      </c>
      <c r="AA77" s="10">
        <v>2</v>
      </c>
      <c r="AB77" s="10">
        <v>100</v>
      </c>
      <c r="AC77" s="10">
        <v>3</v>
      </c>
      <c r="AD77" s="10">
        <v>50</v>
      </c>
      <c r="AE77" s="10" t="s">
        <v>116</v>
      </c>
      <c r="AF77" s="10">
        <v>1</v>
      </c>
      <c r="AG77" s="10">
        <v>1102</v>
      </c>
      <c r="AH77" s="53">
        <v>10802</v>
      </c>
      <c r="AK77" s="10">
        <v>2</v>
      </c>
      <c r="AL77" s="10">
        <v>241</v>
      </c>
      <c r="AM77" s="10">
        <v>-56</v>
      </c>
      <c r="AN77" s="10">
        <v>1</v>
      </c>
      <c r="AO77" s="10">
        <f t="shared" si="28"/>
        <v>4</v>
      </c>
      <c r="AP77" s="10">
        <v>1</v>
      </c>
      <c r="AQ77" s="10">
        <f t="shared" si="29"/>
        <v>4</v>
      </c>
      <c r="AR77" s="10">
        <v>1</v>
      </c>
      <c r="AS77" s="10">
        <v>15</v>
      </c>
      <c r="AT77" s="10">
        <v>20001</v>
      </c>
      <c r="AU77" s="10">
        <v>3600</v>
      </c>
      <c r="AV77" s="10">
        <v>385</v>
      </c>
      <c r="AW77" s="10">
        <v>440</v>
      </c>
      <c r="AX77" s="10">
        <v>35</v>
      </c>
      <c r="AY77" s="10">
        <v>15</v>
      </c>
      <c r="AZ77" s="11"/>
      <c r="BA77" s="11"/>
      <c r="BB77" s="11"/>
      <c r="BC77" s="11"/>
      <c r="BD77" s="11"/>
      <c r="BE77" s="11"/>
      <c r="BF77" s="11"/>
      <c r="BG77" s="11"/>
      <c r="BH77" s="28">
        <f t="shared" si="27"/>
        <v>3</v>
      </c>
      <c r="BI77" s="11"/>
      <c r="BJ77" s="11"/>
      <c r="BK77" s="11"/>
      <c r="BL77" s="11"/>
      <c r="BM77" s="11"/>
      <c r="BN77" s="11"/>
      <c r="BO77" s="11"/>
      <c r="BP77" s="10">
        <v>0</v>
      </c>
    </row>
    <row r="78" spans="1:68">
      <c r="A78" s="10">
        <v>10103</v>
      </c>
      <c r="B78" s="10" t="s">
        <v>514</v>
      </c>
      <c r="D78" s="10">
        <v>6</v>
      </c>
      <c r="E78" s="10" t="s">
        <v>474</v>
      </c>
      <c r="F78" s="10">
        <v>2</v>
      </c>
      <c r="H78" s="10">
        <v>600</v>
      </c>
      <c r="I78" s="10">
        <v>10</v>
      </c>
      <c r="J78" s="11">
        <v>150</v>
      </c>
      <c r="K78" s="10">
        <v>2</v>
      </c>
      <c r="L78" s="10">
        <v>0</v>
      </c>
      <c r="M78" s="10">
        <v>1</v>
      </c>
      <c r="N78" s="10">
        <v>100</v>
      </c>
      <c r="O78" s="10">
        <v>1000</v>
      </c>
      <c r="P78" s="10">
        <v>5</v>
      </c>
      <c r="Q78" s="10">
        <v>1</v>
      </c>
      <c r="R78" s="10">
        <v>0</v>
      </c>
      <c r="V78" s="10">
        <v>7001</v>
      </c>
      <c r="W78" s="11">
        <v>12001</v>
      </c>
      <c r="X78" s="10">
        <v>3</v>
      </c>
      <c r="Y78" s="10">
        <v>1</v>
      </c>
      <c r="Z78" s="10">
        <v>1</v>
      </c>
      <c r="AA78" s="10">
        <v>2</v>
      </c>
      <c r="AB78" s="10">
        <v>100</v>
      </c>
      <c r="AC78" s="10">
        <v>3</v>
      </c>
      <c r="AD78" s="10">
        <v>50</v>
      </c>
      <c r="AE78" s="10" t="s">
        <v>117</v>
      </c>
      <c r="AF78" s="10">
        <v>2</v>
      </c>
      <c r="AG78" s="10">
        <v>1103</v>
      </c>
      <c r="AH78" s="53">
        <v>10803</v>
      </c>
      <c r="AK78" s="10">
        <v>3</v>
      </c>
      <c r="AL78" s="10">
        <v>339</v>
      </c>
      <c r="AM78" s="10">
        <v>-44</v>
      </c>
      <c r="AN78" s="10">
        <v>1</v>
      </c>
      <c r="AO78" s="10">
        <f t="shared" si="28"/>
        <v>8</v>
      </c>
      <c r="AP78" s="10">
        <v>2</v>
      </c>
      <c r="AQ78" s="10">
        <f t="shared" si="29"/>
        <v>8</v>
      </c>
      <c r="AR78" s="10">
        <v>2</v>
      </c>
      <c r="AS78" s="10">
        <v>15</v>
      </c>
      <c r="AT78" s="10">
        <v>20001</v>
      </c>
      <c r="AU78" s="10">
        <v>3600</v>
      </c>
      <c r="AV78" s="10">
        <v>420</v>
      </c>
      <c r="AW78" s="10">
        <v>480</v>
      </c>
      <c r="AX78" s="10">
        <v>35</v>
      </c>
      <c r="AY78" s="10">
        <v>15</v>
      </c>
      <c r="AZ78" s="11"/>
      <c r="BA78" s="11"/>
      <c r="BB78" s="11"/>
      <c r="BC78" s="11"/>
      <c r="BD78" s="11"/>
      <c r="BE78" s="11"/>
      <c r="BF78" s="11"/>
      <c r="BG78" s="11"/>
      <c r="BH78" s="28">
        <f t="shared" si="27"/>
        <v>6</v>
      </c>
      <c r="BI78" s="11"/>
      <c r="BJ78" s="11"/>
      <c r="BK78" s="11"/>
      <c r="BL78" s="11"/>
      <c r="BM78" s="11"/>
      <c r="BN78" s="11"/>
      <c r="BO78" s="11"/>
      <c r="BP78" s="10">
        <v>0</v>
      </c>
    </row>
    <row r="79" spans="1:68">
      <c r="A79" s="10">
        <v>10104</v>
      </c>
      <c r="B79" s="10" t="s">
        <v>515</v>
      </c>
      <c r="D79" s="10">
        <v>8</v>
      </c>
      <c r="E79" s="10" t="s">
        <v>475</v>
      </c>
      <c r="F79" s="10">
        <v>2</v>
      </c>
      <c r="H79" s="10">
        <v>600</v>
      </c>
      <c r="I79" s="10">
        <v>10</v>
      </c>
      <c r="J79" s="11">
        <v>580</v>
      </c>
      <c r="K79" s="10">
        <v>3</v>
      </c>
      <c r="L79" s="10">
        <v>0</v>
      </c>
      <c r="M79" s="10">
        <v>1</v>
      </c>
      <c r="N79" s="10">
        <v>100</v>
      </c>
      <c r="O79" s="10">
        <v>1000</v>
      </c>
      <c r="P79" s="10">
        <v>5</v>
      </c>
      <c r="Q79" s="10">
        <v>1</v>
      </c>
      <c r="R79" s="10">
        <v>0</v>
      </c>
      <c r="V79" s="10">
        <v>7001</v>
      </c>
      <c r="W79" s="11">
        <v>12001</v>
      </c>
      <c r="X79" s="10">
        <v>3</v>
      </c>
      <c r="Y79" s="10">
        <v>1</v>
      </c>
      <c r="Z79" s="10">
        <v>1</v>
      </c>
      <c r="AA79" s="10">
        <v>2</v>
      </c>
      <c r="AB79" s="10">
        <v>100</v>
      </c>
      <c r="AC79" s="10">
        <v>3</v>
      </c>
      <c r="AD79" s="10">
        <v>50</v>
      </c>
      <c r="AE79" s="10" t="s">
        <v>118</v>
      </c>
      <c r="AF79" s="10">
        <v>1</v>
      </c>
      <c r="AG79" s="10">
        <v>1104</v>
      </c>
      <c r="AH79" s="53">
        <v>10804</v>
      </c>
      <c r="AK79" s="10">
        <v>4</v>
      </c>
      <c r="AL79" s="10">
        <v>448</v>
      </c>
      <c r="AM79" s="10">
        <v>-40</v>
      </c>
      <c r="AN79" s="10">
        <v>1</v>
      </c>
      <c r="AO79" s="10">
        <f t="shared" si="28"/>
        <v>8</v>
      </c>
      <c r="AP79" s="10">
        <v>2</v>
      </c>
      <c r="AQ79" s="10">
        <f t="shared" si="29"/>
        <v>8</v>
      </c>
      <c r="AR79" s="10">
        <v>2</v>
      </c>
      <c r="AS79" s="10">
        <v>15</v>
      </c>
      <c r="AT79" s="10">
        <v>20001</v>
      </c>
      <c r="AU79" s="10">
        <v>3600</v>
      </c>
      <c r="AV79" s="10">
        <v>455</v>
      </c>
      <c r="AW79" s="10">
        <v>520</v>
      </c>
      <c r="AX79" s="10">
        <v>40</v>
      </c>
      <c r="AY79" s="10">
        <v>15</v>
      </c>
      <c r="AZ79" s="11"/>
      <c r="BA79" s="11"/>
      <c r="BB79" s="11"/>
      <c r="BC79" s="11"/>
      <c r="BD79" s="11"/>
      <c r="BE79" s="11"/>
      <c r="BF79" s="11"/>
      <c r="BG79" s="11"/>
      <c r="BH79" s="28">
        <f t="shared" si="27"/>
        <v>8</v>
      </c>
      <c r="BI79" s="11"/>
      <c r="BJ79" s="11"/>
      <c r="BK79" s="11"/>
      <c r="BL79" s="11"/>
      <c r="BM79" s="11"/>
      <c r="BN79" s="11"/>
      <c r="BO79" s="11"/>
      <c r="BP79" s="10">
        <v>0</v>
      </c>
    </row>
    <row r="80" spans="1:68">
      <c r="A80" s="10">
        <v>10105</v>
      </c>
      <c r="B80" s="10" t="s">
        <v>516</v>
      </c>
      <c r="D80" s="10">
        <v>3</v>
      </c>
      <c r="E80" s="10" t="s">
        <v>476</v>
      </c>
      <c r="F80" s="10">
        <v>2</v>
      </c>
      <c r="H80" s="10">
        <v>600</v>
      </c>
      <c r="I80" s="10">
        <v>10</v>
      </c>
      <c r="J80" s="11">
        <v>150</v>
      </c>
      <c r="K80" s="10">
        <v>4</v>
      </c>
      <c r="L80" s="10">
        <v>0</v>
      </c>
      <c r="M80" s="10">
        <v>1</v>
      </c>
      <c r="N80" s="10">
        <v>100</v>
      </c>
      <c r="O80" s="10">
        <v>1000</v>
      </c>
      <c r="P80" s="10">
        <v>5</v>
      </c>
      <c r="Q80" s="10">
        <v>1</v>
      </c>
      <c r="R80" s="10">
        <v>0</v>
      </c>
      <c r="V80" s="10">
        <v>7001</v>
      </c>
      <c r="W80" s="11">
        <v>12001</v>
      </c>
      <c r="X80" s="10">
        <v>3</v>
      </c>
      <c r="Y80" s="10">
        <v>1</v>
      </c>
      <c r="Z80" s="10">
        <v>1</v>
      </c>
      <c r="AA80" s="10">
        <v>2</v>
      </c>
      <c r="AB80" s="10">
        <v>100</v>
      </c>
      <c r="AC80" s="10">
        <v>3</v>
      </c>
      <c r="AD80" s="10">
        <v>50</v>
      </c>
      <c r="AE80" s="10" t="s">
        <v>119</v>
      </c>
      <c r="AF80" s="10">
        <v>2</v>
      </c>
      <c r="AG80" s="10">
        <v>1105</v>
      </c>
      <c r="AH80" s="53">
        <v>10805</v>
      </c>
      <c r="AK80" s="10">
        <v>5</v>
      </c>
      <c r="AL80" s="10">
        <v>549</v>
      </c>
      <c r="AM80" s="10">
        <v>-48</v>
      </c>
      <c r="AN80" s="10">
        <v>1</v>
      </c>
      <c r="AO80" s="10">
        <f t="shared" si="28"/>
        <v>12</v>
      </c>
      <c r="AP80" s="10">
        <v>3</v>
      </c>
      <c r="AQ80" s="10">
        <f t="shared" si="29"/>
        <v>12</v>
      </c>
      <c r="AR80" s="10">
        <v>3</v>
      </c>
      <c r="AS80" s="10">
        <v>15</v>
      </c>
      <c r="AT80" s="10">
        <v>20001</v>
      </c>
      <c r="AU80" s="10">
        <v>3600</v>
      </c>
      <c r="AV80" s="10">
        <v>490</v>
      </c>
      <c r="AW80" s="10">
        <v>560</v>
      </c>
      <c r="AX80" s="10">
        <v>40</v>
      </c>
      <c r="AY80" s="10">
        <v>15</v>
      </c>
      <c r="AZ80" s="11"/>
      <c r="BA80" s="11"/>
      <c r="BB80" s="11"/>
      <c r="BC80" s="11"/>
      <c r="BD80" s="11"/>
      <c r="BE80" s="11"/>
      <c r="BF80" s="11"/>
      <c r="BG80" s="11"/>
      <c r="BH80" s="28">
        <f t="shared" si="27"/>
        <v>3</v>
      </c>
      <c r="BI80" s="11"/>
      <c r="BJ80" s="11"/>
      <c r="BK80" s="11"/>
      <c r="BL80" s="11"/>
      <c r="BM80" s="11"/>
      <c r="BN80" s="11"/>
      <c r="BO80" s="11"/>
      <c r="BP80" s="10">
        <v>0</v>
      </c>
    </row>
    <row r="81" spans="1:68">
      <c r="A81" s="10">
        <v>10106</v>
      </c>
      <c r="B81" s="10" t="s">
        <v>517</v>
      </c>
      <c r="D81" s="10">
        <v>9</v>
      </c>
      <c r="E81" s="10" t="s">
        <v>477</v>
      </c>
      <c r="F81" s="10">
        <v>2</v>
      </c>
      <c r="H81" s="10">
        <v>600</v>
      </c>
      <c r="I81" s="10">
        <v>10</v>
      </c>
      <c r="J81" s="11">
        <v>150</v>
      </c>
      <c r="K81" s="10">
        <v>11</v>
      </c>
      <c r="L81" s="10">
        <v>0</v>
      </c>
      <c r="M81" s="10">
        <v>1</v>
      </c>
      <c r="N81" s="10">
        <v>100</v>
      </c>
      <c r="O81" s="10">
        <v>1000</v>
      </c>
      <c r="P81" s="10">
        <v>5</v>
      </c>
      <c r="Q81" s="10">
        <v>1</v>
      </c>
      <c r="R81" s="10">
        <v>0</v>
      </c>
      <c r="V81" s="10">
        <v>7001</v>
      </c>
      <c r="W81" s="11">
        <v>12001</v>
      </c>
      <c r="X81" s="10">
        <v>3</v>
      </c>
      <c r="Y81" s="10">
        <v>1</v>
      </c>
      <c r="Z81" s="10">
        <v>1</v>
      </c>
      <c r="AA81" s="10">
        <v>2</v>
      </c>
      <c r="AB81" s="10">
        <v>100</v>
      </c>
      <c r="AC81" s="10">
        <v>3</v>
      </c>
      <c r="AD81" s="10">
        <v>50</v>
      </c>
      <c r="AE81" s="10" t="s">
        <v>126</v>
      </c>
      <c r="AF81" s="10">
        <v>1</v>
      </c>
      <c r="AG81" s="10">
        <v>1106</v>
      </c>
      <c r="AH81" s="53">
        <v>10806</v>
      </c>
      <c r="AK81" s="10">
        <v>6</v>
      </c>
      <c r="AL81" s="10">
        <v>629</v>
      </c>
      <c r="AM81" s="10">
        <v>-49</v>
      </c>
      <c r="AN81" s="10">
        <v>1</v>
      </c>
      <c r="AO81" s="10">
        <f t="shared" si="28"/>
        <v>12</v>
      </c>
      <c r="AP81" s="10">
        <v>3</v>
      </c>
      <c r="AQ81" s="10">
        <f t="shared" si="29"/>
        <v>12</v>
      </c>
      <c r="AR81" s="10">
        <v>3</v>
      </c>
      <c r="AS81" s="10">
        <v>15</v>
      </c>
      <c r="AT81" s="10">
        <v>20001</v>
      </c>
      <c r="AU81" s="10">
        <v>3600</v>
      </c>
      <c r="AV81" s="10">
        <v>525</v>
      </c>
      <c r="AW81" s="10">
        <v>600</v>
      </c>
      <c r="AX81" s="10">
        <v>45</v>
      </c>
      <c r="AY81" s="10">
        <v>15</v>
      </c>
      <c r="AZ81" s="11"/>
      <c r="BA81" s="11"/>
      <c r="BB81" s="11"/>
      <c r="BC81" s="11"/>
      <c r="BD81" s="11"/>
      <c r="BE81" s="11"/>
      <c r="BF81" s="11"/>
      <c r="BG81" s="11"/>
      <c r="BH81" s="28">
        <f t="shared" si="27"/>
        <v>9</v>
      </c>
      <c r="BI81" s="11"/>
      <c r="BJ81" s="11"/>
      <c r="BK81" s="11"/>
      <c r="BL81" s="11"/>
      <c r="BM81" s="11"/>
      <c r="BN81" s="11"/>
      <c r="BO81" s="11"/>
      <c r="BP81" s="10">
        <v>0</v>
      </c>
    </row>
    <row r="82" spans="1:68">
      <c r="A82" s="10">
        <v>10107</v>
      </c>
      <c r="B82" s="10" t="s">
        <v>518</v>
      </c>
      <c r="D82" s="10">
        <v>9</v>
      </c>
      <c r="E82" s="10" t="s">
        <v>478</v>
      </c>
      <c r="F82" s="10">
        <v>2</v>
      </c>
      <c r="H82" s="10">
        <v>600</v>
      </c>
      <c r="I82" s="10">
        <v>10</v>
      </c>
      <c r="J82" s="11">
        <v>150</v>
      </c>
      <c r="K82" s="10">
        <v>5</v>
      </c>
      <c r="L82" s="10">
        <v>0</v>
      </c>
      <c r="M82" s="10">
        <v>1</v>
      </c>
      <c r="N82" s="10">
        <v>100</v>
      </c>
      <c r="O82" s="10">
        <v>1000</v>
      </c>
      <c r="P82" s="10">
        <v>5</v>
      </c>
      <c r="Q82" s="10">
        <v>1</v>
      </c>
      <c r="R82" s="10">
        <v>0</v>
      </c>
      <c r="V82" s="10">
        <v>7001</v>
      </c>
      <c r="W82" s="11">
        <v>12001</v>
      </c>
      <c r="X82" s="10">
        <v>3</v>
      </c>
      <c r="Y82" s="10">
        <v>1</v>
      </c>
      <c r="Z82" s="10">
        <v>1</v>
      </c>
      <c r="AA82" s="10">
        <v>2</v>
      </c>
      <c r="AB82" s="10">
        <v>100</v>
      </c>
      <c r="AC82" s="10">
        <v>3</v>
      </c>
      <c r="AD82" s="10">
        <v>50</v>
      </c>
      <c r="AE82" s="10" t="s">
        <v>120</v>
      </c>
      <c r="AF82" s="10">
        <v>2</v>
      </c>
      <c r="AG82" s="10">
        <v>1201</v>
      </c>
      <c r="AH82" s="53">
        <v>10802</v>
      </c>
      <c r="AK82" s="10">
        <v>7</v>
      </c>
      <c r="AL82" s="10">
        <v>720</v>
      </c>
      <c r="AM82" s="10">
        <v>-35</v>
      </c>
      <c r="AN82" s="10">
        <v>1</v>
      </c>
      <c r="AO82" s="10">
        <f t="shared" si="28"/>
        <v>16</v>
      </c>
      <c r="AP82" s="10">
        <v>4</v>
      </c>
      <c r="AQ82" s="10">
        <f t="shared" si="29"/>
        <v>16</v>
      </c>
      <c r="AR82" s="10">
        <v>4</v>
      </c>
      <c r="AS82" s="10">
        <v>15</v>
      </c>
      <c r="AT82" s="10">
        <v>20001</v>
      </c>
      <c r="AU82" s="10">
        <v>3600</v>
      </c>
      <c r="AV82" s="10">
        <v>210</v>
      </c>
      <c r="AW82" s="10">
        <f t="shared" ref="AW82:AW83" si="30">AW81+25</f>
        <v>625</v>
      </c>
      <c r="AX82" s="10">
        <v>45</v>
      </c>
      <c r="AY82" s="10">
        <v>15</v>
      </c>
      <c r="AZ82" s="11"/>
      <c r="BA82" s="11"/>
      <c r="BB82" s="11"/>
      <c r="BC82" s="11"/>
      <c r="BD82" s="11"/>
      <c r="BE82" s="11"/>
      <c r="BF82" s="11"/>
      <c r="BG82" s="11"/>
      <c r="BH82" s="28">
        <f t="shared" si="27"/>
        <v>9</v>
      </c>
      <c r="BI82" s="11"/>
      <c r="BJ82" s="11"/>
      <c r="BK82" s="11"/>
      <c r="BL82" s="11"/>
      <c r="BM82" s="11"/>
      <c r="BN82" s="11"/>
      <c r="BO82" s="11"/>
      <c r="BP82" s="10">
        <v>0</v>
      </c>
    </row>
    <row r="83" spans="1:68">
      <c r="A83" s="10">
        <v>10108</v>
      </c>
      <c r="B83" s="10" t="s">
        <v>519</v>
      </c>
      <c r="D83" s="10">
        <v>9</v>
      </c>
      <c r="E83" s="10" t="s">
        <v>479</v>
      </c>
      <c r="F83" s="10">
        <v>2</v>
      </c>
      <c r="H83" s="10">
        <v>600</v>
      </c>
      <c r="I83" s="10">
        <v>10</v>
      </c>
      <c r="J83" s="11">
        <v>150</v>
      </c>
      <c r="K83" s="10">
        <v>6</v>
      </c>
      <c r="L83" s="10">
        <v>0</v>
      </c>
      <c r="M83" s="10">
        <v>1</v>
      </c>
      <c r="N83" s="10">
        <v>100</v>
      </c>
      <c r="O83" s="10">
        <v>1000</v>
      </c>
      <c r="P83" s="10">
        <v>5</v>
      </c>
      <c r="Q83" s="10">
        <v>1</v>
      </c>
      <c r="R83" s="10">
        <v>0</v>
      </c>
      <c r="V83" s="10">
        <v>7001</v>
      </c>
      <c r="W83" s="11">
        <v>12001</v>
      </c>
      <c r="X83" s="10">
        <v>3</v>
      </c>
      <c r="Y83" s="10">
        <v>1</v>
      </c>
      <c r="Z83" s="10">
        <v>1</v>
      </c>
      <c r="AA83" s="10">
        <v>2</v>
      </c>
      <c r="AB83" s="10">
        <v>100</v>
      </c>
      <c r="AC83" s="10">
        <v>3</v>
      </c>
      <c r="AD83" s="10">
        <v>50</v>
      </c>
      <c r="AE83" s="10" t="s">
        <v>121</v>
      </c>
      <c r="AF83" s="10">
        <v>1</v>
      </c>
      <c r="AG83" s="10">
        <v>1202</v>
      </c>
      <c r="AH83" s="53">
        <v>10803</v>
      </c>
      <c r="AK83" s="10">
        <v>8</v>
      </c>
      <c r="AL83" s="10">
        <v>830</v>
      </c>
      <c r="AM83" s="10">
        <v>-40</v>
      </c>
      <c r="AN83" s="10">
        <v>1</v>
      </c>
      <c r="AO83" s="10">
        <f t="shared" si="28"/>
        <v>16</v>
      </c>
      <c r="AP83" s="10">
        <v>4</v>
      </c>
      <c r="AQ83" s="10">
        <f t="shared" si="29"/>
        <v>16</v>
      </c>
      <c r="AR83" s="10">
        <v>4</v>
      </c>
      <c r="AS83" s="10">
        <v>15</v>
      </c>
      <c r="AT83" s="10">
        <v>20001</v>
      </c>
      <c r="AU83" s="10">
        <v>3600</v>
      </c>
      <c r="AV83" s="10">
        <f>AV82+20</f>
        <v>230</v>
      </c>
      <c r="AW83" s="10">
        <f t="shared" si="30"/>
        <v>650</v>
      </c>
      <c r="AX83" s="10">
        <v>50</v>
      </c>
      <c r="AY83" s="10">
        <v>15</v>
      </c>
      <c r="AZ83" s="11"/>
      <c r="BA83" s="11"/>
      <c r="BB83" s="11"/>
      <c r="BC83" s="11"/>
      <c r="BD83" s="11"/>
      <c r="BE83" s="11"/>
      <c r="BF83" s="11"/>
      <c r="BG83" s="11"/>
      <c r="BH83" s="28">
        <f t="shared" si="27"/>
        <v>9</v>
      </c>
      <c r="BI83" s="11"/>
      <c r="BJ83" s="11"/>
      <c r="BK83" s="11"/>
      <c r="BL83" s="11"/>
      <c r="BM83" s="11"/>
      <c r="BN83" s="11"/>
      <c r="BO83" s="11"/>
      <c r="BP83" s="10">
        <v>0</v>
      </c>
    </row>
    <row r="84" spans="1:68">
      <c r="J84" s="11"/>
      <c r="W84" s="11"/>
      <c r="AZ84" s="11"/>
      <c r="BA84" s="11"/>
      <c r="BB84" s="11"/>
      <c r="BC84" s="11"/>
      <c r="BD84" s="11"/>
      <c r="BE84" s="11"/>
      <c r="BF84" s="11"/>
      <c r="BG84" s="11"/>
      <c r="BH84" s="28"/>
      <c r="BI84" s="11"/>
      <c r="BJ84" s="11"/>
      <c r="BK84" s="11"/>
      <c r="BL84" s="11"/>
      <c r="BM84" s="11"/>
      <c r="BN84" s="11"/>
      <c r="BO84" s="11"/>
    </row>
    <row r="85" spans="1:68" s="33" customFormat="1">
      <c r="A85" s="43" t="s">
        <v>492</v>
      </c>
      <c r="J85" s="41"/>
      <c r="W85" s="41"/>
      <c r="AZ85" s="11"/>
      <c r="BA85" s="41"/>
      <c r="BB85" s="41"/>
      <c r="BC85" s="41"/>
      <c r="BD85" s="41"/>
      <c r="BE85" s="41"/>
      <c r="BF85" s="41"/>
      <c r="BG85" s="41"/>
      <c r="BH85" s="42" t="str">
        <f t="shared" ref="BH85:BH93" si="31">IF(D85="","",D85)</f>
        <v/>
      </c>
      <c r="BI85" s="41"/>
      <c r="BJ85" s="41"/>
      <c r="BK85" s="41"/>
      <c r="BL85" s="41"/>
      <c r="BM85" s="41"/>
      <c r="BN85" s="41"/>
      <c r="BO85" s="41"/>
    </row>
    <row r="86" spans="1:68">
      <c r="A86" s="10">
        <v>10201</v>
      </c>
      <c r="B86" s="10" t="s">
        <v>520</v>
      </c>
      <c r="D86" s="10">
        <v>3</v>
      </c>
      <c r="E86" s="10" t="s">
        <v>493</v>
      </c>
      <c r="F86" s="10">
        <v>2</v>
      </c>
      <c r="H86" s="10">
        <v>600</v>
      </c>
      <c r="I86" s="10">
        <v>10</v>
      </c>
      <c r="J86" s="11">
        <v>150</v>
      </c>
      <c r="K86" s="10">
        <v>10</v>
      </c>
      <c r="L86" s="10">
        <v>0</v>
      </c>
      <c r="M86" s="10">
        <v>1</v>
      </c>
      <c r="N86" s="10">
        <v>100</v>
      </c>
      <c r="O86" s="10">
        <v>1000</v>
      </c>
      <c r="P86" s="10">
        <v>5</v>
      </c>
      <c r="Q86" s="10">
        <v>1</v>
      </c>
      <c r="R86" s="10">
        <v>0</v>
      </c>
      <c r="V86" s="10">
        <v>7001</v>
      </c>
      <c r="W86" s="11">
        <v>12002</v>
      </c>
      <c r="X86" s="10">
        <v>3</v>
      </c>
      <c r="Y86" s="10">
        <v>1</v>
      </c>
      <c r="Z86" s="10">
        <v>1</v>
      </c>
      <c r="AA86" s="10">
        <v>2</v>
      </c>
      <c r="AB86" s="10">
        <v>100</v>
      </c>
      <c r="AC86" s="10">
        <v>3</v>
      </c>
      <c r="AD86" s="10">
        <v>50</v>
      </c>
      <c r="AE86" s="10" t="s">
        <v>125</v>
      </c>
      <c r="AF86" s="10">
        <v>2</v>
      </c>
      <c r="AG86" s="10">
        <v>1203</v>
      </c>
      <c r="AH86" s="53">
        <v>10801</v>
      </c>
      <c r="AK86" s="10">
        <v>9</v>
      </c>
      <c r="AL86" s="10">
        <v>155</v>
      </c>
      <c r="AM86" s="10">
        <v>-38</v>
      </c>
      <c r="AN86" s="10">
        <v>1</v>
      </c>
      <c r="AO86" s="10">
        <f t="shared" ref="AO86:AO93" si="32">AP86*4</f>
        <v>4</v>
      </c>
      <c r="AP86" s="10">
        <v>1</v>
      </c>
      <c r="AQ86" s="10">
        <f t="shared" ref="AQ86:AQ93" si="33">AR86*4</f>
        <v>4</v>
      </c>
      <c r="AR86" s="10">
        <v>1</v>
      </c>
      <c r="AS86" s="10">
        <v>15</v>
      </c>
      <c r="AT86" s="10">
        <v>20001</v>
      </c>
      <c r="AU86" s="10">
        <v>3600</v>
      </c>
      <c r="AV86" s="10">
        <v>650</v>
      </c>
      <c r="AW86" s="10">
        <v>720</v>
      </c>
      <c r="AX86" s="10">
        <v>30</v>
      </c>
      <c r="AY86" s="10">
        <v>15</v>
      </c>
      <c r="AZ86" s="11"/>
      <c r="BA86" s="11"/>
      <c r="BB86" s="11"/>
      <c r="BC86" s="11"/>
      <c r="BD86" s="11"/>
      <c r="BE86" s="11"/>
      <c r="BF86" s="11"/>
      <c r="BG86" s="11"/>
      <c r="BH86" s="28">
        <f t="shared" si="31"/>
        <v>3</v>
      </c>
      <c r="BI86" s="11"/>
      <c r="BJ86" s="11"/>
      <c r="BK86" s="11"/>
      <c r="BL86" s="11"/>
      <c r="BM86" s="11"/>
      <c r="BN86" s="11"/>
      <c r="BO86" s="11"/>
      <c r="BP86" s="10">
        <v>0</v>
      </c>
    </row>
    <row r="87" spans="1:68">
      <c r="A87" s="10">
        <v>10202</v>
      </c>
      <c r="B87" s="10" t="s">
        <v>521</v>
      </c>
      <c r="D87" s="10">
        <v>3</v>
      </c>
      <c r="E87" s="10" t="s">
        <v>494</v>
      </c>
      <c r="F87" s="10">
        <v>2</v>
      </c>
      <c r="H87" s="10">
        <v>600</v>
      </c>
      <c r="I87" s="10">
        <v>10</v>
      </c>
      <c r="J87" s="11">
        <v>150</v>
      </c>
      <c r="K87" s="10">
        <v>1</v>
      </c>
      <c r="L87" s="10">
        <v>0</v>
      </c>
      <c r="M87" s="10">
        <v>1</v>
      </c>
      <c r="N87" s="10">
        <v>100</v>
      </c>
      <c r="O87" s="10">
        <v>1000</v>
      </c>
      <c r="P87" s="10">
        <v>5</v>
      </c>
      <c r="Q87" s="10">
        <v>1</v>
      </c>
      <c r="R87" s="10">
        <v>0</v>
      </c>
      <c r="V87" s="10">
        <v>7001</v>
      </c>
      <c r="W87" s="11">
        <v>12002</v>
      </c>
      <c r="X87" s="10">
        <v>3</v>
      </c>
      <c r="Y87" s="10">
        <v>1</v>
      </c>
      <c r="Z87" s="10">
        <v>1</v>
      </c>
      <c r="AA87" s="10">
        <v>2</v>
      </c>
      <c r="AB87" s="10">
        <v>100</v>
      </c>
      <c r="AC87" s="10">
        <v>3</v>
      </c>
      <c r="AD87" s="10">
        <v>50</v>
      </c>
      <c r="AE87" s="10" t="s">
        <v>116</v>
      </c>
      <c r="AF87" s="10">
        <v>1</v>
      </c>
      <c r="AG87" s="10">
        <v>1204</v>
      </c>
      <c r="AH87" s="53">
        <v>10802</v>
      </c>
      <c r="AK87" s="10">
        <v>10</v>
      </c>
      <c r="AL87" s="10">
        <v>241</v>
      </c>
      <c r="AM87" s="10">
        <v>-56</v>
      </c>
      <c r="AN87" s="10">
        <v>1</v>
      </c>
      <c r="AO87" s="10">
        <f t="shared" si="32"/>
        <v>4</v>
      </c>
      <c r="AP87" s="10">
        <v>1</v>
      </c>
      <c r="AQ87" s="10">
        <f t="shared" si="33"/>
        <v>4</v>
      </c>
      <c r="AR87" s="10">
        <v>1</v>
      </c>
      <c r="AS87" s="10">
        <v>15</v>
      </c>
      <c r="AT87" s="10">
        <v>20001</v>
      </c>
      <c r="AU87" s="10">
        <v>3600</v>
      </c>
      <c r="AV87" s="10">
        <v>700</v>
      </c>
      <c r="AW87" s="10">
        <v>760</v>
      </c>
      <c r="AX87" s="10">
        <v>35</v>
      </c>
      <c r="AY87" s="10">
        <v>15</v>
      </c>
      <c r="AZ87" s="11"/>
      <c r="BA87" s="11"/>
      <c r="BB87" s="11"/>
      <c r="BC87" s="11"/>
      <c r="BD87" s="11"/>
      <c r="BE87" s="11"/>
      <c r="BF87" s="11"/>
      <c r="BG87" s="11"/>
      <c r="BH87" s="28">
        <f t="shared" si="31"/>
        <v>3</v>
      </c>
      <c r="BI87" s="11"/>
      <c r="BJ87" s="11"/>
      <c r="BK87" s="11"/>
      <c r="BL87" s="11"/>
      <c r="BM87" s="11"/>
      <c r="BN87" s="11"/>
      <c r="BO87" s="11"/>
      <c r="BP87" s="10">
        <v>0</v>
      </c>
    </row>
    <row r="88" spans="1:68">
      <c r="A88" s="10">
        <v>10203</v>
      </c>
      <c r="B88" s="10" t="s">
        <v>522</v>
      </c>
      <c r="D88" s="10">
        <v>6</v>
      </c>
      <c r="E88" s="10" t="s">
        <v>495</v>
      </c>
      <c r="F88" s="10">
        <v>2</v>
      </c>
      <c r="H88" s="10">
        <v>600</v>
      </c>
      <c r="I88" s="10">
        <v>10</v>
      </c>
      <c r="J88" s="11">
        <v>150</v>
      </c>
      <c r="K88" s="10">
        <v>2</v>
      </c>
      <c r="L88" s="10">
        <v>0</v>
      </c>
      <c r="M88" s="10">
        <v>1</v>
      </c>
      <c r="N88" s="10">
        <v>100</v>
      </c>
      <c r="O88" s="10">
        <v>1000</v>
      </c>
      <c r="P88" s="10">
        <v>5</v>
      </c>
      <c r="Q88" s="10">
        <v>1</v>
      </c>
      <c r="R88" s="10">
        <v>0</v>
      </c>
      <c r="V88" s="10">
        <v>7001</v>
      </c>
      <c r="W88" s="11">
        <v>12002</v>
      </c>
      <c r="X88" s="10">
        <v>3</v>
      </c>
      <c r="Y88" s="10">
        <v>1</v>
      </c>
      <c r="Z88" s="10">
        <v>1</v>
      </c>
      <c r="AA88" s="10">
        <v>2</v>
      </c>
      <c r="AB88" s="10">
        <v>100</v>
      </c>
      <c r="AC88" s="10">
        <v>3</v>
      </c>
      <c r="AD88" s="10">
        <v>50</v>
      </c>
      <c r="AE88" s="10" t="s">
        <v>117</v>
      </c>
      <c r="AF88" s="10">
        <v>2</v>
      </c>
      <c r="AG88" s="10">
        <v>1205</v>
      </c>
      <c r="AH88" s="53">
        <v>10803</v>
      </c>
      <c r="AK88" s="10">
        <v>11</v>
      </c>
      <c r="AL88" s="10">
        <v>339</v>
      </c>
      <c r="AM88" s="10">
        <v>-44</v>
      </c>
      <c r="AN88" s="10">
        <v>1</v>
      </c>
      <c r="AO88" s="10">
        <f t="shared" si="32"/>
        <v>8</v>
      </c>
      <c r="AP88" s="10">
        <v>2</v>
      </c>
      <c r="AQ88" s="10">
        <f t="shared" si="33"/>
        <v>8</v>
      </c>
      <c r="AR88" s="10">
        <v>2</v>
      </c>
      <c r="AS88" s="10">
        <v>15</v>
      </c>
      <c r="AT88" s="10">
        <v>20001</v>
      </c>
      <c r="AU88" s="10">
        <v>3600</v>
      </c>
      <c r="AV88" s="10">
        <v>750</v>
      </c>
      <c r="AW88" s="10">
        <v>800</v>
      </c>
      <c r="AX88" s="10">
        <v>35</v>
      </c>
      <c r="AY88" s="10">
        <v>15</v>
      </c>
      <c r="AZ88" s="11"/>
      <c r="BA88" s="11"/>
      <c r="BB88" s="11"/>
      <c r="BC88" s="11"/>
      <c r="BD88" s="11"/>
      <c r="BE88" s="11"/>
      <c r="BF88" s="11"/>
      <c r="BG88" s="11"/>
      <c r="BH88" s="28">
        <f t="shared" si="31"/>
        <v>6</v>
      </c>
      <c r="BI88" s="11"/>
      <c r="BJ88" s="11"/>
      <c r="BK88" s="11"/>
      <c r="BL88" s="11"/>
      <c r="BM88" s="11"/>
      <c r="BN88" s="11"/>
      <c r="BO88" s="11"/>
      <c r="BP88" s="10">
        <v>0</v>
      </c>
    </row>
    <row r="89" spans="1:68">
      <c r="A89" s="10">
        <v>10204</v>
      </c>
      <c r="B89" s="10" t="s">
        <v>523</v>
      </c>
      <c r="D89" s="10">
        <v>8</v>
      </c>
      <c r="E89" s="10" t="s">
        <v>496</v>
      </c>
      <c r="F89" s="10">
        <v>2</v>
      </c>
      <c r="H89" s="10">
        <v>600</v>
      </c>
      <c r="I89" s="10">
        <v>10</v>
      </c>
      <c r="J89" s="11">
        <v>580</v>
      </c>
      <c r="K89" s="10">
        <v>3</v>
      </c>
      <c r="L89" s="10">
        <v>0</v>
      </c>
      <c r="M89" s="10">
        <v>1</v>
      </c>
      <c r="N89" s="10">
        <v>100</v>
      </c>
      <c r="O89" s="10">
        <v>1000</v>
      </c>
      <c r="P89" s="10">
        <v>5</v>
      </c>
      <c r="Q89" s="10">
        <v>1</v>
      </c>
      <c r="R89" s="10">
        <v>0</v>
      </c>
      <c r="V89" s="10">
        <v>7001</v>
      </c>
      <c r="W89" s="11">
        <v>12002</v>
      </c>
      <c r="X89" s="10">
        <v>3</v>
      </c>
      <c r="Y89" s="10">
        <v>1</v>
      </c>
      <c r="Z89" s="10">
        <v>1</v>
      </c>
      <c r="AA89" s="10">
        <v>2</v>
      </c>
      <c r="AB89" s="10">
        <v>100</v>
      </c>
      <c r="AC89" s="10">
        <v>3</v>
      </c>
      <c r="AD89" s="10">
        <v>50</v>
      </c>
      <c r="AE89" s="10" t="s">
        <v>118</v>
      </c>
      <c r="AF89" s="10">
        <v>1</v>
      </c>
      <c r="AG89" s="10">
        <v>1206</v>
      </c>
      <c r="AH89" s="53">
        <v>10804</v>
      </c>
      <c r="AK89" s="10">
        <v>12</v>
      </c>
      <c r="AL89" s="10">
        <v>448</v>
      </c>
      <c r="AM89" s="10">
        <v>-40</v>
      </c>
      <c r="AN89" s="10">
        <v>1</v>
      </c>
      <c r="AO89" s="10">
        <f t="shared" si="32"/>
        <v>8</v>
      </c>
      <c r="AP89" s="10">
        <v>2</v>
      </c>
      <c r="AQ89" s="10">
        <f t="shared" si="33"/>
        <v>8</v>
      </c>
      <c r="AR89" s="10">
        <v>2</v>
      </c>
      <c r="AS89" s="10">
        <v>15</v>
      </c>
      <c r="AT89" s="10">
        <v>20001</v>
      </c>
      <c r="AU89" s="10">
        <v>3600</v>
      </c>
      <c r="AV89" s="10">
        <v>800</v>
      </c>
      <c r="AW89" s="10">
        <v>840</v>
      </c>
      <c r="AX89" s="10">
        <v>40</v>
      </c>
      <c r="AY89" s="10">
        <v>15</v>
      </c>
      <c r="AZ89" s="11"/>
      <c r="BA89" s="11"/>
      <c r="BB89" s="11"/>
      <c r="BC89" s="11"/>
      <c r="BD89" s="11"/>
      <c r="BE89" s="11"/>
      <c r="BF89" s="11"/>
      <c r="BG89" s="11"/>
      <c r="BH89" s="28">
        <f t="shared" si="31"/>
        <v>8</v>
      </c>
      <c r="BI89" s="11"/>
      <c r="BJ89" s="11"/>
      <c r="BK89" s="11"/>
      <c r="BL89" s="11"/>
      <c r="BM89" s="11"/>
      <c r="BN89" s="11"/>
      <c r="BO89" s="11"/>
      <c r="BP89" s="10">
        <v>0</v>
      </c>
    </row>
    <row r="90" spans="1:68">
      <c r="A90" s="10">
        <v>10205</v>
      </c>
      <c r="B90" s="10" t="s">
        <v>524</v>
      </c>
      <c r="D90" s="10">
        <v>3</v>
      </c>
      <c r="E90" s="10" t="s">
        <v>497</v>
      </c>
      <c r="F90" s="10">
        <v>2</v>
      </c>
      <c r="H90" s="10">
        <v>600</v>
      </c>
      <c r="I90" s="10">
        <v>10</v>
      </c>
      <c r="J90" s="11">
        <v>150</v>
      </c>
      <c r="K90" s="10">
        <v>4</v>
      </c>
      <c r="L90" s="10">
        <v>0</v>
      </c>
      <c r="M90" s="10">
        <v>1</v>
      </c>
      <c r="N90" s="10">
        <v>100</v>
      </c>
      <c r="O90" s="10">
        <v>1000</v>
      </c>
      <c r="P90" s="10">
        <v>5</v>
      </c>
      <c r="Q90" s="10">
        <v>1</v>
      </c>
      <c r="R90" s="10">
        <v>0</v>
      </c>
      <c r="V90" s="10">
        <v>7001</v>
      </c>
      <c r="W90" s="11">
        <v>12002</v>
      </c>
      <c r="X90" s="10">
        <v>3</v>
      </c>
      <c r="Y90" s="10">
        <v>1</v>
      </c>
      <c r="Z90" s="10">
        <v>1</v>
      </c>
      <c r="AA90" s="10">
        <v>2</v>
      </c>
      <c r="AB90" s="10">
        <v>100</v>
      </c>
      <c r="AC90" s="10">
        <v>3</v>
      </c>
      <c r="AD90" s="10">
        <v>50</v>
      </c>
      <c r="AE90" s="10" t="s">
        <v>119</v>
      </c>
      <c r="AF90" s="10">
        <v>2</v>
      </c>
      <c r="AG90" s="10">
        <v>1301</v>
      </c>
      <c r="AH90" s="53">
        <v>10805</v>
      </c>
      <c r="AK90" s="10">
        <v>13</v>
      </c>
      <c r="AL90" s="10">
        <v>549</v>
      </c>
      <c r="AM90" s="10">
        <v>-48</v>
      </c>
      <c r="AN90" s="10">
        <v>1</v>
      </c>
      <c r="AO90" s="10">
        <f t="shared" si="32"/>
        <v>12</v>
      </c>
      <c r="AP90" s="10">
        <v>3</v>
      </c>
      <c r="AQ90" s="10">
        <f t="shared" si="33"/>
        <v>12</v>
      </c>
      <c r="AR90" s="10">
        <v>3</v>
      </c>
      <c r="AS90" s="10">
        <v>15</v>
      </c>
      <c r="AT90" s="10">
        <v>20001</v>
      </c>
      <c r="AU90" s="10">
        <v>3600</v>
      </c>
      <c r="AV90" s="10">
        <v>850</v>
      </c>
      <c r="AW90" s="10">
        <v>880</v>
      </c>
      <c r="AX90" s="10">
        <v>40</v>
      </c>
      <c r="AY90" s="10">
        <v>15</v>
      </c>
      <c r="AZ90" s="11"/>
      <c r="BA90" s="11"/>
      <c r="BB90" s="11"/>
      <c r="BC90" s="11"/>
      <c r="BD90" s="11"/>
      <c r="BE90" s="11"/>
      <c r="BF90" s="11"/>
      <c r="BG90" s="11"/>
      <c r="BH90" s="28">
        <f t="shared" si="31"/>
        <v>3</v>
      </c>
      <c r="BI90" s="11"/>
      <c r="BJ90" s="11"/>
      <c r="BK90" s="11"/>
      <c r="BL90" s="11"/>
      <c r="BM90" s="11"/>
      <c r="BN90" s="11"/>
      <c r="BO90" s="11"/>
      <c r="BP90" s="10">
        <v>0</v>
      </c>
    </row>
    <row r="91" spans="1:68">
      <c r="A91" s="10">
        <v>10206</v>
      </c>
      <c r="B91" s="10" t="s">
        <v>525</v>
      </c>
      <c r="D91" s="10">
        <v>9</v>
      </c>
      <c r="E91" s="10" t="s">
        <v>498</v>
      </c>
      <c r="F91" s="10">
        <v>2</v>
      </c>
      <c r="H91" s="10">
        <v>600</v>
      </c>
      <c r="I91" s="10">
        <v>10</v>
      </c>
      <c r="J91" s="11">
        <v>150</v>
      </c>
      <c r="K91" s="10">
        <v>11</v>
      </c>
      <c r="L91" s="10">
        <v>0</v>
      </c>
      <c r="M91" s="10">
        <v>1</v>
      </c>
      <c r="N91" s="10">
        <v>100</v>
      </c>
      <c r="O91" s="10">
        <v>1000</v>
      </c>
      <c r="P91" s="10">
        <v>5</v>
      </c>
      <c r="Q91" s="10">
        <v>1</v>
      </c>
      <c r="R91" s="10">
        <v>0</v>
      </c>
      <c r="V91" s="10">
        <v>7001</v>
      </c>
      <c r="W91" s="11">
        <v>12002</v>
      </c>
      <c r="X91" s="10">
        <v>3</v>
      </c>
      <c r="Y91" s="10">
        <v>1</v>
      </c>
      <c r="Z91" s="10">
        <v>1</v>
      </c>
      <c r="AA91" s="10">
        <v>2</v>
      </c>
      <c r="AB91" s="10">
        <v>100</v>
      </c>
      <c r="AC91" s="10">
        <v>3</v>
      </c>
      <c r="AD91" s="10">
        <v>50</v>
      </c>
      <c r="AE91" s="10" t="s">
        <v>126</v>
      </c>
      <c r="AF91" s="10">
        <v>1</v>
      </c>
      <c r="AG91" s="10">
        <v>1302</v>
      </c>
      <c r="AH91" s="53">
        <v>10806</v>
      </c>
      <c r="AK91" s="10">
        <v>14</v>
      </c>
      <c r="AL91" s="10">
        <v>629</v>
      </c>
      <c r="AM91" s="10">
        <v>-49</v>
      </c>
      <c r="AN91" s="10">
        <v>1</v>
      </c>
      <c r="AO91" s="10">
        <f t="shared" si="32"/>
        <v>12</v>
      </c>
      <c r="AP91" s="10">
        <v>3</v>
      </c>
      <c r="AQ91" s="10">
        <f t="shared" si="33"/>
        <v>12</v>
      </c>
      <c r="AR91" s="10">
        <v>3</v>
      </c>
      <c r="AS91" s="10">
        <v>15</v>
      </c>
      <c r="AT91" s="10">
        <v>20001</v>
      </c>
      <c r="AU91" s="10">
        <v>3600</v>
      </c>
      <c r="AV91" s="10">
        <v>900</v>
      </c>
      <c r="AW91" s="10">
        <v>920</v>
      </c>
      <c r="AX91" s="10">
        <v>45</v>
      </c>
      <c r="AY91" s="10">
        <v>15</v>
      </c>
      <c r="AZ91" s="11"/>
      <c r="BA91" s="11"/>
      <c r="BB91" s="11"/>
      <c r="BC91" s="11"/>
      <c r="BD91" s="11"/>
      <c r="BE91" s="11"/>
      <c r="BF91" s="11"/>
      <c r="BG91" s="11"/>
      <c r="BH91" s="28">
        <f t="shared" si="31"/>
        <v>9</v>
      </c>
      <c r="BI91" s="11"/>
      <c r="BJ91" s="11"/>
      <c r="BK91" s="11"/>
      <c r="BL91" s="11"/>
      <c r="BM91" s="11"/>
      <c r="BN91" s="11"/>
      <c r="BO91" s="11"/>
      <c r="BP91" s="10">
        <v>0</v>
      </c>
    </row>
    <row r="92" spans="1:68">
      <c r="A92" s="10">
        <v>10207</v>
      </c>
      <c r="B92" s="10" t="s">
        <v>526</v>
      </c>
      <c r="D92" s="10">
        <v>9</v>
      </c>
      <c r="E92" s="10" t="s">
        <v>499</v>
      </c>
      <c r="F92" s="10">
        <v>2</v>
      </c>
      <c r="H92" s="10">
        <v>600</v>
      </c>
      <c r="I92" s="10">
        <v>10</v>
      </c>
      <c r="J92" s="11">
        <v>150</v>
      </c>
      <c r="K92" s="10">
        <v>5</v>
      </c>
      <c r="L92" s="10">
        <v>0</v>
      </c>
      <c r="M92" s="10">
        <v>1</v>
      </c>
      <c r="N92" s="10">
        <v>100</v>
      </c>
      <c r="O92" s="10">
        <v>1000</v>
      </c>
      <c r="P92" s="10">
        <v>5</v>
      </c>
      <c r="Q92" s="10">
        <v>1</v>
      </c>
      <c r="R92" s="10">
        <v>0</v>
      </c>
      <c r="V92" s="10">
        <v>7001</v>
      </c>
      <c r="W92" s="11">
        <v>12002</v>
      </c>
      <c r="X92" s="10">
        <v>3</v>
      </c>
      <c r="Y92" s="10">
        <v>1</v>
      </c>
      <c r="Z92" s="10">
        <v>1</v>
      </c>
      <c r="AA92" s="10">
        <v>2</v>
      </c>
      <c r="AB92" s="10">
        <v>100</v>
      </c>
      <c r="AC92" s="10">
        <v>3</v>
      </c>
      <c r="AD92" s="10">
        <v>50</v>
      </c>
      <c r="AE92" s="10" t="s">
        <v>120</v>
      </c>
      <c r="AF92" s="10">
        <v>2</v>
      </c>
      <c r="AG92" s="10">
        <v>1303</v>
      </c>
      <c r="AH92" s="53">
        <v>10802</v>
      </c>
      <c r="AK92" s="10">
        <v>15</v>
      </c>
      <c r="AL92" s="10">
        <v>720</v>
      </c>
      <c r="AM92" s="10">
        <v>-35</v>
      </c>
      <c r="AN92" s="10">
        <v>1</v>
      </c>
      <c r="AO92" s="10">
        <f t="shared" si="32"/>
        <v>16</v>
      </c>
      <c r="AP92" s="10">
        <v>4</v>
      </c>
      <c r="AQ92" s="10">
        <f t="shared" si="33"/>
        <v>16</v>
      </c>
      <c r="AR92" s="10">
        <v>4</v>
      </c>
      <c r="AS92" s="10">
        <v>15</v>
      </c>
      <c r="AT92" s="10">
        <v>20001</v>
      </c>
      <c r="AU92" s="10">
        <v>3600</v>
      </c>
      <c r="AV92" s="10">
        <v>210</v>
      </c>
      <c r="AW92" s="10">
        <f t="shared" ref="AW92:AW93" si="34">AW91+25</f>
        <v>945</v>
      </c>
      <c r="AX92" s="10">
        <v>45</v>
      </c>
      <c r="AY92" s="10">
        <v>15</v>
      </c>
      <c r="AZ92" s="11"/>
      <c r="BA92" s="11"/>
      <c r="BB92" s="11"/>
      <c r="BC92" s="11"/>
      <c r="BD92" s="11"/>
      <c r="BE92" s="11"/>
      <c r="BF92" s="11"/>
      <c r="BG92" s="11"/>
      <c r="BH92" s="28">
        <f t="shared" si="31"/>
        <v>9</v>
      </c>
      <c r="BI92" s="11"/>
      <c r="BJ92" s="11"/>
      <c r="BK92" s="11"/>
      <c r="BL92" s="11"/>
      <c r="BM92" s="11"/>
      <c r="BN92" s="11"/>
      <c r="BO92" s="11"/>
      <c r="BP92" s="10">
        <v>0</v>
      </c>
    </row>
    <row r="93" spans="1:68">
      <c r="A93" s="10">
        <v>10208</v>
      </c>
      <c r="B93" s="10" t="s">
        <v>527</v>
      </c>
      <c r="D93" s="10">
        <v>9</v>
      </c>
      <c r="E93" s="10" t="s">
        <v>500</v>
      </c>
      <c r="F93" s="10">
        <v>2</v>
      </c>
      <c r="H93" s="10">
        <v>600</v>
      </c>
      <c r="I93" s="10">
        <v>10</v>
      </c>
      <c r="J93" s="11">
        <v>150</v>
      </c>
      <c r="K93" s="10">
        <v>6</v>
      </c>
      <c r="L93" s="10">
        <v>0</v>
      </c>
      <c r="M93" s="10">
        <v>1</v>
      </c>
      <c r="N93" s="10">
        <v>100</v>
      </c>
      <c r="O93" s="10">
        <v>1000</v>
      </c>
      <c r="P93" s="10">
        <v>5</v>
      </c>
      <c r="Q93" s="10">
        <v>1</v>
      </c>
      <c r="R93" s="10">
        <v>0</v>
      </c>
      <c r="V93" s="10">
        <v>7001</v>
      </c>
      <c r="W93" s="11">
        <v>12002</v>
      </c>
      <c r="X93" s="10">
        <v>3</v>
      </c>
      <c r="Y93" s="10">
        <v>1</v>
      </c>
      <c r="Z93" s="10">
        <v>1</v>
      </c>
      <c r="AA93" s="10">
        <v>2</v>
      </c>
      <c r="AB93" s="10">
        <v>100</v>
      </c>
      <c r="AC93" s="10">
        <v>3</v>
      </c>
      <c r="AD93" s="10">
        <v>50</v>
      </c>
      <c r="AE93" s="10" t="s">
        <v>121</v>
      </c>
      <c r="AF93" s="10">
        <v>1</v>
      </c>
      <c r="AG93" s="10">
        <v>1304</v>
      </c>
      <c r="AH93" s="53">
        <v>10803</v>
      </c>
      <c r="AK93" s="10">
        <v>16</v>
      </c>
      <c r="AL93" s="10">
        <v>830</v>
      </c>
      <c r="AM93" s="10">
        <v>-40</v>
      </c>
      <c r="AN93" s="10">
        <v>1</v>
      </c>
      <c r="AO93" s="10">
        <f t="shared" si="32"/>
        <v>16</v>
      </c>
      <c r="AP93" s="10">
        <v>4</v>
      </c>
      <c r="AQ93" s="10">
        <f t="shared" si="33"/>
        <v>16</v>
      </c>
      <c r="AR93" s="10">
        <v>4</v>
      </c>
      <c r="AS93" s="10">
        <v>15</v>
      </c>
      <c r="AT93" s="10">
        <v>20001</v>
      </c>
      <c r="AU93" s="10">
        <v>3600</v>
      </c>
      <c r="AV93" s="10">
        <f>AV92+20</f>
        <v>230</v>
      </c>
      <c r="AW93" s="10">
        <f t="shared" si="34"/>
        <v>970</v>
      </c>
      <c r="AX93" s="10">
        <v>50</v>
      </c>
      <c r="AY93" s="10">
        <v>15</v>
      </c>
      <c r="AZ93" s="11"/>
      <c r="BA93" s="11"/>
      <c r="BB93" s="11"/>
      <c r="BC93" s="11"/>
      <c r="BD93" s="11"/>
      <c r="BE93" s="11"/>
      <c r="BF93" s="11"/>
      <c r="BG93" s="11"/>
      <c r="BH93" s="28">
        <f t="shared" si="31"/>
        <v>9</v>
      </c>
      <c r="BI93" s="11"/>
      <c r="BJ93" s="11"/>
      <c r="BK93" s="11"/>
      <c r="BL93" s="11"/>
      <c r="BM93" s="11"/>
      <c r="BN93" s="11"/>
      <c r="BO93" s="11"/>
      <c r="BP93" s="10">
        <v>0</v>
      </c>
    </row>
    <row r="94" spans="1:68">
      <c r="J94" s="11"/>
      <c r="W94" s="11"/>
      <c r="AZ94" s="11"/>
      <c r="BA94" s="11"/>
      <c r="BB94" s="11"/>
      <c r="BC94" s="11"/>
      <c r="BD94" s="11"/>
      <c r="BE94" s="11"/>
      <c r="BF94" s="11"/>
      <c r="BG94" s="11"/>
      <c r="BH94" s="28"/>
      <c r="BI94" s="11"/>
      <c r="BJ94" s="11"/>
      <c r="BK94" s="11"/>
      <c r="BL94" s="11"/>
      <c r="BM94" s="11"/>
      <c r="BN94" s="11"/>
      <c r="BO94" s="11"/>
    </row>
    <row r="95" spans="1:68" s="33" customFormat="1">
      <c r="A95" s="43" t="s">
        <v>501</v>
      </c>
      <c r="J95" s="41"/>
      <c r="W95" s="41"/>
      <c r="AZ95" s="11"/>
      <c r="BA95" s="41"/>
      <c r="BB95" s="41"/>
      <c r="BC95" s="41"/>
      <c r="BD95" s="41"/>
      <c r="BE95" s="41"/>
      <c r="BF95" s="41"/>
      <c r="BG95" s="41"/>
      <c r="BH95" s="42" t="str">
        <f t="shared" ref="BH95:BH103" si="35">IF(D95="","",D95)</f>
        <v/>
      </c>
      <c r="BI95" s="41"/>
      <c r="BJ95" s="41"/>
      <c r="BK95" s="41"/>
      <c r="BL95" s="41"/>
      <c r="BM95" s="41"/>
      <c r="BN95" s="41"/>
      <c r="BO95" s="41"/>
    </row>
    <row r="96" spans="1:68">
      <c r="A96" s="10">
        <v>10301</v>
      </c>
      <c r="B96" s="10" t="s">
        <v>528</v>
      </c>
      <c r="D96" s="10">
        <v>3</v>
      </c>
      <c r="E96" s="10" t="s">
        <v>502</v>
      </c>
      <c r="F96" s="10">
        <v>2</v>
      </c>
      <c r="H96" s="10">
        <v>600</v>
      </c>
      <c r="I96" s="10">
        <v>10</v>
      </c>
      <c r="J96" s="11">
        <v>150</v>
      </c>
      <c r="K96" s="10">
        <v>10</v>
      </c>
      <c r="L96" s="10">
        <v>0</v>
      </c>
      <c r="M96" s="10">
        <v>1</v>
      </c>
      <c r="N96" s="10">
        <v>100</v>
      </c>
      <c r="O96" s="10">
        <v>1000</v>
      </c>
      <c r="P96" s="10">
        <v>5</v>
      </c>
      <c r="Q96" s="10">
        <v>1</v>
      </c>
      <c r="R96" s="10">
        <v>0</v>
      </c>
      <c r="V96" s="10">
        <v>7001</v>
      </c>
      <c r="W96" s="11">
        <v>12003</v>
      </c>
      <c r="X96" s="10">
        <v>3</v>
      </c>
      <c r="Y96" s="10">
        <v>1</v>
      </c>
      <c r="Z96" s="10">
        <v>1</v>
      </c>
      <c r="AA96" s="10">
        <v>2</v>
      </c>
      <c r="AB96" s="10">
        <v>100</v>
      </c>
      <c r="AC96" s="10">
        <v>3</v>
      </c>
      <c r="AD96" s="10">
        <v>50</v>
      </c>
      <c r="AE96" s="10" t="s">
        <v>125</v>
      </c>
      <c r="AF96" s="10">
        <v>2</v>
      </c>
      <c r="AG96" s="10">
        <v>1305</v>
      </c>
      <c r="AH96" s="53">
        <v>10801</v>
      </c>
      <c r="AK96" s="10">
        <v>17</v>
      </c>
      <c r="AL96" s="10">
        <v>155</v>
      </c>
      <c r="AM96" s="10">
        <v>-38</v>
      </c>
      <c r="AN96" s="10">
        <v>1</v>
      </c>
      <c r="AO96" s="10">
        <f t="shared" ref="AO96:AO103" si="36">AP96*4</f>
        <v>4</v>
      </c>
      <c r="AP96" s="10">
        <v>1</v>
      </c>
      <c r="AQ96" s="10">
        <f t="shared" ref="AQ96:AQ103" si="37">AR96*4</f>
        <v>4</v>
      </c>
      <c r="AR96" s="10">
        <v>1</v>
      </c>
      <c r="AS96" s="10">
        <v>15</v>
      </c>
      <c r="AT96" s="10">
        <v>20001</v>
      </c>
      <c r="AU96" s="10">
        <v>3600</v>
      </c>
      <c r="AV96" s="10">
        <v>1100</v>
      </c>
      <c r="AW96" s="10">
        <v>1040</v>
      </c>
      <c r="AX96" s="10">
        <v>30</v>
      </c>
      <c r="AY96" s="10">
        <v>15</v>
      </c>
      <c r="AZ96" s="11"/>
      <c r="BA96" s="11"/>
      <c r="BB96" s="11"/>
      <c r="BC96" s="11"/>
      <c r="BD96" s="11"/>
      <c r="BE96" s="11"/>
      <c r="BF96" s="11"/>
      <c r="BG96" s="11"/>
      <c r="BH96" s="28">
        <f t="shared" si="35"/>
        <v>3</v>
      </c>
      <c r="BI96" s="11"/>
      <c r="BJ96" s="11"/>
      <c r="BK96" s="11"/>
      <c r="BL96" s="11"/>
      <c r="BM96" s="11"/>
      <c r="BN96" s="11"/>
      <c r="BO96" s="11"/>
      <c r="BP96" s="10">
        <v>0</v>
      </c>
    </row>
    <row r="97" spans="1:68">
      <c r="A97" s="10">
        <v>10302</v>
      </c>
      <c r="B97" s="10" t="s">
        <v>529</v>
      </c>
      <c r="D97" s="10">
        <v>3</v>
      </c>
      <c r="E97" s="10" t="s">
        <v>503</v>
      </c>
      <c r="F97" s="10">
        <v>2</v>
      </c>
      <c r="H97" s="10">
        <v>600</v>
      </c>
      <c r="I97" s="10">
        <v>10</v>
      </c>
      <c r="J97" s="11">
        <v>150</v>
      </c>
      <c r="K97" s="10">
        <v>1</v>
      </c>
      <c r="L97" s="10">
        <v>0</v>
      </c>
      <c r="M97" s="10">
        <v>1</v>
      </c>
      <c r="N97" s="10">
        <v>100</v>
      </c>
      <c r="O97" s="10">
        <v>1000</v>
      </c>
      <c r="P97" s="10">
        <v>5</v>
      </c>
      <c r="Q97" s="10">
        <v>1</v>
      </c>
      <c r="R97" s="10">
        <v>0</v>
      </c>
      <c r="V97" s="10">
        <v>7001</v>
      </c>
      <c r="W97" s="11">
        <v>12003</v>
      </c>
      <c r="X97" s="10">
        <v>3</v>
      </c>
      <c r="Y97" s="10">
        <v>1</v>
      </c>
      <c r="Z97" s="10">
        <v>1</v>
      </c>
      <c r="AA97" s="10">
        <v>2</v>
      </c>
      <c r="AB97" s="10">
        <v>100</v>
      </c>
      <c r="AC97" s="10">
        <v>3</v>
      </c>
      <c r="AD97" s="10">
        <v>50</v>
      </c>
      <c r="AE97" s="10" t="s">
        <v>116</v>
      </c>
      <c r="AF97" s="10">
        <v>1</v>
      </c>
      <c r="AG97" s="10">
        <v>1306</v>
      </c>
      <c r="AH97" s="53">
        <v>10802</v>
      </c>
      <c r="AK97" s="10">
        <v>18</v>
      </c>
      <c r="AL97" s="10">
        <v>241</v>
      </c>
      <c r="AM97" s="10">
        <v>-56</v>
      </c>
      <c r="AN97" s="10">
        <v>1</v>
      </c>
      <c r="AO97" s="10">
        <f t="shared" si="36"/>
        <v>4</v>
      </c>
      <c r="AP97" s="10">
        <v>1</v>
      </c>
      <c r="AQ97" s="10">
        <f t="shared" si="37"/>
        <v>4</v>
      </c>
      <c r="AR97" s="10">
        <v>1</v>
      </c>
      <c r="AS97" s="10">
        <v>15</v>
      </c>
      <c r="AT97" s="10">
        <v>20001</v>
      </c>
      <c r="AU97" s="10">
        <v>3600</v>
      </c>
      <c r="AV97" s="10">
        <v>1175</v>
      </c>
      <c r="AW97" s="10">
        <v>1080</v>
      </c>
      <c r="AX97" s="10">
        <v>35</v>
      </c>
      <c r="AY97" s="10">
        <v>15</v>
      </c>
      <c r="AZ97" s="11"/>
      <c r="BA97" s="11"/>
      <c r="BB97" s="11"/>
      <c r="BC97" s="11"/>
      <c r="BD97" s="11"/>
      <c r="BE97" s="11"/>
      <c r="BF97" s="11"/>
      <c r="BG97" s="11"/>
      <c r="BH97" s="28">
        <f t="shared" si="35"/>
        <v>3</v>
      </c>
      <c r="BI97" s="11"/>
      <c r="BJ97" s="11"/>
      <c r="BK97" s="11"/>
      <c r="BL97" s="11"/>
      <c r="BM97" s="11"/>
      <c r="BN97" s="11"/>
      <c r="BO97" s="11"/>
      <c r="BP97" s="10">
        <v>0</v>
      </c>
    </row>
    <row r="98" spans="1:68">
      <c r="A98" s="10">
        <v>10303</v>
      </c>
      <c r="B98" s="10" t="s">
        <v>530</v>
      </c>
      <c r="D98" s="10">
        <v>6</v>
      </c>
      <c r="E98" s="10" t="s">
        <v>504</v>
      </c>
      <c r="F98" s="10">
        <v>2</v>
      </c>
      <c r="H98" s="10">
        <v>600</v>
      </c>
      <c r="I98" s="10">
        <v>10</v>
      </c>
      <c r="J98" s="11">
        <v>150</v>
      </c>
      <c r="K98" s="10">
        <v>2</v>
      </c>
      <c r="L98" s="10">
        <v>0</v>
      </c>
      <c r="M98" s="10">
        <v>1</v>
      </c>
      <c r="N98" s="10">
        <v>100</v>
      </c>
      <c r="O98" s="10">
        <v>1000</v>
      </c>
      <c r="P98" s="10">
        <v>5</v>
      </c>
      <c r="Q98" s="10">
        <v>1</v>
      </c>
      <c r="R98" s="10">
        <v>0</v>
      </c>
      <c r="V98" s="10">
        <v>7001</v>
      </c>
      <c r="W98" s="11">
        <v>12003</v>
      </c>
      <c r="X98" s="10">
        <v>3</v>
      </c>
      <c r="Y98" s="10">
        <v>1</v>
      </c>
      <c r="Z98" s="10">
        <v>1</v>
      </c>
      <c r="AA98" s="10">
        <v>2</v>
      </c>
      <c r="AB98" s="10">
        <v>100</v>
      </c>
      <c r="AC98" s="10">
        <v>3</v>
      </c>
      <c r="AD98" s="10">
        <v>50</v>
      </c>
      <c r="AE98" s="10" t="s">
        <v>117</v>
      </c>
      <c r="AF98" s="10">
        <v>2</v>
      </c>
      <c r="AG98" s="10">
        <v>1401</v>
      </c>
      <c r="AH98" s="53">
        <v>10803</v>
      </c>
      <c r="AK98" s="10">
        <v>19</v>
      </c>
      <c r="AL98" s="10">
        <v>339</v>
      </c>
      <c r="AM98" s="10">
        <v>-44</v>
      </c>
      <c r="AN98" s="10">
        <v>1</v>
      </c>
      <c r="AO98" s="10">
        <f t="shared" si="36"/>
        <v>8</v>
      </c>
      <c r="AP98" s="10">
        <v>2</v>
      </c>
      <c r="AQ98" s="10">
        <f t="shared" si="37"/>
        <v>8</v>
      </c>
      <c r="AR98" s="10">
        <v>2</v>
      </c>
      <c r="AS98" s="10">
        <v>15</v>
      </c>
      <c r="AT98" s="10">
        <v>20001</v>
      </c>
      <c r="AU98" s="10">
        <v>3600</v>
      </c>
      <c r="AV98" s="10">
        <v>1250</v>
      </c>
      <c r="AW98" s="10">
        <v>1120</v>
      </c>
      <c r="AX98" s="10">
        <v>35</v>
      </c>
      <c r="AY98" s="10">
        <v>15</v>
      </c>
      <c r="AZ98" s="11"/>
      <c r="BA98" s="11"/>
      <c r="BB98" s="11"/>
      <c r="BC98" s="11"/>
      <c r="BD98" s="11"/>
      <c r="BE98" s="11"/>
      <c r="BF98" s="11"/>
      <c r="BG98" s="11"/>
      <c r="BH98" s="28">
        <f t="shared" si="35"/>
        <v>6</v>
      </c>
      <c r="BI98" s="11"/>
      <c r="BJ98" s="11"/>
      <c r="BK98" s="11"/>
      <c r="BL98" s="11"/>
      <c r="BM98" s="11"/>
      <c r="BN98" s="11"/>
      <c r="BO98" s="11"/>
      <c r="BP98" s="10">
        <v>0</v>
      </c>
    </row>
    <row r="99" spans="1:68">
      <c r="A99" s="10">
        <v>10304</v>
      </c>
      <c r="B99" s="10" t="s">
        <v>531</v>
      </c>
      <c r="D99" s="10">
        <v>8</v>
      </c>
      <c r="E99" s="10" t="s">
        <v>505</v>
      </c>
      <c r="F99" s="10">
        <v>2</v>
      </c>
      <c r="H99" s="10">
        <v>600</v>
      </c>
      <c r="I99" s="10">
        <v>10</v>
      </c>
      <c r="J99" s="11">
        <v>580</v>
      </c>
      <c r="K99" s="10">
        <v>3</v>
      </c>
      <c r="L99" s="10">
        <v>0</v>
      </c>
      <c r="M99" s="10">
        <v>1</v>
      </c>
      <c r="N99" s="10">
        <v>100</v>
      </c>
      <c r="O99" s="10">
        <v>1000</v>
      </c>
      <c r="P99" s="10">
        <v>5</v>
      </c>
      <c r="Q99" s="10">
        <v>1</v>
      </c>
      <c r="R99" s="10">
        <v>0</v>
      </c>
      <c r="V99" s="10">
        <v>7001</v>
      </c>
      <c r="W99" s="11">
        <v>12003</v>
      </c>
      <c r="X99" s="10">
        <v>3</v>
      </c>
      <c r="Y99" s="10">
        <v>1</v>
      </c>
      <c r="Z99" s="10">
        <v>1</v>
      </c>
      <c r="AA99" s="10">
        <v>2</v>
      </c>
      <c r="AB99" s="10">
        <v>100</v>
      </c>
      <c r="AC99" s="10">
        <v>3</v>
      </c>
      <c r="AD99" s="10">
        <v>50</v>
      </c>
      <c r="AE99" s="10" t="s">
        <v>118</v>
      </c>
      <c r="AF99" s="10">
        <v>1</v>
      </c>
      <c r="AG99" s="10">
        <v>1402</v>
      </c>
      <c r="AH99" s="53">
        <v>10804</v>
      </c>
      <c r="AK99" s="10">
        <v>20</v>
      </c>
      <c r="AL99" s="10">
        <v>448</v>
      </c>
      <c r="AM99" s="10">
        <v>-40</v>
      </c>
      <c r="AN99" s="10">
        <v>1</v>
      </c>
      <c r="AO99" s="10">
        <f t="shared" si="36"/>
        <v>8</v>
      </c>
      <c r="AP99" s="10">
        <v>2</v>
      </c>
      <c r="AQ99" s="10">
        <f t="shared" si="37"/>
        <v>8</v>
      </c>
      <c r="AR99" s="10">
        <v>2</v>
      </c>
      <c r="AS99" s="10">
        <v>15</v>
      </c>
      <c r="AT99" s="10">
        <v>20001</v>
      </c>
      <c r="AU99" s="10">
        <v>3600</v>
      </c>
      <c r="AV99" s="10">
        <v>1325</v>
      </c>
      <c r="AW99" s="10">
        <v>1160</v>
      </c>
      <c r="AX99" s="10">
        <v>40</v>
      </c>
      <c r="AY99" s="10">
        <v>15</v>
      </c>
      <c r="AZ99" s="11"/>
      <c r="BA99" s="11"/>
      <c r="BB99" s="11"/>
      <c r="BC99" s="11"/>
      <c r="BD99" s="11"/>
      <c r="BE99" s="11"/>
      <c r="BF99" s="11"/>
      <c r="BG99" s="11"/>
      <c r="BH99" s="28">
        <f t="shared" si="35"/>
        <v>8</v>
      </c>
      <c r="BI99" s="11"/>
      <c r="BJ99" s="11"/>
      <c r="BK99" s="11"/>
      <c r="BL99" s="11"/>
      <c r="BM99" s="11"/>
      <c r="BN99" s="11"/>
      <c r="BO99" s="11"/>
      <c r="BP99" s="10">
        <v>0</v>
      </c>
    </row>
    <row r="100" spans="1:68">
      <c r="A100" s="10">
        <v>10305</v>
      </c>
      <c r="B100" s="10" t="s">
        <v>532</v>
      </c>
      <c r="D100" s="10">
        <v>3</v>
      </c>
      <c r="E100" s="10" t="s">
        <v>506</v>
      </c>
      <c r="F100" s="10">
        <v>2</v>
      </c>
      <c r="H100" s="10">
        <v>600</v>
      </c>
      <c r="I100" s="10">
        <v>10</v>
      </c>
      <c r="J100" s="11">
        <v>150</v>
      </c>
      <c r="K100" s="10">
        <v>4</v>
      </c>
      <c r="L100" s="10">
        <v>0</v>
      </c>
      <c r="M100" s="10">
        <v>1</v>
      </c>
      <c r="N100" s="10">
        <v>100</v>
      </c>
      <c r="O100" s="10">
        <v>1000</v>
      </c>
      <c r="P100" s="10">
        <v>5</v>
      </c>
      <c r="Q100" s="10">
        <v>1</v>
      </c>
      <c r="R100" s="10">
        <v>0</v>
      </c>
      <c r="V100" s="10">
        <v>7001</v>
      </c>
      <c r="W100" s="11">
        <v>12003</v>
      </c>
      <c r="X100" s="10">
        <v>3</v>
      </c>
      <c r="Y100" s="10">
        <v>1</v>
      </c>
      <c r="Z100" s="10">
        <v>1</v>
      </c>
      <c r="AA100" s="10">
        <v>2</v>
      </c>
      <c r="AB100" s="10">
        <v>100</v>
      </c>
      <c r="AC100" s="10">
        <v>3</v>
      </c>
      <c r="AD100" s="10">
        <v>50</v>
      </c>
      <c r="AE100" s="10" t="s">
        <v>119</v>
      </c>
      <c r="AF100" s="10">
        <v>2</v>
      </c>
      <c r="AG100" s="10">
        <v>1403</v>
      </c>
      <c r="AH100" s="53">
        <v>10805</v>
      </c>
      <c r="AK100" s="10">
        <v>21</v>
      </c>
      <c r="AL100" s="10">
        <v>549</v>
      </c>
      <c r="AM100" s="10">
        <v>-48</v>
      </c>
      <c r="AN100" s="10">
        <v>1</v>
      </c>
      <c r="AO100" s="10">
        <f t="shared" si="36"/>
        <v>12</v>
      </c>
      <c r="AP100" s="10">
        <v>3</v>
      </c>
      <c r="AQ100" s="10">
        <f t="shared" si="37"/>
        <v>12</v>
      </c>
      <c r="AR100" s="10">
        <v>3</v>
      </c>
      <c r="AS100" s="10">
        <v>15</v>
      </c>
      <c r="AT100" s="10">
        <v>20001</v>
      </c>
      <c r="AU100" s="10">
        <v>3600</v>
      </c>
      <c r="AV100" s="10">
        <v>1400</v>
      </c>
      <c r="AW100" s="10">
        <v>1200</v>
      </c>
      <c r="AX100" s="10">
        <v>40</v>
      </c>
      <c r="AY100" s="10">
        <v>15</v>
      </c>
      <c r="AZ100" s="11"/>
      <c r="BA100" s="11"/>
      <c r="BB100" s="11"/>
      <c r="BC100" s="11"/>
      <c r="BD100" s="11"/>
      <c r="BE100" s="11"/>
      <c r="BF100" s="11"/>
      <c r="BG100" s="11"/>
      <c r="BH100" s="28">
        <f t="shared" si="35"/>
        <v>3</v>
      </c>
      <c r="BI100" s="11"/>
      <c r="BJ100" s="11"/>
      <c r="BK100" s="11"/>
      <c r="BL100" s="11"/>
      <c r="BM100" s="11"/>
      <c r="BN100" s="11"/>
      <c r="BO100" s="11"/>
      <c r="BP100" s="10">
        <v>0</v>
      </c>
    </row>
    <row r="101" spans="1:68">
      <c r="A101" s="10">
        <v>10306</v>
      </c>
      <c r="B101" s="10" t="s">
        <v>533</v>
      </c>
      <c r="D101" s="10">
        <v>9</v>
      </c>
      <c r="E101" s="10" t="s">
        <v>507</v>
      </c>
      <c r="F101" s="10">
        <v>2</v>
      </c>
      <c r="H101" s="10">
        <v>600</v>
      </c>
      <c r="I101" s="10">
        <v>10</v>
      </c>
      <c r="J101" s="11">
        <v>150</v>
      </c>
      <c r="K101" s="10">
        <v>11</v>
      </c>
      <c r="L101" s="10">
        <v>0</v>
      </c>
      <c r="M101" s="10">
        <v>1</v>
      </c>
      <c r="N101" s="10">
        <v>100</v>
      </c>
      <c r="O101" s="10">
        <v>1000</v>
      </c>
      <c r="P101" s="10">
        <v>5</v>
      </c>
      <c r="Q101" s="10">
        <v>1</v>
      </c>
      <c r="R101" s="10">
        <v>0</v>
      </c>
      <c r="V101" s="10">
        <v>7001</v>
      </c>
      <c r="W101" s="11">
        <v>12003</v>
      </c>
      <c r="X101" s="10">
        <v>3</v>
      </c>
      <c r="Y101" s="10">
        <v>1</v>
      </c>
      <c r="Z101" s="10">
        <v>1</v>
      </c>
      <c r="AA101" s="10">
        <v>2</v>
      </c>
      <c r="AB101" s="10">
        <v>100</v>
      </c>
      <c r="AC101" s="10">
        <v>3</v>
      </c>
      <c r="AD101" s="10">
        <v>50</v>
      </c>
      <c r="AE101" s="10" t="s">
        <v>126</v>
      </c>
      <c r="AF101" s="10">
        <v>1</v>
      </c>
      <c r="AG101" s="10">
        <v>1404</v>
      </c>
      <c r="AH101" s="53">
        <v>10806</v>
      </c>
      <c r="AK101" s="10">
        <v>22</v>
      </c>
      <c r="AL101" s="10">
        <v>629</v>
      </c>
      <c r="AM101" s="10">
        <v>-49</v>
      </c>
      <c r="AN101" s="10">
        <v>1</v>
      </c>
      <c r="AO101" s="10">
        <f t="shared" si="36"/>
        <v>12</v>
      </c>
      <c r="AP101" s="10">
        <v>3</v>
      </c>
      <c r="AQ101" s="10">
        <f t="shared" si="37"/>
        <v>12</v>
      </c>
      <c r="AR101" s="10">
        <v>3</v>
      </c>
      <c r="AS101" s="10">
        <v>15</v>
      </c>
      <c r="AT101" s="10">
        <v>20001</v>
      </c>
      <c r="AU101" s="10">
        <v>3600</v>
      </c>
      <c r="AV101" s="10">
        <v>1475</v>
      </c>
      <c r="AW101" s="10">
        <v>1240</v>
      </c>
      <c r="AX101" s="10">
        <v>45</v>
      </c>
      <c r="AY101" s="10">
        <v>15</v>
      </c>
      <c r="AZ101" s="11"/>
      <c r="BA101" s="11"/>
      <c r="BB101" s="11"/>
      <c r="BC101" s="11"/>
      <c r="BD101" s="11"/>
      <c r="BE101" s="11"/>
      <c r="BF101" s="11"/>
      <c r="BG101" s="11"/>
      <c r="BH101" s="28">
        <f t="shared" si="35"/>
        <v>9</v>
      </c>
      <c r="BI101" s="11"/>
      <c r="BJ101" s="11"/>
      <c r="BK101" s="11"/>
      <c r="BL101" s="11"/>
      <c r="BM101" s="11"/>
      <c r="BN101" s="11"/>
      <c r="BO101" s="11"/>
      <c r="BP101" s="10">
        <v>0</v>
      </c>
    </row>
    <row r="102" spans="1:68">
      <c r="A102" s="10">
        <v>10307</v>
      </c>
      <c r="B102" s="10" t="s">
        <v>534</v>
      </c>
      <c r="D102" s="10">
        <v>9</v>
      </c>
      <c r="E102" s="10" t="s">
        <v>508</v>
      </c>
      <c r="F102" s="10">
        <v>2</v>
      </c>
      <c r="H102" s="10">
        <v>600</v>
      </c>
      <c r="I102" s="10">
        <v>10</v>
      </c>
      <c r="J102" s="11">
        <v>150</v>
      </c>
      <c r="K102" s="10">
        <v>5</v>
      </c>
      <c r="L102" s="10">
        <v>0</v>
      </c>
      <c r="M102" s="10">
        <v>1</v>
      </c>
      <c r="N102" s="10">
        <v>100</v>
      </c>
      <c r="O102" s="10">
        <v>1000</v>
      </c>
      <c r="P102" s="10">
        <v>5</v>
      </c>
      <c r="Q102" s="10">
        <v>1</v>
      </c>
      <c r="R102" s="10">
        <v>0</v>
      </c>
      <c r="V102" s="10">
        <v>7001</v>
      </c>
      <c r="W102" s="11">
        <v>12003</v>
      </c>
      <c r="X102" s="10">
        <v>3</v>
      </c>
      <c r="Y102" s="10">
        <v>1</v>
      </c>
      <c r="Z102" s="10">
        <v>1</v>
      </c>
      <c r="AA102" s="10">
        <v>2</v>
      </c>
      <c r="AB102" s="10">
        <v>100</v>
      </c>
      <c r="AC102" s="10">
        <v>3</v>
      </c>
      <c r="AD102" s="10">
        <v>50</v>
      </c>
      <c r="AE102" s="10" t="s">
        <v>120</v>
      </c>
      <c r="AF102" s="10">
        <v>2</v>
      </c>
      <c r="AG102" s="10">
        <v>1405</v>
      </c>
      <c r="AH102" s="53">
        <v>10802</v>
      </c>
      <c r="AK102" s="10">
        <v>23</v>
      </c>
      <c r="AL102" s="10">
        <v>720</v>
      </c>
      <c r="AM102" s="10">
        <v>-35</v>
      </c>
      <c r="AN102" s="10">
        <v>1</v>
      </c>
      <c r="AO102" s="10">
        <f t="shared" si="36"/>
        <v>16</v>
      </c>
      <c r="AP102" s="10">
        <v>4</v>
      </c>
      <c r="AQ102" s="10">
        <f t="shared" si="37"/>
        <v>16</v>
      </c>
      <c r="AR102" s="10">
        <v>4</v>
      </c>
      <c r="AS102" s="10">
        <v>15</v>
      </c>
      <c r="AT102" s="10">
        <v>20001</v>
      </c>
      <c r="AU102" s="10">
        <v>3600</v>
      </c>
      <c r="AV102" s="10">
        <v>210</v>
      </c>
      <c r="AW102" s="10">
        <f t="shared" ref="AW102:AW103" si="38">AW101+25</f>
        <v>1265</v>
      </c>
      <c r="AX102" s="10">
        <v>45</v>
      </c>
      <c r="AY102" s="10">
        <v>15</v>
      </c>
      <c r="AZ102" s="11"/>
      <c r="BA102" s="11"/>
      <c r="BB102" s="11"/>
      <c r="BC102" s="11"/>
      <c r="BD102" s="11"/>
      <c r="BE102" s="11"/>
      <c r="BF102" s="11"/>
      <c r="BG102" s="11"/>
      <c r="BH102" s="28">
        <f t="shared" si="35"/>
        <v>9</v>
      </c>
      <c r="BI102" s="11"/>
      <c r="BJ102" s="11"/>
      <c r="BK102" s="11"/>
      <c r="BL102" s="11"/>
      <c r="BM102" s="11"/>
      <c r="BN102" s="11"/>
      <c r="BO102" s="11"/>
      <c r="BP102" s="10">
        <v>0</v>
      </c>
    </row>
    <row r="103" spans="1:68">
      <c r="A103" s="10">
        <v>10308</v>
      </c>
      <c r="B103" s="10" t="s">
        <v>535</v>
      </c>
      <c r="D103" s="10">
        <v>9</v>
      </c>
      <c r="E103" s="10" t="s">
        <v>509</v>
      </c>
      <c r="F103" s="10">
        <v>2</v>
      </c>
      <c r="H103" s="10">
        <v>600</v>
      </c>
      <c r="I103" s="10">
        <v>10</v>
      </c>
      <c r="J103" s="11">
        <v>150</v>
      </c>
      <c r="K103" s="10">
        <v>6</v>
      </c>
      <c r="L103" s="10">
        <v>0</v>
      </c>
      <c r="M103" s="10">
        <v>1</v>
      </c>
      <c r="N103" s="10">
        <v>100</v>
      </c>
      <c r="O103" s="10">
        <v>1000</v>
      </c>
      <c r="P103" s="10">
        <v>5</v>
      </c>
      <c r="Q103" s="10">
        <v>1</v>
      </c>
      <c r="R103" s="10">
        <v>0</v>
      </c>
      <c r="V103" s="10">
        <v>7001</v>
      </c>
      <c r="W103" s="11">
        <v>12003</v>
      </c>
      <c r="X103" s="10">
        <v>3</v>
      </c>
      <c r="Y103" s="10">
        <v>1</v>
      </c>
      <c r="Z103" s="10">
        <v>1</v>
      </c>
      <c r="AA103" s="10">
        <v>2</v>
      </c>
      <c r="AB103" s="10">
        <v>100</v>
      </c>
      <c r="AC103" s="10">
        <v>3</v>
      </c>
      <c r="AD103" s="10">
        <v>50</v>
      </c>
      <c r="AE103" s="10" t="s">
        <v>121</v>
      </c>
      <c r="AF103" s="10">
        <v>1</v>
      </c>
      <c r="AG103" s="10">
        <v>1406</v>
      </c>
      <c r="AH103" s="53">
        <v>10803</v>
      </c>
      <c r="AK103" s="10">
        <v>24</v>
      </c>
      <c r="AL103" s="10">
        <v>830</v>
      </c>
      <c r="AM103" s="10">
        <v>-40</v>
      </c>
      <c r="AN103" s="10">
        <v>1</v>
      </c>
      <c r="AO103" s="10">
        <f t="shared" si="36"/>
        <v>16</v>
      </c>
      <c r="AP103" s="10">
        <v>4</v>
      </c>
      <c r="AQ103" s="10">
        <f t="shared" si="37"/>
        <v>16</v>
      </c>
      <c r="AR103" s="10">
        <v>4</v>
      </c>
      <c r="AS103" s="10">
        <v>15</v>
      </c>
      <c r="AT103" s="10">
        <v>20001</v>
      </c>
      <c r="AU103" s="10">
        <v>3600</v>
      </c>
      <c r="AV103" s="10">
        <f>AV102+20</f>
        <v>230</v>
      </c>
      <c r="AW103" s="10">
        <f t="shared" si="38"/>
        <v>1290</v>
      </c>
      <c r="AX103" s="10">
        <v>50</v>
      </c>
      <c r="AY103" s="10">
        <v>15</v>
      </c>
      <c r="AZ103" s="11"/>
      <c r="BA103" s="11"/>
      <c r="BB103" s="11"/>
      <c r="BC103" s="11"/>
      <c r="BD103" s="11"/>
      <c r="BE103" s="11"/>
      <c r="BF103" s="11"/>
      <c r="BG103" s="11"/>
      <c r="BH103" s="28">
        <f t="shared" si="35"/>
        <v>9</v>
      </c>
      <c r="BI103" s="11"/>
      <c r="BJ103" s="11"/>
      <c r="BK103" s="11"/>
      <c r="BL103" s="11"/>
      <c r="BM103" s="11"/>
      <c r="BN103" s="11"/>
      <c r="BO103" s="11"/>
      <c r="BP103" s="10">
        <v>0</v>
      </c>
    </row>
    <row r="104" spans="1:68">
      <c r="J104" s="11"/>
      <c r="W104" s="11"/>
      <c r="AZ104" s="11"/>
      <c r="BA104" s="11"/>
      <c r="BB104" s="11"/>
      <c r="BC104" s="11"/>
      <c r="BD104" s="11"/>
      <c r="BE104" s="11"/>
      <c r="BF104" s="11"/>
      <c r="BG104" s="11"/>
      <c r="BH104" s="28"/>
      <c r="BI104" s="11"/>
      <c r="BJ104" s="11"/>
      <c r="BK104" s="11"/>
      <c r="BL104" s="11"/>
      <c r="BM104" s="11"/>
      <c r="BN104" s="11"/>
      <c r="BO104" s="11"/>
    </row>
    <row r="105" spans="1:68" s="33" customFormat="1">
      <c r="A105" s="43" t="s">
        <v>510</v>
      </c>
      <c r="J105" s="41"/>
      <c r="W105" s="41"/>
      <c r="AZ105" s="11"/>
      <c r="BA105" s="41"/>
      <c r="BB105" s="41"/>
      <c r="BC105" s="41"/>
      <c r="BD105" s="41"/>
      <c r="BE105" s="41"/>
      <c r="BF105" s="41"/>
      <c r="BG105" s="41"/>
      <c r="BH105" s="42" t="str">
        <f t="shared" ref="BH105:BH106" si="39">IF(D105="","",D105)</f>
        <v/>
      </c>
      <c r="BI105" s="41"/>
      <c r="BJ105" s="41"/>
      <c r="BK105" s="41"/>
      <c r="BL105" s="41"/>
      <c r="BM105" s="41"/>
      <c r="BN105" s="41"/>
      <c r="BO105" s="41"/>
    </row>
    <row r="106" spans="1:68">
      <c r="A106" s="10">
        <v>10401</v>
      </c>
      <c r="B106" s="10" t="s">
        <v>536</v>
      </c>
      <c r="D106" s="10">
        <v>3</v>
      </c>
      <c r="E106" s="10" t="s">
        <v>511</v>
      </c>
      <c r="F106" s="10">
        <v>2</v>
      </c>
      <c r="H106" s="10">
        <v>600</v>
      </c>
      <c r="I106" s="10">
        <v>10</v>
      </c>
      <c r="J106" s="11">
        <v>150</v>
      </c>
      <c r="K106" s="10">
        <v>10</v>
      </c>
      <c r="L106" s="10">
        <v>0</v>
      </c>
      <c r="M106" s="10">
        <v>1</v>
      </c>
      <c r="N106" s="10">
        <v>100</v>
      </c>
      <c r="O106" s="10">
        <v>1000</v>
      </c>
      <c r="P106" s="10">
        <v>5</v>
      </c>
      <c r="Q106" s="10">
        <v>1</v>
      </c>
      <c r="R106" s="10">
        <v>0</v>
      </c>
      <c r="V106" s="10">
        <v>7001</v>
      </c>
      <c r="W106" s="11">
        <v>12004</v>
      </c>
      <c r="X106" s="10">
        <v>3</v>
      </c>
      <c r="Y106" s="10">
        <v>1</v>
      </c>
      <c r="Z106" s="10">
        <v>1</v>
      </c>
      <c r="AA106" s="10">
        <v>2</v>
      </c>
      <c r="AB106" s="10">
        <v>100</v>
      </c>
      <c r="AC106" s="10">
        <v>3</v>
      </c>
      <c r="AD106" s="10">
        <v>50</v>
      </c>
      <c r="AE106" s="10" t="s">
        <v>125</v>
      </c>
      <c r="AF106" s="10">
        <v>2</v>
      </c>
      <c r="AG106" s="10">
        <v>1501</v>
      </c>
      <c r="AH106" s="53">
        <v>10803</v>
      </c>
      <c r="AK106" s="10">
        <v>25</v>
      </c>
      <c r="AL106" s="10">
        <v>155</v>
      </c>
      <c r="AM106" s="10">
        <v>-38</v>
      </c>
      <c r="AN106" s="10">
        <v>1</v>
      </c>
      <c r="AO106" s="10">
        <f t="shared" ref="AO106" si="40">AP106*4</f>
        <v>4</v>
      </c>
      <c r="AP106" s="10">
        <v>1</v>
      </c>
      <c r="AQ106" s="10">
        <f t="shared" ref="AQ106" si="41">AR106*4</f>
        <v>4</v>
      </c>
      <c r="AR106" s="10">
        <v>1</v>
      </c>
      <c r="AS106" s="10">
        <v>15</v>
      </c>
      <c r="AT106" s="10">
        <v>20001</v>
      </c>
      <c r="AU106" s="10">
        <v>3600</v>
      </c>
      <c r="AV106" s="10">
        <v>1475</v>
      </c>
      <c r="AW106" s="10">
        <v>1240</v>
      </c>
      <c r="AX106" s="10">
        <v>30</v>
      </c>
      <c r="AY106" s="10">
        <v>15</v>
      </c>
      <c r="AZ106" s="11"/>
      <c r="BA106" s="11"/>
      <c r="BB106" s="11"/>
      <c r="BC106" s="11"/>
      <c r="BD106" s="11"/>
      <c r="BE106" s="11"/>
      <c r="BF106" s="11"/>
      <c r="BG106" s="11"/>
      <c r="BH106" s="28">
        <f t="shared" si="39"/>
        <v>3</v>
      </c>
      <c r="BI106" s="11"/>
      <c r="BJ106" s="11"/>
      <c r="BK106" s="11"/>
      <c r="BL106" s="11"/>
      <c r="BM106" s="11"/>
      <c r="BN106" s="11"/>
      <c r="BO106" s="11"/>
      <c r="BP106" s="10">
        <v>0</v>
      </c>
    </row>
    <row r="107" spans="1:68">
      <c r="J107" s="11"/>
      <c r="W107" s="11"/>
      <c r="AZ107" s="11"/>
      <c r="BA107" s="11"/>
      <c r="BB107" s="11"/>
      <c r="BC107" s="11"/>
      <c r="BD107" s="11"/>
      <c r="BE107" s="11"/>
      <c r="BF107" s="11"/>
      <c r="BG107" s="11"/>
      <c r="BH107" s="28"/>
      <c r="BI107" s="11"/>
      <c r="BJ107" s="11"/>
      <c r="BK107" s="11"/>
      <c r="BL107" s="11"/>
      <c r="BM107" s="11"/>
      <c r="BN107" s="11"/>
      <c r="BO107" s="11"/>
    </row>
    <row r="108" spans="1:68" s="33" customFormat="1">
      <c r="A108" s="46" t="s">
        <v>549</v>
      </c>
      <c r="J108" s="41"/>
      <c r="W108" s="41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1"/>
      <c r="BA108" s="41"/>
      <c r="BB108" s="41"/>
      <c r="BC108" s="41"/>
      <c r="BD108" s="41"/>
      <c r="BE108" s="41"/>
      <c r="BF108" s="41"/>
      <c r="BG108" s="41"/>
      <c r="BH108" s="42" t="str">
        <f>IF(D108="","",D108)</f>
        <v/>
      </c>
      <c r="BI108" s="41"/>
      <c r="BJ108" s="41"/>
      <c r="BK108" s="41"/>
      <c r="BL108" s="41"/>
      <c r="BM108" s="41"/>
      <c r="BN108" s="41"/>
      <c r="BO108" s="41"/>
    </row>
    <row r="109" spans="1:68">
      <c r="A109" s="10">
        <v>20101</v>
      </c>
      <c r="B109" s="10" t="s">
        <v>551</v>
      </c>
      <c r="D109" s="10">
        <v>206</v>
      </c>
      <c r="E109" s="10" t="s">
        <v>554</v>
      </c>
      <c r="F109" s="10">
        <v>5</v>
      </c>
      <c r="H109" s="10">
        <v>4300</v>
      </c>
      <c r="I109" s="10">
        <v>10</v>
      </c>
      <c r="J109" s="11">
        <v>100</v>
      </c>
      <c r="K109" s="10">
        <v>10</v>
      </c>
      <c r="L109" s="10">
        <v>0</v>
      </c>
      <c r="M109" s="10">
        <v>1</v>
      </c>
      <c r="N109" s="10">
        <v>100</v>
      </c>
      <c r="O109" s="10">
        <v>1000</v>
      </c>
      <c r="P109" s="10">
        <v>0</v>
      </c>
      <c r="Q109" s="10">
        <v>1</v>
      </c>
      <c r="R109" s="10">
        <v>5</v>
      </c>
      <c r="V109" s="10">
        <v>7001</v>
      </c>
      <c r="W109" s="11">
        <v>5002</v>
      </c>
      <c r="X109" s="10">
        <v>0</v>
      </c>
      <c r="Y109" s="10">
        <v>1</v>
      </c>
      <c r="Z109" s="10">
        <v>1</v>
      </c>
      <c r="AA109" s="10">
        <v>2</v>
      </c>
      <c r="AB109" s="10">
        <v>100</v>
      </c>
      <c r="AC109" s="10">
        <v>3</v>
      </c>
      <c r="AD109" s="10">
        <v>50</v>
      </c>
      <c r="AE109" s="10" t="s">
        <v>551</v>
      </c>
      <c r="AF109" s="10">
        <v>2</v>
      </c>
      <c r="AH109" s="33"/>
      <c r="AK109" s="33"/>
      <c r="AW109" s="10">
        <v>5000</v>
      </c>
      <c r="AZ109" s="11"/>
      <c r="BA109" s="11"/>
      <c r="BB109" s="11"/>
      <c r="BC109" s="11"/>
      <c r="BD109" s="11"/>
      <c r="BE109" s="11"/>
      <c r="BF109" s="11"/>
      <c r="BG109" s="11"/>
      <c r="BH109" s="28">
        <f t="shared" ref="BH109:BH111" si="42">IF(D109="","",D109)</f>
        <v>206</v>
      </c>
      <c r="BI109" s="11"/>
      <c r="BJ109" s="11"/>
      <c r="BK109" s="11"/>
      <c r="BL109" s="11"/>
      <c r="BM109" s="11"/>
      <c r="BN109" s="11"/>
      <c r="BO109" s="11"/>
      <c r="BP109" s="10">
        <v>0</v>
      </c>
    </row>
    <row r="110" spans="1:68">
      <c r="A110" s="10">
        <v>20102</v>
      </c>
      <c r="B110" s="10" t="s">
        <v>552</v>
      </c>
      <c r="D110" s="10">
        <v>206</v>
      </c>
      <c r="E110" s="10" t="s">
        <v>554</v>
      </c>
      <c r="F110" s="10">
        <v>5</v>
      </c>
      <c r="H110" s="10">
        <v>4300</v>
      </c>
      <c r="I110" s="10">
        <v>10</v>
      </c>
      <c r="J110" s="11">
        <v>100</v>
      </c>
      <c r="K110" s="10">
        <v>10</v>
      </c>
      <c r="L110" s="10">
        <v>0</v>
      </c>
      <c r="M110" s="10">
        <v>1</v>
      </c>
      <c r="N110" s="10">
        <v>100</v>
      </c>
      <c r="O110" s="10">
        <v>1000</v>
      </c>
      <c r="P110" s="10">
        <v>0</v>
      </c>
      <c r="Q110" s="10">
        <v>1</v>
      </c>
      <c r="R110" s="10">
        <v>5</v>
      </c>
      <c r="V110" s="10">
        <v>7001</v>
      </c>
      <c r="W110" s="11">
        <v>5002</v>
      </c>
      <c r="X110" s="10">
        <v>0</v>
      </c>
      <c r="Y110" s="10">
        <v>1</v>
      </c>
      <c r="Z110" s="10">
        <v>1</v>
      </c>
      <c r="AA110" s="10">
        <v>2</v>
      </c>
      <c r="AB110" s="10">
        <v>100</v>
      </c>
      <c r="AC110" s="10">
        <v>3</v>
      </c>
      <c r="AD110" s="10">
        <v>50</v>
      </c>
      <c r="AE110" s="10" t="s">
        <v>552</v>
      </c>
      <c r="AF110" s="10">
        <v>2</v>
      </c>
      <c r="AH110" s="33"/>
      <c r="AK110" s="33"/>
      <c r="AW110" s="10">
        <v>6000</v>
      </c>
      <c r="AZ110" s="11"/>
      <c r="BA110" s="11"/>
      <c r="BB110" s="11"/>
      <c r="BC110" s="11"/>
      <c r="BD110" s="11"/>
      <c r="BE110" s="11"/>
      <c r="BF110" s="11"/>
      <c r="BG110" s="11"/>
      <c r="BH110" s="28">
        <f t="shared" si="42"/>
        <v>206</v>
      </c>
      <c r="BI110" s="11"/>
      <c r="BJ110" s="11"/>
      <c r="BK110" s="11"/>
      <c r="BL110" s="11"/>
      <c r="BM110" s="11"/>
      <c r="BN110" s="11"/>
      <c r="BO110" s="11"/>
      <c r="BP110" s="10">
        <v>0</v>
      </c>
    </row>
    <row r="111" spans="1:68">
      <c r="A111" s="10">
        <v>20103</v>
      </c>
      <c r="B111" s="10" t="s">
        <v>553</v>
      </c>
      <c r="D111" s="10">
        <v>206</v>
      </c>
      <c r="E111" s="10" t="s">
        <v>554</v>
      </c>
      <c r="F111" s="10">
        <v>5</v>
      </c>
      <c r="H111" s="10">
        <v>4300</v>
      </c>
      <c r="I111" s="10">
        <v>10</v>
      </c>
      <c r="J111" s="11">
        <v>100</v>
      </c>
      <c r="K111" s="10">
        <v>10</v>
      </c>
      <c r="L111" s="10">
        <v>0</v>
      </c>
      <c r="M111" s="10">
        <v>1</v>
      </c>
      <c r="N111" s="10">
        <v>100</v>
      </c>
      <c r="O111" s="10">
        <v>1000</v>
      </c>
      <c r="P111" s="10">
        <v>0</v>
      </c>
      <c r="Q111" s="10">
        <v>1</v>
      </c>
      <c r="R111" s="10">
        <v>5</v>
      </c>
      <c r="V111" s="10">
        <v>7001</v>
      </c>
      <c r="W111" s="11">
        <v>5002</v>
      </c>
      <c r="X111" s="10">
        <v>0</v>
      </c>
      <c r="Y111" s="10">
        <v>1</v>
      </c>
      <c r="Z111" s="10">
        <v>1</v>
      </c>
      <c r="AA111" s="10">
        <v>2</v>
      </c>
      <c r="AB111" s="10">
        <v>100</v>
      </c>
      <c r="AC111" s="10">
        <v>3</v>
      </c>
      <c r="AD111" s="10">
        <v>50</v>
      </c>
      <c r="AE111" s="10" t="s">
        <v>553</v>
      </c>
      <c r="AF111" s="10">
        <v>2</v>
      </c>
      <c r="AH111" s="33"/>
      <c r="AK111" s="33"/>
      <c r="AW111" s="10">
        <v>7000</v>
      </c>
      <c r="AZ111" s="11"/>
      <c r="BA111" s="11"/>
      <c r="BB111" s="11"/>
      <c r="BC111" s="11"/>
      <c r="BD111" s="11"/>
      <c r="BE111" s="11"/>
      <c r="BF111" s="11"/>
      <c r="BG111" s="11"/>
      <c r="BH111" s="28">
        <f t="shared" si="42"/>
        <v>206</v>
      </c>
      <c r="BI111" s="11"/>
      <c r="BJ111" s="11"/>
      <c r="BK111" s="11"/>
      <c r="BL111" s="11"/>
      <c r="BM111" s="11"/>
      <c r="BN111" s="11"/>
      <c r="BO111" s="11"/>
      <c r="BP111" s="10">
        <v>0</v>
      </c>
    </row>
    <row r="112" spans="1:68">
      <c r="J112" s="11"/>
      <c r="W112" s="11"/>
      <c r="AZ112" s="11"/>
      <c r="BA112" s="11"/>
      <c r="BB112" s="11"/>
      <c r="BC112" s="11"/>
      <c r="BD112" s="11"/>
      <c r="BE112" s="11"/>
      <c r="BF112" s="11"/>
      <c r="BG112" s="11"/>
      <c r="BH112" s="28"/>
      <c r="BI112" s="11"/>
      <c r="BJ112" s="11"/>
      <c r="BK112" s="11"/>
      <c r="BL112" s="11"/>
      <c r="BM112" s="11"/>
      <c r="BN112" s="11"/>
      <c r="BO112" s="11"/>
    </row>
    <row r="113" spans="1:68">
      <c r="A113" s="47" t="s">
        <v>538</v>
      </c>
      <c r="J113" s="11"/>
      <c r="W113" s="11"/>
      <c r="AZ113" s="11"/>
      <c r="BA113" s="11"/>
      <c r="BB113" s="11"/>
      <c r="BC113" s="11"/>
      <c r="BD113" s="11"/>
      <c r="BE113" s="11"/>
      <c r="BF113" s="11"/>
      <c r="BG113" s="11"/>
      <c r="BH113" s="28"/>
      <c r="BI113" s="11"/>
      <c r="BJ113" s="11"/>
      <c r="BK113" s="11"/>
      <c r="BL113" s="11"/>
      <c r="BM113" s="11"/>
      <c r="BN113" s="11"/>
      <c r="BO113" s="11"/>
    </row>
    <row r="114" spans="1:68">
      <c r="A114" s="10">
        <v>50001</v>
      </c>
      <c r="B114" s="10" t="s">
        <v>558</v>
      </c>
      <c r="D114" s="10">
        <v>180</v>
      </c>
      <c r="E114" s="10" t="s">
        <v>563</v>
      </c>
      <c r="F114" s="10">
        <v>3</v>
      </c>
      <c r="G114" s="10">
        <v>0</v>
      </c>
      <c r="H114" s="10">
        <v>0</v>
      </c>
      <c r="I114" s="10">
        <v>10</v>
      </c>
      <c r="J114" s="11">
        <v>0</v>
      </c>
      <c r="K114" s="10">
        <v>100</v>
      </c>
      <c r="L114" s="10">
        <v>0</v>
      </c>
      <c r="M114" s="10">
        <v>1</v>
      </c>
      <c r="N114" s="10">
        <v>100</v>
      </c>
      <c r="O114" s="10">
        <v>0</v>
      </c>
      <c r="P114" s="10">
        <v>0</v>
      </c>
      <c r="Q114" s="10">
        <v>1</v>
      </c>
      <c r="R114" s="10">
        <v>2</v>
      </c>
      <c r="U114" s="10">
        <v>3</v>
      </c>
      <c r="W114" s="11">
        <v>14001</v>
      </c>
      <c r="X114" s="10">
        <v>3</v>
      </c>
      <c r="Y114" s="10">
        <v>1</v>
      </c>
      <c r="Z114" s="10">
        <v>1</v>
      </c>
      <c r="AA114" s="10">
        <v>2</v>
      </c>
      <c r="AC114" s="10">
        <v>0</v>
      </c>
      <c r="AE114" s="10" t="s">
        <v>121</v>
      </c>
      <c r="AF114" s="10">
        <v>1</v>
      </c>
      <c r="AN114" s="10">
        <v>1</v>
      </c>
      <c r="AZ114" s="11"/>
      <c r="BA114" s="11"/>
      <c r="BB114" s="11"/>
      <c r="BC114" s="11"/>
      <c r="BD114" s="11"/>
      <c r="BE114" s="11"/>
      <c r="BF114" s="11"/>
      <c r="BG114" s="11"/>
      <c r="BH114" s="28">
        <f t="shared" ref="BH114" si="43">IF(D114="","",D114)</f>
        <v>180</v>
      </c>
      <c r="BI114" s="11"/>
      <c r="BJ114" s="11"/>
      <c r="BK114" s="11"/>
      <c r="BL114" s="11"/>
      <c r="BM114" s="11"/>
      <c r="BN114" s="11"/>
      <c r="BO114" s="11"/>
      <c r="BP114" s="10">
        <v>0</v>
      </c>
    </row>
    <row r="115" spans="1:68">
      <c r="A115" s="10">
        <v>50002</v>
      </c>
      <c r="B115" s="10" t="s">
        <v>559</v>
      </c>
      <c r="D115" s="10">
        <v>180</v>
      </c>
      <c r="E115" s="10" t="s">
        <v>564</v>
      </c>
      <c r="F115" s="10">
        <v>3</v>
      </c>
      <c r="G115" s="10">
        <v>0</v>
      </c>
      <c r="H115" s="10">
        <v>0</v>
      </c>
      <c r="I115" s="10">
        <v>10</v>
      </c>
      <c r="J115" s="11">
        <v>0</v>
      </c>
      <c r="K115" s="10">
        <v>300</v>
      </c>
      <c r="L115" s="10">
        <v>0</v>
      </c>
      <c r="M115" s="10">
        <v>5</v>
      </c>
      <c r="N115" s="10">
        <v>100</v>
      </c>
      <c r="O115" s="10">
        <v>0</v>
      </c>
      <c r="P115" s="10">
        <v>10</v>
      </c>
      <c r="Q115" s="10">
        <v>1</v>
      </c>
      <c r="R115" s="10">
        <v>2</v>
      </c>
      <c r="U115" s="10">
        <v>3</v>
      </c>
      <c r="W115" s="11">
        <v>14002</v>
      </c>
      <c r="X115" s="10">
        <v>3</v>
      </c>
      <c r="Y115" s="10">
        <v>1</v>
      </c>
      <c r="Z115" s="10">
        <v>1</v>
      </c>
      <c r="AA115" s="10">
        <v>2</v>
      </c>
      <c r="AC115" s="10">
        <v>0</v>
      </c>
      <c r="AE115" s="10" t="s">
        <v>121</v>
      </c>
      <c r="AF115" s="10">
        <v>1</v>
      </c>
      <c r="AN115" s="10">
        <v>1</v>
      </c>
      <c r="AZ115" s="11"/>
      <c r="BA115" s="11"/>
      <c r="BB115" s="11"/>
      <c r="BC115" s="11"/>
      <c r="BD115" s="11"/>
      <c r="BE115" s="11"/>
      <c r="BF115" s="11"/>
      <c r="BG115" s="11"/>
      <c r="BH115" s="28">
        <f t="shared" ref="BH115:BH116" si="44">IF(D115="","",D115)</f>
        <v>180</v>
      </c>
      <c r="BI115" s="11"/>
      <c r="BJ115" s="11"/>
      <c r="BK115" s="11"/>
      <c r="BL115" s="11"/>
      <c r="BM115" s="11"/>
      <c r="BN115" s="11"/>
      <c r="BO115" s="11"/>
      <c r="BP115" s="10">
        <v>0</v>
      </c>
    </row>
    <row r="116" spans="1:68">
      <c r="A116" s="10">
        <v>50003</v>
      </c>
      <c r="B116" s="10" t="s">
        <v>560</v>
      </c>
      <c r="D116" s="10">
        <v>180</v>
      </c>
      <c r="E116" s="10" t="s">
        <v>565</v>
      </c>
      <c r="F116" s="10">
        <v>3</v>
      </c>
      <c r="G116" s="10">
        <v>0</v>
      </c>
      <c r="H116" s="10">
        <v>0</v>
      </c>
      <c r="I116" s="10">
        <v>10</v>
      </c>
      <c r="J116" s="11">
        <v>0</v>
      </c>
      <c r="K116" s="10">
        <v>500</v>
      </c>
      <c r="L116" s="10">
        <v>0</v>
      </c>
      <c r="M116" s="10">
        <v>8</v>
      </c>
      <c r="N116" s="10">
        <v>100</v>
      </c>
      <c r="O116" s="10">
        <v>0</v>
      </c>
      <c r="P116" s="10">
        <v>10</v>
      </c>
      <c r="Q116" s="10">
        <v>1</v>
      </c>
      <c r="R116" s="10">
        <v>2</v>
      </c>
      <c r="U116" s="10">
        <v>3</v>
      </c>
      <c r="W116" s="11">
        <v>14003</v>
      </c>
      <c r="X116" s="10">
        <v>3</v>
      </c>
      <c r="Y116" s="10">
        <v>1</v>
      </c>
      <c r="Z116" s="10">
        <v>1</v>
      </c>
      <c r="AA116" s="10">
        <v>2</v>
      </c>
      <c r="AC116" s="10">
        <v>0</v>
      </c>
      <c r="AE116" s="10" t="s">
        <v>121</v>
      </c>
      <c r="AF116" s="10">
        <v>2</v>
      </c>
      <c r="AN116" s="10">
        <v>1</v>
      </c>
      <c r="AZ116" s="11"/>
      <c r="BA116" s="11"/>
      <c r="BB116" s="11"/>
      <c r="BC116" s="11"/>
      <c r="BD116" s="11"/>
      <c r="BE116" s="11"/>
      <c r="BF116" s="11"/>
      <c r="BG116" s="11"/>
      <c r="BH116" s="28">
        <f t="shared" si="44"/>
        <v>180</v>
      </c>
      <c r="BI116" s="11"/>
      <c r="BJ116" s="11"/>
      <c r="BK116" s="11"/>
      <c r="BL116" s="11"/>
      <c r="BM116" s="11"/>
      <c r="BN116" s="11"/>
      <c r="BO116" s="11"/>
      <c r="BP116" s="10">
        <v>0</v>
      </c>
    </row>
    <row r="117" spans="1:68">
      <c r="A117" s="10">
        <v>50004</v>
      </c>
      <c r="B117" s="10" t="s">
        <v>561</v>
      </c>
      <c r="D117" s="10">
        <v>180</v>
      </c>
      <c r="E117" s="10" t="s">
        <v>566</v>
      </c>
      <c r="F117" s="10">
        <v>3</v>
      </c>
      <c r="G117" s="10">
        <v>0</v>
      </c>
      <c r="H117" s="10">
        <v>0</v>
      </c>
      <c r="I117" s="10">
        <v>10</v>
      </c>
      <c r="J117" s="11">
        <v>0</v>
      </c>
      <c r="K117" s="10">
        <v>1000</v>
      </c>
      <c r="L117" s="10">
        <v>0</v>
      </c>
      <c r="M117" s="10">
        <v>10</v>
      </c>
      <c r="N117" s="10">
        <v>100</v>
      </c>
      <c r="O117" s="10">
        <v>0</v>
      </c>
      <c r="P117" s="10">
        <v>10</v>
      </c>
      <c r="Q117" s="10">
        <v>1</v>
      </c>
      <c r="R117" s="10">
        <v>2</v>
      </c>
      <c r="U117" s="10">
        <v>3</v>
      </c>
      <c r="W117" s="11">
        <v>14004</v>
      </c>
      <c r="X117" s="10">
        <v>3</v>
      </c>
      <c r="Y117" s="10">
        <v>1</v>
      </c>
      <c r="Z117" s="10">
        <v>1</v>
      </c>
      <c r="AA117" s="10">
        <v>2</v>
      </c>
      <c r="AC117" s="10">
        <v>0</v>
      </c>
      <c r="AE117" s="10" t="s">
        <v>121</v>
      </c>
      <c r="AF117" s="10">
        <v>1</v>
      </c>
      <c r="AN117" s="10">
        <v>1</v>
      </c>
      <c r="AZ117" s="11"/>
      <c r="BA117" s="11"/>
      <c r="BB117" s="11"/>
      <c r="BC117" s="11"/>
      <c r="BD117" s="11"/>
      <c r="BE117" s="11"/>
      <c r="BF117" s="11"/>
      <c r="BG117" s="11"/>
      <c r="BH117" s="28">
        <f t="shared" ref="BH117:BH118" si="45">IF(D117="","",D117)</f>
        <v>180</v>
      </c>
      <c r="BI117" s="11"/>
      <c r="BJ117" s="11"/>
      <c r="BK117" s="11"/>
      <c r="BL117" s="11"/>
      <c r="BM117" s="11"/>
      <c r="BN117" s="11"/>
      <c r="BO117" s="11"/>
      <c r="BP117" s="10">
        <v>0</v>
      </c>
    </row>
    <row r="118" spans="1:68">
      <c r="A118" s="10">
        <v>50005</v>
      </c>
      <c r="B118" s="10" t="s">
        <v>562</v>
      </c>
      <c r="D118" s="10">
        <v>109</v>
      </c>
      <c r="E118" s="10" t="s">
        <v>567</v>
      </c>
      <c r="F118" s="10">
        <v>3</v>
      </c>
      <c r="G118" s="10">
        <v>0</v>
      </c>
      <c r="H118" s="10">
        <v>300</v>
      </c>
      <c r="I118" s="10">
        <v>10</v>
      </c>
      <c r="J118" s="11">
        <v>150</v>
      </c>
      <c r="K118" s="10">
        <v>2000</v>
      </c>
      <c r="L118" s="10">
        <v>0</v>
      </c>
      <c r="M118" s="10">
        <v>15</v>
      </c>
      <c r="N118" s="10">
        <v>100</v>
      </c>
      <c r="O118" s="10">
        <v>0</v>
      </c>
      <c r="P118" s="10">
        <v>10</v>
      </c>
      <c r="Q118" s="10">
        <v>1</v>
      </c>
      <c r="R118" s="10">
        <v>2</v>
      </c>
      <c r="U118" s="10">
        <v>3</v>
      </c>
      <c r="W118" s="11">
        <v>14005</v>
      </c>
      <c r="X118" s="10">
        <v>3</v>
      </c>
      <c r="Y118" s="10">
        <v>1</v>
      </c>
      <c r="Z118" s="10">
        <v>1</v>
      </c>
      <c r="AA118" s="10">
        <v>2</v>
      </c>
      <c r="AC118" s="10">
        <v>0</v>
      </c>
      <c r="AE118" s="10" t="s">
        <v>121</v>
      </c>
      <c r="AF118" s="10">
        <v>2</v>
      </c>
      <c r="AN118" s="10">
        <v>1</v>
      </c>
      <c r="AZ118" s="11"/>
      <c r="BA118" s="11"/>
      <c r="BB118" s="11"/>
      <c r="BC118" s="11"/>
      <c r="BD118" s="11"/>
      <c r="BE118" s="11"/>
      <c r="BF118" s="11"/>
      <c r="BG118" s="11"/>
      <c r="BH118" s="28">
        <f t="shared" si="45"/>
        <v>109</v>
      </c>
      <c r="BI118" s="11"/>
      <c r="BJ118" s="11"/>
      <c r="BK118" s="11"/>
      <c r="BL118" s="11"/>
      <c r="BM118" s="11"/>
      <c r="BN118" s="11"/>
      <c r="BO118" s="11"/>
      <c r="BP118" s="10">
        <v>0</v>
      </c>
    </row>
    <row r="119" spans="1:68">
      <c r="J119" s="11"/>
      <c r="W119" s="11"/>
      <c r="AH119" s="33"/>
      <c r="AK119" s="33"/>
      <c r="AZ119" s="11"/>
      <c r="BA119" s="11"/>
      <c r="BB119" s="11"/>
      <c r="BC119" s="11"/>
      <c r="BD119" s="11"/>
      <c r="BE119" s="11"/>
      <c r="BF119" s="11"/>
      <c r="BG119" s="11"/>
      <c r="BH119" s="28"/>
      <c r="BI119" s="11"/>
      <c r="BJ119" s="11"/>
      <c r="BK119" s="11"/>
      <c r="BL119" s="11"/>
      <c r="BM119" s="11"/>
      <c r="BN119" s="11"/>
      <c r="BO119" s="11"/>
    </row>
    <row r="120" spans="1:68" s="33" customFormat="1">
      <c r="A120" s="46" t="s">
        <v>369</v>
      </c>
      <c r="J120" s="41"/>
      <c r="W120" s="41"/>
      <c r="AZ120" s="41"/>
      <c r="BA120" s="41"/>
      <c r="BB120" s="41"/>
      <c r="BC120" s="41"/>
      <c r="BD120" s="41"/>
      <c r="BE120" s="41"/>
      <c r="BF120" s="41"/>
      <c r="BG120" s="41"/>
      <c r="BH120" s="42" t="str">
        <f>IF(D120="","",D120)</f>
        <v/>
      </c>
      <c r="BI120" s="41"/>
      <c r="BJ120" s="41"/>
      <c r="BK120" s="41"/>
      <c r="BL120" s="41"/>
      <c r="BM120" s="41"/>
      <c r="BN120" s="41"/>
      <c r="BO120" s="41"/>
    </row>
    <row r="121" spans="1:68">
      <c r="A121" s="43"/>
      <c r="J121" s="11"/>
      <c r="W121" s="11"/>
      <c r="AZ121" s="11"/>
      <c r="BA121" s="11"/>
      <c r="BB121" s="11"/>
      <c r="BC121" s="11"/>
      <c r="BD121" s="11"/>
      <c r="BE121" s="11"/>
      <c r="BF121" s="11"/>
      <c r="BG121" s="11"/>
      <c r="BH121" s="28"/>
      <c r="BI121" s="11"/>
      <c r="BJ121" s="11"/>
      <c r="BK121" s="11"/>
      <c r="BL121" s="11"/>
      <c r="BM121" s="11"/>
      <c r="BN121" s="11"/>
      <c r="BO121" s="11"/>
    </row>
    <row r="122" spans="1:68">
      <c r="A122" s="10">
        <v>90001</v>
      </c>
      <c r="B122" s="10" t="s">
        <v>370</v>
      </c>
      <c r="C122" s="10" t="s">
        <v>379</v>
      </c>
      <c r="D122" s="10">
        <v>501</v>
      </c>
      <c r="E122" s="10" t="s">
        <v>557</v>
      </c>
      <c r="F122" s="10">
        <v>9</v>
      </c>
      <c r="G122" s="10">
        <v>3000</v>
      </c>
      <c r="H122" s="10">
        <v>2500</v>
      </c>
      <c r="I122" s="10">
        <v>10</v>
      </c>
      <c r="J122" s="11">
        <v>150</v>
      </c>
      <c r="K122" s="10">
        <v>0</v>
      </c>
      <c r="L122" s="10">
        <v>0</v>
      </c>
      <c r="M122" s="10">
        <v>1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T122" s="10">
        <v>1002</v>
      </c>
      <c r="W122" s="11"/>
      <c r="AZ122" s="11"/>
      <c r="BA122" s="11"/>
      <c r="BB122" s="11"/>
      <c r="BC122" s="11"/>
      <c r="BD122" s="11"/>
      <c r="BE122" s="11"/>
      <c r="BF122" s="11"/>
      <c r="BG122" s="11"/>
      <c r="BH122" s="28">
        <f t="shared" ref="BH122:BH124" si="46">IF(D122="","",D122)</f>
        <v>501</v>
      </c>
      <c r="BI122" s="11"/>
      <c r="BJ122" s="11"/>
      <c r="BK122" s="11"/>
      <c r="BL122" s="11"/>
      <c r="BM122" s="11"/>
      <c r="BN122" s="11"/>
      <c r="BO122" s="11"/>
    </row>
    <row r="123" spans="1:68">
      <c r="J123" s="11"/>
      <c r="W123" s="11"/>
      <c r="AZ123" s="11"/>
      <c r="BA123" s="11"/>
      <c r="BB123" s="11"/>
      <c r="BC123" s="11"/>
      <c r="BD123" s="11"/>
      <c r="BE123" s="11"/>
      <c r="BF123" s="11"/>
      <c r="BG123" s="11"/>
      <c r="BH123" s="28"/>
      <c r="BI123" s="11"/>
      <c r="BJ123" s="11"/>
      <c r="BK123" s="11"/>
      <c r="BL123" s="11"/>
      <c r="BM123" s="11"/>
      <c r="BN123" s="11"/>
      <c r="BO123" s="11"/>
    </row>
    <row r="124" spans="1:68">
      <c r="A124" s="10">
        <v>90100</v>
      </c>
      <c r="B124" s="10" t="s">
        <v>555</v>
      </c>
      <c r="D124" s="10">
        <v>510</v>
      </c>
      <c r="E124" s="10" t="s">
        <v>556</v>
      </c>
      <c r="F124" s="10">
        <v>7</v>
      </c>
      <c r="H124" s="10">
        <v>-500</v>
      </c>
      <c r="I124" s="10">
        <v>10</v>
      </c>
      <c r="J124" s="10">
        <v>-150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T124" s="10">
        <v>0</v>
      </c>
      <c r="W124" s="11"/>
      <c r="AZ124" s="11"/>
      <c r="BA124" s="11"/>
      <c r="BB124" s="11"/>
      <c r="BC124" s="11"/>
      <c r="BD124" s="11"/>
      <c r="BE124" s="11"/>
      <c r="BF124" s="11"/>
      <c r="BG124" s="11"/>
      <c r="BH124" s="28">
        <f t="shared" si="46"/>
        <v>510</v>
      </c>
      <c r="BI124" s="11"/>
      <c r="BJ124" s="11"/>
      <c r="BK124" s="11"/>
      <c r="BL124" s="11"/>
      <c r="BM124" s="11"/>
      <c r="BN124" s="11"/>
      <c r="BO124" s="11"/>
    </row>
    <row r="125" spans="1:68">
      <c r="A125" s="10">
        <v>90101</v>
      </c>
      <c r="B125" s="10" t="s">
        <v>555</v>
      </c>
      <c r="D125" s="10">
        <v>510</v>
      </c>
      <c r="E125" s="10" t="s">
        <v>588</v>
      </c>
      <c r="F125" s="10">
        <v>7</v>
      </c>
      <c r="H125" s="10">
        <v>-500</v>
      </c>
      <c r="I125" s="10">
        <v>10</v>
      </c>
      <c r="J125" s="10">
        <v>-150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T125" s="10">
        <v>0</v>
      </c>
      <c r="W125" s="11"/>
      <c r="AZ125" s="11"/>
      <c r="BA125" s="11"/>
      <c r="BB125" s="11"/>
      <c r="BC125" s="11"/>
      <c r="BD125" s="11"/>
      <c r="BE125" s="11"/>
      <c r="BF125" s="11"/>
      <c r="BG125" s="11"/>
      <c r="BH125" s="28">
        <f t="shared" ref="BH125:BH126" si="47">IF(D125="","",D125)</f>
        <v>510</v>
      </c>
      <c r="BI125" s="11"/>
      <c r="BJ125" s="11"/>
      <c r="BK125" s="11"/>
      <c r="BL125" s="11"/>
      <c r="BM125" s="11"/>
      <c r="BN125" s="11"/>
      <c r="BO125" s="11"/>
    </row>
    <row r="126" spans="1:68">
      <c r="A126" s="10">
        <v>90102</v>
      </c>
      <c r="B126" s="10" t="s">
        <v>555</v>
      </c>
      <c r="D126" s="10">
        <v>510</v>
      </c>
      <c r="E126" s="10" t="s">
        <v>589</v>
      </c>
      <c r="F126" s="10">
        <v>7</v>
      </c>
      <c r="H126" s="10">
        <v>-500</v>
      </c>
      <c r="I126" s="10">
        <v>10</v>
      </c>
      <c r="J126" s="10">
        <v>-150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T126" s="10">
        <v>0</v>
      </c>
      <c r="W126" s="11"/>
      <c r="AZ126" s="11"/>
      <c r="BA126" s="11"/>
      <c r="BB126" s="11"/>
      <c r="BC126" s="11"/>
      <c r="BD126" s="11"/>
      <c r="BE126" s="11"/>
      <c r="BF126" s="11"/>
      <c r="BG126" s="11"/>
      <c r="BH126" s="28">
        <f t="shared" si="47"/>
        <v>510</v>
      </c>
      <c r="BI126" s="11"/>
      <c r="BJ126" s="11"/>
      <c r="BK126" s="11"/>
      <c r="BL126" s="11"/>
      <c r="BM126" s="11"/>
      <c r="BN126" s="11"/>
      <c r="BO126" s="11"/>
    </row>
    <row r="127" spans="1:68">
      <c r="J127" s="11"/>
      <c r="W127" s="11"/>
      <c r="AZ127" s="11"/>
      <c r="BA127" s="11"/>
      <c r="BB127" s="11"/>
      <c r="BC127" s="11"/>
      <c r="BD127" s="11"/>
      <c r="BE127" s="11"/>
      <c r="BF127" s="11"/>
      <c r="BG127" s="11"/>
      <c r="BH127" s="28"/>
      <c r="BI127" s="11"/>
      <c r="BJ127" s="11"/>
      <c r="BK127" s="11"/>
      <c r="BL127" s="11"/>
      <c r="BM127" s="11"/>
      <c r="BN127" s="11"/>
      <c r="BO127" s="11"/>
    </row>
    <row r="128" spans="1:68">
      <c r="A128" s="43" t="s">
        <v>380</v>
      </c>
      <c r="J128" s="11"/>
      <c r="W128" s="11"/>
      <c r="AZ128" s="11"/>
      <c r="BA128" s="11"/>
      <c r="BB128" s="11"/>
      <c r="BC128" s="11"/>
      <c r="BD128" s="11"/>
      <c r="BE128" s="11"/>
      <c r="BF128" s="11"/>
      <c r="BG128" s="11"/>
      <c r="BH128" s="28"/>
      <c r="BI128" s="11"/>
      <c r="BJ128" s="11"/>
      <c r="BK128" s="11"/>
      <c r="BL128" s="11"/>
      <c r="BM128" s="11"/>
      <c r="BN128" s="11"/>
      <c r="BO128" s="11"/>
    </row>
    <row r="129" spans="1:67">
      <c r="A129" s="10">
        <v>99999</v>
      </c>
      <c r="B129" s="10" t="s">
        <v>381</v>
      </c>
      <c r="C129" s="10" t="s">
        <v>382</v>
      </c>
      <c r="D129" s="10">
        <v>80</v>
      </c>
      <c r="E129" s="10" t="s">
        <v>383</v>
      </c>
      <c r="F129" s="10">
        <v>10</v>
      </c>
      <c r="G129" s="10">
        <v>0</v>
      </c>
      <c r="H129" s="10">
        <v>-400</v>
      </c>
      <c r="I129" s="10">
        <v>10</v>
      </c>
      <c r="J129" s="11">
        <v>0</v>
      </c>
      <c r="K129" s="10">
        <v>0</v>
      </c>
      <c r="L129" s="10">
        <v>0</v>
      </c>
      <c r="M129" s="10">
        <v>1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T129" s="10">
        <v>0</v>
      </c>
      <c r="W129" s="11"/>
      <c r="AZ129" s="11"/>
      <c r="BA129" s="11"/>
      <c r="BB129" s="11"/>
      <c r="BC129" s="11"/>
      <c r="BD129" s="11"/>
      <c r="BE129" s="11"/>
      <c r="BF129" s="11"/>
      <c r="BG129" s="11"/>
      <c r="BH129" s="28">
        <f t="shared" ref="BH129" si="48">IF(D129="","",D129)</f>
        <v>80</v>
      </c>
      <c r="BI129" s="11"/>
      <c r="BJ129" s="11"/>
      <c r="BK129" s="11"/>
      <c r="BL129" s="11"/>
      <c r="BM129" s="11"/>
      <c r="BN129" s="11"/>
      <c r="BO129" s="11"/>
    </row>
    <row r="130" spans="1:67">
      <c r="A130" s="10">
        <v>99998</v>
      </c>
      <c r="B130" s="10" t="s">
        <v>569</v>
      </c>
      <c r="C130" s="10" t="s">
        <v>382</v>
      </c>
      <c r="D130" s="10">
        <v>180</v>
      </c>
      <c r="E130" s="10" t="s">
        <v>570</v>
      </c>
      <c r="F130" s="10">
        <v>6</v>
      </c>
      <c r="G130" s="10">
        <v>0</v>
      </c>
      <c r="H130" s="10">
        <v>-400</v>
      </c>
      <c r="I130" s="10">
        <v>10</v>
      </c>
      <c r="J130" s="11">
        <v>0</v>
      </c>
      <c r="K130" s="10">
        <v>0</v>
      </c>
      <c r="L130" s="10">
        <v>0</v>
      </c>
      <c r="M130" s="10">
        <v>1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T130" s="10">
        <v>0</v>
      </c>
      <c r="W130" s="11"/>
      <c r="AZ130" s="11"/>
      <c r="BA130" s="11"/>
      <c r="BB130" s="11"/>
      <c r="BC130" s="11"/>
      <c r="BD130" s="11"/>
      <c r="BE130" s="11"/>
      <c r="BF130" s="11"/>
      <c r="BG130" s="11"/>
      <c r="BH130" s="28">
        <f t="shared" ref="BH130" si="49">IF(D130="","",D130)</f>
        <v>180</v>
      </c>
      <c r="BI130" s="11"/>
      <c r="BJ130" s="11"/>
      <c r="BK130" s="11"/>
      <c r="BL130" s="11"/>
      <c r="BM130" s="11"/>
      <c r="BN130" s="11"/>
      <c r="BO130" s="11"/>
    </row>
    <row r="131" spans="1:67">
      <c r="J131" s="11"/>
      <c r="W131" s="11"/>
      <c r="AZ131" s="11"/>
      <c r="BA131" s="11"/>
      <c r="BB131" s="11"/>
      <c r="BC131" s="11"/>
      <c r="BD131" s="11"/>
      <c r="BE131" s="11"/>
      <c r="BF131" s="11"/>
      <c r="BG131" s="11"/>
      <c r="BH131" s="28"/>
      <c r="BI131" s="11"/>
      <c r="BJ131" s="11"/>
      <c r="BK131" s="11"/>
      <c r="BL131" s="11"/>
      <c r="BM131" s="11"/>
      <c r="BN131" s="11"/>
      <c r="BO131" s="11"/>
    </row>
    <row r="132" spans="1:67">
      <c r="J132" s="11"/>
      <c r="W132" s="11"/>
      <c r="AZ132" s="11"/>
      <c r="BA132" s="11"/>
      <c r="BB132" s="11"/>
      <c r="BC132" s="11"/>
      <c r="BD132" s="11"/>
      <c r="BE132" s="11"/>
      <c r="BF132" s="11"/>
      <c r="BG132" s="11"/>
      <c r="BH132" s="28"/>
      <c r="BI132" s="11"/>
      <c r="BJ132" s="11"/>
      <c r="BK132" s="11"/>
      <c r="BL132" s="11"/>
      <c r="BM132" s="11"/>
      <c r="BN132" s="11"/>
      <c r="BO132" s="11"/>
    </row>
    <row r="133" spans="1:67">
      <c r="J133" s="11"/>
      <c r="W133" s="11"/>
      <c r="AZ133" s="11"/>
      <c r="BA133" s="11"/>
      <c r="BB133" s="11"/>
      <c r="BC133" s="11"/>
      <c r="BD133" s="11"/>
      <c r="BE133" s="11"/>
      <c r="BF133" s="11"/>
      <c r="BG133" s="11"/>
      <c r="BH133" s="28"/>
      <c r="BI133" s="11"/>
      <c r="BJ133" s="11"/>
      <c r="BK133" s="11"/>
      <c r="BL133" s="11"/>
      <c r="BM133" s="11"/>
      <c r="BN133" s="11"/>
      <c r="BO133" s="11"/>
    </row>
  </sheetData>
  <phoneticPr fontId="4" type="noConversion"/>
  <conditionalFormatting sqref="AH76:AH81">
    <cfRule type="duplicateValues" dxfId="6" priority="8"/>
  </conditionalFormatting>
  <conditionalFormatting sqref="AH82:AH83">
    <cfRule type="duplicateValues" dxfId="5" priority="6"/>
  </conditionalFormatting>
  <conditionalFormatting sqref="AH86:AH91">
    <cfRule type="duplicateValues" dxfId="4" priority="5"/>
  </conditionalFormatting>
  <conditionalFormatting sqref="AH92:AH93">
    <cfRule type="duplicateValues" dxfId="3" priority="4"/>
  </conditionalFormatting>
  <conditionalFormatting sqref="AH96:AH101">
    <cfRule type="duplicateValues" dxfId="2" priority="3"/>
  </conditionalFormatting>
  <conditionalFormatting sqref="AH102:AH103">
    <cfRule type="duplicateValues" dxfId="1" priority="2"/>
  </conditionalFormatting>
  <conditionalFormatting sqref="AH10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21" sqref="M21"/>
    </sheetView>
  </sheetViews>
  <sheetFormatPr defaultRowHeight="13.5"/>
  <cols>
    <col min="1" max="1" width="14.125" style="19" customWidth="1"/>
    <col min="2" max="2" width="18.875" style="19" customWidth="1"/>
    <col min="3" max="4" width="18.875" style="39" customWidth="1"/>
    <col min="5" max="5" width="6.875" style="19" customWidth="1"/>
    <col min="6" max="6" width="12.625" style="19" customWidth="1"/>
    <col min="7" max="7" width="11" style="19" bestFit="1" customWidth="1"/>
    <col min="8" max="8" width="20.5" style="19" customWidth="1"/>
    <col min="9" max="9" width="12" style="19" customWidth="1"/>
    <col min="10" max="10" width="9.875" style="19" customWidth="1"/>
    <col min="11" max="11" width="9" style="19" customWidth="1"/>
    <col min="12" max="12" width="12.125" style="19" bestFit="1" customWidth="1"/>
    <col min="13" max="13" width="9.5" style="19" customWidth="1"/>
    <col min="14" max="14" width="12.125" style="19" customWidth="1"/>
    <col min="15" max="15" width="12.125" style="19" bestFit="1" customWidth="1"/>
    <col min="16" max="16" width="10" style="19" bestFit="1" customWidth="1"/>
    <col min="17" max="17" width="12.25" style="19" bestFit="1" customWidth="1"/>
    <col min="18" max="18" width="12.125" style="19" bestFit="1" customWidth="1"/>
    <col min="19" max="19" width="10" style="19" bestFit="1" customWidth="1"/>
    <col min="20" max="20" width="12.25" style="19" bestFit="1" customWidth="1"/>
    <col min="21" max="21" width="12.125" style="19" bestFit="1" customWidth="1"/>
    <col min="22" max="22" width="9.625" style="19" customWidth="1"/>
    <col min="23" max="23" width="53.125" style="19" bestFit="1" customWidth="1"/>
    <col min="24" max="24" width="48.875" style="19" customWidth="1"/>
    <col min="25" max="16384" width="9" style="19"/>
  </cols>
  <sheetData>
    <row r="1" spans="1:24" s="20" customFormat="1" ht="27.75" customHeight="1">
      <c r="A1" s="20" t="s">
        <v>76</v>
      </c>
      <c r="B1" s="20" t="s">
        <v>77</v>
      </c>
      <c r="C1" s="20" t="s">
        <v>362</v>
      </c>
      <c r="D1" s="20" t="s">
        <v>352</v>
      </c>
      <c r="E1" s="20" t="s">
        <v>105</v>
      </c>
      <c r="F1" s="20" t="s">
        <v>359</v>
      </c>
      <c r="G1" s="20" t="s">
        <v>78</v>
      </c>
      <c r="H1" s="20" t="s">
        <v>181</v>
      </c>
      <c r="I1" s="20" t="s">
        <v>180</v>
      </c>
      <c r="J1" s="20" t="s">
        <v>182</v>
      </c>
      <c r="K1" s="20" t="s">
        <v>179</v>
      </c>
      <c r="L1" s="20" t="s">
        <v>79</v>
      </c>
      <c r="M1" s="20" t="s">
        <v>183</v>
      </c>
      <c r="N1" s="20" t="s">
        <v>184</v>
      </c>
      <c r="O1" s="20" t="s">
        <v>80</v>
      </c>
      <c r="P1" s="20" t="s">
        <v>185</v>
      </c>
      <c r="Q1" s="20" t="s">
        <v>81</v>
      </c>
      <c r="R1" s="20" t="s">
        <v>82</v>
      </c>
      <c r="S1" s="20" t="s">
        <v>186</v>
      </c>
      <c r="T1" s="20" t="s">
        <v>83</v>
      </c>
      <c r="U1" s="20" t="s">
        <v>187</v>
      </c>
      <c r="V1" s="20" t="s">
        <v>188</v>
      </c>
      <c r="W1" s="20" t="s">
        <v>257</v>
      </c>
      <c r="X1" s="20" t="s">
        <v>258</v>
      </c>
    </row>
    <row r="2" spans="1:24" s="21" customFormat="1" ht="62.25" customHeight="1">
      <c r="B2" s="21" t="s">
        <v>84</v>
      </c>
      <c r="D2" s="40" t="s">
        <v>353</v>
      </c>
      <c r="E2" s="21" t="s">
        <v>106</v>
      </c>
      <c r="F2" s="21" t="s">
        <v>176</v>
      </c>
      <c r="G2" s="21" t="s">
        <v>85</v>
      </c>
      <c r="H2" s="24" t="s">
        <v>178</v>
      </c>
      <c r="I2" s="21" t="s">
        <v>86</v>
      </c>
      <c r="J2" s="21" t="s">
        <v>87</v>
      </c>
      <c r="K2" s="21" t="s">
        <v>177</v>
      </c>
    </row>
    <row r="3" spans="1:24" s="22" customFormat="1">
      <c r="A3" s="22" t="s">
        <v>134</v>
      </c>
      <c r="B3" s="22" t="s">
        <v>135</v>
      </c>
      <c r="C3" s="22" t="s">
        <v>364</v>
      </c>
      <c r="D3" s="22" t="s">
        <v>354</v>
      </c>
      <c r="E3" s="22" t="s">
        <v>351</v>
      </c>
      <c r="F3" s="22" t="s">
        <v>113</v>
      </c>
      <c r="G3" s="22" t="s">
        <v>136</v>
      </c>
      <c r="H3" s="22" t="s">
        <v>156</v>
      </c>
      <c r="I3" s="22" t="s">
        <v>157</v>
      </c>
      <c r="J3" s="22" t="s">
        <v>137</v>
      </c>
      <c r="K3" s="22" t="s">
        <v>142</v>
      </c>
      <c r="L3" s="22" t="s">
        <v>158</v>
      </c>
      <c r="M3" s="22" t="s">
        <v>138</v>
      </c>
      <c r="N3" s="22" t="s">
        <v>143</v>
      </c>
      <c r="O3" s="22" t="s">
        <v>161</v>
      </c>
      <c r="P3" s="22" t="s">
        <v>139</v>
      </c>
      <c r="Q3" s="22" t="s">
        <v>144</v>
      </c>
      <c r="R3" s="22" t="s">
        <v>159</v>
      </c>
      <c r="S3" s="22" t="s">
        <v>140</v>
      </c>
      <c r="T3" s="22" t="s">
        <v>145</v>
      </c>
      <c r="U3" s="22" t="s">
        <v>160</v>
      </c>
      <c r="V3" s="22" t="s">
        <v>141</v>
      </c>
      <c r="W3" s="22" t="s">
        <v>300</v>
      </c>
      <c r="X3" s="22" t="s">
        <v>301</v>
      </c>
    </row>
    <row r="4" spans="1:24" s="22" customFormat="1">
      <c r="A4" s="22" t="s">
        <v>114</v>
      </c>
      <c r="B4" s="22" t="s">
        <v>130</v>
      </c>
      <c r="C4" s="22" t="s">
        <v>104</v>
      </c>
      <c r="D4" s="22" t="s">
        <v>355</v>
      </c>
      <c r="E4" s="22" t="s">
        <v>104</v>
      </c>
      <c r="F4" s="22" t="s">
        <v>114</v>
      </c>
      <c r="G4" s="22" t="s">
        <v>114</v>
      </c>
      <c r="H4" s="22" t="s">
        <v>114</v>
      </c>
      <c r="I4" s="22" t="s">
        <v>114</v>
      </c>
      <c r="J4" s="22" t="s">
        <v>114</v>
      </c>
      <c r="K4" s="22" t="s">
        <v>114</v>
      </c>
      <c r="L4" s="22" t="s">
        <v>114</v>
      </c>
      <c r="M4" s="22" t="s">
        <v>114</v>
      </c>
      <c r="N4" s="22" t="s">
        <v>114</v>
      </c>
      <c r="O4" s="22" t="s">
        <v>114</v>
      </c>
      <c r="P4" s="22" t="s">
        <v>114</v>
      </c>
      <c r="Q4" s="22" t="s">
        <v>114</v>
      </c>
      <c r="R4" s="22" t="s">
        <v>114</v>
      </c>
      <c r="S4" s="22" t="s">
        <v>114</v>
      </c>
      <c r="T4" s="22" t="s">
        <v>114</v>
      </c>
      <c r="U4" s="22" t="s">
        <v>114</v>
      </c>
      <c r="V4" s="22" t="s">
        <v>114</v>
      </c>
      <c r="W4" s="22" t="s">
        <v>259</v>
      </c>
      <c r="X4" s="22" t="s">
        <v>259</v>
      </c>
    </row>
    <row r="5" spans="1:24">
      <c r="A5" s="19">
        <v>1</v>
      </c>
      <c r="B5" s="19" t="s">
        <v>189</v>
      </c>
      <c r="C5" s="10">
        <v>90001</v>
      </c>
      <c r="D5" s="39">
        <v>10001</v>
      </c>
      <c r="E5" s="19">
        <v>1</v>
      </c>
      <c r="F5" s="19">
        <v>9</v>
      </c>
      <c r="G5" s="19">
        <v>3</v>
      </c>
      <c r="H5" s="19">
        <v>1</v>
      </c>
      <c r="I5" s="19">
        <v>5001</v>
      </c>
      <c r="J5" s="19">
        <v>3</v>
      </c>
      <c r="K5" s="19">
        <v>2</v>
      </c>
      <c r="L5" s="19">
        <v>7001</v>
      </c>
      <c r="M5" s="19">
        <v>6</v>
      </c>
      <c r="N5" s="19">
        <v>3</v>
      </c>
      <c r="O5" s="19">
        <v>5001</v>
      </c>
      <c r="P5" s="19">
        <v>9</v>
      </c>
      <c r="W5" s="23" t="s">
        <v>360</v>
      </c>
      <c r="X5" s="23" t="s">
        <v>361</v>
      </c>
    </row>
    <row r="6" spans="1:24">
      <c r="A6" s="19">
        <v>2</v>
      </c>
      <c r="B6" s="19" t="s">
        <v>190</v>
      </c>
      <c r="C6" s="10">
        <v>90001</v>
      </c>
      <c r="D6" s="39">
        <v>10002</v>
      </c>
      <c r="E6" s="19">
        <v>1</v>
      </c>
      <c r="F6" s="19">
        <v>20</v>
      </c>
      <c r="G6" s="19">
        <v>4</v>
      </c>
      <c r="H6" s="19">
        <v>1</v>
      </c>
      <c r="I6" s="19">
        <v>5001</v>
      </c>
      <c r="J6" s="19">
        <v>5</v>
      </c>
      <c r="K6" s="19">
        <v>2</v>
      </c>
      <c r="L6" s="19">
        <v>7001</v>
      </c>
      <c r="M6" s="19">
        <v>10</v>
      </c>
      <c r="N6" s="19">
        <v>3</v>
      </c>
      <c r="O6" s="19">
        <v>5001</v>
      </c>
      <c r="P6" s="19">
        <v>15</v>
      </c>
      <c r="Q6" s="19">
        <v>3</v>
      </c>
      <c r="R6" s="19">
        <v>5001</v>
      </c>
      <c r="S6" s="19">
        <v>20</v>
      </c>
      <c r="W6" s="23" t="s">
        <v>360</v>
      </c>
      <c r="X6" s="23" t="s">
        <v>361</v>
      </c>
    </row>
    <row r="7" spans="1:24">
      <c r="A7" s="19">
        <v>3</v>
      </c>
      <c r="B7" s="19" t="s">
        <v>191</v>
      </c>
      <c r="C7" s="10">
        <v>90001</v>
      </c>
      <c r="D7" s="39">
        <v>10001</v>
      </c>
      <c r="E7" s="19">
        <v>1</v>
      </c>
      <c r="F7" s="19">
        <v>30</v>
      </c>
      <c r="G7" s="19">
        <v>5</v>
      </c>
      <c r="H7" s="19">
        <v>1</v>
      </c>
      <c r="I7" s="19">
        <v>5001</v>
      </c>
      <c r="J7" s="19">
        <v>3</v>
      </c>
      <c r="K7" s="19">
        <v>2</v>
      </c>
      <c r="L7" s="19">
        <v>7001</v>
      </c>
      <c r="M7" s="19">
        <v>8</v>
      </c>
      <c r="N7" s="19">
        <v>3</v>
      </c>
      <c r="O7" s="19">
        <v>5001</v>
      </c>
      <c r="P7" s="19">
        <v>15</v>
      </c>
      <c r="Q7" s="19">
        <v>3</v>
      </c>
      <c r="R7" s="19">
        <v>5001</v>
      </c>
      <c r="S7" s="19">
        <v>25</v>
      </c>
      <c r="T7" s="19">
        <v>3</v>
      </c>
      <c r="U7" s="19">
        <v>5001</v>
      </c>
      <c r="V7" s="19">
        <v>30</v>
      </c>
      <c r="W7" s="23" t="s">
        <v>360</v>
      </c>
      <c r="X7" s="23" t="s">
        <v>361</v>
      </c>
    </row>
    <row r="8" spans="1:24">
      <c r="A8" s="19">
        <v>4</v>
      </c>
      <c r="B8" s="19" t="s">
        <v>192</v>
      </c>
      <c r="C8" s="10">
        <v>90001</v>
      </c>
      <c r="D8" s="39">
        <v>10002</v>
      </c>
      <c r="E8" s="19">
        <v>1</v>
      </c>
      <c r="F8" s="19">
        <v>30</v>
      </c>
      <c r="G8" s="19">
        <v>5</v>
      </c>
      <c r="H8" s="19">
        <v>1</v>
      </c>
      <c r="I8" s="19">
        <v>5001</v>
      </c>
      <c r="J8" s="19">
        <v>3</v>
      </c>
      <c r="K8" s="19">
        <v>2</v>
      </c>
      <c r="L8" s="19">
        <v>7001</v>
      </c>
      <c r="M8" s="19">
        <v>8</v>
      </c>
      <c r="N8" s="19">
        <v>3</v>
      </c>
      <c r="O8" s="19">
        <v>5001</v>
      </c>
      <c r="P8" s="19">
        <v>15</v>
      </c>
      <c r="Q8" s="19">
        <v>3</v>
      </c>
      <c r="R8" s="19">
        <v>5001</v>
      </c>
      <c r="S8" s="19">
        <v>25</v>
      </c>
      <c r="T8" s="19">
        <v>3</v>
      </c>
      <c r="U8" s="19">
        <v>5001</v>
      </c>
      <c r="V8" s="19">
        <v>30</v>
      </c>
      <c r="W8" s="23" t="s">
        <v>360</v>
      </c>
      <c r="X8" s="23" t="s">
        <v>361</v>
      </c>
    </row>
    <row r="9" spans="1:24">
      <c r="A9" s="19">
        <v>5</v>
      </c>
      <c r="B9" s="19" t="s">
        <v>193</v>
      </c>
      <c r="C9" s="10">
        <v>90001</v>
      </c>
      <c r="D9" s="39">
        <v>10002</v>
      </c>
      <c r="E9" s="19">
        <v>1</v>
      </c>
      <c r="F9" s="19">
        <v>30</v>
      </c>
      <c r="G9" s="19">
        <v>5</v>
      </c>
      <c r="H9" s="19">
        <v>1</v>
      </c>
      <c r="I9" s="19">
        <v>5001</v>
      </c>
      <c r="J9" s="19">
        <v>3</v>
      </c>
      <c r="K9" s="19">
        <v>2</v>
      </c>
      <c r="L9" s="19">
        <v>7001</v>
      </c>
      <c r="M9" s="19">
        <v>8</v>
      </c>
      <c r="N9" s="19">
        <v>3</v>
      </c>
      <c r="O9" s="19">
        <v>5001</v>
      </c>
      <c r="P9" s="19">
        <v>15</v>
      </c>
      <c r="Q9" s="19">
        <v>3</v>
      </c>
      <c r="R9" s="19">
        <v>5001</v>
      </c>
      <c r="S9" s="19">
        <v>25</v>
      </c>
      <c r="T9" s="19">
        <v>3</v>
      </c>
      <c r="U9" s="19">
        <v>5001</v>
      </c>
      <c r="V9" s="19">
        <v>30</v>
      </c>
      <c r="W9" s="23" t="s">
        <v>360</v>
      </c>
      <c r="X9" s="23" t="s">
        <v>361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34"/>
  <sheetViews>
    <sheetView workbookViewId="0">
      <selection activeCell="K18" sqref="K18"/>
    </sheetView>
  </sheetViews>
  <sheetFormatPr defaultRowHeight="13.5"/>
  <cols>
    <col min="5" max="5" width="17.625" customWidth="1"/>
    <col min="7" max="7" width="12.75" customWidth="1"/>
    <col min="8" max="8" width="13.25" customWidth="1"/>
  </cols>
  <sheetData>
    <row r="1" spans="1:19" ht="67.5">
      <c r="A1" t="s">
        <v>260</v>
      </c>
      <c r="B1" t="s">
        <v>264</v>
      </c>
      <c r="C1" t="s">
        <v>261</v>
      </c>
      <c r="D1" t="s">
        <v>307</v>
      </c>
      <c r="E1" s="34" t="s">
        <v>294</v>
      </c>
      <c r="F1" t="s">
        <v>262</v>
      </c>
      <c r="G1" s="35" t="s">
        <v>278</v>
      </c>
      <c r="H1" s="35" t="s">
        <v>279</v>
      </c>
      <c r="I1" s="35" t="s">
        <v>280</v>
      </c>
      <c r="J1" s="35" t="s">
        <v>281</v>
      </c>
      <c r="K1" s="35" t="s">
        <v>282</v>
      </c>
      <c r="L1" s="35" t="s">
        <v>283</v>
      </c>
      <c r="M1" s="35" t="s">
        <v>284</v>
      </c>
      <c r="N1" s="35" t="s">
        <v>285</v>
      </c>
      <c r="O1" s="35" t="s">
        <v>286</v>
      </c>
      <c r="P1" s="35" t="s">
        <v>287</v>
      </c>
      <c r="Q1" s="35" t="s">
        <v>288</v>
      </c>
      <c r="R1" s="35" t="s">
        <v>289</v>
      </c>
      <c r="S1" s="35" t="s">
        <v>290</v>
      </c>
    </row>
    <row r="2" spans="1:19">
      <c r="G2" s="36" t="s">
        <v>265</v>
      </c>
      <c r="H2" s="36" t="s">
        <v>266</v>
      </c>
      <c r="I2" s="36" t="s">
        <v>267</v>
      </c>
      <c r="J2" s="36" t="s">
        <v>267</v>
      </c>
      <c r="K2" s="36" t="s">
        <v>267</v>
      </c>
      <c r="L2" s="36" t="s">
        <v>267</v>
      </c>
      <c r="M2" s="36" t="s">
        <v>267</v>
      </c>
      <c r="N2" s="36" t="s">
        <v>267</v>
      </c>
      <c r="O2" s="36" t="s">
        <v>267</v>
      </c>
      <c r="P2" s="36" t="s">
        <v>267</v>
      </c>
      <c r="Q2" s="36" t="s">
        <v>267</v>
      </c>
      <c r="R2" s="36" t="s">
        <v>267</v>
      </c>
      <c r="S2" s="36" t="s">
        <v>267</v>
      </c>
    </row>
    <row r="3" spans="1:19">
      <c r="A3" t="s">
        <v>302</v>
      </c>
      <c r="B3" t="s">
        <v>303</v>
      </c>
      <c r="C3" t="s">
        <v>304</v>
      </c>
      <c r="D3" t="s">
        <v>308</v>
      </c>
      <c r="E3" t="s">
        <v>305</v>
      </c>
      <c r="F3" t="s">
        <v>306</v>
      </c>
      <c r="G3" s="37" t="s">
        <v>310</v>
      </c>
      <c r="H3" s="35" t="s">
        <v>268</v>
      </c>
      <c r="I3" s="35" t="s">
        <v>269</v>
      </c>
      <c r="J3" s="35" t="s">
        <v>270</v>
      </c>
      <c r="K3" s="35" t="s">
        <v>271</v>
      </c>
      <c r="L3" s="35" t="s">
        <v>272</v>
      </c>
      <c r="M3" s="35" t="s">
        <v>273</v>
      </c>
      <c r="N3" s="35" t="s">
        <v>274</v>
      </c>
      <c r="O3" s="35" t="s">
        <v>275</v>
      </c>
      <c r="P3" s="35" t="s">
        <v>276</v>
      </c>
      <c r="Q3" s="35" t="s">
        <v>291</v>
      </c>
      <c r="R3" s="35" t="s">
        <v>292</v>
      </c>
      <c r="S3" s="35" t="s">
        <v>293</v>
      </c>
    </row>
    <row r="4" spans="1:19">
      <c r="A4" t="s">
        <v>263</v>
      </c>
      <c r="B4" t="s">
        <v>263</v>
      </c>
      <c r="C4" t="s">
        <v>263</v>
      </c>
      <c r="D4" t="s">
        <v>309</v>
      </c>
      <c r="E4" t="s">
        <v>263</v>
      </c>
      <c r="F4" t="s">
        <v>263</v>
      </c>
      <c r="G4" s="35" t="s">
        <v>277</v>
      </c>
      <c r="H4" s="35" t="s">
        <v>277</v>
      </c>
      <c r="I4" s="35" t="s">
        <v>277</v>
      </c>
      <c r="J4" s="35" t="s">
        <v>277</v>
      </c>
      <c r="K4" s="35" t="s">
        <v>277</v>
      </c>
      <c r="L4" s="35" t="s">
        <v>277</v>
      </c>
      <c r="M4" s="35" t="s">
        <v>277</v>
      </c>
      <c r="N4" s="35" t="s">
        <v>277</v>
      </c>
      <c r="O4" s="35" t="s">
        <v>277</v>
      </c>
      <c r="P4" s="35" t="s">
        <v>277</v>
      </c>
      <c r="Q4" s="35" t="s">
        <v>277</v>
      </c>
      <c r="R4" s="35" t="s">
        <v>277</v>
      </c>
      <c r="S4" s="35" t="s">
        <v>277</v>
      </c>
    </row>
    <row r="5" spans="1:19">
      <c r="A5">
        <v>1</v>
      </c>
      <c r="B5">
        <v>1</v>
      </c>
      <c r="C5">
        <v>1</v>
      </c>
      <c r="D5" t="s">
        <v>311</v>
      </c>
      <c r="E5">
        <v>1</v>
      </c>
      <c r="F5">
        <v>2</v>
      </c>
      <c r="G5" s="35">
        <v>1</v>
      </c>
      <c r="H5" s="35">
        <v>1</v>
      </c>
      <c r="I5" s="35">
        <v>1</v>
      </c>
      <c r="J5" s="35">
        <v>200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</row>
    <row r="6" spans="1:19">
      <c r="A6">
        <v>2</v>
      </c>
      <c r="B6">
        <v>2</v>
      </c>
      <c r="C6">
        <v>1</v>
      </c>
      <c r="D6" t="s">
        <v>317</v>
      </c>
      <c r="E6">
        <v>2</v>
      </c>
      <c r="F6">
        <v>2</v>
      </c>
      <c r="G6" s="35">
        <v>1</v>
      </c>
      <c r="H6" s="35">
        <v>1</v>
      </c>
      <c r="I6" s="35">
        <v>1</v>
      </c>
      <c r="J6" s="35">
        <v>200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</row>
    <row r="7" spans="1:19">
      <c r="A7">
        <v>3</v>
      </c>
      <c r="B7">
        <v>3</v>
      </c>
      <c r="C7">
        <v>1</v>
      </c>
      <c r="D7" t="s">
        <v>322</v>
      </c>
      <c r="E7">
        <v>3</v>
      </c>
      <c r="F7">
        <v>2</v>
      </c>
      <c r="G7" s="35">
        <v>1</v>
      </c>
      <c r="H7" s="35">
        <v>1</v>
      </c>
      <c r="I7" s="35">
        <v>1</v>
      </c>
      <c r="J7" s="35">
        <v>200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</row>
    <row r="8" spans="1:19">
      <c r="A8">
        <v>4</v>
      </c>
      <c r="B8">
        <v>4</v>
      </c>
      <c r="C8">
        <v>1</v>
      </c>
      <c r="D8" t="s">
        <v>327</v>
      </c>
      <c r="E8">
        <v>4</v>
      </c>
      <c r="F8">
        <v>3</v>
      </c>
      <c r="G8" s="35">
        <v>1</v>
      </c>
      <c r="H8" s="35">
        <v>1</v>
      </c>
      <c r="I8" s="35">
        <v>1</v>
      </c>
      <c r="J8" s="35">
        <v>200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</row>
    <row r="9" spans="1:19">
      <c r="A9">
        <v>5</v>
      </c>
      <c r="B9">
        <v>5</v>
      </c>
      <c r="C9">
        <v>1</v>
      </c>
      <c r="D9" t="s">
        <v>328</v>
      </c>
      <c r="E9">
        <v>4</v>
      </c>
      <c r="F9">
        <v>5</v>
      </c>
      <c r="G9" s="35">
        <v>1</v>
      </c>
      <c r="H9" s="35">
        <v>1</v>
      </c>
      <c r="I9" s="35">
        <v>1</v>
      </c>
      <c r="J9" s="35">
        <v>200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</row>
    <row r="10" spans="1:19">
      <c r="A10">
        <v>6</v>
      </c>
      <c r="B10">
        <v>6</v>
      </c>
      <c r="C10">
        <v>1</v>
      </c>
      <c r="D10" t="s">
        <v>312</v>
      </c>
      <c r="E10">
        <v>1</v>
      </c>
      <c r="F10">
        <v>10</v>
      </c>
      <c r="G10" s="35">
        <v>1</v>
      </c>
      <c r="H10" s="35">
        <v>1</v>
      </c>
      <c r="I10" s="35">
        <v>1</v>
      </c>
      <c r="J10" s="35">
        <v>200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</row>
    <row r="11" spans="1:19">
      <c r="A11">
        <v>7</v>
      </c>
      <c r="B11">
        <v>1</v>
      </c>
      <c r="C11">
        <v>2</v>
      </c>
      <c r="D11" t="s">
        <v>313</v>
      </c>
      <c r="E11">
        <v>1</v>
      </c>
      <c r="F11">
        <v>12</v>
      </c>
      <c r="G11" s="35">
        <v>1</v>
      </c>
      <c r="H11" s="35">
        <v>1</v>
      </c>
      <c r="I11" s="35">
        <v>1</v>
      </c>
      <c r="J11" s="35">
        <v>200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</row>
    <row r="12" spans="1:19">
      <c r="A12">
        <v>8</v>
      </c>
      <c r="B12">
        <v>2</v>
      </c>
      <c r="C12">
        <v>2</v>
      </c>
      <c r="D12" t="s">
        <v>318</v>
      </c>
      <c r="E12">
        <v>2</v>
      </c>
      <c r="F12">
        <v>3</v>
      </c>
      <c r="G12" s="35">
        <v>1</v>
      </c>
      <c r="H12" s="35">
        <v>1</v>
      </c>
      <c r="I12" s="35">
        <v>1</v>
      </c>
      <c r="J12" s="35">
        <v>200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</row>
    <row r="13" spans="1:19">
      <c r="A13">
        <v>9</v>
      </c>
      <c r="B13">
        <v>3</v>
      </c>
      <c r="C13">
        <v>2</v>
      </c>
      <c r="D13" t="s">
        <v>323</v>
      </c>
      <c r="E13">
        <v>3</v>
      </c>
      <c r="F13">
        <v>3</v>
      </c>
      <c r="G13" s="35">
        <v>1</v>
      </c>
      <c r="H13" s="35">
        <v>1</v>
      </c>
      <c r="I13" s="35">
        <v>1</v>
      </c>
      <c r="J13" s="35">
        <v>200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</row>
    <row r="14" spans="1:19">
      <c r="A14">
        <v>10</v>
      </c>
      <c r="B14">
        <v>4</v>
      </c>
      <c r="C14">
        <v>2</v>
      </c>
      <c r="D14" t="s">
        <v>328</v>
      </c>
      <c r="E14">
        <v>4</v>
      </c>
      <c r="F14">
        <v>6</v>
      </c>
      <c r="G14" s="35">
        <v>1</v>
      </c>
      <c r="H14" s="35">
        <v>1</v>
      </c>
      <c r="I14" s="35">
        <v>1</v>
      </c>
      <c r="J14" s="35">
        <v>200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</row>
    <row r="15" spans="1:19">
      <c r="A15">
        <v>11</v>
      </c>
      <c r="B15">
        <v>5</v>
      </c>
      <c r="C15">
        <v>2</v>
      </c>
      <c r="D15" t="s">
        <v>329</v>
      </c>
      <c r="E15">
        <v>4</v>
      </c>
      <c r="F15">
        <v>8</v>
      </c>
      <c r="G15" s="35">
        <v>1</v>
      </c>
      <c r="H15" s="35">
        <v>1</v>
      </c>
      <c r="I15" s="35">
        <v>1</v>
      </c>
      <c r="J15" s="35">
        <v>200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</row>
    <row r="16" spans="1:19">
      <c r="A16">
        <v>12</v>
      </c>
      <c r="B16">
        <v>6</v>
      </c>
      <c r="C16">
        <v>2</v>
      </c>
      <c r="D16" t="s">
        <v>333</v>
      </c>
      <c r="E16">
        <v>1</v>
      </c>
      <c r="F16">
        <v>20</v>
      </c>
      <c r="G16" s="35">
        <v>1</v>
      </c>
      <c r="H16" s="35">
        <v>1</v>
      </c>
      <c r="I16" s="35">
        <v>1</v>
      </c>
      <c r="J16" s="35">
        <v>200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</row>
    <row r="17" spans="1:19">
      <c r="A17">
        <v>13</v>
      </c>
      <c r="B17">
        <v>1</v>
      </c>
      <c r="C17">
        <v>3</v>
      </c>
      <c r="D17" t="s">
        <v>315</v>
      </c>
      <c r="E17">
        <v>1</v>
      </c>
      <c r="F17">
        <v>24</v>
      </c>
      <c r="G17" s="35">
        <v>1</v>
      </c>
      <c r="H17" s="35">
        <v>1</v>
      </c>
      <c r="I17" s="35">
        <v>1</v>
      </c>
      <c r="J17" s="35">
        <v>200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</row>
    <row r="18" spans="1:19">
      <c r="A18">
        <v>14</v>
      </c>
      <c r="B18">
        <v>2</v>
      </c>
      <c r="C18">
        <v>3</v>
      </c>
      <c r="D18" t="s">
        <v>319</v>
      </c>
      <c r="E18">
        <v>2</v>
      </c>
      <c r="F18">
        <v>4</v>
      </c>
      <c r="G18" s="35">
        <v>1</v>
      </c>
      <c r="H18" s="35">
        <v>1</v>
      </c>
      <c r="I18" s="35">
        <v>1</v>
      </c>
      <c r="J18" s="35">
        <v>200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</row>
    <row r="19" spans="1:19">
      <c r="A19">
        <v>15</v>
      </c>
      <c r="B19">
        <v>3</v>
      </c>
      <c r="C19">
        <v>3</v>
      </c>
      <c r="D19" t="s">
        <v>324</v>
      </c>
      <c r="E19">
        <v>3</v>
      </c>
      <c r="F19">
        <v>4</v>
      </c>
      <c r="G19" s="35">
        <v>1</v>
      </c>
      <c r="H19" s="35">
        <v>1</v>
      </c>
      <c r="I19" s="35">
        <v>1</v>
      </c>
      <c r="J19" s="35">
        <v>200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</row>
    <row r="20" spans="1:19">
      <c r="A20">
        <v>16</v>
      </c>
      <c r="B20">
        <v>4</v>
      </c>
      <c r="C20">
        <v>3</v>
      </c>
      <c r="D20" t="s">
        <v>330</v>
      </c>
      <c r="E20">
        <v>4</v>
      </c>
      <c r="F20">
        <v>10</v>
      </c>
      <c r="G20" s="35">
        <v>1</v>
      </c>
      <c r="H20" s="35">
        <v>1</v>
      </c>
      <c r="I20" s="35">
        <v>1</v>
      </c>
      <c r="J20" s="35">
        <v>200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</row>
    <row r="21" spans="1:19">
      <c r="A21">
        <v>17</v>
      </c>
      <c r="B21">
        <v>5</v>
      </c>
      <c r="C21">
        <v>3</v>
      </c>
      <c r="D21" t="s">
        <v>331</v>
      </c>
      <c r="E21">
        <v>4</v>
      </c>
      <c r="F21">
        <v>15</v>
      </c>
      <c r="G21" s="35">
        <v>1</v>
      </c>
      <c r="H21" s="35">
        <v>1</v>
      </c>
      <c r="I21" s="35">
        <v>1</v>
      </c>
      <c r="J21" s="35">
        <v>200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</row>
    <row r="22" spans="1:19">
      <c r="A22">
        <v>18</v>
      </c>
      <c r="B22">
        <v>6</v>
      </c>
      <c r="C22">
        <v>3</v>
      </c>
      <c r="D22" t="s">
        <v>316</v>
      </c>
      <c r="E22">
        <v>1</v>
      </c>
      <c r="F22">
        <v>30</v>
      </c>
      <c r="G22" s="35">
        <v>1</v>
      </c>
      <c r="H22" s="35">
        <v>1</v>
      </c>
      <c r="I22" s="35">
        <v>1</v>
      </c>
      <c r="J22" s="35">
        <v>200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</row>
    <row r="23" spans="1:19">
      <c r="A23">
        <v>19</v>
      </c>
      <c r="B23">
        <v>1</v>
      </c>
      <c r="C23">
        <v>4</v>
      </c>
      <c r="D23" t="s">
        <v>314</v>
      </c>
      <c r="E23">
        <v>1</v>
      </c>
      <c r="F23">
        <v>35</v>
      </c>
      <c r="G23" s="35">
        <v>1</v>
      </c>
      <c r="H23" s="35">
        <v>1</v>
      </c>
      <c r="I23" s="35">
        <v>1</v>
      </c>
      <c r="J23" s="35">
        <v>200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</row>
    <row r="24" spans="1:19">
      <c r="A24">
        <v>20</v>
      </c>
      <c r="B24">
        <v>2</v>
      </c>
      <c r="C24">
        <v>4</v>
      </c>
      <c r="D24" t="s">
        <v>321</v>
      </c>
      <c r="E24">
        <v>2</v>
      </c>
      <c r="F24">
        <v>5</v>
      </c>
      <c r="G24" s="35">
        <v>1</v>
      </c>
      <c r="H24" s="35">
        <v>1</v>
      </c>
      <c r="I24" s="35">
        <v>1</v>
      </c>
      <c r="J24" s="35">
        <v>200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</row>
    <row r="25" spans="1:19">
      <c r="A25">
        <v>21</v>
      </c>
      <c r="B25">
        <v>3</v>
      </c>
      <c r="C25">
        <v>4</v>
      </c>
      <c r="D25" t="s">
        <v>325</v>
      </c>
      <c r="E25">
        <v>3</v>
      </c>
      <c r="F25">
        <v>5</v>
      </c>
      <c r="G25" s="35">
        <v>1</v>
      </c>
      <c r="H25" s="35">
        <v>1</v>
      </c>
      <c r="I25" s="35">
        <v>1</v>
      </c>
      <c r="J25" s="35">
        <v>200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</row>
    <row r="26" spans="1:19">
      <c r="A26">
        <v>22</v>
      </c>
      <c r="B26">
        <v>4</v>
      </c>
      <c r="C26">
        <v>4</v>
      </c>
      <c r="D26" t="s">
        <v>332</v>
      </c>
      <c r="E26">
        <v>4</v>
      </c>
      <c r="F26">
        <v>17</v>
      </c>
      <c r="G26" s="35">
        <v>1</v>
      </c>
      <c r="H26" s="35">
        <v>1</v>
      </c>
      <c r="I26" s="35">
        <v>1</v>
      </c>
      <c r="J26" s="35">
        <v>200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</row>
    <row r="27" spans="1:19">
      <c r="A27">
        <v>23</v>
      </c>
      <c r="B27">
        <v>5</v>
      </c>
      <c r="C27">
        <v>4</v>
      </c>
      <c r="D27" t="s">
        <v>332</v>
      </c>
      <c r="E27">
        <v>4</v>
      </c>
      <c r="F27">
        <v>25</v>
      </c>
      <c r="G27" s="35">
        <v>1</v>
      </c>
      <c r="H27" s="35">
        <v>1</v>
      </c>
      <c r="I27" s="35">
        <v>1</v>
      </c>
      <c r="J27" s="35">
        <v>200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</row>
    <row r="28" spans="1:19">
      <c r="A28">
        <v>24</v>
      </c>
      <c r="B28">
        <v>6</v>
      </c>
      <c r="C28">
        <v>4</v>
      </c>
      <c r="D28" t="s">
        <v>334</v>
      </c>
      <c r="E28">
        <v>1</v>
      </c>
      <c r="F28">
        <v>40</v>
      </c>
      <c r="G28" s="35">
        <v>1</v>
      </c>
      <c r="H28" s="35">
        <v>1</v>
      </c>
      <c r="I28" s="35">
        <v>1</v>
      </c>
      <c r="J28" s="35">
        <v>200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</row>
    <row r="29" spans="1:19" ht="14.25">
      <c r="A29">
        <v>25</v>
      </c>
      <c r="B29">
        <v>1</v>
      </c>
      <c r="C29">
        <v>5</v>
      </c>
      <c r="D29" s="38" t="s">
        <v>335</v>
      </c>
      <c r="E29">
        <v>1</v>
      </c>
      <c r="F29">
        <v>45</v>
      </c>
      <c r="G29" s="35">
        <v>1</v>
      </c>
      <c r="H29" s="35">
        <v>1</v>
      </c>
      <c r="I29" s="35">
        <v>1</v>
      </c>
      <c r="J29" s="35">
        <v>200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</row>
    <row r="30" spans="1:19">
      <c r="A30">
        <v>26</v>
      </c>
      <c r="B30">
        <v>2</v>
      </c>
      <c r="C30">
        <v>5</v>
      </c>
      <c r="D30" t="s">
        <v>320</v>
      </c>
      <c r="E30">
        <v>2</v>
      </c>
      <c r="F30">
        <v>7</v>
      </c>
      <c r="G30" s="35">
        <v>1</v>
      </c>
      <c r="H30" s="35">
        <v>1</v>
      </c>
      <c r="I30" s="35">
        <v>1</v>
      </c>
      <c r="J30" s="35">
        <v>200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</row>
    <row r="31" spans="1:19">
      <c r="A31">
        <v>27</v>
      </c>
      <c r="B31">
        <v>3</v>
      </c>
      <c r="C31">
        <v>5</v>
      </c>
      <c r="D31" t="s">
        <v>326</v>
      </c>
      <c r="E31">
        <v>3</v>
      </c>
      <c r="F31">
        <v>7</v>
      </c>
      <c r="G31" s="35">
        <v>1</v>
      </c>
      <c r="H31" s="35">
        <v>1</v>
      </c>
      <c r="I31" s="35">
        <v>1</v>
      </c>
      <c r="J31" s="35">
        <v>200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</row>
    <row r="32" spans="1:19">
      <c r="A32">
        <v>28</v>
      </c>
      <c r="B32">
        <v>4</v>
      </c>
      <c r="C32">
        <v>5</v>
      </c>
      <c r="D32" t="s">
        <v>332</v>
      </c>
      <c r="E32">
        <v>4</v>
      </c>
      <c r="F32">
        <v>33</v>
      </c>
      <c r="G32" s="35">
        <v>1</v>
      </c>
      <c r="H32" s="35">
        <v>1</v>
      </c>
      <c r="I32" s="35">
        <v>1</v>
      </c>
      <c r="J32" s="35">
        <v>200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</row>
    <row r="33" spans="1:19">
      <c r="A33">
        <v>29</v>
      </c>
      <c r="B33">
        <v>5</v>
      </c>
      <c r="C33">
        <v>5</v>
      </c>
      <c r="D33" t="s">
        <v>332</v>
      </c>
      <c r="E33">
        <v>4</v>
      </c>
      <c r="F33">
        <v>40</v>
      </c>
      <c r="G33" s="35">
        <v>1</v>
      </c>
      <c r="H33" s="35">
        <v>1</v>
      </c>
      <c r="I33" s="35">
        <v>1</v>
      </c>
      <c r="J33" s="35">
        <v>200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</row>
    <row r="34" spans="1:19">
      <c r="A34">
        <v>30</v>
      </c>
      <c r="B34">
        <v>6</v>
      </c>
      <c r="C34">
        <v>5</v>
      </c>
      <c r="D34" t="s">
        <v>336</v>
      </c>
      <c r="E34">
        <v>1</v>
      </c>
      <c r="F34">
        <v>55</v>
      </c>
      <c r="G34" s="35">
        <v>1</v>
      </c>
      <c r="H34" s="35">
        <v>1</v>
      </c>
      <c r="I34" s="35">
        <v>1</v>
      </c>
      <c r="J34" s="35">
        <v>200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8"/>
  <sheetViews>
    <sheetView workbookViewId="0">
      <pane ySplit="2" topLeftCell="A3" activePane="bottomLeft" state="frozen"/>
      <selection pane="bottomLeft" activeCell="C6" sqref="C6"/>
    </sheetView>
  </sheetViews>
  <sheetFormatPr defaultRowHeight="13.5"/>
  <cols>
    <col min="2" max="2" width="11" customWidth="1"/>
    <col min="3" max="3" width="17.25" bestFit="1" customWidth="1"/>
  </cols>
  <sheetData>
    <row r="1" spans="1:3">
      <c r="A1" s="13" t="s">
        <v>88</v>
      </c>
      <c r="B1" s="13" t="s">
        <v>89</v>
      </c>
      <c r="C1" s="13" t="s">
        <v>90</v>
      </c>
    </row>
    <row r="2" spans="1:3">
      <c r="A2" s="1" t="s">
        <v>91</v>
      </c>
      <c r="B2" s="1" t="s">
        <v>92</v>
      </c>
      <c r="C2" s="1" t="s">
        <v>93</v>
      </c>
    </row>
    <row r="3" spans="1:3" s="7" customFormat="1">
      <c r="A3" s="14" t="s">
        <v>131</v>
      </c>
      <c r="B3" s="14" t="s">
        <v>132</v>
      </c>
      <c r="C3" s="14" t="s">
        <v>133</v>
      </c>
    </row>
    <row r="4" spans="1:3" s="7" customFormat="1">
      <c r="A4" s="14" t="s">
        <v>114</v>
      </c>
      <c r="B4" s="14" t="s">
        <v>130</v>
      </c>
      <c r="C4" s="14" t="s">
        <v>130</v>
      </c>
    </row>
    <row r="5" spans="1:3">
      <c r="A5">
        <v>1</v>
      </c>
      <c r="B5" t="s">
        <v>94</v>
      </c>
      <c r="C5" t="s">
        <v>95</v>
      </c>
    </row>
    <row r="6" spans="1:3">
      <c r="A6">
        <v>2</v>
      </c>
      <c r="B6" t="s">
        <v>96</v>
      </c>
      <c r="C6" s="2">
        <v>0.125</v>
      </c>
    </row>
    <row r="7" spans="1:3">
      <c r="A7">
        <v>3</v>
      </c>
      <c r="B7" t="s">
        <v>97</v>
      </c>
      <c r="C7" s="3">
        <v>0.8</v>
      </c>
    </row>
    <row r="8" spans="1:3">
      <c r="A8">
        <v>4</v>
      </c>
      <c r="B8" t="s">
        <v>98</v>
      </c>
      <c r="C8" t="s">
        <v>99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1"/>
  <sheetViews>
    <sheetView workbookViewId="0">
      <selection activeCell="A3" sqref="A3:I11"/>
    </sheetView>
  </sheetViews>
  <sheetFormatPr defaultRowHeight="13.5"/>
  <cols>
    <col min="1" max="1" width="9" style="5"/>
    <col min="2" max="2" width="13.875" style="5" customWidth="1"/>
    <col min="3" max="5" width="9" style="5"/>
    <col min="6" max="9" width="11.125" style="5" bestFit="1" customWidth="1"/>
    <col min="10" max="16384" width="9" style="5"/>
  </cols>
  <sheetData>
    <row r="1" spans="1:9" ht="27">
      <c r="A1" s="4" t="s">
        <v>146</v>
      </c>
      <c r="B1" s="4" t="s">
        <v>147</v>
      </c>
      <c r="C1" s="4" t="s">
        <v>152</v>
      </c>
      <c r="D1" s="4" t="s">
        <v>148</v>
      </c>
      <c r="E1" s="4" t="s">
        <v>153</v>
      </c>
      <c r="F1" s="4" t="s">
        <v>337</v>
      </c>
      <c r="G1" s="44" t="s">
        <v>463</v>
      </c>
      <c r="H1" s="4" t="s">
        <v>343</v>
      </c>
      <c r="I1" s="4" t="s">
        <v>344</v>
      </c>
    </row>
    <row r="2" spans="1:9" ht="58.5" customHeight="1">
      <c r="A2" s="4" t="s">
        <v>150</v>
      </c>
      <c r="B2" s="4" t="s">
        <v>149</v>
      </c>
      <c r="C2" s="54" t="s">
        <v>162</v>
      </c>
      <c r="D2" s="55"/>
      <c r="E2" s="55"/>
      <c r="F2" s="55"/>
      <c r="G2" s="55"/>
      <c r="H2" s="55"/>
      <c r="I2" s="55"/>
    </row>
    <row r="3" spans="1:9" s="17" customFormat="1">
      <c r="A3" s="15" t="s">
        <v>151</v>
      </c>
      <c r="B3" s="15"/>
      <c r="C3" s="16">
        <v>0</v>
      </c>
      <c r="D3" s="15">
        <v>1</v>
      </c>
      <c r="E3" s="15">
        <v>2</v>
      </c>
      <c r="F3" s="15">
        <v>3</v>
      </c>
      <c r="G3" s="15">
        <v>4</v>
      </c>
      <c r="H3" s="15">
        <v>10</v>
      </c>
      <c r="I3" s="15">
        <v>11</v>
      </c>
    </row>
    <row r="4" spans="1:9" s="17" customFormat="1">
      <c r="A4" s="15" t="s">
        <v>31</v>
      </c>
      <c r="B4" s="15"/>
      <c r="C4" s="15" t="s">
        <v>31</v>
      </c>
      <c r="D4" s="15" t="s">
        <v>31</v>
      </c>
      <c r="E4" s="15" t="s">
        <v>31</v>
      </c>
      <c r="F4" s="15" t="s">
        <v>31</v>
      </c>
      <c r="G4" s="15" t="s">
        <v>31</v>
      </c>
      <c r="H4" s="15" t="s">
        <v>31</v>
      </c>
      <c r="I4" s="15" t="s">
        <v>31</v>
      </c>
    </row>
    <row r="5" spans="1:9">
      <c r="A5" s="4">
        <v>0</v>
      </c>
      <c r="B5" s="4" t="s">
        <v>341</v>
      </c>
      <c r="C5" s="6">
        <v>0</v>
      </c>
      <c r="D5" s="6">
        <v>1</v>
      </c>
      <c r="E5" s="6">
        <v>0</v>
      </c>
      <c r="F5" s="39">
        <v>0</v>
      </c>
      <c r="G5" s="39">
        <v>0</v>
      </c>
      <c r="H5" s="39"/>
    </row>
    <row r="6" spans="1:9">
      <c r="A6" s="4">
        <v>1</v>
      </c>
      <c r="B6" s="4" t="s">
        <v>340</v>
      </c>
      <c r="C6" s="6">
        <v>1</v>
      </c>
      <c r="D6" s="6">
        <v>0</v>
      </c>
      <c r="E6" s="6">
        <v>0</v>
      </c>
      <c r="F6" s="39">
        <v>0</v>
      </c>
      <c r="G6" s="39">
        <v>0</v>
      </c>
      <c r="H6" s="39"/>
    </row>
    <row r="7" spans="1:9">
      <c r="A7" s="4">
        <v>2</v>
      </c>
      <c r="B7" s="4" t="s">
        <v>342</v>
      </c>
      <c r="C7" s="6">
        <v>0</v>
      </c>
      <c r="D7" s="6">
        <v>0</v>
      </c>
      <c r="E7" s="6">
        <v>0</v>
      </c>
      <c r="F7" s="39">
        <v>0</v>
      </c>
      <c r="G7" s="39">
        <v>0</v>
      </c>
      <c r="H7" s="39"/>
    </row>
    <row r="8" spans="1:9">
      <c r="A8" s="4">
        <v>3</v>
      </c>
      <c r="B8" s="4" t="s">
        <v>464</v>
      </c>
      <c r="C8" s="39">
        <v>0</v>
      </c>
      <c r="D8" s="6">
        <v>1</v>
      </c>
      <c r="E8" s="39">
        <v>0</v>
      </c>
      <c r="F8" s="39">
        <v>0</v>
      </c>
      <c r="G8" s="39">
        <v>0</v>
      </c>
      <c r="H8" s="39"/>
    </row>
    <row r="9" spans="1:9">
      <c r="A9" s="4">
        <v>4</v>
      </c>
      <c r="B9" s="4" t="s">
        <v>462</v>
      </c>
      <c r="C9" s="39">
        <v>1</v>
      </c>
      <c r="D9" s="39">
        <v>0</v>
      </c>
      <c r="E9" s="39">
        <v>0</v>
      </c>
      <c r="F9" s="39">
        <v>0</v>
      </c>
      <c r="G9" s="39">
        <v>0</v>
      </c>
      <c r="H9" s="39"/>
    </row>
    <row r="10" spans="1:9">
      <c r="A10" s="4">
        <v>10</v>
      </c>
      <c r="B10" s="4" t="s">
        <v>338</v>
      </c>
      <c r="H10" s="6">
        <v>0</v>
      </c>
      <c r="I10" s="6">
        <v>1</v>
      </c>
    </row>
    <row r="11" spans="1:9">
      <c r="A11" s="4">
        <v>11</v>
      </c>
      <c r="B11" s="4" t="s">
        <v>339</v>
      </c>
      <c r="H11" s="6">
        <v>1</v>
      </c>
      <c r="I11" s="6">
        <v>0</v>
      </c>
    </row>
  </sheetData>
  <mergeCells count="1">
    <mergeCell ref="C2:I2"/>
  </mergeCells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6"/>
  <sheetViews>
    <sheetView workbookViewId="0">
      <selection activeCell="Q10" sqref="Q10"/>
    </sheetView>
  </sheetViews>
  <sheetFormatPr defaultRowHeight="13.5"/>
  <cols>
    <col min="1" max="1" width="11.125" style="48" bestFit="1" customWidth="1"/>
    <col min="2" max="2" width="21.375" style="48" customWidth="1"/>
    <col min="3" max="3" width="18.25" style="48" customWidth="1"/>
    <col min="4" max="16384" width="9" style="48"/>
  </cols>
  <sheetData>
    <row r="1" spans="1:3">
      <c r="A1" s="4" t="s">
        <v>146</v>
      </c>
      <c r="B1" s="4" t="s">
        <v>385</v>
      </c>
      <c r="C1" s="4" t="s">
        <v>386</v>
      </c>
    </row>
    <row r="2" spans="1:3" ht="63" customHeight="1">
      <c r="A2" s="4" t="s">
        <v>459</v>
      </c>
      <c r="B2" s="44" t="s">
        <v>460</v>
      </c>
      <c r="C2" s="44" t="s">
        <v>461</v>
      </c>
    </row>
    <row r="3" spans="1:3">
      <c r="A3" s="49" t="s">
        <v>151</v>
      </c>
      <c r="B3" s="49" t="s">
        <v>388</v>
      </c>
      <c r="C3" s="49" t="s">
        <v>389</v>
      </c>
    </row>
    <row r="4" spans="1:3">
      <c r="A4" s="49" t="s">
        <v>31</v>
      </c>
      <c r="B4" s="49" t="s">
        <v>387</v>
      </c>
      <c r="C4" s="49" t="s">
        <v>31</v>
      </c>
    </row>
    <row r="5" spans="1:3">
      <c r="A5" s="50">
        <v>0</v>
      </c>
      <c r="B5" s="51">
        <v>1</v>
      </c>
      <c r="C5" s="52"/>
    </row>
    <row r="6" spans="1:3">
      <c r="A6" s="50">
        <v>1</v>
      </c>
      <c r="B6" s="51">
        <v>1</v>
      </c>
      <c r="C6" s="52"/>
    </row>
    <row r="7" spans="1:3">
      <c r="A7" s="50">
        <v>2</v>
      </c>
      <c r="B7" s="51">
        <v>1</v>
      </c>
      <c r="C7" s="52"/>
    </row>
    <row r="8" spans="1:3">
      <c r="A8" s="50">
        <v>3</v>
      </c>
      <c r="B8" s="51">
        <v>1</v>
      </c>
      <c r="C8" s="52"/>
    </row>
    <row r="9" spans="1:3">
      <c r="A9" s="50">
        <v>4</v>
      </c>
      <c r="B9" s="51">
        <v>1</v>
      </c>
      <c r="C9" s="52"/>
    </row>
    <row r="10" spans="1:3">
      <c r="A10" s="50">
        <v>5</v>
      </c>
      <c r="B10" s="51">
        <v>1</v>
      </c>
      <c r="C10" s="52"/>
    </row>
    <row r="11" spans="1:3">
      <c r="A11" s="50">
        <v>6</v>
      </c>
      <c r="B11" s="51">
        <v>1</v>
      </c>
      <c r="C11" s="52"/>
    </row>
    <row r="12" spans="1:3">
      <c r="A12" s="50">
        <v>7</v>
      </c>
      <c r="B12" s="51">
        <v>1</v>
      </c>
      <c r="C12" s="52"/>
    </row>
    <row r="13" spans="1:3">
      <c r="A13" s="50">
        <v>9</v>
      </c>
      <c r="B13" s="51">
        <v>1</v>
      </c>
      <c r="C13" s="52"/>
    </row>
    <row r="14" spans="1:3">
      <c r="A14" s="50">
        <v>10</v>
      </c>
      <c r="B14" s="51">
        <v>1</v>
      </c>
      <c r="C14" s="52"/>
    </row>
    <row r="15" spans="1:3">
      <c r="A15" s="50">
        <v>11</v>
      </c>
      <c r="B15" s="51">
        <v>10</v>
      </c>
      <c r="C15" s="52">
        <v>11</v>
      </c>
    </row>
    <row r="16" spans="1:3">
      <c r="A16" s="50">
        <v>100</v>
      </c>
      <c r="B16" s="51">
        <v>1</v>
      </c>
      <c r="C16" s="52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D_副本表</vt:lpstr>
      <vt:lpstr>D_章节表</vt:lpstr>
      <vt:lpstr>D_章节目标奖励</vt:lpstr>
      <vt:lpstr>D_副本三星评价</vt:lpstr>
      <vt:lpstr>D_阵营关系</vt:lpstr>
      <vt:lpstr>D_副本阵营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WZB</cp:lastModifiedBy>
  <dcterms:created xsi:type="dcterms:W3CDTF">2006-09-16T00:00:00Z</dcterms:created>
  <dcterms:modified xsi:type="dcterms:W3CDTF">2016-08-20T07:03:48Z</dcterms:modified>
</cp:coreProperties>
</file>