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35" activeTab="1"/>
  </bookViews>
  <sheets>
    <sheet name="Default" sheetId="1" r:id="rId1"/>
    <sheet name="AutoFormula" sheetId="4" r:id="rId2"/>
  </sheets>
  <definedNames>
    <definedName name="_xlnm.Print_Area" localSheetId="1">AutoFormula!$A$1:$M$23</definedName>
    <definedName name="_xlnm.Print_Area" localSheetId="0">Default!$A$1:$M$25</definedName>
  </definedNames>
  <calcPr calcId="124519"/>
</workbook>
</file>

<file path=xl/calcChain.xml><?xml version="1.0" encoding="utf-8"?>
<calcChain xmlns="http://schemas.openxmlformats.org/spreadsheetml/2006/main">
  <c r="F5" i="4"/>
  <c r="A5"/>
  <c r="A6" s="1"/>
  <c r="A7" s="1"/>
  <c r="A8" s="1"/>
  <c r="A9" s="1"/>
  <c r="A10" s="1"/>
  <c r="A11" s="1"/>
  <c r="A12" s="1"/>
  <c r="A13" s="1"/>
  <c r="F4"/>
  <c r="G4"/>
  <c r="H4"/>
  <c r="H5"/>
  <c r="M5"/>
  <c r="M6"/>
  <c r="M7"/>
  <c r="M8"/>
  <c r="M9"/>
  <c r="M10"/>
  <c r="M11"/>
  <c r="M12"/>
  <c r="M13"/>
  <c r="M4"/>
  <c r="H13"/>
  <c r="G13"/>
  <c r="F13"/>
  <c r="H12"/>
  <c r="G12"/>
  <c r="F12"/>
  <c r="H11"/>
  <c r="G11"/>
  <c r="F11"/>
  <c r="H10"/>
  <c r="G10"/>
  <c r="F10"/>
  <c r="H9"/>
  <c r="G9"/>
  <c r="F9"/>
  <c r="H8"/>
  <c r="G8"/>
  <c r="F8"/>
  <c r="H7"/>
  <c r="G7"/>
  <c r="F7"/>
  <c r="H6"/>
  <c r="G6"/>
  <c r="F6"/>
  <c r="G5"/>
  <c r="M5" i="1"/>
  <c r="M6"/>
  <c r="M7"/>
  <c r="M8"/>
  <c r="M9"/>
  <c r="M10"/>
  <c r="M11"/>
  <c r="M12"/>
  <c r="M13"/>
  <c r="M4"/>
  <c r="F4"/>
  <c r="K6"/>
  <c r="K7"/>
  <c r="K8"/>
  <c r="K9"/>
  <c r="K10"/>
  <c r="K11"/>
  <c r="K12"/>
  <c r="K13"/>
  <c r="J6"/>
  <c r="J7"/>
  <c r="J8"/>
  <c r="J9"/>
  <c r="J10"/>
  <c r="J11"/>
  <c r="J12"/>
  <c r="J13"/>
  <c r="I6"/>
  <c r="I7"/>
  <c r="I8"/>
  <c r="I9"/>
  <c r="I10"/>
  <c r="I11"/>
  <c r="I12"/>
  <c r="I13"/>
  <c r="H5"/>
  <c r="H6"/>
  <c r="H7"/>
  <c r="H8"/>
  <c r="H9"/>
  <c r="H10"/>
  <c r="H11"/>
  <c r="H12"/>
  <c r="H13"/>
  <c r="H4"/>
  <c r="G5"/>
  <c r="G6"/>
  <c r="G7"/>
  <c r="G8"/>
  <c r="G9"/>
  <c r="G10"/>
  <c r="G11"/>
  <c r="G12"/>
  <c r="G13"/>
  <c r="G4"/>
  <c r="F5"/>
  <c r="F6"/>
  <c r="F7"/>
  <c r="F8"/>
  <c r="F9"/>
  <c r="F10"/>
  <c r="F11"/>
  <c r="F12"/>
  <c r="F13"/>
  <c r="I4" l="1"/>
  <c r="J4" s="1"/>
  <c r="K4" s="1"/>
  <c r="I4" i="4"/>
  <c r="J4" s="1"/>
  <c r="I5"/>
  <c r="J5" s="1"/>
  <c r="I9"/>
  <c r="J9" s="1"/>
  <c r="I6"/>
  <c r="J6" s="1"/>
  <c r="K6" s="1"/>
  <c r="I8"/>
  <c r="J8" s="1"/>
  <c r="K8" s="1"/>
  <c r="I7"/>
  <c r="J7" s="1"/>
  <c r="K7" s="1"/>
  <c r="I10"/>
  <c r="I11"/>
  <c r="I12"/>
  <c r="J12" s="1"/>
  <c r="K12" s="1"/>
  <c r="I13"/>
  <c r="J13" s="1"/>
  <c r="K13" s="1"/>
  <c r="J10"/>
  <c r="K10" s="1"/>
  <c r="I5" i="1"/>
  <c r="J5" s="1"/>
  <c r="K5" s="1"/>
  <c r="K9" i="4" l="1"/>
  <c r="K4"/>
  <c r="K5"/>
  <c r="J11"/>
  <c r="K11" s="1"/>
  <c r="K14" i="1"/>
  <c r="K17"/>
  <c r="K15"/>
  <c r="K16"/>
  <c r="K15" i="4" l="1"/>
  <c r="K17"/>
  <c r="K14"/>
  <c r="K16"/>
</calcChain>
</file>

<file path=xl/sharedStrings.xml><?xml version="1.0" encoding="utf-8"?>
<sst xmlns="http://schemas.openxmlformats.org/spreadsheetml/2006/main" count="100" uniqueCount="47">
  <si>
    <t>No</t>
  </si>
  <si>
    <t>Nama</t>
  </si>
  <si>
    <t>Kelas Jabatan</t>
  </si>
  <si>
    <t>Jam Kerja</t>
  </si>
  <si>
    <t>Jam Lembur</t>
  </si>
  <si>
    <t>Upah Kerja</t>
  </si>
  <si>
    <t>Upah Lembur</t>
  </si>
  <si>
    <t>Tunjangan Jabatan</t>
  </si>
  <si>
    <t>Total Upah (kotor)</t>
  </si>
  <si>
    <t>Pajak</t>
  </si>
  <si>
    <t>Upah Bersih (netto)</t>
  </si>
  <si>
    <t>Skor Performa Kerja</t>
  </si>
  <si>
    <t>Grade Performa Kerja</t>
  </si>
  <si>
    <t>Aulia Maharani</t>
  </si>
  <si>
    <t>Denisa Aprilia</t>
  </si>
  <si>
    <t>Deni Lesmana</t>
  </si>
  <si>
    <t>Efrata Monica</t>
  </si>
  <si>
    <t>Fitria Ramadhan</t>
  </si>
  <si>
    <t>Henny Puspitasari</t>
  </si>
  <si>
    <t>Imanika Bunga Ayu</t>
  </si>
  <si>
    <t>Jelita Widyastuti</t>
  </si>
  <si>
    <t>Karisma Hidayah</t>
  </si>
  <si>
    <t>Muhammad Iqbal</t>
  </si>
  <si>
    <t>Total Upah Seluruhnya</t>
  </si>
  <si>
    <t>Rata-rata Upah Seluruhnya</t>
  </si>
  <si>
    <t>Upah Tertinggi</t>
  </si>
  <si>
    <t>Upah Terendah</t>
  </si>
  <si>
    <t>GAJI KARYAWAN PT. BINTANG SEJAHTERA BULAN MEI 2020</t>
  </si>
  <si>
    <t xml:space="preserve"> /jam</t>
  </si>
  <si>
    <t>Keterangan :</t>
  </si>
  <si>
    <t>Tunjangan</t>
  </si>
  <si>
    <t>Keterangan Tunjangan Jabatan :</t>
  </si>
  <si>
    <t>Keterangan Grade Performa Kerja</t>
  </si>
  <si>
    <t xml:space="preserve">A = </t>
  </si>
  <si>
    <t xml:space="preserve">B = </t>
  </si>
  <si>
    <t xml:space="preserve">C = </t>
  </si>
  <si>
    <t xml:space="preserve">D = </t>
  </si>
  <si>
    <t>&gt; 89</t>
  </si>
  <si>
    <t>80 - 89</t>
  </si>
  <si>
    <t>70 - 79</t>
  </si>
  <si>
    <t>&lt; 70</t>
  </si>
  <si>
    <t>Fernanda Daymara Hasna</t>
  </si>
  <si>
    <t>Notes :</t>
  </si>
  <si>
    <t>1.</t>
  </si>
  <si>
    <t>2.</t>
  </si>
  <si>
    <t>Total Upah, Pajak, Upah Bersih, dan Grade Performa tidak bisa diubah jika terkunci. Password : fernandahasna</t>
  </si>
  <si>
    <t>Kalau nambah row setelah 10, formula dari Total Upah, Pajak, Upah Bersih, dan Grade Performa  akan otomatis tersetting</t>
  </si>
</sst>
</file>

<file path=xl/styles.xml><?xml version="1.0" encoding="utf-8"?>
<styleSheet xmlns="http://schemas.openxmlformats.org/spreadsheetml/2006/main">
  <numFmts count="1">
    <numFmt numFmtId="42" formatCode="_(&quot;Rp&quot;* #,##0_);_(&quot;Rp&quot;* \(#,##0\);_(&quot;Rp&quot;* &quot;-&quot;_);_(@_)"/>
  </numFmts>
  <fonts count="4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42" fontId="0" fillId="0" borderId="1" xfId="0" applyNumberFormat="1" applyBorder="1"/>
    <xf numFmtId="42" fontId="0" fillId="3" borderId="1" xfId="0" applyNumberFormat="1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42" fontId="0" fillId="0" borderId="1" xfId="0" applyNumberFormat="1" applyBorder="1" applyProtection="1"/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42" fontId="0" fillId="0" borderId="0" xfId="0" applyNumberFormat="1" applyAlignment="1" applyProtection="1">
      <alignment horizontal="left" vertical="top"/>
      <protection locked="0"/>
    </xf>
    <xf numFmtId="9" fontId="0" fillId="0" borderId="0" xfId="0" applyNumberFormat="1" applyAlignment="1" applyProtection="1">
      <alignment horizontal="center" vertical="center"/>
      <protection locked="0"/>
    </xf>
    <xf numFmtId="42" fontId="0" fillId="0" borderId="1" xfId="0" applyNumberFormat="1" applyBorder="1" applyAlignment="1" applyProtection="1">
      <alignment horizontal="left" vertical="center"/>
      <protection locked="0"/>
    </xf>
    <xf numFmtId="0" fontId="2" fillId="0" borderId="0" xfId="0" applyFont="1"/>
    <xf numFmtId="0" fontId="0" fillId="0" borderId="3" xfId="0" applyBorder="1" applyAlignment="1">
      <alignment horizontal="center" vertical="center"/>
    </xf>
    <xf numFmtId="0" fontId="0" fillId="0" borderId="8" xfId="0" applyBorder="1" applyAlignment="1" applyProtection="1">
      <alignment horizontal="center" vertical="center"/>
      <protection locked="0"/>
    </xf>
    <xf numFmtId="42" fontId="0" fillId="0" borderId="8" xfId="0" applyNumberFormat="1" applyBorder="1" applyProtection="1"/>
    <xf numFmtId="42" fontId="0" fillId="0" borderId="8" xfId="0" applyNumberFormat="1" applyBorder="1"/>
    <xf numFmtId="0" fontId="0" fillId="0" borderId="8" xfId="0" applyBorder="1" applyAlignment="1" applyProtection="1">
      <alignment horizontal="center"/>
      <protection locked="0"/>
    </xf>
    <xf numFmtId="0" fontId="0" fillId="0" borderId="4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42" fontId="0" fillId="3" borderId="4" xfId="0" applyNumberFormat="1" applyFill="1" applyBorder="1"/>
    <xf numFmtId="0" fontId="0" fillId="0" borderId="0" xfId="0" applyFill="1" applyBorder="1"/>
    <xf numFmtId="0" fontId="0" fillId="0" borderId="11" xfId="0" applyFill="1" applyBorder="1"/>
    <xf numFmtId="0" fontId="0" fillId="0" borderId="9" xfId="0" applyFill="1" applyBorder="1"/>
    <xf numFmtId="0" fontId="0" fillId="0" borderId="12" xfId="0" applyFill="1" applyBorder="1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left"/>
    </xf>
    <xf numFmtId="0" fontId="1" fillId="3" borderId="4" xfId="0" applyFont="1" applyFill="1" applyBorder="1" applyAlignment="1">
      <alignment horizontal="right" vertical="center"/>
    </xf>
    <xf numFmtId="0" fontId="1" fillId="3" borderId="10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0" fillId="0" borderId="10" xfId="0" applyBorder="1"/>
    <xf numFmtId="0" fontId="0" fillId="0" borderId="3" xfId="0" applyBorder="1"/>
    <xf numFmtId="0" fontId="0" fillId="0" borderId="0" xfId="0" applyAlignment="1">
      <alignment horizontal="center" vertical="top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17">
    <dxf>
      <numFmt numFmtId="0" formatCode="General"/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32" formatCode="_(&quot;Rp&quot;* #,##0_);_(&quot;Rp&quot;* \(#,##0\);_(&quot;Rp&quot;* &quot;-&quot;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2" formatCode="_(&quot;Rp&quot;* #,##0_);_(&quot;Rp&quot;* \(#,##0\);_(&quot;Rp&quot;* &quot;-&quot;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2" formatCode="_(&quot;Rp&quot;* #,##0_);_(&quot;Rp&quot;* \(#,##0\);_(&quot;Rp&quot;* &quot;-&quot;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2" formatCode="_(&quot;Rp&quot;* #,##0_);_(&quot;Rp&quot;* \(#,##0\);_(&quot;Rp&quot;* &quot;-&quot;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2" formatCode="_(&quot;Rp&quot;* #,##0_);_(&quot;Rp&quot;* \(#,##0\);_(&quot;Rp&quot;* &quot;-&quot;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2" formatCode="_(&quot;Rp&quot;* #,##0_);_(&quot;Rp&quot;* \(#,##0\);_(&quot;Rp&quot;* &quot;-&quot;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3:M13" totalsRowShown="0" headerRowDxfId="16" headerRowBorderDxfId="15" tableBorderDxfId="14" totalsRowBorderDxfId="13">
  <autoFilter ref="A3:M13"/>
  <sortState ref="A4:M13">
    <sortCondition ref="A3:A13"/>
  </sortState>
  <tableColumns count="13">
    <tableColumn id="1" name="No" dataDxfId="12"/>
    <tableColumn id="2" name="Nama" dataDxfId="11"/>
    <tableColumn id="3" name="Kelas Jabatan" dataDxfId="10"/>
    <tableColumn id="4" name="Jam Kerja" dataDxfId="9"/>
    <tableColumn id="5" name="Jam Lembur" dataDxfId="8"/>
    <tableColumn id="6" name="Upah Kerja" dataDxfId="7">
      <calculatedColumnFormula>D4*$D$20</calculatedColumnFormula>
    </tableColumn>
    <tableColumn id="7" name="Upah Lembur" dataDxfId="6">
      <calculatedColumnFormula>E4*$D$21</calculatedColumnFormula>
    </tableColumn>
    <tableColumn id="8" name="Tunjangan Jabatan" dataDxfId="5">
      <calculatedColumnFormula>VLOOKUP(C4,$G$21:$H$23,2)</calculatedColumnFormula>
    </tableColumn>
    <tableColumn id="9" name="Total Upah (kotor)" dataDxfId="4">
      <calculatedColumnFormula>SUM(F4:H4)</calculatedColumnFormula>
    </tableColumn>
    <tableColumn id="10" name="Pajak" dataDxfId="3">
      <calculatedColumnFormula>I4*$D$22</calculatedColumnFormula>
    </tableColumn>
    <tableColumn id="11" name="Upah Bersih (netto)" dataDxfId="2">
      <calculatedColumnFormula>I4-J4</calculatedColumnFormula>
    </tableColumn>
    <tableColumn id="12" name="Skor Performa Kerja" dataDxfId="1"/>
    <tableColumn id="13" name="Grade Performa Kerja" dataDxfId="0">
      <calculatedColumnFormula>IF(L4="","",IF(L4&gt;=89,"A",IF(L4&gt;=80,"B",IF(L4&gt;=70,"C","D"))))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showWhiteSpace="0" view="pageBreakPreview" zoomScale="60" zoomScaleNormal="85" zoomScalePageLayoutView="70" workbookViewId="0">
      <selection activeCell="C42" sqref="C42"/>
    </sheetView>
  </sheetViews>
  <sheetFormatPr defaultRowHeight="15"/>
  <cols>
    <col min="1" max="1" width="4.85546875" style="2" customWidth="1"/>
    <col min="2" max="2" width="18" bestFit="1" customWidth="1"/>
    <col min="3" max="3" width="12.7109375" style="2" bestFit="1" customWidth="1"/>
    <col min="4" max="4" width="12" style="2" customWidth="1"/>
    <col min="5" max="5" width="9.140625" style="2"/>
    <col min="6" max="11" width="16.140625" customWidth="1"/>
  </cols>
  <sheetData>
    <row r="1" spans="1:19">
      <c r="A1" s="42" t="s">
        <v>27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3" spans="1:19" ht="34.5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1"/>
    </row>
    <row r="4" spans="1:19">
      <c r="A4" s="3">
        <v>1</v>
      </c>
      <c r="B4" s="38" t="s">
        <v>13</v>
      </c>
      <c r="C4" s="16">
        <v>7</v>
      </c>
      <c r="D4" s="16">
        <v>45</v>
      </c>
      <c r="E4" s="16">
        <v>15</v>
      </c>
      <c r="F4" s="15">
        <f t="shared" ref="F4:F13" si="0">D4*$D$20</f>
        <v>4500000</v>
      </c>
      <c r="G4" s="11">
        <f t="shared" ref="G4:G13" si="1">E4*$D$21</f>
        <v>300000</v>
      </c>
      <c r="H4" s="11">
        <f>VLOOKUP(C4,$G$21:$H$23,2)</f>
        <v>1500000</v>
      </c>
      <c r="I4" s="11">
        <f>SUM(F4:H4)</f>
        <v>6300000</v>
      </c>
      <c r="J4" s="11">
        <f>I4*$D$22</f>
        <v>315000</v>
      </c>
      <c r="K4" s="11">
        <f>I4-J4</f>
        <v>5985000</v>
      </c>
      <c r="L4" s="17">
        <v>80</v>
      </c>
      <c r="M4" s="13" t="str">
        <f>IF(L4&gt;=89,"A",IF(L4&gt;=80,"B",IF(L4&gt;=70,"C","D")))</f>
        <v>B</v>
      </c>
      <c r="O4" t="s">
        <v>42</v>
      </c>
    </row>
    <row r="5" spans="1:19" ht="15" customHeight="1">
      <c r="A5" s="3">
        <v>2</v>
      </c>
      <c r="B5" s="38" t="s">
        <v>14</v>
      </c>
      <c r="C5" s="16">
        <v>7</v>
      </c>
      <c r="D5" s="16">
        <v>36</v>
      </c>
      <c r="E5" s="16">
        <v>15</v>
      </c>
      <c r="F5" s="15">
        <f t="shared" si="0"/>
        <v>3600000</v>
      </c>
      <c r="G5" s="11">
        <f t="shared" si="1"/>
        <v>300000</v>
      </c>
      <c r="H5" s="11">
        <f t="shared" ref="H5:H13" si="2">VLOOKUP(C5,$G$21:$H$23,2)</f>
        <v>1500000</v>
      </c>
      <c r="I5" s="11">
        <f t="shared" ref="I5:I13" si="3">SUM(F5:H5)</f>
        <v>5400000</v>
      </c>
      <c r="J5" s="11">
        <f t="shared" ref="J5:J13" si="4">I5*$D$22</f>
        <v>270000</v>
      </c>
      <c r="K5" s="11">
        <f t="shared" ref="K5:K13" si="5">I5-J5</f>
        <v>5130000</v>
      </c>
      <c r="L5" s="17">
        <v>78</v>
      </c>
      <c r="M5" s="13" t="str">
        <f t="shared" ref="M5:M13" si="6">IF(L5&gt;=89,"A",IF(L5&gt;=80,"B",IF(L5&gt;=70,"C","D")))</f>
        <v>C</v>
      </c>
      <c r="O5" s="40" t="s">
        <v>45</v>
      </c>
      <c r="P5" s="40"/>
      <c r="Q5" s="40"/>
      <c r="R5" s="37"/>
      <c r="S5" s="37"/>
    </row>
    <row r="6" spans="1:19">
      <c r="A6" s="3">
        <v>3</v>
      </c>
      <c r="B6" s="38" t="s">
        <v>15</v>
      </c>
      <c r="C6" s="16">
        <v>8</v>
      </c>
      <c r="D6" s="16">
        <v>40</v>
      </c>
      <c r="E6" s="16">
        <v>16</v>
      </c>
      <c r="F6" s="15">
        <f t="shared" si="0"/>
        <v>4000000</v>
      </c>
      <c r="G6" s="11">
        <f t="shared" si="1"/>
        <v>320000</v>
      </c>
      <c r="H6" s="11">
        <f t="shared" si="2"/>
        <v>2000000</v>
      </c>
      <c r="I6" s="11">
        <f t="shared" si="3"/>
        <v>6320000</v>
      </c>
      <c r="J6" s="11">
        <f t="shared" si="4"/>
        <v>316000</v>
      </c>
      <c r="K6" s="11">
        <f t="shared" si="5"/>
        <v>6004000</v>
      </c>
      <c r="L6" s="17">
        <v>90</v>
      </c>
      <c r="M6" s="13" t="str">
        <f t="shared" si="6"/>
        <v>A</v>
      </c>
      <c r="O6" s="40"/>
      <c r="P6" s="40"/>
      <c r="Q6" s="40"/>
      <c r="R6" s="37"/>
      <c r="S6" s="37"/>
    </row>
    <row r="7" spans="1:19">
      <c r="A7" s="3">
        <v>4</v>
      </c>
      <c r="B7" s="38" t="s">
        <v>16</v>
      </c>
      <c r="C7" s="16">
        <v>9</v>
      </c>
      <c r="D7" s="16">
        <v>42</v>
      </c>
      <c r="E7" s="16">
        <v>14</v>
      </c>
      <c r="F7" s="15">
        <f t="shared" si="0"/>
        <v>4200000</v>
      </c>
      <c r="G7" s="11">
        <f t="shared" si="1"/>
        <v>280000</v>
      </c>
      <c r="H7" s="11">
        <f t="shared" si="2"/>
        <v>2500000</v>
      </c>
      <c r="I7" s="11">
        <f t="shared" si="3"/>
        <v>6980000</v>
      </c>
      <c r="J7" s="11">
        <f t="shared" si="4"/>
        <v>349000</v>
      </c>
      <c r="K7" s="11">
        <f t="shared" si="5"/>
        <v>6631000</v>
      </c>
      <c r="L7" s="17">
        <v>75</v>
      </c>
      <c r="M7" s="13" t="str">
        <f t="shared" si="6"/>
        <v>C</v>
      </c>
      <c r="O7" s="40"/>
      <c r="P7" s="40"/>
      <c r="Q7" s="40"/>
      <c r="R7" s="37"/>
      <c r="S7" s="37"/>
    </row>
    <row r="8" spans="1:19">
      <c r="A8" s="3">
        <v>5</v>
      </c>
      <c r="B8" s="38" t="s">
        <v>17</v>
      </c>
      <c r="C8" s="16">
        <v>8</v>
      </c>
      <c r="D8" s="16">
        <v>43</v>
      </c>
      <c r="E8" s="16">
        <v>15</v>
      </c>
      <c r="F8" s="15">
        <f t="shared" si="0"/>
        <v>4300000</v>
      </c>
      <c r="G8" s="11">
        <f t="shared" si="1"/>
        <v>300000</v>
      </c>
      <c r="H8" s="11">
        <f t="shared" si="2"/>
        <v>2000000</v>
      </c>
      <c r="I8" s="11">
        <f t="shared" si="3"/>
        <v>6600000</v>
      </c>
      <c r="J8" s="11">
        <f t="shared" si="4"/>
        <v>330000</v>
      </c>
      <c r="K8" s="11">
        <f t="shared" si="5"/>
        <v>6270000</v>
      </c>
      <c r="L8" s="17">
        <v>92</v>
      </c>
      <c r="M8" s="13" t="str">
        <f t="shared" si="6"/>
        <v>A</v>
      </c>
      <c r="O8" s="40"/>
      <c r="P8" s="40"/>
      <c r="Q8" s="40"/>
    </row>
    <row r="9" spans="1:19">
      <c r="A9" s="3">
        <v>6</v>
      </c>
      <c r="B9" s="38" t="s">
        <v>18</v>
      </c>
      <c r="C9" s="16">
        <v>7</v>
      </c>
      <c r="D9" s="16">
        <v>43</v>
      </c>
      <c r="E9" s="16">
        <v>16</v>
      </c>
      <c r="F9" s="15">
        <f t="shared" si="0"/>
        <v>4300000</v>
      </c>
      <c r="G9" s="11">
        <f t="shared" si="1"/>
        <v>320000</v>
      </c>
      <c r="H9" s="11">
        <f t="shared" si="2"/>
        <v>1500000</v>
      </c>
      <c r="I9" s="11">
        <f t="shared" si="3"/>
        <v>6120000</v>
      </c>
      <c r="J9" s="11">
        <f t="shared" si="4"/>
        <v>306000</v>
      </c>
      <c r="K9" s="11">
        <f t="shared" si="5"/>
        <v>5814000</v>
      </c>
      <c r="L9" s="17">
        <v>85</v>
      </c>
      <c r="M9" s="13" t="str">
        <f t="shared" si="6"/>
        <v>B</v>
      </c>
      <c r="O9" s="40"/>
      <c r="P9" s="40"/>
      <c r="Q9" s="40"/>
    </row>
    <row r="10" spans="1:19">
      <c r="A10" s="3">
        <v>7</v>
      </c>
      <c r="B10" s="38" t="s">
        <v>19</v>
      </c>
      <c r="C10" s="16">
        <v>7</v>
      </c>
      <c r="D10" s="16">
        <v>45</v>
      </c>
      <c r="E10" s="16">
        <v>13</v>
      </c>
      <c r="F10" s="15">
        <f t="shared" si="0"/>
        <v>4500000</v>
      </c>
      <c r="G10" s="11">
        <f t="shared" si="1"/>
        <v>260000</v>
      </c>
      <c r="H10" s="11">
        <f t="shared" si="2"/>
        <v>1500000</v>
      </c>
      <c r="I10" s="11">
        <f t="shared" si="3"/>
        <v>6260000</v>
      </c>
      <c r="J10" s="11">
        <f t="shared" si="4"/>
        <v>313000</v>
      </c>
      <c r="K10" s="11">
        <f t="shared" si="5"/>
        <v>5947000</v>
      </c>
      <c r="L10" s="17">
        <v>88</v>
      </c>
      <c r="M10" s="13" t="str">
        <f t="shared" si="6"/>
        <v>B</v>
      </c>
    </row>
    <row r="11" spans="1:19">
      <c r="A11" s="3">
        <v>8</v>
      </c>
      <c r="B11" s="38" t="s">
        <v>20</v>
      </c>
      <c r="C11" s="16">
        <v>8</v>
      </c>
      <c r="D11" s="16">
        <v>44</v>
      </c>
      <c r="E11" s="16">
        <v>13</v>
      </c>
      <c r="F11" s="15">
        <f t="shared" si="0"/>
        <v>4400000</v>
      </c>
      <c r="G11" s="11">
        <f t="shared" si="1"/>
        <v>260000</v>
      </c>
      <c r="H11" s="11">
        <f t="shared" si="2"/>
        <v>2000000</v>
      </c>
      <c r="I11" s="11">
        <f t="shared" si="3"/>
        <v>6660000</v>
      </c>
      <c r="J11" s="11">
        <f t="shared" si="4"/>
        <v>333000</v>
      </c>
      <c r="K11" s="11">
        <f t="shared" si="5"/>
        <v>6327000</v>
      </c>
      <c r="L11" s="17">
        <v>83</v>
      </c>
      <c r="M11" s="13" t="str">
        <f t="shared" si="6"/>
        <v>B</v>
      </c>
    </row>
    <row r="12" spans="1:19">
      <c r="A12" s="3">
        <v>9</v>
      </c>
      <c r="B12" s="38" t="s">
        <v>21</v>
      </c>
      <c r="C12" s="16">
        <v>8</v>
      </c>
      <c r="D12" s="16">
        <v>39</v>
      </c>
      <c r="E12" s="16">
        <v>11</v>
      </c>
      <c r="F12" s="15">
        <f t="shared" si="0"/>
        <v>3900000</v>
      </c>
      <c r="G12" s="11">
        <f t="shared" si="1"/>
        <v>220000</v>
      </c>
      <c r="H12" s="11">
        <f t="shared" si="2"/>
        <v>2000000</v>
      </c>
      <c r="I12" s="11">
        <f t="shared" si="3"/>
        <v>6120000</v>
      </c>
      <c r="J12" s="11">
        <f t="shared" si="4"/>
        <v>306000</v>
      </c>
      <c r="K12" s="11">
        <f t="shared" si="5"/>
        <v>5814000</v>
      </c>
      <c r="L12" s="17">
        <v>76</v>
      </c>
      <c r="M12" s="13" t="str">
        <f t="shared" si="6"/>
        <v>C</v>
      </c>
    </row>
    <row r="13" spans="1:19">
      <c r="A13" s="3">
        <v>10</v>
      </c>
      <c r="B13" s="38" t="s">
        <v>22</v>
      </c>
      <c r="C13" s="16">
        <v>9</v>
      </c>
      <c r="D13" s="16">
        <v>41</v>
      </c>
      <c r="E13" s="16">
        <v>12</v>
      </c>
      <c r="F13" s="15">
        <f t="shared" si="0"/>
        <v>4100000</v>
      </c>
      <c r="G13" s="11">
        <f t="shared" si="1"/>
        <v>240000</v>
      </c>
      <c r="H13" s="11">
        <f t="shared" si="2"/>
        <v>2500000</v>
      </c>
      <c r="I13" s="11">
        <f t="shared" si="3"/>
        <v>6840000</v>
      </c>
      <c r="J13" s="11">
        <f t="shared" si="4"/>
        <v>342000</v>
      </c>
      <c r="K13" s="11">
        <f t="shared" si="5"/>
        <v>6498000</v>
      </c>
      <c r="L13" s="17">
        <v>93</v>
      </c>
      <c r="M13" s="13" t="str">
        <f t="shared" si="6"/>
        <v>A</v>
      </c>
    </row>
    <row r="14" spans="1:19">
      <c r="A14" s="44" t="s">
        <v>23</v>
      </c>
      <c r="B14" s="45"/>
      <c r="C14" s="45"/>
      <c r="D14" s="45"/>
      <c r="E14" s="45"/>
      <c r="F14" s="45"/>
      <c r="G14" s="45"/>
      <c r="H14" s="45"/>
      <c r="I14" s="45"/>
      <c r="J14" s="46"/>
      <c r="K14" s="12">
        <f>SUM(K4:K13)</f>
        <v>60420000</v>
      </c>
      <c r="L14" s="5"/>
      <c r="M14" s="5"/>
    </row>
    <row r="15" spans="1:19">
      <c r="A15" s="44" t="s">
        <v>24</v>
      </c>
      <c r="B15" s="45"/>
      <c r="C15" s="45"/>
      <c r="D15" s="45"/>
      <c r="E15" s="45"/>
      <c r="F15" s="45"/>
      <c r="G15" s="45"/>
      <c r="H15" s="45"/>
      <c r="I15" s="45"/>
      <c r="J15" s="46"/>
      <c r="K15" s="12">
        <f>AVERAGE(K4:K13)</f>
        <v>6042000</v>
      </c>
      <c r="L15" s="5"/>
      <c r="M15" s="5"/>
    </row>
    <row r="16" spans="1:19">
      <c r="A16" s="44" t="s">
        <v>25</v>
      </c>
      <c r="B16" s="45"/>
      <c r="C16" s="45"/>
      <c r="D16" s="45"/>
      <c r="E16" s="45"/>
      <c r="F16" s="45"/>
      <c r="G16" s="45"/>
      <c r="H16" s="45"/>
      <c r="I16" s="45"/>
      <c r="J16" s="46"/>
      <c r="K16" s="12">
        <f>MAX(K4:K13)</f>
        <v>6631000</v>
      </c>
      <c r="L16" s="5"/>
      <c r="M16" s="5"/>
    </row>
    <row r="17" spans="1:13">
      <c r="A17" s="44" t="s">
        <v>26</v>
      </c>
      <c r="B17" s="45"/>
      <c r="C17" s="45"/>
      <c r="D17" s="45"/>
      <c r="E17" s="45"/>
      <c r="F17" s="45"/>
      <c r="G17" s="45"/>
      <c r="H17" s="45"/>
      <c r="I17" s="45"/>
      <c r="J17" s="46"/>
      <c r="K17" s="12">
        <f>MIN(K4:K13)</f>
        <v>5130000</v>
      </c>
      <c r="L17" s="5"/>
      <c r="M17" s="5"/>
    </row>
    <row r="19" spans="1:13">
      <c r="A19" s="6"/>
      <c r="B19" s="6"/>
      <c r="C19" s="41" t="s">
        <v>29</v>
      </c>
      <c r="D19" s="41"/>
      <c r="E19" s="41"/>
      <c r="G19" s="43" t="s">
        <v>31</v>
      </c>
      <c r="H19" s="43"/>
      <c r="J19" t="s">
        <v>32</v>
      </c>
    </row>
    <row r="20" spans="1:13">
      <c r="C20" s="8" t="s">
        <v>5</v>
      </c>
      <c r="D20" s="18">
        <v>100000</v>
      </c>
      <c r="E20" s="7" t="s">
        <v>28</v>
      </c>
      <c r="G20" s="9" t="s">
        <v>2</v>
      </c>
      <c r="H20" s="9" t="s">
        <v>30</v>
      </c>
      <c r="J20" s="10" t="s">
        <v>33</v>
      </c>
      <c r="K20" t="s">
        <v>37</v>
      </c>
    </row>
    <row r="21" spans="1:13">
      <c r="C21" s="8" t="s">
        <v>6</v>
      </c>
      <c r="D21" s="18">
        <v>20000</v>
      </c>
      <c r="E21" s="7" t="s">
        <v>28</v>
      </c>
      <c r="G21" s="3">
        <v>7</v>
      </c>
      <c r="H21" s="20">
        <v>1500000</v>
      </c>
      <c r="J21" s="10" t="s">
        <v>34</v>
      </c>
      <c r="K21" t="s">
        <v>38</v>
      </c>
    </row>
    <row r="22" spans="1:13">
      <c r="C22" s="8" t="s">
        <v>9</v>
      </c>
      <c r="D22" s="19">
        <v>0.05</v>
      </c>
      <c r="G22" s="3">
        <v>8</v>
      </c>
      <c r="H22" s="20">
        <v>2000000</v>
      </c>
      <c r="J22" s="10" t="s">
        <v>35</v>
      </c>
      <c r="K22" t="s">
        <v>39</v>
      </c>
    </row>
    <row r="23" spans="1:13">
      <c r="G23" s="3">
        <v>9</v>
      </c>
      <c r="H23" s="20">
        <v>2500000</v>
      </c>
      <c r="J23" s="10" t="s">
        <v>36</v>
      </c>
      <c r="K23" t="s">
        <v>40</v>
      </c>
    </row>
    <row r="25" spans="1:13">
      <c r="A25" s="41" t="s">
        <v>41</v>
      </c>
      <c r="B25" s="41"/>
      <c r="C25" s="41"/>
      <c r="D25" s="41"/>
    </row>
  </sheetData>
  <sheetProtection password="82DE" sheet="1" objects="1" scenarios="1" insertColumns="0" deleteColumns="0"/>
  <mergeCells count="9">
    <mergeCell ref="O5:Q9"/>
    <mergeCell ref="A25:D25"/>
    <mergeCell ref="A1:M1"/>
    <mergeCell ref="C19:E19"/>
    <mergeCell ref="G19:H19"/>
    <mergeCell ref="A14:J14"/>
    <mergeCell ref="A15:J15"/>
    <mergeCell ref="A16:J16"/>
    <mergeCell ref="A17:J17"/>
  </mergeCells>
  <dataValidations count="5">
    <dataValidation type="whole" allowBlank="1" showInputMessage="1" showErrorMessage="1" errorTitle="Input Invalid" error="Angka harus bernilai di antara 0-100" promptTitle="Skor Performansi" prompt="antara 0-100" sqref="L4:L13">
      <formula1>0</formula1>
      <formula2>100</formula2>
    </dataValidation>
    <dataValidation type="list" allowBlank="1" showInputMessage="1" showErrorMessage="1" errorTitle="Invalid Role" error="Pilihlah opsi yang tersedia" promptTitle="Kelas Jabatan" prompt="pilih sesuai opsi" sqref="C4:C13">
      <formula1>$G$21:$G$23</formula1>
    </dataValidation>
    <dataValidation type="textLength" errorStyle="warning" operator="greaterThanOrEqual" allowBlank="1" showInputMessage="1" showErrorMessage="1" errorTitle="Invalid Name" error="Masukkan nama karyawan lebih dari 1 karakter" promptTitle="Nama Karyawan" prompt="minimal 2 karakter" sqref="B4:B13">
      <formula1>2</formula1>
    </dataValidation>
    <dataValidation type="whole" errorStyle="information" allowBlank="1" showInputMessage="1" showErrorMessage="1" errorTitle="Extended Work Hours" error="Melebihi dari batas maksimum jam kerja yang dianjurkan" promptTitle="Jam Kerja Karyawan" prompt="antara 0-100" sqref="D4:D13">
      <formula1>0</formula1>
      <formula2>100</formula2>
    </dataValidation>
    <dataValidation type="whole" errorStyle="information" allowBlank="1" showInputMessage="1" showErrorMessage="1" errorTitle="Extended Overtime Hours" error="Melebihi dari batas maksimum jam lembur yang dianjurkan" promptTitle="Jam Lembur Karyawan" prompt="antara 0-100" sqref="E4:E13">
      <formula1>0</formula1>
      <formula2>100</formula2>
    </dataValidation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tabSelected="1" showWhiteSpace="0" view="pageBreakPreview" zoomScale="60" zoomScaleNormal="85" zoomScalePageLayoutView="70" workbookViewId="0">
      <selection activeCell="E4" sqref="E4"/>
    </sheetView>
  </sheetViews>
  <sheetFormatPr defaultRowHeight="15"/>
  <cols>
    <col min="1" max="1" width="5.7109375" style="2" customWidth="1"/>
    <col min="2" max="2" width="18" bestFit="1" customWidth="1"/>
    <col min="3" max="3" width="12.28515625" style="2" customWidth="1"/>
    <col min="4" max="4" width="12.85546875" style="2" customWidth="1"/>
    <col min="5" max="5" width="8.85546875" style="2" customWidth="1"/>
    <col min="6" max="10" width="15" customWidth="1"/>
    <col min="11" max="11" width="16" customWidth="1"/>
    <col min="12" max="13" width="10.7109375" customWidth="1"/>
  </cols>
  <sheetData>
    <row r="1" spans="1:19">
      <c r="A1" s="42" t="s">
        <v>27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3" spans="1:19" ht="31.5" customHeight="1">
      <c r="A3" s="34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 t="s">
        <v>5</v>
      </c>
      <c r="G3" s="35" t="s">
        <v>6</v>
      </c>
      <c r="H3" s="35" t="s">
        <v>7</v>
      </c>
      <c r="I3" s="35" t="s">
        <v>8</v>
      </c>
      <c r="J3" s="35" t="s">
        <v>9</v>
      </c>
      <c r="K3" s="35" t="s">
        <v>10</v>
      </c>
      <c r="L3" s="35" t="s">
        <v>11</v>
      </c>
      <c r="M3" s="36" t="s">
        <v>12</v>
      </c>
      <c r="N3" s="1"/>
      <c r="O3" s="1"/>
    </row>
    <row r="4" spans="1:19">
      <c r="A4" s="22">
        <v>1</v>
      </c>
      <c r="B4" s="38" t="s">
        <v>13</v>
      </c>
      <c r="C4" s="16">
        <v>7</v>
      </c>
      <c r="D4" s="16">
        <v>45</v>
      </c>
      <c r="E4" s="16">
        <v>15</v>
      </c>
      <c r="F4" s="15">
        <f t="shared" ref="F4:F13" si="0">D4*$D$20</f>
        <v>4500000</v>
      </c>
      <c r="G4" s="11">
        <f t="shared" ref="G4:G13" si="1">E4*$D$21</f>
        <v>300000</v>
      </c>
      <c r="H4" s="11">
        <f t="shared" ref="H4:H13" si="2">VLOOKUP(C4,$G$21:$H$23,2)</f>
        <v>1500000</v>
      </c>
      <c r="I4" s="11">
        <f t="shared" ref="I4:I13" si="3">SUM(F4:H4)</f>
        <v>6300000</v>
      </c>
      <c r="J4" s="11">
        <f t="shared" ref="J4:J13" si="4">I4*$D$22</f>
        <v>315000</v>
      </c>
      <c r="K4" s="11">
        <f t="shared" ref="K4:K13" si="5">I4-J4</f>
        <v>5985000</v>
      </c>
      <c r="L4" s="17">
        <v>80</v>
      </c>
      <c r="M4" s="27" t="str">
        <f t="shared" ref="M4:M13" si="6">IF(L4="","",IF(L4&gt;=89,"A",IF(L4&gt;=80,"B",IF(L4&gt;=70,"C","D"))))</f>
        <v>B</v>
      </c>
      <c r="O4" t="s">
        <v>42</v>
      </c>
    </row>
    <row r="5" spans="1:19" ht="15" customHeight="1">
      <c r="A5" s="22">
        <f>A4+1</f>
        <v>2</v>
      </c>
      <c r="B5" s="38" t="s">
        <v>14</v>
      </c>
      <c r="C5" s="16">
        <v>7</v>
      </c>
      <c r="D5" s="16">
        <v>36</v>
      </c>
      <c r="E5" s="16">
        <v>15</v>
      </c>
      <c r="F5" s="15">
        <f t="shared" si="0"/>
        <v>3600000</v>
      </c>
      <c r="G5" s="11">
        <f t="shared" si="1"/>
        <v>300000</v>
      </c>
      <c r="H5" s="11">
        <f t="shared" si="2"/>
        <v>1500000</v>
      </c>
      <c r="I5" s="11">
        <f t="shared" si="3"/>
        <v>5400000</v>
      </c>
      <c r="J5" s="11">
        <f t="shared" si="4"/>
        <v>270000</v>
      </c>
      <c r="K5" s="11">
        <f t="shared" si="5"/>
        <v>5130000</v>
      </c>
      <c r="L5" s="17">
        <v>78</v>
      </c>
      <c r="M5" s="27" t="str">
        <f t="shared" si="6"/>
        <v>C</v>
      </c>
      <c r="O5" s="49" t="s">
        <v>43</v>
      </c>
      <c r="P5" s="50" t="s">
        <v>46</v>
      </c>
      <c r="Q5" s="50"/>
      <c r="R5" s="50"/>
      <c r="S5" s="50"/>
    </row>
    <row r="6" spans="1:19">
      <c r="A6" s="22">
        <f t="shared" ref="A6:A13" si="7">A5+1</f>
        <v>3</v>
      </c>
      <c r="B6" s="38" t="s">
        <v>15</v>
      </c>
      <c r="C6" s="16">
        <v>8</v>
      </c>
      <c r="D6" s="16">
        <v>40</v>
      </c>
      <c r="E6" s="16">
        <v>16</v>
      </c>
      <c r="F6" s="15">
        <f t="shared" si="0"/>
        <v>4000000</v>
      </c>
      <c r="G6" s="11">
        <f t="shared" si="1"/>
        <v>320000</v>
      </c>
      <c r="H6" s="11">
        <f t="shared" si="2"/>
        <v>2000000</v>
      </c>
      <c r="I6" s="11">
        <f t="shared" si="3"/>
        <v>6320000</v>
      </c>
      <c r="J6" s="11">
        <f t="shared" si="4"/>
        <v>316000</v>
      </c>
      <c r="K6" s="11">
        <f t="shared" si="5"/>
        <v>6004000</v>
      </c>
      <c r="L6" s="17">
        <v>90</v>
      </c>
      <c r="M6" s="27" t="str">
        <f t="shared" si="6"/>
        <v>A</v>
      </c>
      <c r="O6" s="49"/>
      <c r="P6" s="50"/>
      <c r="Q6" s="50"/>
      <c r="R6" s="50"/>
      <c r="S6" s="50"/>
    </row>
    <row r="7" spans="1:19">
      <c r="A7" s="22">
        <f t="shared" si="7"/>
        <v>4</v>
      </c>
      <c r="B7" s="38" t="s">
        <v>16</v>
      </c>
      <c r="C7" s="16">
        <v>9</v>
      </c>
      <c r="D7" s="16">
        <v>42</v>
      </c>
      <c r="E7" s="16">
        <v>14</v>
      </c>
      <c r="F7" s="15">
        <f t="shared" si="0"/>
        <v>4200000</v>
      </c>
      <c r="G7" s="11">
        <f t="shared" si="1"/>
        <v>280000</v>
      </c>
      <c r="H7" s="11">
        <f t="shared" si="2"/>
        <v>2500000</v>
      </c>
      <c r="I7" s="11">
        <f t="shared" si="3"/>
        <v>6980000</v>
      </c>
      <c r="J7" s="11">
        <f t="shared" si="4"/>
        <v>349000</v>
      </c>
      <c r="K7" s="11">
        <f t="shared" si="5"/>
        <v>6631000</v>
      </c>
      <c r="L7" s="17">
        <v>75</v>
      </c>
      <c r="M7" s="27" t="str">
        <f t="shared" si="6"/>
        <v>C</v>
      </c>
      <c r="O7" s="49"/>
      <c r="P7" s="50"/>
      <c r="Q7" s="50"/>
      <c r="R7" s="50"/>
      <c r="S7" s="50"/>
    </row>
    <row r="8" spans="1:19" ht="15" customHeight="1">
      <c r="A8" s="22">
        <f t="shared" si="7"/>
        <v>5</v>
      </c>
      <c r="B8" s="38" t="s">
        <v>17</v>
      </c>
      <c r="C8" s="16">
        <v>8</v>
      </c>
      <c r="D8" s="16">
        <v>43</v>
      </c>
      <c r="E8" s="16">
        <v>15</v>
      </c>
      <c r="F8" s="15">
        <f t="shared" si="0"/>
        <v>4300000</v>
      </c>
      <c r="G8" s="11">
        <f t="shared" si="1"/>
        <v>300000</v>
      </c>
      <c r="H8" s="11">
        <f t="shared" si="2"/>
        <v>2000000</v>
      </c>
      <c r="I8" s="11">
        <f t="shared" si="3"/>
        <v>6600000</v>
      </c>
      <c r="J8" s="11">
        <f t="shared" si="4"/>
        <v>330000</v>
      </c>
      <c r="K8" s="11">
        <f t="shared" si="5"/>
        <v>6270000</v>
      </c>
      <c r="L8" s="17">
        <v>92</v>
      </c>
      <c r="M8" s="27" t="str">
        <f t="shared" si="6"/>
        <v>A</v>
      </c>
      <c r="O8" s="49"/>
      <c r="P8" s="50"/>
      <c r="Q8" s="50"/>
      <c r="R8" s="50"/>
      <c r="S8" s="50"/>
    </row>
    <row r="9" spans="1:19">
      <c r="A9" s="22">
        <f t="shared" si="7"/>
        <v>6</v>
      </c>
      <c r="B9" s="38" t="s">
        <v>18</v>
      </c>
      <c r="C9" s="16">
        <v>7</v>
      </c>
      <c r="D9" s="16">
        <v>43</v>
      </c>
      <c r="E9" s="16">
        <v>16</v>
      </c>
      <c r="F9" s="15">
        <f t="shared" si="0"/>
        <v>4300000</v>
      </c>
      <c r="G9" s="11">
        <f t="shared" si="1"/>
        <v>320000</v>
      </c>
      <c r="H9" s="11">
        <f t="shared" si="2"/>
        <v>1500000</v>
      </c>
      <c r="I9" s="11">
        <f t="shared" si="3"/>
        <v>6120000</v>
      </c>
      <c r="J9" s="11">
        <f t="shared" si="4"/>
        <v>306000</v>
      </c>
      <c r="K9" s="11">
        <f t="shared" si="5"/>
        <v>5814000</v>
      </c>
      <c r="L9" s="17">
        <v>85</v>
      </c>
      <c r="M9" s="27" t="str">
        <f t="shared" si="6"/>
        <v>B</v>
      </c>
      <c r="O9" s="49" t="s">
        <v>44</v>
      </c>
      <c r="P9" s="40" t="s">
        <v>45</v>
      </c>
      <c r="Q9" s="40"/>
      <c r="R9" s="40"/>
      <c r="S9" s="40"/>
    </row>
    <row r="10" spans="1:19">
      <c r="A10" s="22">
        <f t="shared" si="7"/>
        <v>7</v>
      </c>
      <c r="B10" s="38" t="s">
        <v>19</v>
      </c>
      <c r="C10" s="16">
        <v>7</v>
      </c>
      <c r="D10" s="16">
        <v>45</v>
      </c>
      <c r="E10" s="16">
        <v>13</v>
      </c>
      <c r="F10" s="15">
        <f t="shared" si="0"/>
        <v>4500000</v>
      </c>
      <c r="G10" s="11">
        <f t="shared" si="1"/>
        <v>260000</v>
      </c>
      <c r="H10" s="11">
        <f t="shared" si="2"/>
        <v>1500000</v>
      </c>
      <c r="I10" s="11">
        <f t="shared" si="3"/>
        <v>6260000</v>
      </c>
      <c r="J10" s="11">
        <f t="shared" si="4"/>
        <v>313000</v>
      </c>
      <c r="K10" s="11">
        <f t="shared" si="5"/>
        <v>5947000</v>
      </c>
      <c r="L10" s="17">
        <v>88</v>
      </c>
      <c r="M10" s="27" t="str">
        <f t="shared" si="6"/>
        <v>B</v>
      </c>
      <c r="O10" s="49"/>
      <c r="P10" s="40"/>
      <c r="Q10" s="40"/>
      <c r="R10" s="40"/>
      <c r="S10" s="40"/>
    </row>
    <row r="11" spans="1:19">
      <c r="A11" s="22">
        <f t="shared" si="7"/>
        <v>8</v>
      </c>
      <c r="B11" s="38" t="s">
        <v>20</v>
      </c>
      <c r="C11" s="16">
        <v>8</v>
      </c>
      <c r="D11" s="16">
        <v>44</v>
      </c>
      <c r="E11" s="16">
        <v>13</v>
      </c>
      <c r="F11" s="15">
        <f t="shared" si="0"/>
        <v>4400000</v>
      </c>
      <c r="G11" s="11">
        <f t="shared" si="1"/>
        <v>260000</v>
      </c>
      <c r="H11" s="11">
        <f t="shared" si="2"/>
        <v>2000000</v>
      </c>
      <c r="I11" s="11">
        <f t="shared" si="3"/>
        <v>6660000</v>
      </c>
      <c r="J11" s="11">
        <f t="shared" si="4"/>
        <v>333000</v>
      </c>
      <c r="K11" s="11">
        <f t="shared" si="5"/>
        <v>6327000</v>
      </c>
      <c r="L11" s="17">
        <v>83</v>
      </c>
      <c r="M11" s="27" t="str">
        <f t="shared" si="6"/>
        <v>B</v>
      </c>
      <c r="O11" s="49"/>
      <c r="P11" s="40"/>
      <c r="Q11" s="40"/>
      <c r="R11" s="40"/>
      <c r="S11" s="40"/>
    </row>
    <row r="12" spans="1:19">
      <c r="A12" s="22">
        <f t="shared" si="7"/>
        <v>9</v>
      </c>
      <c r="B12" s="38" t="s">
        <v>21</v>
      </c>
      <c r="C12" s="16">
        <v>8</v>
      </c>
      <c r="D12" s="16">
        <v>39</v>
      </c>
      <c r="E12" s="16">
        <v>11</v>
      </c>
      <c r="F12" s="15">
        <f t="shared" si="0"/>
        <v>3900000</v>
      </c>
      <c r="G12" s="11">
        <f t="shared" si="1"/>
        <v>220000</v>
      </c>
      <c r="H12" s="11">
        <f t="shared" si="2"/>
        <v>2000000</v>
      </c>
      <c r="I12" s="11">
        <f t="shared" si="3"/>
        <v>6120000</v>
      </c>
      <c r="J12" s="11">
        <f t="shared" si="4"/>
        <v>306000</v>
      </c>
      <c r="K12" s="11">
        <f t="shared" si="5"/>
        <v>5814000</v>
      </c>
      <c r="L12" s="17">
        <v>76</v>
      </c>
      <c r="M12" s="27" t="str">
        <f t="shared" si="6"/>
        <v>C</v>
      </c>
    </row>
    <row r="13" spans="1:19">
      <c r="A13" s="22">
        <f t="shared" si="7"/>
        <v>10</v>
      </c>
      <c r="B13" s="39" t="s">
        <v>22</v>
      </c>
      <c r="C13" s="23">
        <v>9</v>
      </c>
      <c r="D13" s="23">
        <v>41</v>
      </c>
      <c r="E13" s="23">
        <v>12</v>
      </c>
      <c r="F13" s="24">
        <f t="shared" si="0"/>
        <v>4100000</v>
      </c>
      <c r="G13" s="25">
        <f t="shared" si="1"/>
        <v>240000</v>
      </c>
      <c r="H13" s="25">
        <f t="shared" si="2"/>
        <v>2500000</v>
      </c>
      <c r="I13" s="25">
        <f t="shared" si="3"/>
        <v>6840000</v>
      </c>
      <c r="J13" s="25">
        <f t="shared" si="4"/>
        <v>342000</v>
      </c>
      <c r="K13" s="25">
        <f t="shared" si="5"/>
        <v>6498000</v>
      </c>
      <c r="L13" s="26">
        <v>93</v>
      </c>
      <c r="M13" s="28" t="str">
        <f t="shared" si="6"/>
        <v>A</v>
      </c>
    </row>
    <row r="14" spans="1:19">
      <c r="A14" s="44" t="s">
        <v>23</v>
      </c>
      <c r="B14" s="47"/>
      <c r="C14" s="47"/>
      <c r="D14" s="47"/>
      <c r="E14" s="47"/>
      <c r="F14" s="47"/>
      <c r="G14" s="47"/>
      <c r="H14" s="47"/>
      <c r="I14" s="47"/>
      <c r="J14" s="48"/>
      <c r="K14" s="29">
        <f>SUM(K4:K13)</f>
        <v>60420000</v>
      </c>
      <c r="L14" s="32"/>
      <c r="M14" s="31"/>
    </row>
    <row r="15" spans="1:19">
      <c r="A15" s="44" t="s">
        <v>24</v>
      </c>
      <c r="B15" s="47"/>
      <c r="C15" s="47"/>
      <c r="D15" s="47"/>
      <c r="E15" s="47"/>
      <c r="F15" s="47"/>
      <c r="G15" s="47"/>
      <c r="H15" s="47"/>
      <c r="I15" s="47"/>
      <c r="J15" s="48"/>
      <c r="K15" s="29">
        <f>AVERAGE(K4:K13)</f>
        <v>6042000</v>
      </c>
      <c r="L15" s="33"/>
      <c r="M15" s="30"/>
    </row>
    <row r="16" spans="1:19">
      <c r="A16" s="44" t="s">
        <v>25</v>
      </c>
      <c r="B16" s="47"/>
      <c r="C16" s="47"/>
      <c r="D16" s="47"/>
      <c r="E16" s="47"/>
      <c r="F16" s="47"/>
      <c r="G16" s="47"/>
      <c r="H16" s="47"/>
      <c r="I16" s="47"/>
      <c r="J16" s="48"/>
      <c r="K16" s="29">
        <f>MAX(K4:K13)</f>
        <v>6631000</v>
      </c>
      <c r="L16" s="33"/>
      <c r="M16" s="30"/>
    </row>
    <row r="17" spans="1:13">
      <c r="A17" s="44" t="s">
        <v>26</v>
      </c>
      <c r="B17" s="47"/>
      <c r="C17" s="47"/>
      <c r="D17" s="47"/>
      <c r="E17" s="47"/>
      <c r="F17" s="47"/>
      <c r="G17" s="47"/>
      <c r="H17" s="47"/>
      <c r="I17" s="47"/>
      <c r="J17" s="48"/>
      <c r="K17" s="29">
        <f>MIN(K4:K13)</f>
        <v>5130000</v>
      </c>
      <c r="L17" s="33"/>
      <c r="M17" s="30"/>
    </row>
    <row r="19" spans="1:13">
      <c r="A19" s="6"/>
      <c r="B19" s="6"/>
      <c r="C19" s="41" t="s">
        <v>29</v>
      </c>
      <c r="D19" s="41"/>
      <c r="E19" s="41"/>
      <c r="G19" s="43" t="s">
        <v>31</v>
      </c>
      <c r="H19" s="43"/>
      <c r="J19" t="s">
        <v>32</v>
      </c>
    </row>
    <row r="20" spans="1:13">
      <c r="C20" s="8" t="s">
        <v>5</v>
      </c>
      <c r="D20" s="18">
        <v>100000</v>
      </c>
      <c r="E20" s="14" t="s">
        <v>28</v>
      </c>
      <c r="G20" s="9" t="s">
        <v>2</v>
      </c>
      <c r="H20" s="9" t="s">
        <v>30</v>
      </c>
      <c r="J20" s="10" t="s">
        <v>33</v>
      </c>
      <c r="K20" t="s">
        <v>37</v>
      </c>
    </row>
    <row r="21" spans="1:13">
      <c r="C21" s="8" t="s">
        <v>6</v>
      </c>
      <c r="D21" s="18">
        <v>20000</v>
      </c>
      <c r="E21" s="14" t="s">
        <v>28</v>
      </c>
      <c r="G21" s="3">
        <v>7</v>
      </c>
      <c r="H21" s="20">
        <v>1500000</v>
      </c>
      <c r="J21" s="10" t="s">
        <v>34</v>
      </c>
      <c r="K21" t="s">
        <v>38</v>
      </c>
    </row>
    <row r="22" spans="1:13">
      <c r="C22" s="8" t="s">
        <v>9</v>
      </c>
      <c r="D22" s="19">
        <v>0.05</v>
      </c>
      <c r="G22" s="3">
        <v>8</v>
      </c>
      <c r="H22" s="20">
        <v>2000000</v>
      </c>
      <c r="J22" s="10" t="s">
        <v>35</v>
      </c>
      <c r="K22" t="s">
        <v>39</v>
      </c>
    </row>
    <row r="23" spans="1:13">
      <c r="G23" s="3">
        <v>9</v>
      </c>
      <c r="H23" s="20">
        <v>2500000</v>
      </c>
      <c r="J23" s="10" t="s">
        <v>36</v>
      </c>
      <c r="K23" t="s">
        <v>40</v>
      </c>
    </row>
    <row r="25" spans="1:13">
      <c r="A25" s="6"/>
      <c r="B25" s="6"/>
      <c r="C25" s="6"/>
      <c r="D25" s="6"/>
      <c r="F25" s="21"/>
    </row>
  </sheetData>
  <mergeCells count="11">
    <mergeCell ref="P9:S11"/>
    <mergeCell ref="O9:O11"/>
    <mergeCell ref="O5:O8"/>
    <mergeCell ref="P5:S8"/>
    <mergeCell ref="A1:M1"/>
    <mergeCell ref="A14:J14"/>
    <mergeCell ref="A15:J15"/>
    <mergeCell ref="A16:J16"/>
    <mergeCell ref="A17:J17"/>
    <mergeCell ref="C19:E19"/>
    <mergeCell ref="G19:H19"/>
  </mergeCells>
  <dataValidations count="6">
    <dataValidation type="list" allowBlank="1" showInputMessage="1" showErrorMessage="1" errorTitle="Invalid Role" error="Pilihlah opsi yang tersedia" promptTitle="Jabatan Karyawan" prompt="pilih sesuai opsi" sqref="C4:C13">
      <formula1>$G$21:$G$23</formula1>
    </dataValidation>
    <dataValidation type="whole" allowBlank="1" showInputMessage="1" showErrorMessage="1" errorTitle="Input Invalid" error="Angka harus bernilai di antara 0-100" promptTitle="Skor Performansi" prompt="antara 0-100" sqref="L4:L13">
      <formula1>0</formula1>
      <formula2>100</formula2>
    </dataValidation>
    <dataValidation type="whole" errorStyle="information" allowBlank="1" showInputMessage="1" showErrorMessage="1" errorTitle="Extended Overtime Hours" error="Melebihi dari batas maksimum jam lembur yang dianjurkan" promptTitle="Jam Lembur Karyawan" prompt="antara 0-100" sqref="E4:E13">
      <formula1>0</formula1>
      <formula2>100</formula2>
    </dataValidation>
    <dataValidation type="whole" operator="greaterThan" showErrorMessage="1" errorTitle="Error" error="Tidak dapat diubah" sqref="F4:K13">
      <formula1>0</formula1>
    </dataValidation>
    <dataValidation type="textLength" errorStyle="warning" operator="greaterThanOrEqual" allowBlank="1" showInputMessage="1" showErrorMessage="1" errorTitle="Invalid Name" error="Masukkan nama karyawan lebih dari 1 karakter" promptTitle="Nama Karyawan" prompt="minimum 2 karakter" sqref="B4:B13">
      <formula1>2</formula1>
    </dataValidation>
    <dataValidation type="whole" errorStyle="information" allowBlank="1" showInputMessage="1" showErrorMessage="1" errorTitle="Extended Work Hours" error="Melebihi dari batas maksimum jam kerja yang dianjurkan" promptTitle="Jam Kerja Karyawan" prompt="antara 0-100" sqref="D4:D13">
      <formula1>0</formula1>
      <formula2>100</formula2>
    </dataValidation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5" orientation="landscape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Default</vt:lpstr>
      <vt:lpstr>AutoFormula</vt:lpstr>
      <vt:lpstr>AutoFormula!Print_Area</vt:lpstr>
      <vt:lpstr>Default!Print_Area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107A1</dc:creator>
  <cp:lastModifiedBy>107A1</cp:lastModifiedBy>
  <cp:lastPrinted>2020-11-24T04:42:39Z</cp:lastPrinted>
  <dcterms:created xsi:type="dcterms:W3CDTF">2020-11-24T01:03:24Z</dcterms:created>
  <dcterms:modified xsi:type="dcterms:W3CDTF">2020-11-25T09:52:23Z</dcterms:modified>
</cp:coreProperties>
</file>