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dm\Downloads\OpenQDD Actuator\"/>
    </mc:Choice>
  </mc:AlternateContent>
  <xr:revisionPtr revIDLastSave="0" documentId="13_ncr:1_{894281AD-A48B-4DA5-AA6F-B00195DB6938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OpenQDD Actu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F25" i="2"/>
  <c r="F22" i="2"/>
  <c r="F7" i="2"/>
  <c r="F12" i="2"/>
  <c r="F13" i="2"/>
  <c r="F14" i="2"/>
  <c r="F15" i="2"/>
  <c r="F16" i="2"/>
  <c r="F17" i="2"/>
  <c r="F18" i="2"/>
  <c r="F19" i="2"/>
  <c r="F20" i="2"/>
  <c r="F21" i="2"/>
  <c r="F23" i="2"/>
  <c r="F24" i="2"/>
  <c r="F11" i="2"/>
  <c r="F6" i="2"/>
  <c r="F26" i="2" l="1"/>
  <c r="F28" i="2" s="1"/>
  <c r="F8" i="2"/>
</calcChain>
</file>

<file path=xl/sharedStrings.xml><?xml version="1.0" encoding="utf-8"?>
<sst xmlns="http://schemas.openxmlformats.org/spreadsheetml/2006/main" count="28" uniqueCount="27">
  <si>
    <t>Name of Component</t>
  </si>
  <si>
    <t>Price</t>
  </si>
  <si>
    <t>Subtotal</t>
  </si>
  <si>
    <t>Total</t>
  </si>
  <si>
    <t>Units Needed</t>
  </si>
  <si>
    <t>Units Sold</t>
  </si>
  <si>
    <t>Cost of Needed Units</t>
  </si>
  <si>
    <t>Eaglepower 8308 Brushless Motor 90KV</t>
  </si>
  <si>
    <t>ODrive S1 (w/Screw Terminals)</t>
  </si>
  <si>
    <t>OpenQDD Actuator</t>
  </si>
  <si>
    <t>Electronics</t>
  </si>
  <si>
    <t>75x95x10mm Bearing</t>
  </si>
  <si>
    <t>⌀8 x 2.5mm Encoder Magnet</t>
  </si>
  <si>
    <t>M3 x 6mm Inserts</t>
  </si>
  <si>
    <t>M3 x 6mm Screws</t>
  </si>
  <si>
    <t>M3 x 5mm Standoffs</t>
  </si>
  <si>
    <t>12x28x8mm Bearings</t>
  </si>
  <si>
    <t>8x22x7mm Bearings</t>
  </si>
  <si>
    <t>M3 x 10mm Screws</t>
  </si>
  <si>
    <t>M3 x 14mm Screws</t>
  </si>
  <si>
    <t>M3 x 18mm Screws</t>
  </si>
  <si>
    <t>M4 x 10mm Screws</t>
  </si>
  <si>
    <t>M4 Locknuts</t>
  </si>
  <si>
    <t>M4 x 30mm Screws</t>
  </si>
  <si>
    <t>M4 x 45mm Screws</t>
  </si>
  <si>
    <t>PLA Filament Cost (281g)</t>
  </si>
  <si>
    <t>General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</si>
</sst>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16" xfId="0" applyFont="1" applyFill="1" applyBorder="1" applyAlignment="1">
      <alignment horizontal="center"/>
    </xf>
    <xf numFmtId="8" fontId="2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1" fillId="0" borderId="10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0" borderId="15" xfId="0" applyBorder="1"/>
    <xf numFmtId="0" fontId="0" fillId="5" borderId="14" xfId="0" applyFill="1" applyBorder="1"/>
    <xf numFmtId="0" fontId="2" fillId="2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8" fontId="0" fillId="0" borderId="23" xfId="0" applyNumberFormat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8" fontId="2" fillId="0" borderId="1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M7D9PRM/ref=ppx_yo_dt_b_search_asin_title?ie=UTF8&amp;psc=1" TargetMode="External"/><Relationship Id="rId13" Type="http://schemas.openxmlformats.org/officeDocument/2006/relationships/hyperlink" Target="https://www.amazon.com/dp/B01K1OUR84?psc=1&amp;ref=ppx_yo2ov_dt_b_product_details" TargetMode="External"/><Relationship Id="rId3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7" Type="http://schemas.openxmlformats.org/officeDocument/2006/relationships/hyperlink" Target="https://www.amazon.com/Socket-Screws-Metric-Stainless-Machine/dp/B089788291/ref=sr_1_6?crid=33NHASO87GD83&amp;keywords=m3+x+18mm+screw&amp;qid=1685253166&amp;sprefix=m3+x+1mm+screw%2Caps%2C111&amp;sr=8-6" TargetMode="External"/><Relationship Id="rId12" Type="http://schemas.openxmlformats.org/officeDocument/2006/relationships/hyperlink" Target="https://www.amazon.com/gp/product/B08LMNFS5P/ref=ewc_pr_img_1?smid=A7L3QGQ9OUIWY&amp;psc=1" TargetMode="External"/><Relationship Id="rId2" Type="http://schemas.openxmlformats.org/officeDocument/2006/relationships/hyperlink" Target="https://odriverobotics.com/shop/odrive-s1" TargetMode="External"/><Relationship Id="rId16" Type="http://schemas.openxmlformats.org/officeDocument/2006/relationships/hyperlink" Target="https://www.amazon.com/M4-0-7X-Available-Stainless-Machine-Fastener/dp/B094D5M33P/ref=sr_1_6?crid=28A7WPWIMD7OA&amp;keywords=m4%2Bx%2B8mm%2Bscrews&amp;qid=1685687553&amp;s=industrial&amp;sprefix=m4%2Bx%2Bmm%2Bscrews%2Cindustrial%2C116&amp;sr=1-6&amp;th=1" TargetMode="External"/><Relationship Id="rId1" Type="http://schemas.openxmlformats.org/officeDocument/2006/relationships/hyperlink" Target="https://www.aliexpress.us/item/2255800377511662.html?spm=a2g0o.order_detail.order_detail_item.4.6d9cf19cZiaruc&amp;gatewayAdapt=glo2usa" TargetMode="External"/><Relationship Id="rId6" Type="http://schemas.openxmlformats.org/officeDocument/2006/relationships/hyperlink" Target="https://www.amazon.com/Socket-Screws-Stainless-Thread-Bright/dp/B08GLL3G52/ref=sr_1_4?crid=7TZJGG55STJ3&amp;keywords=m3%2Bx%2B6mm%2Bscrew&amp;qid=1685253043&amp;sprefix=m3%2Bx%2B6mm%2Bscre%2Caps%2C127&amp;sr=8-4&amp;th=1" TargetMode="External"/><Relationship Id="rId11" Type="http://schemas.openxmlformats.org/officeDocument/2006/relationships/hyperlink" Target="https://www.amazon.com/M4-0-7X-Available-Stainless-Machine-Fastener/dp/B08Q3JNSDJ/ref=sr_1_6?crid=28A7WPWIMD7OA&amp;keywords=m4%2Bx%2B8mm%2Bscrews&amp;qid=1685687553&amp;s=industrial&amp;sprefix=m4%2Bx%2Bmm%2Bscrews%2Cindustrial%2C116&amp;sr=1-6&amp;th=1" TargetMode="External"/><Relationship Id="rId5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15" Type="http://schemas.openxmlformats.org/officeDocument/2006/relationships/hyperlink" Target="https://www.amazon.com/ALMOCN-Bearings-8x22x7mm-Printer-Skateboard/dp/B08G4Y786V/ref=sxin_16_pa_sp_search_thematic_sspa?content-id=amzn1.sym.9efcc700-d635-445c-9d53-884ea58d759c%3Aamzn1.sym.9efcc700-d635-445c-9d53-884ea58d759c&amp;crid=3TPPKQ45MMUS4&amp;cv_ct_cx=8+x+22+x+7+mm+ball+bearing&amp;keywords=8+x+22+x+7+mm+ball+bearing&amp;pd_rd_i=B08G4Y786V&amp;pd_rd_r=9ef79696-9468-455a-830d-1ca5afff55a2&amp;pd_rd_w=wjbUF&amp;pd_rd_wg=tcrBj&amp;pf_rd_p=9efcc700-d635-445c-9d53-884ea58d759c&amp;pf_rd_r=RZ46J7F4MANY13NSB3Q8&amp;qid=1685253663&amp;sbo=RZvfv%2F%2FHxDF%2BO5021pAnSA%3D%3D&amp;sprefix=8+mm+bearing%2Caps%2C134&amp;sr=1-4-2b34d040-5c83-4b7f-ba01-15975dfb8828-spons&amp;psc=1&amp;spLa=ZW5jcnlwdGVkUXVhbGlmaWVyPUEySFROVVVKTU1RTTNNJmVuY3J5cHRlZElkPUEwMjAwNTY2MjREVVdXT0JKRU1XVyZlbmNyeXB0ZWRBZElkPUEwNzI3MDk2MlFGWUZBMkhRQUU2NiZ3aWRnZXROYW1lPXNwX3NlYXJjaF90aGVtYXRpYyZhY3Rpb249Y2xpY2tSZWRpcmVjdCZkb05vdExvZ0NsaWNrPXRydWU=" TargetMode="External"/><Relationship Id="rId10" Type="http://schemas.openxmlformats.org/officeDocument/2006/relationships/hyperlink" Target="https://www.amazon.com/M4-0-7X-Available-Stainless-Machine-Fastener/dp/B08Q3RX423/ref=sr_1_6?crid=28A7WPWIMD7OA&amp;keywords=m4%2Bx%2B8mm%2Bscrews&amp;qid=1685687553&amp;s=industrial&amp;sprefix=m4%2Bx%2Bmm%2Bscrews%2Cindustrial%2C116&amp;sr=1-6&amp;th=1" TargetMode="External"/><Relationship Id="rId4" Type="http://schemas.openxmlformats.org/officeDocument/2006/relationships/hyperlink" Target="https://www.amazon.com/Socket-Screws-Stainless-Thread-Bright/dp/B08GLK3VZM/ref=sr_1_4?crid=7TZJGG55STJ3&amp;keywords=m3+x+6mm+screw&amp;qid=1685253043&amp;sprefix=m3+x+6mm+scre%2Caps%2C127&amp;sr=8-4" TargetMode="External"/><Relationship Id="rId9" Type="http://schemas.openxmlformats.org/officeDocument/2006/relationships/hyperlink" Target="https://www.amazon.com/gp/product/B07LBQRYR3/ref=ppx_yo_dt_b_search_asin_title?ie=UTF8&amp;psc=1" TargetMode="External"/><Relationship Id="rId14" Type="http://schemas.openxmlformats.org/officeDocument/2006/relationships/hyperlink" Target="https://www.amazon.com/gp/product/B082PYRJ4V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E28-6081-4F63-919F-D8CA83F4C36D}">
  <dimension ref="B1:F28"/>
  <sheetViews>
    <sheetView tabSelected="1" topLeftCell="A6" zoomScale="114" zoomScaleNormal="114" workbookViewId="0">
      <selection activeCell="L25" sqref="L25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34" t="s">
        <v>9</v>
      </c>
      <c r="C2" s="35"/>
      <c r="D2" s="35"/>
      <c r="E2" s="35"/>
      <c r="F2" s="36"/>
    </row>
    <row r="3" spans="2:6" ht="15" thickBot="1" x14ac:dyDescent="0.35">
      <c r="B3" s="27" t="s">
        <v>0</v>
      </c>
      <c r="C3" s="28" t="s">
        <v>1</v>
      </c>
      <c r="D3" s="28" t="s">
        <v>5</v>
      </c>
      <c r="E3" s="28" t="s">
        <v>4</v>
      </c>
      <c r="F3" s="29" t="s">
        <v>6</v>
      </c>
    </row>
    <row r="4" spans="2:6" ht="15" thickBot="1" x14ac:dyDescent="0.35">
      <c r="B4" s="1"/>
      <c r="C4" s="2"/>
      <c r="D4" s="2"/>
      <c r="E4" s="2"/>
      <c r="F4" s="3"/>
    </row>
    <row r="5" spans="2:6" ht="15" customHeight="1" thickBot="1" x14ac:dyDescent="0.35">
      <c r="B5" s="37" t="s">
        <v>10</v>
      </c>
      <c r="C5" s="38"/>
      <c r="D5" s="38"/>
      <c r="E5" s="38"/>
      <c r="F5" s="39"/>
    </row>
    <row r="6" spans="2:6" ht="15.6" customHeight="1" x14ac:dyDescent="0.3">
      <c r="B6" s="4" t="s">
        <v>7</v>
      </c>
      <c r="C6" s="23">
        <v>61</v>
      </c>
      <c r="D6" s="24">
        <v>1</v>
      </c>
      <c r="E6" s="24">
        <v>1</v>
      </c>
      <c r="F6" s="25">
        <f t="shared" ref="F6:F7" si="0">(C6/D6)*E6</f>
        <v>61</v>
      </c>
    </row>
    <row r="7" spans="2:6" ht="15.6" customHeight="1" thickBot="1" x14ac:dyDescent="0.35">
      <c r="B7" s="4" t="s">
        <v>8</v>
      </c>
      <c r="C7" s="23">
        <v>149</v>
      </c>
      <c r="D7" s="24">
        <v>1</v>
      </c>
      <c r="E7" s="24">
        <v>1</v>
      </c>
      <c r="F7" s="25">
        <f t="shared" si="0"/>
        <v>149</v>
      </c>
    </row>
    <row r="8" spans="2:6" ht="15" thickBot="1" x14ac:dyDescent="0.35">
      <c r="B8" s="5"/>
      <c r="C8" s="6"/>
      <c r="D8" s="7"/>
      <c r="E8" s="8" t="s">
        <v>2</v>
      </c>
      <c r="F8" s="9">
        <f>SUM(F6:F7)</f>
        <v>210</v>
      </c>
    </row>
    <row r="9" spans="2:6" ht="15" thickBot="1" x14ac:dyDescent="0.35">
      <c r="B9" s="10"/>
      <c r="C9" s="11"/>
      <c r="D9" s="12"/>
      <c r="E9" s="13"/>
      <c r="F9" s="14"/>
    </row>
    <row r="10" spans="2:6" ht="15" customHeight="1" thickBot="1" x14ac:dyDescent="0.35">
      <c r="B10" s="37" t="s">
        <v>26</v>
      </c>
      <c r="C10" s="38"/>
      <c r="D10" s="38"/>
      <c r="E10" s="38"/>
      <c r="F10" s="39"/>
    </row>
    <row r="11" spans="2:6" x14ac:dyDescent="0.3">
      <c r="B11" s="15" t="s">
        <v>12</v>
      </c>
      <c r="C11" s="16">
        <v>1.5</v>
      </c>
      <c r="D11" s="21">
        <v>1</v>
      </c>
      <c r="E11" s="21">
        <v>1</v>
      </c>
      <c r="F11" s="22">
        <f>(C11/D11)*E11</f>
        <v>1.5</v>
      </c>
    </row>
    <row r="12" spans="2:6" x14ac:dyDescent="0.3">
      <c r="B12" s="15" t="s">
        <v>17</v>
      </c>
      <c r="C12" s="16">
        <v>5.99</v>
      </c>
      <c r="D12" s="7">
        <v>10</v>
      </c>
      <c r="E12" s="21">
        <v>1</v>
      </c>
      <c r="F12" s="22">
        <f t="shared" ref="F12:F25" si="1">(C12/D12)*E12</f>
        <v>0.59899999999999998</v>
      </c>
    </row>
    <row r="13" spans="2:6" x14ac:dyDescent="0.3">
      <c r="B13" s="15" t="s">
        <v>16</v>
      </c>
      <c r="C13" s="16">
        <v>9.99</v>
      </c>
      <c r="D13" s="21">
        <v>10</v>
      </c>
      <c r="E13" s="21">
        <v>3</v>
      </c>
      <c r="F13" s="22">
        <f t="shared" si="1"/>
        <v>2.9969999999999999</v>
      </c>
    </row>
    <row r="14" spans="2:6" x14ac:dyDescent="0.3">
      <c r="B14" s="15" t="s">
        <v>11</v>
      </c>
      <c r="C14" s="16">
        <v>14.49</v>
      </c>
      <c r="D14" s="21">
        <v>1</v>
      </c>
      <c r="E14" s="21">
        <v>1</v>
      </c>
      <c r="F14" s="22">
        <f t="shared" si="1"/>
        <v>14.49</v>
      </c>
    </row>
    <row r="15" spans="2:6" x14ac:dyDescent="0.3">
      <c r="B15" s="15" t="s">
        <v>13</v>
      </c>
      <c r="C15" s="16">
        <v>9.49</v>
      </c>
      <c r="D15" s="21">
        <v>50</v>
      </c>
      <c r="E15" s="21">
        <v>19</v>
      </c>
      <c r="F15" s="22">
        <f t="shared" si="1"/>
        <v>3.6061999999999999</v>
      </c>
    </row>
    <row r="16" spans="2:6" x14ac:dyDescent="0.3">
      <c r="B16" s="15" t="s">
        <v>15</v>
      </c>
      <c r="C16" s="16">
        <v>7.99</v>
      </c>
      <c r="D16" s="21">
        <v>10</v>
      </c>
      <c r="E16" s="21">
        <v>4</v>
      </c>
      <c r="F16" s="22">
        <f t="shared" si="1"/>
        <v>3.1960000000000002</v>
      </c>
    </row>
    <row r="17" spans="2:6" x14ac:dyDescent="0.3">
      <c r="B17" s="15" t="s">
        <v>14</v>
      </c>
      <c r="C17" s="16">
        <v>6.99</v>
      </c>
      <c r="D17" s="21">
        <v>50</v>
      </c>
      <c r="E17" s="21">
        <v>6</v>
      </c>
      <c r="F17" s="22">
        <f t="shared" si="1"/>
        <v>0.83879999999999999</v>
      </c>
    </row>
    <row r="18" spans="2:6" x14ac:dyDescent="0.3">
      <c r="B18" s="15" t="s">
        <v>18</v>
      </c>
      <c r="C18" s="16">
        <v>7.69</v>
      </c>
      <c r="D18" s="21">
        <v>100</v>
      </c>
      <c r="E18" s="21">
        <v>4</v>
      </c>
      <c r="F18" s="22">
        <f t="shared" si="1"/>
        <v>0.30760000000000004</v>
      </c>
    </row>
    <row r="19" spans="2:6" x14ac:dyDescent="0.3">
      <c r="B19" s="15" t="s">
        <v>19</v>
      </c>
      <c r="C19" s="16">
        <v>7.99</v>
      </c>
      <c r="D19" s="21">
        <v>50</v>
      </c>
      <c r="E19" s="21">
        <v>3</v>
      </c>
      <c r="F19" s="22">
        <f t="shared" si="1"/>
        <v>0.47939999999999999</v>
      </c>
    </row>
    <row r="20" spans="2:6" x14ac:dyDescent="0.3">
      <c r="B20" s="15" t="s">
        <v>20</v>
      </c>
      <c r="C20" s="16">
        <v>9.49</v>
      </c>
      <c r="D20" s="21">
        <v>100</v>
      </c>
      <c r="E20" s="21">
        <v>4</v>
      </c>
      <c r="F20" s="22">
        <f t="shared" si="1"/>
        <v>0.37959999999999999</v>
      </c>
    </row>
    <row r="21" spans="2:6" x14ac:dyDescent="0.3">
      <c r="B21" s="15" t="s">
        <v>22</v>
      </c>
      <c r="C21" s="16">
        <v>6.99</v>
      </c>
      <c r="D21" s="21">
        <v>50</v>
      </c>
      <c r="E21" s="21">
        <v>8</v>
      </c>
      <c r="F21" s="22">
        <f t="shared" si="1"/>
        <v>1.1184000000000001</v>
      </c>
    </row>
    <row r="22" spans="2:6" x14ac:dyDescent="0.3">
      <c r="B22" s="15" t="s">
        <v>21</v>
      </c>
      <c r="C22" s="16">
        <v>8.2899999999999991</v>
      </c>
      <c r="D22" s="21">
        <v>100</v>
      </c>
      <c r="E22" s="21">
        <v>4</v>
      </c>
      <c r="F22" s="22">
        <f t="shared" ref="F22" si="2">(C22/D22)*E22</f>
        <v>0.33159999999999995</v>
      </c>
    </row>
    <row r="23" spans="2:6" x14ac:dyDescent="0.3">
      <c r="B23" s="15" t="s">
        <v>23</v>
      </c>
      <c r="C23" s="16">
        <v>8.2899999999999991</v>
      </c>
      <c r="D23" s="21">
        <v>50</v>
      </c>
      <c r="E23" s="21">
        <v>4</v>
      </c>
      <c r="F23" s="22">
        <f t="shared" si="1"/>
        <v>0.6631999999999999</v>
      </c>
    </row>
    <row r="24" spans="2:6" x14ac:dyDescent="0.3">
      <c r="B24" s="15" t="s">
        <v>24</v>
      </c>
      <c r="C24" s="16">
        <v>8.99</v>
      </c>
      <c r="D24" s="21">
        <v>50</v>
      </c>
      <c r="E24" s="21">
        <v>4</v>
      </c>
      <c r="F24" s="22">
        <f t="shared" si="1"/>
        <v>0.71920000000000006</v>
      </c>
    </row>
    <row r="25" spans="2:6" ht="15" thickBot="1" x14ac:dyDescent="0.35">
      <c r="B25" s="26" t="s">
        <v>25</v>
      </c>
      <c r="C25" s="16">
        <f>20*0.281</f>
        <v>5.620000000000001</v>
      </c>
      <c r="D25" s="21">
        <v>1</v>
      </c>
      <c r="E25" s="30">
        <v>1</v>
      </c>
      <c r="F25" s="31">
        <f t="shared" si="1"/>
        <v>5.620000000000001</v>
      </c>
    </row>
    <row r="26" spans="2:6" ht="15" thickBot="1" x14ac:dyDescent="0.35">
      <c r="B26" s="5"/>
      <c r="C26" s="6"/>
      <c r="D26" s="6"/>
      <c r="E26" s="32" t="s">
        <v>2</v>
      </c>
      <c r="F26" s="33">
        <f>SUM(F11:F25)</f>
        <v>36.846000000000004</v>
      </c>
    </row>
    <row r="27" spans="2:6" ht="15" thickBot="1" x14ac:dyDescent="0.35">
      <c r="B27" s="5"/>
      <c r="C27" s="6"/>
      <c r="D27" s="6"/>
      <c r="E27" s="7"/>
      <c r="F27" s="17"/>
    </row>
    <row r="28" spans="2:6" ht="15" thickBot="1" x14ac:dyDescent="0.35">
      <c r="B28" s="18"/>
      <c r="C28" s="13"/>
      <c r="D28" s="19"/>
      <c r="E28" s="20" t="s">
        <v>3</v>
      </c>
      <c r="F28" s="9">
        <f>SUM(F26,F8)</f>
        <v>246.846</v>
      </c>
    </row>
  </sheetData>
  <mergeCells count="3">
    <mergeCell ref="B2:F2"/>
    <mergeCell ref="B5:F5"/>
    <mergeCell ref="B10:F10"/>
  </mergeCells>
  <hyperlinks>
    <hyperlink ref="B6" r:id="rId1" xr:uid="{62931368-31DD-44E5-B34B-648B4444C41B}"/>
    <hyperlink ref="B7" r:id="rId2" display="Odrive S1 (w/Screw Terminals)" xr:uid="{506ABE59-66F1-4A79-8ADF-B19019AC9ED0}"/>
    <hyperlink ref="B11" r:id="rId3" display="8 x 2.5mm encoder magnet" xr:uid="{C46DB45B-BAEB-4F30-B0E0-DB24D9A20332}"/>
    <hyperlink ref="B17" r:id="rId4" xr:uid="{032C6C6C-1F33-4B6A-AB9C-0ADC68E9071C}"/>
    <hyperlink ref="B18" r:id="rId5" xr:uid="{D75EB738-D040-4423-A36F-5C5F36F57DCF}"/>
    <hyperlink ref="B19" r:id="rId6" xr:uid="{049A55F3-CF69-4042-813F-9A9CB2FC9640}"/>
    <hyperlink ref="B20" r:id="rId7" xr:uid="{176FD422-DE8B-44F1-9BE4-30FEC7CFCD85}"/>
    <hyperlink ref="B16" r:id="rId8" xr:uid="{2442A338-F7DF-4E96-91D4-D02BD2ABB5A1}"/>
    <hyperlink ref="B15" r:id="rId9" xr:uid="{062ADEF5-827A-47A7-8F4B-30670AB719D3}"/>
    <hyperlink ref="B23" r:id="rId10" xr:uid="{BE92C6FB-0E7F-4A0C-8744-8D215EA6DF60}"/>
    <hyperlink ref="B24" r:id="rId11" xr:uid="{CEA2164C-4150-4F74-B68D-B2E23AC99025}"/>
    <hyperlink ref="B21" r:id="rId12" xr:uid="{F2117F41-B289-47C8-BD08-958D3E6BD405}"/>
    <hyperlink ref="B13" r:id="rId13" xr:uid="{428A7553-5730-41CC-BA80-1C8D9A6C6E99}"/>
    <hyperlink ref="B14" r:id="rId14" xr:uid="{FF48DB7D-5EB1-4163-A7A0-30E7F342888D}"/>
    <hyperlink ref="B12" r:id="rId15" xr:uid="{DD29EDCA-29AA-40D6-9374-D0D803D8D64C}"/>
    <hyperlink ref="B22" r:id="rId16" xr:uid="{7B7AE02C-56BA-47E9-8204-78CEADEB57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OpenQDD Actuator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2023-06-21T03:57:55Z</dcterms:modified>
</cp:coreProperties>
</file>