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esktop/Fall_2018/Software_Engineering/HW/Logs/"/>
    </mc:Choice>
  </mc:AlternateContent>
  <xr:revisionPtr revIDLastSave="0" documentId="13_ncr:1_{C45C2C66-2A4B-A749-BC19-C77285EC5777}" xr6:coauthVersionLast="36" xr6:coauthVersionMax="36" xr10:uidLastSave="{00000000-0000-0000-0000-000000000000}"/>
  <bookViews>
    <workbookView xWindow="240" yWindow="0" windowWidth="24320" windowHeight="16000" xr2:uid="{80C4FEC3-A706-084C-9A44-86B6D3CF081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" i="1" l="1"/>
  <c r="W7" i="1"/>
  <c r="T7" i="1"/>
  <c r="R7" i="1"/>
  <c r="Q7" i="1"/>
  <c r="Q4" i="1"/>
  <c r="W6" i="1"/>
  <c r="V6" i="1"/>
  <c r="U6" i="1"/>
  <c r="T6" i="1"/>
  <c r="S6" i="1"/>
  <c r="R6" i="1"/>
  <c r="Q6" i="1"/>
  <c r="R5" i="1"/>
  <c r="W5" i="1"/>
  <c r="V5" i="1"/>
  <c r="T5" i="1"/>
  <c r="S5" i="1"/>
  <c r="U5" i="1"/>
  <c r="U7" i="1"/>
  <c r="S7" i="1"/>
  <c r="W4" i="1"/>
  <c r="AG19" i="1" s="1"/>
  <c r="AG20" i="1" s="1"/>
  <c r="V4" i="1"/>
  <c r="U4" i="1"/>
  <c r="T4" i="1"/>
  <c r="AD19" i="1" s="1"/>
  <c r="AD20" i="1" s="1"/>
  <c r="S4" i="1"/>
  <c r="R4" i="1"/>
  <c r="Q5" i="1"/>
  <c r="P6" i="1"/>
  <c r="P4" i="1"/>
  <c r="AB19" i="1" l="1"/>
  <c r="AB20" i="1" s="1"/>
  <c r="AF19" i="1"/>
  <c r="AF20" i="1" s="1"/>
  <c r="Z19" i="1"/>
  <c r="Z20" i="1" s="1"/>
  <c r="AC19" i="1"/>
  <c r="AC20" i="1" s="1"/>
  <c r="AA19" i="1"/>
  <c r="AA20" i="1" s="1"/>
  <c r="AE19" i="1"/>
  <c r="AE20" i="1" s="1"/>
</calcChain>
</file>

<file path=xl/sharedStrings.xml><?xml version="1.0" encoding="utf-8"?>
<sst xmlns="http://schemas.openxmlformats.org/spreadsheetml/2006/main" count="309" uniqueCount="90">
  <si>
    <t>date</t>
  </si>
  <si>
    <t>start</t>
  </si>
  <si>
    <t>stop</t>
  </si>
  <si>
    <t>interrupt</t>
  </si>
  <si>
    <t>net</t>
  </si>
  <si>
    <t>act</t>
  </si>
  <si>
    <t>comment</t>
  </si>
  <si>
    <t>Time Log</t>
  </si>
  <si>
    <t>class</t>
  </si>
  <si>
    <t>lecture</t>
  </si>
  <si>
    <t>lunch</t>
  </si>
  <si>
    <t>research</t>
  </si>
  <si>
    <t>prepare</t>
  </si>
  <si>
    <t>read news, breakfast</t>
  </si>
  <si>
    <t>park</t>
  </si>
  <si>
    <t>parking time</t>
  </si>
  <si>
    <t>prog</t>
  </si>
  <si>
    <t>quiz prep, chat, fb</t>
  </si>
  <si>
    <t>20/8/2018</t>
  </si>
  <si>
    <t>21/9/2018</t>
  </si>
  <si>
    <t>22/10/2018</t>
  </si>
  <si>
    <t>Completed</t>
  </si>
  <si>
    <t>Units</t>
  </si>
  <si>
    <t>x</t>
  </si>
  <si>
    <t>HW1</t>
  </si>
  <si>
    <t>lecture inso 4101</t>
  </si>
  <si>
    <t xml:space="preserve">class </t>
  </si>
  <si>
    <t>eat</t>
  </si>
  <si>
    <t>quiz prep, read ch 2 comp 6315</t>
  </si>
  <si>
    <t>HW2</t>
  </si>
  <si>
    <t>supper</t>
  </si>
  <si>
    <t>exercise</t>
  </si>
  <si>
    <t xml:space="preserve">go for a run </t>
  </si>
  <si>
    <t>find parking space</t>
  </si>
  <si>
    <t>research code</t>
  </si>
  <si>
    <t>lunch with friends and colleagues</t>
  </si>
  <si>
    <t>meeting and programming</t>
  </si>
  <si>
    <t>buy coffee</t>
  </si>
  <si>
    <t>quiz prep, read notes before lecture</t>
  </si>
  <si>
    <t xml:space="preserve">HW2 </t>
  </si>
  <si>
    <t xml:space="preserve">lectre </t>
  </si>
  <si>
    <t>quiz prep, read ppt</t>
  </si>
  <si>
    <t>lecture ciic</t>
  </si>
  <si>
    <t>programming for HW1</t>
  </si>
  <si>
    <t>study</t>
  </si>
  <si>
    <t>programming for reasearch</t>
  </si>
  <si>
    <t xml:space="preserve">eat  </t>
  </si>
  <si>
    <t>week #</t>
  </si>
  <si>
    <t>Task Date</t>
  </si>
  <si>
    <t>Class</t>
  </si>
  <si>
    <t>Prepare</t>
  </si>
  <si>
    <t>Park</t>
  </si>
  <si>
    <t>Eat</t>
  </si>
  <si>
    <t>research meeting</t>
  </si>
  <si>
    <t>Prog</t>
  </si>
  <si>
    <t>Research</t>
  </si>
  <si>
    <t>Exercise</t>
  </si>
  <si>
    <t>read papers and do some programming</t>
  </si>
  <si>
    <t xml:space="preserve">study lecture notes </t>
  </si>
  <si>
    <t>Study</t>
  </si>
  <si>
    <t>Weekly Activity Summary</t>
  </si>
  <si>
    <t>S 18/Aug</t>
  </si>
  <si>
    <t>M</t>
  </si>
  <si>
    <t>T</t>
  </si>
  <si>
    <t>W</t>
  </si>
  <si>
    <t>F</t>
  </si>
  <si>
    <t>S</t>
  </si>
  <si>
    <t>Totals</t>
  </si>
  <si>
    <t>Net count activity</t>
  </si>
  <si>
    <t>N/A</t>
  </si>
  <si>
    <t>HW1, break, phone</t>
  </si>
  <si>
    <t xml:space="preserve">read ch1 &amp; ch2 </t>
  </si>
  <si>
    <t>Proposed Schedule for New Tasks</t>
  </si>
  <si>
    <t>Monday</t>
  </si>
  <si>
    <t>Tuesday</t>
  </si>
  <si>
    <t>Wednesday</t>
  </si>
  <si>
    <t>Thursday</t>
  </si>
  <si>
    <t>Friday</t>
  </si>
  <si>
    <t>Saturday</t>
  </si>
  <si>
    <t>Sunday</t>
  </si>
  <si>
    <t>Time</t>
  </si>
  <si>
    <t>HW3</t>
  </si>
  <si>
    <t>Code Res</t>
  </si>
  <si>
    <t>Categrory Percentages</t>
  </si>
  <si>
    <t>Total Est Hr</t>
  </si>
  <si>
    <t>Total</t>
  </si>
  <si>
    <t>Percentage</t>
  </si>
  <si>
    <t>Lecture</t>
  </si>
  <si>
    <t xml:space="preserve">Leisure </t>
  </si>
  <si>
    <t xml:space="preserve"> 20/Aug/2018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</si>
</sst>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4"/>
      <color theme="1"/>
      <name val="Calibri (Body)_x0000_"/>
    </font>
    <font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9" fontId="6" fillId="0" borderId="0" applyFont="0" applyFill="0" applyBorder="0" applyAlignment="0" applyProtection="0"/>
    <xf numFmtId="0" fontId="7" fillId="7" borderId="0" applyNumberFormat="0" applyBorder="0" applyAlignment="0" applyProtection="0"/>
    <xf numFmtId="0" fontId="8" fillId="8" borderId="1" applyNumberFormat="0" applyAlignment="0" applyProtection="0"/>
    <xf numFmtId="0" fontId="9" fillId="9" borderId="4" applyNumberFormat="0" applyAlignment="0" applyProtection="0"/>
    <xf numFmtId="0" fontId="10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0" xfId="0" applyFill="1"/>
    <xf numFmtId="20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  <xf numFmtId="16" fontId="4" fillId="5" borderId="2" xfId="0" applyNumberFormat="1" applyFont="1" applyFill="1" applyBorder="1" applyAlignment="1">
      <alignment horizontal="right"/>
    </xf>
    <xf numFmtId="0" fontId="4" fillId="5" borderId="0" xfId="0" applyFont="1" applyFill="1"/>
    <xf numFmtId="20" fontId="0" fillId="0" borderId="2" xfId="0" applyNumberFormat="1" applyBorder="1"/>
    <xf numFmtId="0" fontId="1" fillId="2" borderId="2" xfId="1" applyBorder="1"/>
    <xf numFmtId="0" fontId="2" fillId="3" borderId="2" xfId="2" applyBorder="1"/>
    <xf numFmtId="0" fontId="0" fillId="0" borderId="2" xfId="0" applyBorder="1" applyAlignment="1"/>
    <xf numFmtId="0" fontId="4" fillId="5" borderId="2" xfId="0" applyFont="1" applyFill="1" applyBorder="1"/>
    <xf numFmtId="9" fontId="0" fillId="0" borderId="2" xfId="3" applyFont="1" applyBorder="1"/>
    <xf numFmtId="0" fontId="0" fillId="14" borderId="2" xfId="0" applyFill="1" applyBorder="1"/>
    <xf numFmtId="0" fontId="11" fillId="10" borderId="2" xfId="8" applyBorder="1"/>
    <xf numFmtId="0" fontId="7" fillId="7" borderId="2" xfId="4" applyBorder="1"/>
    <xf numFmtId="0" fontId="8" fillId="8" borderId="1" xfId="5"/>
    <xf numFmtId="0" fontId="9" fillId="9" borderId="4" xfId="6"/>
    <xf numFmtId="0" fontId="11" fillId="13" borderId="2" xfId="11" applyBorder="1"/>
    <xf numFmtId="0" fontId="11" fillId="11" borderId="2" xfId="9" applyBorder="1"/>
    <xf numFmtId="0" fontId="11" fillId="12" borderId="4" xfId="10" applyBorder="1"/>
    <xf numFmtId="0" fontId="11" fillId="12" borderId="2" xfId="10" applyBorder="1"/>
    <xf numFmtId="0" fontId="10" fillId="0" borderId="2" xfId="7" applyBorder="1"/>
    <xf numFmtId="0" fontId="5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2">
    <cellStyle name="Accent1" xfId="8" builtinId="29"/>
    <cellStyle name="Accent2" xfId="9" builtinId="33"/>
    <cellStyle name="Accent5" xfId="10" builtinId="45"/>
    <cellStyle name="Accent6" xfId="11" builtinId="49"/>
    <cellStyle name="Calculation" xfId="5" builtinId="22"/>
    <cellStyle name="Check Cell" xfId="6" builtinId="23"/>
    <cellStyle name="Explanatory Text" xfId="7" builtinId="53"/>
    <cellStyle name="Good" xfId="1" builtinId="26"/>
    <cellStyle name="Input" xfId="2" builtinId="20"/>
    <cellStyle name="Neutral" xfId="4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728-7ED3-3B4A-9810-1B42F8FFE1E2}">
  <sheetPr>
    <outlinePr summaryBelow="0"/>
  </sheetPr>
  <dimension ref="A1:AG63"/>
  <sheetViews>
    <sheetView tabSelected="1" topLeftCell="J1" workbookViewId="0">
      <selection activeCell="N43" sqref="N43:U63"/>
    </sheetView>
  </sheetViews>
  <sheetFormatPr baseColWidth="10" defaultRowHeight="16"/>
  <cols>
    <col min="3" max="3" width="10.83203125" customWidth="1"/>
    <col min="4" max="4" width="15.6640625" customWidth="1"/>
    <col min="5" max="5" width="14.1640625" customWidth="1"/>
    <col min="6" max="6" width="14.33203125" customWidth="1"/>
    <col min="7" max="7" width="41" customWidth="1"/>
    <col min="8" max="8" width="15.83203125" customWidth="1"/>
    <col min="9" max="9" width="12.33203125" customWidth="1"/>
    <col min="10" max="10" width="14" customWidth="1"/>
    <col min="11" max="11" width="10.83203125" customWidth="1"/>
    <col min="12" max="12" width="13.83203125" customWidth="1"/>
  </cols>
  <sheetData>
    <row r="1" spans="1:23" ht="26">
      <c r="A1" s="25" t="s">
        <v>7</v>
      </c>
      <c r="B1" s="26"/>
      <c r="C1" s="26"/>
      <c r="D1" s="26"/>
      <c r="E1" s="26"/>
      <c r="F1" s="26"/>
      <c r="G1" s="26"/>
      <c r="H1" s="26"/>
      <c r="I1" s="26"/>
      <c r="L1" t="s">
        <v>68</v>
      </c>
      <c r="N1" s="30" t="s">
        <v>60</v>
      </c>
      <c r="O1" s="30"/>
      <c r="P1" s="30"/>
      <c r="Q1" s="30"/>
      <c r="R1" s="30"/>
      <c r="S1" s="30"/>
      <c r="T1" s="30"/>
      <c r="U1" s="30"/>
      <c r="V1" s="30"/>
      <c r="W1" s="30"/>
    </row>
    <row r="2" spans="1:23" ht="19" customHeight="1">
      <c r="A2" s="27" t="s">
        <v>89</v>
      </c>
      <c r="B2" s="28"/>
      <c r="C2" s="28"/>
      <c r="D2" s="28"/>
      <c r="E2" s="28"/>
      <c r="F2" s="28"/>
      <c r="G2" s="28"/>
      <c r="H2" s="28"/>
      <c r="I2" s="29"/>
      <c r="N2" s="8" t="s">
        <v>47</v>
      </c>
      <c r="O2" s="8" t="s">
        <v>48</v>
      </c>
      <c r="P2" s="8" t="s">
        <v>49</v>
      </c>
      <c r="Q2" s="8" t="s">
        <v>50</v>
      </c>
      <c r="R2" s="8" t="s">
        <v>51</v>
      </c>
      <c r="S2" s="8" t="s">
        <v>52</v>
      </c>
      <c r="T2" s="8" t="s">
        <v>59</v>
      </c>
      <c r="U2" s="8" t="s">
        <v>54</v>
      </c>
      <c r="V2" s="8" t="s">
        <v>55</v>
      </c>
      <c r="W2" s="8" t="s">
        <v>56</v>
      </c>
    </row>
    <row r="3" spans="1:23" ht="19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21</v>
      </c>
      <c r="I3" s="6" t="s">
        <v>22</v>
      </c>
      <c r="N3" s="15">
        <v>1</v>
      </c>
      <c r="O3" s="15" t="s">
        <v>61</v>
      </c>
      <c r="P3" s="1"/>
      <c r="Q3" s="1"/>
      <c r="R3" s="1"/>
      <c r="S3" s="1"/>
      <c r="T3" s="1"/>
      <c r="U3" s="1"/>
      <c r="V3" s="1"/>
      <c r="W3" s="1"/>
    </row>
    <row r="4" spans="1:23" ht="19">
      <c r="A4" s="7" t="s">
        <v>18</v>
      </c>
      <c r="B4" s="3">
        <v>0.30902777777777779</v>
      </c>
      <c r="C4" s="3">
        <v>0.375</v>
      </c>
      <c r="D4" s="4"/>
      <c r="E4" s="4">
        <v>95</v>
      </c>
      <c r="F4" s="4" t="s">
        <v>12</v>
      </c>
      <c r="G4" s="4" t="s">
        <v>13</v>
      </c>
      <c r="H4" s="4"/>
      <c r="I4" s="4"/>
      <c r="N4" s="15">
        <v>2</v>
      </c>
      <c r="O4" s="15" t="s">
        <v>62</v>
      </c>
      <c r="P4" s="1">
        <f>SUMIF(F4:F14,"class",E4:E14)</f>
        <v>190</v>
      </c>
      <c r="Q4" s="1">
        <f>SUMIF(F4:F14,"prepare",E4:E14)</f>
        <v>95</v>
      </c>
      <c r="R4" s="1">
        <f>SUMIF(F4:F14,"park",E4:E14)</f>
        <v>30</v>
      </c>
      <c r="S4" s="1">
        <f>SUMIF(F4:F14,"eat",E4:E14)</f>
        <v>40</v>
      </c>
      <c r="T4" s="1">
        <f>SUMIF(F4:F14,"study",E4:E14)</f>
        <v>280</v>
      </c>
      <c r="U4" s="1">
        <f>SUMIF(F4:F14,"prog",E4:E14)</f>
        <v>90</v>
      </c>
      <c r="V4" s="1">
        <f>SUMIF(F4:F14,"research",E4:E14)</f>
        <v>80</v>
      </c>
      <c r="W4" s="1">
        <f>SUMIF(F4:F14,"exercise",E4:E14)</f>
        <v>0</v>
      </c>
    </row>
    <row r="5" spans="1:23" ht="19">
      <c r="A5" s="4"/>
      <c r="B5" s="3">
        <v>0.375</v>
      </c>
      <c r="C5" s="3">
        <v>0.39583333333333331</v>
      </c>
      <c r="D5" s="4"/>
      <c r="E5" s="4">
        <v>30</v>
      </c>
      <c r="F5" s="4" t="s">
        <v>14</v>
      </c>
      <c r="G5" s="4" t="s">
        <v>33</v>
      </c>
      <c r="H5" s="4"/>
      <c r="I5" s="4"/>
      <c r="N5" s="15">
        <v>3</v>
      </c>
      <c r="O5" s="15" t="s">
        <v>63</v>
      </c>
      <c r="P5" s="1">
        <v>170</v>
      </c>
      <c r="Q5" s="1">
        <f>SUMIF(F16:F26,"prepare",E16:E26)</f>
        <v>55</v>
      </c>
      <c r="R5" s="1">
        <f>SUMIF(F16:F26,"park",E16:E26)</f>
        <v>25</v>
      </c>
      <c r="S5" s="1">
        <f>SUMIF(F16:F26,"eat",E16:E26)</f>
        <v>85</v>
      </c>
      <c r="T5" s="1">
        <f>SUMIF(F16:F26,"study",E16:E26)</f>
        <v>285</v>
      </c>
      <c r="U5" s="1">
        <f t="shared" ref="U5:U7" si="0">SUMIF(F5:F15,"prog",E5:E15)</f>
        <v>90</v>
      </c>
      <c r="V5" s="1">
        <f>SUMIF(F16:F26,"research",E16:E26)</f>
        <v>110</v>
      </c>
      <c r="W5" s="1">
        <f>SUMIF(F6:F26,"exercise",E6:E26)</f>
        <v>70</v>
      </c>
    </row>
    <row r="6" spans="1:23" ht="19">
      <c r="A6" s="4"/>
      <c r="B6" s="3">
        <v>0.39583333333333331</v>
      </c>
      <c r="C6" s="3">
        <v>0.43055555555555558</v>
      </c>
      <c r="D6" s="4"/>
      <c r="E6" s="4">
        <v>50</v>
      </c>
      <c r="F6" s="4" t="s">
        <v>8</v>
      </c>
      <c r="G6" s="4" t="s">
        <v>25</v>
      </c>
      <c r="H6" s="4"/>
      <c r="I6" s="4"/>
      <c r="N6" s="15">
        <v>4</v>
      </c>
      <c r="O6" s="15" t="s">
        <v>64</v>
      </c>
      <c r="P6" s="1">
        <f>SUMIF(F28:F39,"class",E28:E39)</f>
        <v>160</v>
      </c>
      <c r="Q6" s="1">
        <f>SUMIF(F28:F39,"prepare",E28:E39)</f>
        <v>85</v>
      </c>
      <c r="R6" s="1">
        <f ca="1">SUMIF(F28:F39,"park",E6:E16)</f>
        <v>40</v>
      </c>
      <c r="S6" s="1">
        <f>SUMIF(F28:F39,"eat",E28:E39)</f>
        <v>20</v>
      </c>
      <c r="T6" s="1">
        <f>SUMIF(F28:F39,"study",E28:E39)</f>
        <v>80</v>
      </c>
      <c r="U6" s="1">
        <f>SUMIF(F28:F39,"prog",E28:E39)</f>
        <v>189</v>
      </c>
      <c r="V6" s="1">
        <f>SUMIF(F28:F39,"research",E28:E39)</f>
        <v>150</v>
      </c>
      <c r="W6" s="1">
        <f>SUMIF(F28:F39,"exercise",E28:E39)</f>
        <v>85</v>
      </c>
    </row>
    <row r="7" spans="1:23" ht="19">
      <c r="A7" s="4"/>
      <c r="B7" s="3">
        <v>0.4375</v>
      </c>
      <c r="C7" s="3">
        <v>0.50694444444444442</v>
      </c>
      <c r="D7" s="4"/>
      <c r="E7" s="4">
        <v>40</v>
      </c>
      <c r="F7" s="4" t="s">
        <v>27</v>
      </c>
      <c r="G7" s="5" t="s">
        <v>10</v>
      </c>
      <c r="H7" s="5"/>
      <c r="I7" s="4"/>
      <c r="N7" s="15">
        <v>5</v>
      </c>
      <c r="O7" s="15" t="s">
        <v>63</v>
      </c>
      <c r="P7" s="1">
        <v>170</v>
      </c>
      <c r="Q7" s="1">
        <f>SUMIF(F41:F51,"prepare",E41:E51)</f>
        <v>65</v>
      </c>
      <c r="R7" s="1">
        <f>SUMIF(F41:F51,"park",E41:E51)</f>
        <v>25</v>
      </c>
      <c r="S7" s="1">
        <f t="shared" ref="S7" si="1">SUMIF(F7:F17,"eat",E7:E17)</f>
        <v>40</v>
      </c>
      <c r="T7" s="1">
        <f>SUMIF(F41:F51,"study",E41:E51)</f>
        <v>290</v>
      </c>
      <c r="U7" s="1">
        <f t="shared" si="0"/>
        <v>90</v>
      </c>
      <c r="V7" s="1">
        <f>SUMIF(F41:F51,"research",E41:E51)</f>
        <v>0</v>
      </c>
      <c r="W7" s="1">
        <f>SUMIF(F41:F51,"exercise",E41:E51)</f>
        <v>70</v>
      </c>
    </row>
    <row r="8" spans="1:23" ht="19">
      <c r="A8" s="4"/>
      <c r="B8" s="3">
        <v>0.52083333333333337</v>
      </c>
      <c r="C8" s="3">
        <v>5.5555555555555552E-2</v>
      </c>
      <c r="D8" s="4"/>
      <c r="E8" s="4">
        <v>50</v>
      </c>
      <c r="F8" s="4" t="s">
        <v>8</v>
      </c>
      <c r="G8" s="4" t="s">
        <v>9</v>
      </c>
      <c r="H8" s="4"/>
      <c r="I8" s="4"/>
      <c r="N8" s="15">
        <v>6</v>
      </c>
      <c r="O8" s="15" t="s">
        <v>65</v>
      </c>
      <c r="P8" s="1" t="s">
        <v>69</v>
      </c>
      <c r="Q8" s="1" t="s">
        <v>69</v>
      </c>
      <c r="R8" s="1" t="s">
        <v>69</v>
      </c>
      <c r="S8" s="1" t="s">
        <v>69</v>
      </c>
      <c r="T8" s="1" t="s">
        <v>69</v>
      </c>
      <c r="U8" s="1" t="s">
        <v>69</v>
      </c>
      <c r="V8" s="1" t="s">
        <v>69</v>
      </c>
      <c r="W8" s="1" t="s">
        <v>69</v>
      </c>
    </row>
    <row r="9" spans="1:23" ht="19">
      <c r="A9" s="4"/>
      <c r="B9" s="3">
        <v>6.25E-2</v>
      </c>
      <c r="C9" s="3">
        <v>0.125</v>
      </c>
      <c r="D9" s="4">
        <v>10</v>
      </c>
      <c r="E9" s="4">
        <v>80</v>
      </c>
      <c r="F9" s="4" t="s">
        <v>11</v>
      </c>
      <c r="G9" s="4" t="s">
        <v>57</v>
      </c>
      <c r="H9" s="4" t="s">
        <v>23</v>
      </c>
      <c r="I9" s="4"/>
      <c r="N9" s="15">
        <v>7</v>
      </c>
      <c r="O9" s="15" t="s">
        <v>66</v>
      </c>
      <c r="P9" s="1" t="s">
        <v>69</v>
      </c>
      <c r="Q9" s="1" t="s">
        <v>69</v>
      </c>
      <c r="R9" s="1" t="s">
        <v>69</v>
      </c>
      <c r="S9" s="1" t="s">
        <v>69</v>
      </c>
      <c r="T9" s="1" t="s">
        <v>69</v>
      </c>
      <c r="U9" s="1" t="s">
        <v>69</v>
      </c>
      <c r="V9" s="1" t="s">
        <v>69</v>
      </c>
      <c r="W9" s="1" t="s">
        <v>69</v>
      </c>
    </row>
    <row r="10" spans="1:23" ht="19">
      <c r="A10" s="4"/>
      <c r="B10" s="3">
        <v>0.125</v>
      </c>
      <c r="C10" s="3">
        <v>0.20833333333333334</v>
      </c>
      <c r="D10" s="4">
        <v>30</v>
      </c>
      <c r="E10" s="4">
        <v>90</v>
      </c>
      <c r="F10" s="4" t="s">
        <v>44</v>
      </c>
      <c r="G10" s="4" t="s">
        <v>70</v>
      </c>
      <c r="H10" s="4"/>
      <c r="I10" s="4"/>
      <c r="N10" s="15">
        <v>8</v>
      </c>
      <c r="O10" s="15" t="s">
        <v>67</v>
      </c>
      <c r="P10" s="1"/>
      <c r="Q10" s="1"/>
      <c r="R10" s="1"/>
      <c r="S10" s="1"/>
      <c r="T10" s="1"/>
      <c r="U10" s="1"/>
      <c r="V10" s="1"/>
      <c r="W10" s="1"/>
    </row>
    <row r="11" spans="1:23" ht="19">
      <c r="A11" s="4"/>
      <c r="B11" s="3">
        <v>0.20833333333333334</v>
      </c>
      <c r="C11" s="3">
        <v>0.25</v>
      </c>
      <c r="D11" s="4">
        <v>30</v>
      </c>
      <c r="E11" s="4">
        <v>30</v>
      </c>
      <c r="F11" s="4" t="s">
        <v>44</v>
      </c>
      <c r="G11" s="4" t="s">
        <v>71</v>
      </c>
      <c r="H11" s="4"/>
      <c r="I11" s="4"/>
    </row>
    <row r="12" spans="1:23" ht="19">
      <c r="A12" s="4"/>
      <c r="B12" s="3">
        <v>0.25</v>
      </c>
      <c r="C12" s="3">
        <v>0.3125</v>
      </c>
      <c r="D12" s="4"/>
      <c r="E12" s="4">
        <v>90</v>
      </c>
      <c r="F12" s="4" t="s">
        <v>8</v>
      </c>
      <c r="G12" s="4" t="s">
        <v>9</v>
      </c>
      <c r="H12" s="4"/>
      <c r="I12" s="4"/>
      <c r="J12" s="2"/>
    </row>
    <row r="13" spans="1:23" ht="19">
      <c r="A13" s="4"/>
      <c r="B13" s="3">
        <v>0.29166666666666669</v>
      </c>
      <c r="C13" s="3">
        <v>0.35416666666666669</v>
      </c>
      <c r="D13" s="4"/>
      <c r="E13" s="4">
        <v>90</v>
      </c>
      <c r="F13" s="4" t="s">
        <v>16</v>
      </c>
      <c r="G13" s="4" t="s">
        <v>24</v>
      </c>
      <c r="H13" s="4" t="s">
        <v>23</v>
      </c>
      <c r="I13" s="4">
        <v>2</v>
      </c>
    </row>
    <row r="14" spans="1:23" ht="19">
      <c r="A14" s="4"/>
      <c r="B14" s="3">
        <v>0.3611111111111111</v>
      </c>
      <c r="C14" s="3">
        <v>0.4861111111111111</v>
      </c>
      <c r="D14" s="4">
        <v>20</v>
      </c>
      <c r="E14" s="4">
        <v>160</v>
      </c>
      <c r="F14" s="4" t="s">
        <v>44</v>
      </c>
      <c r="G14" s="4" t="s">
        <v>17</v>
      </c>
      <c r="H14" s="4" t="s">
        <v>23</v>
      </c>
      <c r="I14" s="4">
        <v>1</v>
      </c>
    </row>
    <row r="15" spans="1:23" ht="19">
      <c r="A15" s="6" t="s">
        <v>0</v>
      </c>
      <c r="B15" s="6" t="s">
        <v>1</v>
      </c>
      <c r="C15" s="6" t="s">
        <v>2</v>
      </c>
      <c r="D15" s="6" t="s">
        <v>3</v>
      </c>
      <c r="E15" s="6" t="s">
        <v>4</v>
      </c>
      <c r="F15" s="6" t="s">
        <v>5</v>
      </c>
      <c r="G15" s="6" t="s">
        <v>6</v>
      </c>
      <c r="H15" s="6" t="s">
        <v>21</v>
      </c>
      <c r="I15" s="6" t="s">
        <v>22</v>
      </c>
    </row>
    <row r="16" spans="1:23" ht="19">
      <c r="A16" s="7" t="s">
        <v>19</v>
      </c>
      <c r="B16" s="3">
        <v>0.30902777777777779</v>
      </c>
      <c r="C16" s="3">
        <v>0.35416666666666669</v>
      </c>
      <c r="D16" s="4"/>
      <c r="E16" s="4">
        <v>55</v>
      </c>
      <c r="F16" s="4" t="s">
        <v>12</v>
      </c>
      <c r="G16" s="4" t="s">
        <v>13</v>
      </c>
      <c r="H16" s="4"/>
      <c r="I16" s="4"/>
    </row>
    <row r="17" spans="1:33" ht="26">
      <c r="A17" s="4"/>
      <c r="B17" s="3">
        <v>0.35416666666666669</v>
      </c>
      <c r="C17" s="3">
        <v>0.37152777777777773</v>
      </c>
      <c r="D17" s="4"/>
      <c r="E17" s="4">
        <v>25</v>
      </c>
      <c r="F17" s="4" t="s">
        <v>14</v>
      </c>
      <c r="G17" s="4" t="s">
        <v>15</v>
      </c>
      <c r="H17" s="4"/>
      <c r="I17" s="4"/>
      <c r="N17" s="30" t="s">
        <v>72</v>
      </c>
      <c r="O17" s="30"/>
      <c r="P17" s="30"/>
      <c r="Q17" s="30"/>
      <c r="R17" s="30"/>
      <c r="S17" s="30"/>
      <c r="T17" s="30"/>
      <c r="U17" s="30"/>
      <c r="W17" s="30" t="s">
        <v>83</v>
      </c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 spans="1:33" ht="19">
      <c r="A18" s="4"/>
      <c r="B18" s="3">
        <v>0.375</v>
      </c>
      <c r="C18" s="3">
        <v>0.43055555555555558</v>
      </c>
      <c r="D18" s="4"/>
      <c r="E18" s="4">
        <v>80</v>
      </c>
      <c r="F18" s="4" t="s">
        <v>26</v>
      </c>
      <c r="G18" s="4" t="s">
        <v>40</v>
      </c>
      <c r="H18" s="4"/>
      <c r="I18" s="4"/>
      <c r="N18" s="1" t="s">
        <v>80</v>
      </c>
      <c r="O18" s="1" t="s">
        <v>73</v>
      </c>
      <c r="P18" s="1" t="s">
        <v>74</v>
      </c>
      <c r="Q18" s="1" t="s">
        <v>75</v>
      </c>
      <c r="R18" s="1" t="s">
        <v>76</v>
      </c>
      <c r="S18" s="1" t="s">
        <v>77</v>
      </c>
      <c r="T18" s="1" t="s">
        <v>78</v>
      </c>
      <c r="U18" s="1" t="s">
        <v>79</v>
      </c>
      <c r="W18" s="12" t="s">
        <v>84</v>
      </c>
      <c r="X18" s="31" t="s">
        <v>80</v>
      </c>
      <c r="Y18" s="31"/>
      <c r="Z18" s="13" t="s">
        <v>49</v>
      </c>
      <c r="AA18" s="13" t="s">
        <v>50</v>
      </c>
      <c r="AB18" s="13" t="s">
        <v>51</v>
      </c>
      <c r="AC18" s="13" t="s">
        <v>52</v>
      </c>
      <c r="AD18" s="13" t="s">
        <v>59</v>
      </c>
      <c r="AE18" s="13" t="s">
        <v>54</v>
      </c>
      <c r="AF18" s="13" t="s">
        <v>55</v>
      </c>
      <c r="AG18" s="13" t="s">
        <v>56</v>
      </c>
    </row>
    <row r="19" spans="1:33" ht="19">
      <c r="A19" s="4"/>
      <c r="B19" s="3">
        <v>0.4375</v>
      </c>
      <c r="C19" s="3">
        <v>0.51388888888888895</v>
      </c>
      <c r="D19" s="4"/>
      <c r="E19" s="4">
        <v>110</v>
      </c>
      <c r="F19" s="4" t="s">
        <v>11</v>
      </c>
      <c r="G19" s="4" t="s">
        <v>53</v>
      </c>
      <c r="H19" s="4"/>
      <c r="I19" s="4"/>
      <c r="N19" s="9">
        <v>0.29166666666666669</v>
      </c>
      <c r="O19" s="1"/>
      <c r="P19" s="1"/>
      <c r="Q19" s="1"/>
      <c r="R19" s="1"/>
      <c r="S19" s="1"/>
      <c r="T19" s="1"/>
      <c r="U19" s="1"/>
      <c r="W19" s="12">
        <v>3980</v>
      </c>
      <c r="X19" s="32" t="s">
        <v>85</v>
      </c>
      <c r="Y19" s="32"/>
      <c r="Z19" s="1">
        <f t="shared" ref="Z19:AG19" si="2">SUM(P4:P7)</f>
        <v>690</v>
      </c>
      <c r="AA19" s="1">
        <f t="shared" si="2"/>
        <v>300</v>
      </c>
      <c r="AB19" s="1">
        <f t="shared" ca="1" si="2"/>
        <v>120</v>
      </c>
      <c r="AC19" s="1">
        <f t="shared" si="2"/>
        <v>185</v>
      </c>
      <c r="AD19" s="1">
        <f t="shared" si="2"/>
        <v>935</v>
      </c>
      <c r="AE19" s="1">
        <f t="shared" si="2"/>
        <v>459</v>
      </c>
      <c r="AF19" s="1">
        <f t="shared" si="2"/>
        <v>340</v>
      </c>
      <c r="AG19" s="1">
        <f t="shared" si="2"/>
        <v>225</v>
      </c>
    </row>
    <row r="20" spans="1:33" ht="19">
      <c r="A20" s="4"/>
      <c r="B20" s="3">
        <v>0.52083333333333337</v>
      </c>
      <c r="C20" s="3">
        <v>5.2083333333333336E-2</v>
      </c>
      <c r="D20" s="4"/>
      <c r="E20" s="4">
        <v>45</v>
      </c>
      <c r="F20" s="4" t="s">
        <v>27</v>
      </c>
      <c r="G20" s="4" t="s">
        <v>10</v>
      </c>
      <c r="H20" s="4"/>
      <c r="I20" s="4"/>
      <c r="N20" s="9">
        <v>0.33333333333333331</v>
      </c>
      <c r="O20" s="1"/>
      <c r="P20" s="1"/>
      <c r="Q20" s="1"/>
      <c r="R20" s="1"/>
      <c r="S20" s="1"/>
      <c r="T20" s="1"/>
      <c r="U20" s="1"/>
      <c r="W20" s="1"/>
      <c r="X20" s="32" t="s">
        <v>86</v>
      </c>
      <c r="Y20" s="32"/>
      <c r="Z20" s="14">
        <f>Z19/W19</f>
        <v>0.17336683417085427</v>
      </c>
      <c r="AA20" s="14">
        <f>AA19/W19</f>
        <v>7.5376884422110546E-2</v>
      </c>
      <c r="AB20" s="14">
        <f ca="1">AB19/W19</f>
        <v>3.015075376884422E-2</v>
      </c>
      <c r="AC20" s="14">
        <f>AC19/W19</f>
        <v>4.6482412060301508E-2</v>
      </c>
      <c r="AD20" s="14">
        <f>AD19/W19</f>
        <v>0.23492462311557788</v>
      </c>
      <c r="AE20" s="14">
        <f>AE19/W19</f>
        <v>0.11532663316582914</v>
      </c>
      <c r="AF20" s="14">
        <f>AF19/W19</f>
        <v>8.5427135678391955E-2</v>
      </c>
      <c r="AG20" s="14">
        <f>AG19/W19</f>
        <v>5.6532663316582916E-2</v>
      </c>
    </row>
    <row r="21" spans="1:33" ht="19">
      <c r="A21" s="4"/>
      <c r="B21" s="3">
        <v>5.2083333333333336E-2</v>
      </c>
      <c r="C21" s="3">
        <v>0.16666666666666666</v>
      </c>
      <c r="D21" s="4">
        <v>30</v>
      </c>
      <c r="E21" s="4">
        <v>135</v>
      </c>
      <c r="F21" s="4" t="s">
        <v>44</v>
      </c>
      <c r="G21" s="4" t="s">
        <v>28</v>
      </c>
      <c r="H21" s="4" t="s">
        <v>23</v>
      </c>
      <c r="I21" s="4">
        <v>1</v>
      </c>
      <c r="N21" s="9">
        <v>0.375</v>
      </c>
      <c r="O21" s="1"/>
      <c r="P21" s="1"/>
      <c r="Q21" s="1"/>
      <c r="R21" s="1"/>
      <c r="S21" s="1"/>
      <c r="T21" s="1"/>
      <c r="U21" s="1"/>
    </row>
    <row r="22" spans="1:33" ht="19">
      <c r="A22" s="4"/>
      <c r="B22" s="3">
        <v>0.16666666666666666</v>
      </c>
      <c r="C22" s="3">
        <v>0.20486111111111113</v>
      </c>
      <c r="D22" s="4">
        <v>15</v>
      </c>
      <c r="E22" s="4">
        <v>40</v>
      </c>
      <c r="F22" s="4" t="s">
        <v>16</v>
      </c>
      <c r="G22" s="4" t="s">
        <v>29</v>
      </c>
      <c r="H22" s="4"/>
      <c r="I22" s="4"/>
      <c r="N22" s="9">
        <v>0.41666666666666702</v>
      </c>
      <c r="O22" s="10" t="s">
        <v>82</v>
      </c>
      <c r="P22" s="1"/>
      <c r="Q22" s="10" t="s">
        <v>82</v>
      </c>
      <c r="R22" s="1"/>
      <c r="S22" s="10" t="s">
        <v>82</v>
      </c>
      <c r="T22" s="1"/>
      <c r="U22" s="1"/>
    </row>
    <row r="23" spans="1:33" ht="19">
      <c r="A23" s="4"/>
      <c r="B23" s="3">
        <v>0.20833333333333334</v>
      </c>
      <c r="C23" s="3">
        <v>0.27083333333333331</v>
      </c>
      <c r="D23" s="4"/>
      <c r="E23" s="4">
        <v>90</v>
      </c>
      <c r="F23" s="4" t="s">
        <v>26</v>
      </c>
      <c r="G23" s="4" t="s">
        <v>42</v>
      </c>
      <c r="H23" s="4"/>
      <c r="I23" s="4"/>
      <c r="N23" s="9">
        <v>0.45833333333333298</v>
      </c>
      <c r="O23" s="10" t="s">
        <v>82</v>
      </c>
      <c r="P23" s="1"/>
      <c r="Q23" s="10" t="s">
        <v>82</v>
      </c>
      <c r="R23" s="1"/>
      <c r="S23" s="1"/>
      <c r="T23" s="1"/>
      <c r="U23" s="1"/>
    </row>
    <row r="24" spans="1:33" ht="19">
      <c r="A24" s="4"/>
      <c r="B24" s="3">
        <v>0.27777777777777779</v>
      </c>
      <c r="C24" s="3">
        <v>0.30555555555555552</v>
      </c>
      <c r="D24" s="4"/>
      <c r="E24" s="4">
        <v>40</v>
      </c>
      <c r="F24" s="4" t="s">
        <v>27</v>
      </c>
      <c r="G24" s="4" t="s">
        <v>30</v>
      </c>
      <c r="H24" s="4"/>
      <c r="I24" s="4"/>
      <c r="N24" s="9">
        <v>0.5</v>
      </c>
      <c r="O24" s="11" t="s">
        <v>81</v>
      </c>
      <c r="P24" s="11" t="s">
        <v>81</v>
      </c>
      <c r="Q24" s="11" t="s">
        <v>81</v>
      </c>
      <c r="R24" s="11" t="s">
        <v>81</v>
      </c>
      <c r="S24" s="11" t="s">
        <v>81</v>
      </c>
      <c r="T24" s="1"/>
      <c r="U24" s="1"/>
    </row>
    <row r="25" spans="1:33" ht="19">
      <c r="A25" s="4"/>
      <c r="B25" s="3">
        <v>0.3125</v>
      </c>
      <c r="C25" s="3">
        <v>0.44444444444444442</v>
      </c>
      <c r="D25" s="4">
        <v>40</v>
      </c>
      <c r="E25" s="4">
        <v>150</v>
      </c>
      <c r="F25" s="4" t="s">
        <v>44</v>
      </c>
      <c r="G25" s="4" t="s">
        <v>41</v>
      </c>
      <c r="H25" s="4"/>
      <c r="I25" s="4"/>
      <c r="N25" s="9">
        <v>0.54166666666666696</v>
      </c>
      <c r="O25" s="11" t="s">
        <v>81</v>
      </c>
      <c r="P25" s="1"/>
      <c r="Q25" s="11" t="s">
        <v>81</v>
      </c>
      <c r="R25" s="1"/>
      <c r="S25" s="11" t="s">
        <v>81</v>
      </c>
      <c r="T25" s="1"/>
      <c r="U25" s="1"/>
    </row>
    <row r="26" spans="1:33" ht="19">
      <c r="A26" s="4"/>
      <c r="B26" s="3">
        <v>0.4513888888888889</v>
      </c>
      <c r="C26" s="3">
        <v>0.5</v>
      </c>
      <c r="D26" s="4"/>
      <c r="E26" s="4">
        <v>70</v>
      </c>
      <c r="F26" s="4" t="s">
        <v>31</v>
      </c>
      <c r="G26" s="4" t="s">
        <v>32</v>
      </c>
      <c r="H26" s="4"/>
      <c r="I26" s="4"/>
      <c r="N26" s="9">
        <v>0.58333333333333304</v>
      </c>
      <c r="O26" s="1"/>
      <c r="P26" s="1"/>
      <c r="Q26" s="1"/>
      <c r="R26" s="1"/>
      <c r="S26" s="1"/>
      <c r="T26" s="1"/>
      <c r="U26" s="1"/>
    </row>
    <row r="27" spans="1:33" ht="19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21</v>
      </c>
      <c r="I27" s="6" t="s">
        <v>22</v>
      </c>
      <c r="N27" s="9">
        <v>0.625</v>
      </c>
      <c r="O27" s="1"/>
      <c r="P27" s="11" t="s">
        <v>81</v>
      </c>
      <c r="Q27" s="1"/>
      <c r="R27" s="11" t="s">
        <v>81</v>
      </c>
      <c r="S27" s="1"/>
      <c r="T27" s="1"/>
      <c r="U27" s="1"/>
    </row>
    <row r="28" spans="1:33" ht="19">
      <c r="A28" s="7" t="s">
        <v>20</v>
      </c>
      <c r="B28" s="3">
        <v>0.30902777777777779</v>
      </c>
      <c r="C28" s="3">
        <v>0.375</v>
      </c>
      <c r="D28" s="4">
        <v>10</v>
      </c>
      <c r="E28" s="4">
        <v>85</v>
      </c>
      <c r="F28" s="4" t="s">
        <v>12</v>
      </c>
      <c r="G28" s="4" t="s">
        <v>13</v>
      </c>
      <c r="H28" s="4"/>
      <c r="I28" s="4"/>
      <c r="N28" s="9">
        <v>0.66666666666666696</v>
      </c>
      <c r="O28" s="1"/>
      <c r="P28" s="1"/>
      <c r="Q28" s="1"/>
      <c r="R28" s="1"/>
      <c r="S28" s="1"/>
      <c r="T28" s="1"/>
      <c r="U28" s="1"/>
    </row>
    <row r="29" spans="1:33" ht="19">
      <c r="A29" s="4"/>
      <c r="B29" s="3">
        <v>0.375</v>
      </c>
      <c r="C29" s="3">
        <v>0.3923611111111111</v>
      </c>
      <c r="D29" s="4"/>
      <c r="E29" s="4">
        <v>25</v>
      </c>
      <c r="F29" s="4" t="s">
        <v>14</v>
      </c>
      <c r="G29" s="4" t="s">
        <v>33</v>
      </c>
      <c r="H29" s="4"/>
      <c r="I29" s="4"/>
      <c r="N29" s="9">
        <v>0.70833333333333304</v>
      </c>
      <c r="O29" s="1"/>
      <c r="P29" s="1"/>
      <c r="Q29" s="1"/>
      <c r="R29" s="1"/>
      <c r="S29" s="1"/>
      <c r="T29" s="1"/>
      <c r="U29" s="1"/>
    </row>
    <row r="30" spans="1:33" ht="19">
      <c r="A30" s="4"/>
      <c r="B30" s="3">
        <v>0.39583333333333331</v>
      </c>
      <c r="C30" s="3">
        <v>0.43055555555555558</v>
      </c>
      <c r="D30" s="4">
        <v>2</v>
      </c>
      <c r="E30" s="4">
        <v>48</v>
      </c>
      <c r="F30" s="4" t="s">
        <v>8</v>
      </c>
      <c r="G30" s="4" t="s">
        <v>9</v>
      </c>
      <c r="H30" s="4"/>
      <c r="I30" s="4"/>
      <c r="N30" s="9">
        <v>0.75</v>
      </c>
      <c r="O30" s="10" t="s">
        <v>82</v>
      </c>
      <c r="P30" s="1"/>
      <c r="Q30" s="10" t="s">
        <v>82</v>
      </c>
      <c r="R30" s="1"/>
      <c r="S30" s="1"/>
      <c r="T30" s="1"/>
      <c r="U30" s="1"/>
    </row>
    <row r="31" spans="1:33" ht="19">
      <c r="A31" s="4"/>
      <c r="B31" s="3">
        <v>0.4375</v>
      </c>
      <c r="C31" s="3">
        <v>0.50347222222222221</v>
      </c>
      <c r="D31" s="4"/>
      <c r="E31" s="4">
        <v>95</v>
      </c>
      <c r="F31" s="4" t="s">
        <v>46</v>
      </c>
      <c r="G31" s="4" t="s">
        <v>35</v>
      </c>
      <c r="H31" s="4"/>
      <c r="I31" s="4"/>
      <c r="N31" s="9">
        <v>0.79166666666666696</v>
      </c>
      <c r="O31" s="1"/>
      <c r="P31" s="1"/>
      <c r="Q31" s="1"/>
      <c r="R31" s="1"/>
      <c r="S31" s="1"/>
      <c r="T31" s="1"/>
      <c r="U31" s="1"/>
    </row>
    <row r="32" spans="1:33" ht="19">
      <c r="A32" s="4"/>
      <c r="B32" s="3">
        <v>0.50416666666666665</v>
      </c>
      <c r="C32" s="3">
        <v>0.51736111111111105</v>
      </c>
      <c r="D32" s="4">
        <v>5</v>
      </c>
      <c r="E32" s="4">
        <v>19</v>
      </c>
      <c r="F32" s="4" t="s">
        <v>16</v>
      </c>
      <c r="G32" s="4" t="s">
        <v>34</v>
      </c>
      <c r="H32" s="4"/>
      <c r="I32" s="4"/>
      <c r="N32" s="9">
        <v>0.83333333333333304</v>
      </c>
      <c r="O32" s="1"/>
      <c r="P32" s="1"/>
      <c r="Q32" s="1"/>
      <c r="R32" s="1"/>
      <c r="S32" s="1"/>
      <c r="T32" s="1"/>
      <c r="U32" s="1"/>
    </row>
    <row r="33" spans="1:21" ht="19">
      <c r="A33" s="4"/>
      <c r="B33" s="3">
        <v>0.51736111111111105</v>
      </c>
      <c r="C33" s="3">
        <v>6.0416666666666667E-2</v>
      </c>
      <c r="D33" s="4"/>
      <c r="E33" s="4">
        <v>62</v>
      </c>
      <c r="F33" s="4" t="s">
        <v>8</v>
      </c>
      <c r="G33" s="4" t="s">
        <v>9</v>
      </c>
      <c r="H33" s="4"/>
      <c r="I33" s="4"/>
      <c r="N33" s="9">
        <v>0.875</v>
      </c>
      <c r="O33" s="1"/>
      <c r="P33" s="1"/>
      <c r="Q33" s="1"/>
      <c r="R33" s="1"/>
      <c r="S33" s="1"/>
      <c r="T33" s="1"/>
      <c r="U33" s="1"/>
    </row>
    <row r="34" spans="1:21" ht="19">
      <c r="A34" s="4"/>
      <c r="B34" s="3">
        <v>6.25E-2</v>
      </c>
      <c r="C34" s="3">
        <v>0.1875</v>
      </c>
      <c r="D34" s="4">
        <v>30</v>
      </c>
      <c r="E34" s="4">
        <v>150</v>
      </c>
      <c r="F34" s="4" t="s">
        <v>11</v>
      </c>
      <c r="G34" s="4" t="s">
        <v>36</v>
      </c>
      <c r="H34" s="4"/>
      <c r="I34" s="4"/>
      <c r="N34" s="9">
        <v>0.91666666666666696</v>
      </c>
      <c r="O34" s="1"/>
      <c r="P34" s="1"/>
      <c r="Q34" s="1"/>
      <c r="R34" s="1"/>
      <c r="S34" s="1"/>
      <c r="T34" s="1"/>
      <c r="U34" s="1"/>
    </row>
    <row r="35" spans="1:21" ht="19">
      <c r="A35" s="4"/>
      <c r="B35" s="3">
        <v>0.1875</v>
      </c>
      <c r="C35" s="3">
        <v>0.20138888888888887</v>
      </c>
      <c r="D35" s="4"/>
      <c r="E35" s="4">
        <v>20</v>
      </c>
      <c r="F35" s="4" t="s">
        <v>27</v>
      </c>
      <c r="G35" s="4" t="s">
        <v>37</v>
      </c>
      <c r="H35" s="4"/>
      <c r="I35" s="4"/>
      <c r="N35" s="9">
        <v>0.95833333333333304</v>
      </c>
      <c r="O35" s="1"/>
      <c r="P35" s="1"/>
      <c r="Q35" s="1"/>
      <c r="R35" s="1"/>
      <c r="S35" s="1"/>
      <c r="T35" s="1"/>
      <c r="U35" s="1"/>
    </row>
    <row r="36" spans="1:21" ht="19">
      <c r="A36" s="4"/>
      <c r="B36" s="3">
        <v>0.20138888888888887</v>
      </c>
      <c r="C36" s="3">
        <v>0.25694444444444448</v>
      </c>
      <c r="D36" s="4"/>
      <c r="E36" s="4">
        <v>80</v>
      </c>
      <c r="F36" s="4" t="s">
        <v>44</v>
      </c>
      <c r="G36" s="4" t="s">
        <v>38</v>
      </c>
      <c r="H36" s="4" t="s">
        <v>23</v>
      </c>
      <c r="I36" s="4">
        <v>1</v>
      </c>
      <c r="N36" s="9">
        <v>1</v>
      </c>
      <c r="O36" s="1"/>
      <c r="P36" s="1"/>
      <c r="Q36" s="1"/>
      <c r="R36" s="1"/>
      <c r="S36" s="1"/>
      <c r="T36" s="1"/>
      <c r="U36" s="1"/>
    </row>
    <row r="37" spans="1:21" ht="19">
      <c r="A37" s="4"/>
      <c r="B37" s="3">
        <v>0.27083333333333331</v>
      </c>
      <c r="C37" s="3">
        <v>0.30555555555555552</v>
      </c>
      <c r="D37" s="4"/>
      <c r="E37" s="4">
        <v>50</v>
      </c>
      <c r="F37" s="4" t="s">
        <v>8</v>
      </c>
      <c r="G37" s="4" t="s">
        <v>9</v>
      </c>
      <c r="H37" s="4"/>
      <c r="I37" s="4"/>
      <c r="N37" s="9">
        <v>1.0416666666666701</v>
      </c>
      <c r="O37" s="1"/>
      <c r="P37" s="1"/>
      <c r="Q37" s="1"/>
      <c r="R37" s="1"/>
      <c r="S37" s="1"/>
      <c r="T37" s="1"/>
      <c r="U37" s="1"/>
    </row>
    <row r="38" spans="1:21" ht="19">
      <c r="A38" s="4"/>
      <c r="B38" s="3">
        <v>0.30555555555555552</v>
      </c>
      <c r="C38" s="3">
        <v>0.4375</v>
      </c>
      <c r="D38" s="4">
        <v>20</v>
      </c>
      <c r="E38" s="4">
        <v>170</v>
      </c>
      <c r="F38" s="4" t="s">
        <v>16</v>
      </c>
      <c r="G38" s="4" t="s">
        <v>39</v>
      </c>
      <c r="H38" s="4" t="s">
        <v>23</v>
      </c>
      <c r="I38" s="4">
        <v>1</v>
      </c>
    </row>
    <row r="39" spans="1:21" ht="19">
      <c r="A39" s="4"/>
      <c r="B39" s="3">
        <v>0.4375</v>
      </c>
      <c r="C39" s="3">
        <v>0.5</v>
      </c>
      <c r="D39" s="4">
        <v>5</v>
      </c>
      <c r="E39" s="4">
        <v>85</v>
      </c>
      <c r="F39" s="4" t="s">
        <v>31</v>
      </c>
      <c r="G39" s="4" t="s">
        <v>32</v>
      </c>
      <c r="H39" s="4"/>
      <c r="I39" s="4"/>
    </row>
    <row r="40" spans="1:21" ht="19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21</v>
      </c>
      <c r="I40" s="6" t="s">
        <v>22</v>
      </c>
    </row>
    <row r="41" spans="1:21" ht="19">
      <c r="A41" s="7">
        <v>43335</v>
      </c>
      <c r="B41" s="3">
        <v>0.30902777777777779</v>
      </c>
      <c r="C41" s="3">
        <v>0.35416666666666669</v>
      </c>
      <c r="D41" s="4"/>
      <c r="E41" s="4">
        <v>65</v>
      </c>
      <c r="F41" s="4" t="s">
        <v>12</v>
      </c>
      <c r="G41" s="4" t="s">
        <v>13</v>
      </c>
      <c r="H41" s="4"/>
      <c r="I41" s="4"/>
    </row>
    <row r="42" spans="1:21" ht="19">
      <c r="A42" s="4"/>
      <c r="B42" s="3">
        <v>0.35416666666666669</v>
      </c>
      <c r="C42" s="3">
        <v>0.37152777777777773</v>
      </c>
      <c r="D42" s="4">
        <v>5</v>
      </c>
      <c r="E42" s="4">
        <v>25</v>
      </c>
      <c r="F42" s="4" t="s">
        <v>14</v>
      </c>
      <c r="G42" s="4" t="s">
        <v>33</v>
      </c>
      <c r="H42" s="4"/>
      <c r="I42" s="4"/>
    </row>
    <row r="43" spans="1:21" ht="26">
      <c r="A43" s="4"/>
      <c r="B43" s="3">
        <v>0.375</v>
      </c>
      <c r="C43" s="3">
        <v>0.43055555555555558</v>
      </c>
      <c r="D43" s="4"/>
      <c r="E43" s="4">
        <v>80</v>
      </c>
      <c r="F43" s="4" t="s">
        <v>26</v>
      </c>
      <c r="G43" s="4" t="s">
        <v>9</v>
      </c>
      <c r="H43" s="4"/>
      <c r="I43" s="4"/>
      <c r="N43" s="30" t="s">
        <v>72</v>
      </c>
      <c r="O43" s="30"/>
      <c r="P43" s="30"/>
      <c r="Q43" s="30"/>
      <c r="R43" s="30"/>
      <c r="S43" s="30"/>
      <c r="T43" s="30"/>
      <c r="U43" s="30"/>
    </row>
    <row r="44" spans="1:21" ht="19">
      <c r="A44" s="4"/>
      <c r="B44" s="3">
        <v>0.4375</v>
      </c>
      <c r="C44" s="3">
        <v>0.51388888888888895</v>
      </c>
      <c r="D44" s="4"/>
      <c r="E44" s="4">
        <v>110</v>
      </c>
      <c r="F44" s="4" t="s">
        <v>44</v>
      </c>
      <c r="G44" s="4" t="s">
        <v>58</v>
      </c>
      <c r="H44" s="4" t="s">
        <v>23</v>
      </c>
      <c r="I44" s="4">
        <v>1</v>
      </c>
      <c r="N44" s="16" t="s">
        <v>80</v>
      </c>
      <c r="O44" s="16" t="s">
        <v>73</v>
      </c>
      <c r="P44" s="16" t="s">
        <v>74</v>
      </c>
      <c r="Q44" s="16" t="s">
        <v>75</v>
      </c>
      <c r="R44" s="16" t="s">
        <v>76</v>
      </c>
      <c r="S44" s="16" t="s">
        <v>77</v>
      </c>
      <c r="T44" s="16" t="s">
        <v>78</v>
      </c>
      <c r="U44" s="16" t="s">
        <v>79</v>
      </c>
    </row>
    <row r="45" spans="1:21" ht="19">
      <c r="A45" s="4"/>
      <c r="B45" s="3">
        <v>0.52083333333333337</v>
      </c>
      <c r="C45" s="3">
        <v>5.2083333333333336E-2</v>
      </c>
      <c r="D45" s="4"/>
      <c r="E45" s="4">
        <v>45</v>
      </c>
      <c r="F45" s="4" t="s">
        <v>27</v>
      </c>
      <c r="G45" s="4" t="s">
        <v>10</v>
      </c>
      <c r="H45" s="4"/>
      <c r="I45" s="4"/>
      <c r="N45" s="9">
        <v>0.29166666666666669</v>
      </c>
      <c r="O45" s="20" t="s">
        <v>50</v>
      </c>
      <c r="P45" s="20" t="s">
        <v>50</v>
      </c>
      <c r="Q45" s="20" t="s">
        <v>50</v>
      </c>
      <c r="R45" s="20" t="s">
        <v>50</v>
      </c>
      <c r="S45" s="20" t="s">
        <v>50</v>
      </c>
      <c r="T45" s="1"/>
      <c r="U45" s="1"/>
    </row>
    <row r="46" spans="1:21" ht="19">
      <c r="A46" s="4"/>
      <c r="B46" s="3">
        <v>5.2083333333333336E-2</v>
      </c>
      <c r="C46" s="3">
        <v>0.16666666666666666</v>
      </c>
      <c r="D46" s="4"/>
      <c r="E46" s="4">
        <v>165</v>
      </c>
      <c r="F46" s="4" t="s">
        <v>16</v>
      </c>
      <c r="G46" s="4" t="s">
        <v>43</v>
      </c>
      <c r="H46" s="4"/>
      <c r="I46" s="4"/>
      <c r="N46" s="9">
        <v>0.33333333333333331</v>
      </c>
      <c r="O46" s="17" t="s">
        <v>87</v>
      </c>
      <c r="P46" s="17" t="s">
        <v>87</v>
      </c>
      <c r="Q46" s="17" t="s">
        <v>87</v>
      </c>
      <c r="R46" s="17" t="s">
        <v>87</v>
      </c>
      <c r="S46" s="17" t="s">
        <v>87</v>
      </c>
      <c r="T46" s="1"/>
      <c r="U46" s="1"/>
    </row>
    <row r="47" spans="1:21" ht="19">
      <c r="A47" s="4"/>
      <c r="B47" s="3">
        <v>0.16666666666666666</v>
      </c>
      <c r="C47" s="3">
        <v>0.20486111111111113</v>
      </c>
      <c r="D47" s="4"/>
      <c r="E47" s="4">
        <v>55</v>
      </c>
      <c r="F47" s="4" t="s">
        <v>16</v>
      </c>
      <c r="G47" s="4" t="s">
        <v>45</v>
      </c>
      <c r="H47" s="4" t="s">
        <v>23</v>
      </c>
      <c r="I47" s="4">
        <v>1</v>
      </c>
      <c r="N47" s="9">
        <v>0.375</v>
      </c>
      <c r="O47" s="17" t="s">
        <v>87</v>
      </c>
      <c r="P47" s="17" t="s">
        <v>87</v>
      </c>
      <c r="Q47" s="17" t="s">
        <v>87</v>
      </c>
      <c r="R47" s="17" t="s">
        <v>87</v>
      </c>
      <c r="S47" s="17" t="s">
        <v>87</v>
      </c>
      <c r="T47" s="1"/>
      <c r="U47" s="1"/>
    </row>
    <row r="48" spans="1:21" ht="20" thickBot="1">
      <c r="A48" s="4"/>
      <c r="B48" s="3">
        <v>0.20833333333333334</v>
      </c>
      <c r="C48" s="3">
        <v>0.27083333333333331</v>
      </c>
      <c r="D48" s="4"/>
      <c r="E48" s="4">
        <v>90</v>
      </c>
      <c r="F48" s="4" t="s">
        <v>26</v>
      </c>
      <c r="G48" s="4" t="s">
        <v>9</v>
      </c>
      <c r="H48" s="4"/>
      <c r="I48" s="4"/>
      <c r="N48" s="9">
        <v>0.41666666666666702</v>
      </c>
      <c r="O48" s="21" t="s">
        <v>27</v>
      </c>
      <c r="P48" s="17" t="s">
        <v>87</v>
      </c>
      <c r="Q48" s="21" t="s">
        <v>27</v>
      </c>
      <c r="R48" s="17" t="s">
        <v>87</v>
      </c>
      <c r="S48" s="10" t="s">
        <v>82</v>
      </c>
      <c r="T48" s="1"/>
      <c r="U48" s="1"/>
    </row>
    <row r="49" spans="1:21" ht="21" thickTop="1" thickBot="1">
      <c r="A49" s="4"/>
      <c r="B49" s="3">
        <v>0.27777777777777779</v>
      </c>
      <c r="C49" s="3">
        <v>0.30555555555555552</v>
      </c>
      <c r="D49" s="4"/>
      <c r="E49" s="4">
        <v>40</v>
      </c>
      <c r="F49" s="4" t="s">
        <v>27</v>
      </c>
      <c r="G49" s="4" t="s">
        <v>30</v>
      </c>
      <c r="H49" s="4"/>
      <c r="I49" s="4"/>
      <c r="N49" s="9">
        <v>0.45833333333333298</v>
      </c>
      <c r="O49" s="10" t="s">
        <v>82</v>
      </c>
      <c r="P49" s="18" t="s">
        <v>11</v>
      </c>
      <c r="Q49" s="10" t="s">
        <v>82</v>
      </c>
      <c r="R49" s="18" t="s">
        <v>11</v>
      </c>
      <c r="S49" s="19" t="s">
        <v>54</v>
      </c>
      <c r="T49" s="1"/>
      <c r="U49" s="1"/>
    </row>
    <row r="50" spans="1:21" ht="20" thickTop="1">
      <c r="A50" s="4"/>
      <c r="B50" s="3">
        <v>0.3125</v>
      </c>
      <c r="C50" s="3">
        <v>0.44444444444444442</v>
      </c>
      <c r="D50" s="4">
        <v>10</v>
      </c>
      <c r="E50" s="4">
        <v>180</v>
      </c>
      <c r="F50" s="4" t="s">
        <v>44</v>
      </c>
      <c r="G50" s="4" t="s">
        <v>44</v>
      </c>
      <c r="H50" s="4" t="s">
        <v>23</v>
      </c>
      <c r="I50" s="4">
        <v>1</v>
      </c>
      <c r="N50" s="9">
        <v>0.5</v>
      </c>
      <c r="O50" s="11" t="s">
        <v>81</v>
      </c>
      <c r="P50" s="11" t="s">
        <v>81</v>
      </c>
      <c r="Q50" s="11" t="s">
        <v>81</v>
      </c>
      <c r="R50" s="11" t="s">
        <v>81</v>
      </c>
      <c r="S50" s="11" t="s">
        <v>81</v>
      </c>
      <c r="T50" s="1"/>
      <c r="U50" s="1"/>
    </row>
    <row r="51" spans="1:21" ht="19">
      <c r="A51" s="4"/>
      <c r="B51" s="3">
        <v>0.4513888888888889</v>
      </c>
      <c r="C51" s="3">
        <v>0.5</v>
      </c>
      <c r="D51" s="4"/>
      <c r="E51" s="4">
        <v>70</v>
      </c>
      <c r="F51" s="4" t="s">
        <v>31</v>
      </c>
      <c r="G51" s="4" t="s">
        <v>32</v>
      </c>
      <c r="H51" s="4"/>
      <c r="I51" s="4"/>
      <c r="N51" s="9">
        <v>0.54166666666666696</v>
      </c>
      <c r="O51" s="11" t="s">
        <v>81</v>
      </c>
      <c r="P51" s="17" t="s">
        <v>87</v>
      </c>
      <c r="Q51" s="11" t="s">
        <v>81</v>
      </c>
      <c r="R51" s="17" t="s">
        <v>87</v>
      </c>
      <c r="S51" s="11" t="s">
        <v>81</v>
      </c>
      <c r="T51" s="1"/>
      <c r="U51" s="1"/>
    </row>
    <row r="52" spans="1:21">
      <c r="N52" s="9">
        <v>0.58333333333333304</v>
      </c>
      <c r="O52" s="17" t="s">
        <v>87</v>
      </c>
      <c r="P52" s="17" t="s">
        <v>87</v>
      </c>
      <c r="Q52" s="17" t="s">
        <v>87</v>
      </c>
      <c r="R52" s="17" t="s">
        <v>87</v>
      </c>
      <c r="S52" s="24" t="s">
        <v>88</v>
      </c>
      <c r="T52" s="1"/>
      <c r="U52" s="1"/>
    </row>
    <row r="53" spans="1:21" ht="17" thickBot="1">
      <c r="N53" s="9">
        <v>0.625</v>
      </c>
      <c r="O53" s="17" t="s">
        <v>87</v>
      </c>
      <c r="P53" s="11" t="s">
        <v>81</v>
      </c>
      <c r="Q53" s="17" t="s">
        <v>87</v>
      </c>
      <c r="R53" s="11" t="s">
        <v>81</v>
      </c>
      <c r="S53" s="24" t="s">
        <v>88</v>
      </c>
      <c r="T53" s="1"/>
      <c r="U53" s="1"/>
    </row>
    <row r="54" spans="1:21" ht="18" thickTop="1" thickBot="1">
      <c r="N54" s="9">
        <v>0.66666666666666696</v>
      </c>
      <c r="O54" s="22" t="s">
        <v>59</v>
      </c>
      <c r="P54" s="21" t="s">
        <v>27</v>
      </c>
      <c r="Q54" s="19" t="s">
        <v>54</v>
      </c>
      <c r="R54" s="21" t="s">
        <v>27</v>
      </c>
      <c r="S54" s="24" t="s">
        <v>88</v>
      </c>
      <c r="T54" s="1"/>
      <c r="U54" s="1"/>
    </row>
    <row r="55" spans="1:21" ht="18" thickTop="1" thickBot="1">
      <c r="N55" s="9">
        <v>0.70833333333333304</v>
      </c>
      <c r="O55" s="19" t="s">
        <v>54</v>
      </c>
      <c r="P55" s="23" t="s">
        <v>59</v>
      </c>
      <c r="Q55" s="19" t="s">
        <v>54</v>
      </c>
      <c r="R55" s="23" t="s">
        <v>59</v>
      </c>
      <c r="S55" s="24" t="s">
        <v>88</v>
      </c>
      <c r="T55" s="1"/>
      <c r="U55" s="1"/>
    </row>
    <row r="56" spans="1:21" ht="17" thickTop="1">
      <c r="N56" s="9">
        <v>0.75</v>
      </c>
      <c r="O56" s="10" t="s">
        <v>82</v>
      </c>
      <c r="P56" s="23" t="s">
        <v>59</v>
      </c>
      <c r="Q56" s="10" t="s">
        <v>82</v>
      </c>
      <c r="R56" s="23" t="s">
        <v>59</v>
      </c>
      <c r="S56" s="24" t="s">
        <v>88</v>
      </c>
      <c r="T56" s="1"/>
      <c r="U56" s="1"/>
    </row>
    <row r="57" spans="1:21">
      <c r="N57" s="9">
        <v>0.79166666666666696</v>
      </c>
      <c r="O57" s="21" t="s">
        <v>27</v>
      </c>
      <c r="P57" s="17" t="s">
        <v>87</v>
      </c>
      <c r="Q57" s="21" t="s">
        <v>27</v>
      </c>
      <c r="R57" s="17" t="s">
        <v>87</v>
      </c>
      <c r="S57" s="24" t="s">
        <v>88</v>
      </c>
      <c r="T57" s="1"/>
      <c r="U57" s="1"/>
    </row>
    <row r="58" spans="1:21">
      <c r="N58" s="9">
        <v>0.83333333333333304</v>
      </c>
      <c r="O58" s="17" t="s">
        <v>87</v>
      </c>
      <c r="P58" s="17" t="s">
        <v>87</v>
      </c>
      <c r="Q58" s="17" t="s">
        <v>87</v>
      </c>
      <c r="R58" s="17" t="s">
        <v>87</v>
      </c>
      <c r="S58" s="24" t="s">
        <v>88</v>
      </c>
      <c r="T58" s="1"/>
      <c r="U58" s="1"/>
    </row>
    <row r="59" spans="1:21">
      <c r="N59" s="9">
        <v>0.875</v>
      </c>
      <c r="O59" s="17" t="s">
        <v>87</v>
      </c>
      <c r="P59" s="17" t="s">
        <v>87</v>
      </c>
      <c r="Q59" s="17" t="s">
        <v>87</v>
      </c>
      <c r="R59" s="17" t="s">
        <v>87</v>
      </c>
      <c r="S59" s="24" t="s">
        <v>88</v>
      </c>
      <c r="T59" s="1"/>
      <c r="U59" s="1"/>
    </row>
    <row r="60" spans="1:21">
      <c r="N60" s="9">
        <v>0.91666666666666696</v>
      </c>
      <c r="O60" s="23" t="s">
        <v>59</v>
      </c>
      <c r="P60" s="23" t="s">
        <v>59</v>
      </c>
      <c r="Q60" s="23" t="s">
        <v>59</v>
      </c>
      <c r="R60" s="23" t="s">
        <v>59</v>
      </c>
      <c r="S60" s="24" t="s">
        <v>88</v>
      </c>
      <c r="T60" s="1"/>
      <c r="U60" s="1"/>
    </row>
    <row r="61" spans="1:21">
      <c r="N61" s="9">
        <v>0.95833333333333304</v>
      </c>
      <c r="O61" s="1" t="s">
        <v>56</v>
      </c>
      <c r="P61" s="1" t="s">
        <v>56</v>
      </c>
      <c r="Q61" s="1" t="s">
        <v>56</v>
      </c>
      <c r="R61" s="1" t="s">
        <v>56</v>
      </c>
      <c r="S61" s="1" t="s">
        <v>56</v>
      </c>
      <c r="T61" s="1"/>
      <c r="U61" s="1"/>
    </row>
    <row r="62" spans="1:21">
      <c r="N62" s="9">
        <v>1</v>
      </c>
      <c r="O62" s="1"/>
      <c r="P62" s="1"/>
      <c r="Q62" s="1"/>
      <c r="R62" s="1"/>
      <c r="S62" s="1"/>
      <c r="T62" s="1"/>
      <c r="U62" s="1"/>
    </row>
    <row r="63" spans="1:21">
      <c r="N63" s="9">
        <v>1.0416666666666701</v>
      </c>
      <c r="O63" s="1"/>
      <c r="P63" s="1"/>
      <c r="Q63" s="1"/>
      <c r="R63" s="1"/>
      <c r="S63" s="1"/>
      <c r="T63" s="1"/>
      <c r="U63" s="1"/>
    </row>
  </sheetData>
  <dataConsolidate/>
  <mergeCells count="9">
    <mergeCell ref="A1:I1"/>
    <mergeCell ref="A2:I2"/>
    <mergeCell ref="N43:U43"/>
    <mergeCell ref="X18:Y18"/>
    <mergeCell ref="X19:Y19"/>
    <mergeCell ref="X20:Y20"/>
    <mergeCell ref="N17:U17"/>
    <mergeCell ref="W17:AG17"/>
    <mergeCell ref="N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 DIAZ RIOLLANO</dc:creator>
  <cp:lastModifiedBy>FRANCISCO J DIAZ RIOLLANO</cp:lastModifiedBy>
  <dcterms:created xsi:type="dcterms:W3CDTF">2018-08-21T20:06:23Z</dcterms:created>
  <dcterms:modified xsi:type="dcterms:W3CDTF">2018-08-24T04:41:53Z</dcterms:modified>
</cp:coreProperties>
</file>