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duchcle\Desktop\muon_beam_intensities\"/>
    </mc:Choice>
  </mc:AlternateContent>
  <xr:revisionPtr revIDLastSave="0" documentId="8_{AABCD8E3-8CEF-4DE1-AC81-05B75E10D1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muons_concrete_exit_11_GeV" sheetId="3" r:id="rId2"/>
  </sheets>
  <definedNames>
    <definedName name="ExterneDaten_1" localSheetId="1" hidden="1">muons_concrete_exit_11_GeV!$A$1:$E$101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24" i="1"/>
  <c r="G2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154" i="1" s="1"/>
  <c r="H56" i="1"/>
  <c r="H55" i="1"/>
  <c r="H54" i="1"/>
  <c r="H53" i="1"/>
  <c r="I154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29" i="1"/>
  <c r="G28" i="1"/>
  <c r="G27" i="1"/>
  <c r="G25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F355E-CAF5-4E6D-BDC0-0CD6999B728D}" keepAlive="1" name="Abfrage - muons_concrete_exit_11_GeV" description="Verbindung mit der Abfrage 'muons_concrete_exit_11_GeV' in der Arbeitsmappe." type="5" refreshedVersion="8" background="1" saveData="1">
    <dbPr connection="Provider=Microsoft.Mashup.OleDb.1;Data Source=$Workbook$;Location=muons_concrete_exit_11_GeV;Extended Properties=&quot;&quot;" command="SELECT * FROM [muons_concrete_exit_11_GeV]"/>
  </connection>
</connections>
</file>

<file path=xl/sharedStrings.xml><?xml version="1.0" encoding="utf-8"?>
<sst xmlns="http://schemas.openxmlformats.org/spreadsheetml/2006/main" count="145" uniqueCount="104">
  <si>
    <t>TRIUMF</t>
  </si>
  <si>
    <t>beamline/experiment</t>
  </si>
  <si>
    <t>M15</t>
  </si>
  <si>
    <t>https://cmms.triumf.ca/equip/mubeamlines/node1.html#tabbeamlines</t>
  </si>
  <si>
    <t>muon type</t>
  </si>
  <si>
    <t>mu+</t>
  </si>
  <si>
    <t>M20</t>
  </si>
  <si>
    <t>M13</t>
  </si>
  <si>
    <t>M9B</t>
  </si>
  <si>
    <t>laboratory</t>
  </si>
  <si>
    <t>reference</t>
  </si>
  <si>
    <t>PiE5</t>
  </si>
  <si>
    <t>https://indico.cern.ch/event/1016248/contributions/4282379/attachments/2215080/3749805/Muoncollider_CERN24.3.2021.pdf</t>
  </si>
  <si>
    <t>PiE1</t>
  </si>
  <si>
    <t>PiE3</t>
  </si>
  <si>
    <t>PiM3</t>
  </si>
  <si>
    <t>MuE4</t>
  </si>
  <si>
    <t>MuE1</t>
  </si>
  <si>
    <t>J-PARC MUSE</t>
  </si>
  <si>
    <t>surface muon channel</t>
  </si>
  <si>
    <t>decay surface muon channel</t>
  </si>
  <si>
    <t>super omega muon channel</t>
  </si>
  <si>
    <t>PSI</t>
  </si>
  <si>
    <t>surface muons</t>
  </si>
  <si>
    <t>decay mu+/-</t>
  </si>
  <si>
    <t>surface muon</t>
  </si>
  <si>
    <t>0.030</t>
  </si>
  <si>
    <t>threshold p &gt; 100 MeV/c for HEP / NP</t>
  </si>
  <si>
    <t>momentum range (MeV/c)</t>
  </si>
  <si>
    <t>19 - 40</t>
  </si>
  <si>
    <t>20 - 200</t>
  </si>
  <si>
    <t>20 - 300</t>
  </si>
  <si>
    <t>20 - 100</t>
  </si>
  <si>
    <t>10 - 40</t>
  </si>
  <si>
    <t>60 - 125</t>
  </si>
  <si>
    <t>cloud mu-</t>
  </si>
  <si>
    <t>slow mu+/-</t>
  </si>
  <si>
    <t>2 - 15</t>
  </si>
  <si>
    <t>ISIS RIKEN/RAL muon facility</t>
  </si>
  <si>
    <t>slow surface muons</t>
  </si>
  <si>
    <t>doi:10.1016/j.nima.2008.11.016</t>
  </si>
  <si>
    <t>https://link.springer.com/article/10.1140/epjc/s10052-017-4633-z</t>
  </si>
  <si>
    <t>10 - 50</t>
  </si>
  <si>
    <t>28 - 85</t>
  </si>
  <si>
    <t>15 - 300</t>
  </si>
  <si>
    <t>mu+/-</t>
  </si>
  <si>
    <t>2 E7 mu+ at 100 GeV/c 3 E6 mu- at 200 GeV/c</t>
  </si>
  <si>
    <t>backward mu+/-</t>
  </si>
  <si>
    <t>comments</t>
  </si>
  <si>
    <t xml:space="preserve">Physics with muon beams interesting for Jlab: </t>
  </si>
  <si>
    <t>https://web.infn.it/MUonE/</t>
  </si>
  <si>
    <t>storage ring</t>
  </si>
  <si>
    <r>
      <t>5000</t>
    </r>
    <r>
      <rPr>
        <sz val="11"/>
        <color theme="1"/>
        <rFont val="Calibri"/>
        <family val="2"/>
        <scheme val="minor"/>
      </rPr>
      <t xml:space="preserve"> stored muons per fill</t>
    </r>
  </si>
  <si>
    <t>limited for MUSE</t>
  </si>
  <si>
    <t>160000 or 200000</t>
  </si>
  <si>
    <t>?</t>
  </si>
  <si>
    <t>momentum (MeV/c)</t>
  </si>
  <si>
    <t>max. rate (1/s)</t>
  </si>
  <si>
    <t>up to 1 E7?</t>
  </si>
  <si>
    <t>up to 1 E6?</t>
  </si>
  <si>
    <t>PiM1/MUSE</t>
  </si>
  <si>
    <t>Fermilab/Muon g−2</t>
  </si>
  <si>
    <t>JLab/BDX</t>
  </si>
  <si>
    <t>Hall A beamdump vault</t>
  </si>
  <si>
    <t>surface mu = mu+</t>
  </si>
  <si>
    <t>Jefferson Lab</t>
  </si>
  <si>
    <t>Particle Physics</t>
  </si>
  <si>
    <t>Material Science</t>
  </si>
  <si>
    <t>SUM</t>
  </si>
  <si>
    <t>momentum (GeV/c)</t>
  </si>
  <si>
    <t>Column1</t>
  </si>
  <si>
    <t>BinNumber</t>
  </si>
  <si>
    <t>BinWidth (GeV)</t>
  </si>
  <si>
    <t>BinCenter (x - EKin) [GeV]</t>
  </si>
  <si>
    <t>BinContent (y - #) [mu/EOT]</t>
  </si>
  <si>
    <t>MuSIC</t>
  </si>
  <si>
    <t>M1</t>
  </si>
  <si>
    <t>muon+</t>
  </si>
  <si>
    <t>muon-</t>
  </si>
  <si>
    <t>https://www.isis.stfc.ac.uk/Pages/riken-ral-muon-facility-leaflet.pdf</t>
  </si>
  <si>
    <t>mu-</t>
  </si>
  <si>
    <t>surface mu</t>
  </si>
  <si>
    <t>20-120</t>
  </si>
  <si>
    <t>https://cmms.triumf.ca/intro/musr/muSR_handout.pdf</t>
  </si>
  <si>
    <t>https://cmms.triumf.ca/equip/muSRbeamlines.html</t>
  </si>
  <si>
    <t>https://doi.org/10.7566/JPSCP.33.011052</t>
  </si>
  <si>
    <t>https://mlfinfo.jp/en/aboutmlf/muon.html</t>
  </si>
  <si>
    <t>https://www.isis.stfc.ac.uk/Pages/About.aspx</t>
  </si>
  <si>
    <t>https://www.rcnp.osaka-u.ac.jp/RCNPhome/music/facilities.html</t>
  </si>
  <si>
    <t>https://www.rcnp.osaka-u.ac.jp/RCNPhome/music/index.html</t>
  </si>
  <si>
    <t>https://www.psi.ch/en/smus</t>
  </si>
  <si>
    <t>https://doi.org/10.1051/epjconf/201713708001</t>
  </si>
  <si>
    <t>https://muon-g-2.fnal.gov/</t>
  </si>
  <si>
    <t>https://indico.cern.ch/event/845054/contributions/3571833/attachments/1923509/3182740/bernhard_101019.pdf</t>
  </si>
  <si>
    <t>https://doi.org/10.1007/JHEP08(2022)185</t>
  </si>
  <si>
    <t>CERN North Area</t>
  </si>
  <si>
    <t>CERN East Area</t>
  </si>
  <si>
    <t>T9 T10</t>
  </si>
  <si>
    <t>https://indico.cern.ch/event/700446/contributions/2873562/attachments/1719056/2774358/blfs2018_beams.pdf</t>
  </si>
  <si>
    <t>positron beam</t>
  </si>
  <si>
    <t>200 - 12000</t>
  </si>
  <si>
    <t>+/-</t>
  </si>
  <si>
    <t>M2, H2, H4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</si>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</sst>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.7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horizontal="left"/>
    </xf>
    <xf numFmtId="0" fontId="3" fillId="0" borderId="0" xfId="0" applyFont="1"/>
    <xf numFmtId="11" fontId="0" fillId="0" borderId="0" xfId="0" applyNumberForma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2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6" fillId="0" borderId="0" xfId="1" applyFont="1"/>
    <xf numFmtId="49" fontId="2" fillId="0" borderId="0" xfId="0" applyNumberFormat="1" applyFont="1"/>
    <xf numFmtId="164" fontId="0" fillId="0" borderId="0" xfId="0" applyNumberFormat="1"/>
    <xf numFmtId="165" fontId="2" fillId="0" borderId="0" xfId="0" applyNumberFormat="1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4" fillId="0" borderId="0" xfId="1"/>
    <xf numFmtId="166" fontId="0" fillId="0" borderId="0" xfId="0" applyNumberFormat="1" applyAlignment="1">
      <alignment horizontal="left"/>
    </xf>
    <xf numFmtId="0" fontId="0" fillId="0" borderId="0" xfId="0" quotePrefix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Muon Beams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318225465719225"/>
          <c:y val="0.25546296296296295"/>
          <c:w val="0.75103987236117065"/>
          <c:h val="0.52139690871974331"/>
        </c:manualLayout>
      </c:layout>
      <c:scatterChart>
        <c:scatterStyle val="lineMarker"/>
        <c:varyColors val="0"/>
        <c:ser>
          <c:idx val="0"/>
          <c:order val="0"/>
          <c:tx>
            <c:v>Material Science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Tabelle1!$G$3:$G$19</c:f>
              <c:numCache>
                <c:formatCode>0.000</c:formatCode>
                <c:ptCount val="17"/>
                <c:pt idx="0">
                  <c:v>2.8000000000000001E-2</c:v>
                </c:pt>
                <c:pt idx="1">
                  <c:v>2.8000000000000001E-2</c:v>
                </c:pt>
                <c:pt idx="2">
                  <c:v>2.8000000000000001E-2</c:v>
                </c:pt>
                <c:pt idx="3">
                  <c:v>7.0000000000000007E-2</c:v>
                </c:pt>
                <c:pt idx="4">
                  <c:v>2.8000000000000001E-2</c:v>
                </c:pt>
                <c:pt idx="5">
                  <c:v>0.3</c:v>
                </c:pt>
                <c:pt idx="6">
                  <c:v>0.17</c:v>
                </c:pt>
                <c:pt idx="7">
                  <c:v>2.8000000000000001E-2</c:v>
                </c:pt>
                <c:pt idx="8">
                  <c:v>2.8000000000000001E-2</c:v>
                </c:pt>
                <c:pt idx="9">
                  <c:v>0.3</c:v>
                </c:pt>
                <c:pt idx="10">
                  <c:v>2.8000000000000001E-2</c:v>
                </c:pt>
                <c:pt idx="11">
                  <c:v>0.06</c:v>
                </c:pt>
                <c:pt idx="12">
                  <c:v>2.8000000000000001E-2</c:v>
                </c:pt>
                <c:pt idx="13">
                  <c:v>1E-3</c:v>
                </c:pt>
                <c:pt idx="14">
                  <c:v>1E-3</c:v>
                </c:pt>
                <c:pt idx="15">
                  <c:v>2.8000000000000001E-2</c:v>
                </c:pt>
                <c:pt idx="16">
                  <c:v>1E-3</c:v>
                </c:pt>
              </c:numCache>
            </c:numRef>
          </c:xVal>
          <c:yVal>
            <c:numRef>
              <c:f>Tabelle1!$H$3:$H$19</c:f>
              <c:numCache>
                <c:formatCode>0.0E+00</c:formatCode>
                <c:ptCount val="17"/>
                <c:pt idx="0">
                  <c:v>1900000</c:v>
                </c:pt>
                <c:pt idx="1">
                  <c:v>2100000</c:v>
                </c:pt>
                <c:pt idx="2">
                  <c:v>180000</c:v>
                </c:pt>
                <c:pt idx="3">
                  <c:v>1400000</c:v>
                </c:pt>
                <c:pt idx="4">
                  <c:v>500000000</c:v>
                </c:pt>
                <c:pt idx="5">
                  <c:v>1000000</c:v>
                </c:pt>
                <c:pt idx="6">
                  <c:v>30000000</c:v>
                </c:pt>
                <c:pt idx="7">
                  <c:v>3000000</c:v>
                </c:pt>
                <c:pt idx="8">
                  <c:v>400000000</c:v>
                </c:pt>
                <c:pt idx="9">
                  <c:v>60000000</c:v>
                </c:pt>
                <c:pt idx="10">
                  <c:v>30000000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</c:v>
                </c:pt>
                <c:pt idx="14">
                  <c:v>1000000</c:v>
                </c:pt>
                <c:pt idx="15">
                  <c:v>1000000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8-488F-898D-76DD18E35289}"/>
            </c:ext>
          </c:extLst>
        </c:ser>
        <c:ser>
          <c:idx val="1"/>
          <c:order val="1"/>
          <c:tx>
            <c:v>Particle Physics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CERN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A51-4278-8734-85C2FD1A0362}"/>
                </c:ext>
              </c:extLst>
            </c:dLbl>
            <c:dLbl>
              <c:idx val="2"/>
              <c:layout>
                <c:manualLayout>
                  <c:x val="4.345499157882138E-3"/>
                  <c:y val="7.528409753354639E-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PSI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A51-4278-8734-85C2FD1A0362}"/>
                </c:ext>
              </c:extLst>
            </c:dLbl>
            <c:dLbl>
              <c:idx val="3"/>
              <c:layout>
                <c:manualLayout>
                  <c:x val="1.7510944340212633E-2"/>
                  <c:y val="-2.515723270440259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Fermilab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Tabelle1!$G$25:$G$28</c:f>
              <c:numCache>
                <c:formatCode>0.0</c:formatCode>
                <c:ptCount val="4"/>
                <c:pt idx="0" formatCode="0.000">
                  <c:v>160</c:v>
                </c:pt>
                <c:pt idx="1">
                  <c:v>12</c:v>
                </c:pt>
                <c:pt idx="2" formatCode="0.000">
                  <c:v>160</c:v>
                </c:pt>
                <c:pt idx="3" formatCode="0.000">
                  <c:v>3.1</c:v>
                </c:pt>
              </c:numCache>
            </c:numRef>
          </c:xVal>
          <c:yVal>
            <c:numRef>
              <c:f>Tabelle1!$H$25:$H$28</c:f>
              <c:numCache>
                <c:formatCode>0.00E+00</c:formatCode>
                <c:ptCount val="4"/>
                <c:pt idx="0" formatCode="0.0E+00">
                  <c:v>13000000</c:v>
                </c:pt>
                <c:pt idx="1">
                  <c:v>1000000</c:v>
                </c:pt>
                <c:pt idx="2" formatCode="0.0E+00">
                  <c:v>3300000</c:v>
                </c:pt>
                <c:pt idx="3" formatCode="0.0E+00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08-488F-898D-76DD18E35289}"/>
            </c:ext>
          </c:extLst>
        </c:ser>
        <c:ser>
          <c:idx val="2"/>
          <c:order val="2"/>
          <c:tx>
            <c:v>BDX@Jefferson Lab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Tabelle1!$G$53:$G$150</c:f>
              <c:numCache>
                <c:formatCode>General</c:formatCode>
                <c:ptCount val="98"/>
                <c:pt idx="0">
                  <c:v>8.5099941245573102E-2</c:v>
                </c:pt>
                <c:pt idx="1">
                  <c:v>0.16469972677572964</c:v>
                </c:pt>
                <c:pt idx="2">
                  <c:v>0.23283041038489793</c:v>
                </c:pt>
                <c:pt idx="3">
                  <c:v>0.29747941105226089</c:v>
                </c:pt>
                <c:pt idx="4">
                  <c:v>0.36052461774475264</c:v>
                </c:pt>
                <c:pt idx="5">
                  <c:v>0.42268427933860991</c:v>
                </c:pt>
                <c:pt idx="6">
                  <c:v>0.48429949411495365</c:v>
                </c:pt>
                <c:pt idx="7">
                  <c:v>0.54555476352058374</c:v>
                </c:pt>
                <c:pt idx="8">
                  <c:v>0.60655914798146449</c:v>
                </c:pt>
                <c:pt idx="9">
                  <c:v>0.66738145014676575</c:v>
                </c:pt>
                <c:pt idx="10">
                  <c:v>0.72806730458110813</c:v>
                </c:pt>
                <c:pt idx="11">
                  <c:v>0.78864821054764334</c:v>
                </c:pt>
                <c:pt idx="12">
                  <c:v>0.84914663044729799</c:v>
                </c:pt>
                <c:pt idx="13">
                  <c:v>0.90957902350483</c:v>
                </c:pt>
                <c:pt idx="14">
                  <c:v>0.96995773103780147</c:v>
                </c:pt>
                <c:pt idx="15">
                  <c:v>1.0302921915650918</c:v>
                </c:pt>
                <c:pt idx="16">
                  <c:v>1.0905897487139697</c:v>
                </c:pt>
                <c:pt idx="17">
                  <c:v>1.150856203007135</c:v>
                </c:pt>
                <c:pt idx="18">
                  <c:v>1.2110961976655694</c:v>
                </c:pt>
                <c:pt idx="19">
                  <c:v>1.2713134939895823</c:v>
                </c:pt>
                <c:pt idx="20">
                  <c:v>1.331511171564099</c:v>
                </c:pt>
                <c:pt idx="21">
                  <c:v>1.3916917762205825</c:v>
                </c:pt>
                <c:pt idx="22">
                  <c:v>1.451857431017247</c:v>
                </c:pt>
                <c:pt idx="23">
                  <c:v>1.5120099206023747</c:v>
                </c:pt>
                <c:pt idx="24">
                  <c:v>1.5721507561299584</c:v>
                </c:pt>
                <c:pt idx="25">
                  <c:v>1.6322812257696282</c:v>
                </c:pt>
                <c:pt idx="26">
                  <c:v>1.6924024344109174</c:v>
                </c:pt>
                <c:pt idx="27">
                  <c:v>1.7525153351682832</c:v>
                </c:pt>
                <c:pt idx="28">
                  <c:v>1.8126207545981592</c:v>
                </c:pt>
                <c:pt idx="29">
                  <c:v>1.8727194130461722</c:v>
                </c:pt>
                <c:pt idx="30">
                  <c:v>1.9328119411882783</c:v>
                </c:pt>
                <c:pt idx="31">
                  <c:v>1.9928988935718739</c:v>
                </c:pt>
                <c:pt idx="32">
                  <c:v>2.0529807597734568</c:v>
                </c:pt>
                <c:pt idx="33">
                  <c:v>2.1130579736486172</c:v>
                </c:pt>
                <c:pt idx="34">
                  <c:v>2.1731309210445651</c:v>
                </c:pt>
                <c:pt idx="35">
                  <c:v>2.2331999462654482</c:v>
                </c:pt>
                <c:pt idx="36">
                  <c:v>2.2932653575197093</c:v>
                </c:pt>
                <c:pt idx="37">
                  <c:v>2.3533274315317878</c:v>
                </c:pt>
                <c:pt idx="38">
                  <c:v>2.413386417464058</c:v>
                </c:pt>
                <c:pt idx="39">
                  <c:v>2.4734425402665008</c:v>
                </c:pt>
                <c:pt idx="40">
                  <c:v>2.5334960035492462</c:v>
                </c:pt>
                <c:pt idx="41">
                  <c:v>2.593546992055475</c:v>
                </c:pt>
                <c:pt idx="42">
                  <c:v>2.6535956737981015</c:v>
                </c:pt>
                <c:pt idx="43">
                  <c:v>2.7136422019124038</c:v>
                </c:pt>
                <c:pt idx="44">
                  <c:v>2.7736867162677186</c:v>
                </c:pt>
                <c:pt idx="45">
                  <c:v>2.8337293448739951</c:v>
                </c:pt>
                <c:pt idx="46">
                  <c:v>2.8937702051130461</c:v>
                </c:pt>
                <c:pt idx="47">
                  <c:v>2.9538094048194785</c:v>
                </c:pt>
                <c:pt idx="48">
                  <c:v>3.0138470432322872</c:v>
                </c:pt>
                <c:pt idx="49">
                  <c:v>3.0738832118348287</c:v>
                </c:pt>
                <c:pt idx="50">
                  <c:v>3.1339179950981486</c:v>
                </c:pt>
                <c:pt idx="51">
                  <c:v>3.1939514711404118</c:v>
                </c:pt>
                <c:pt idx="52">
                  <c:v>3.2539837123132624</c:v>
                </c:pt>
                <c:pt idx="53">
                  <c:v>3.3140147857244089</c:v>
                </c:pt>
                <c:pt idx="54">
                  <c:v>3.3740447537043727</c:v>
                </c:pt>
                <c:pt idx="55">
                  <c:v>3.4340736742242441</c:v>
                </c:pt>
                <c:pt idx="56">
                  <c:v>3.494101601270347</c:v>
                </c:pt>
                <c:pt idx="57">
                  <c:v>3.5541285851809024</c:v>
                </c:pt>
                <c:pt idx="58">
                  <c:v>3.6141546729491254</c:v>
                </c:pt>
                <c:pt idx="59">
                  <c:v>3.6741799084965887</c:v>
                </c:pt>
                <c:pt idx="60">
                  <c:v>3.7342043329202004</c:v>
                </c:pt>
                <c:pt idx="61">
                  <c:v>3.7942279847157314</c:v>
                </c:pt>
                <c:pt idx="62">
                  <c:v>3.8542508999804359</c:v>
                </c:pt>
                <c:pt idx="63">
                  <c:v>3.9142731125970247</c:v>
                </c:pt>
                <c:pt idx="64">
                  <c:v>3.9742946544009543</c:v>
                </c:pt>
                <c:pt idx="65">
                  <c:v>4.0343155553327756</c:v>
                </c:pt>
                <c:pt idx="66">
                  <c:v>4.0943358435770749</c:v>
                </c:pt>
                <c:pt idx="67">
                  <c:v>4.1543555456893664</c:v>
                </c:pt>
                <c:pt idx="68">
                  <c:v>4.2143746867121346</c:v>
                </c:pt>
                <c:pt idx="69">
                  <c:v>4.2743932902810888</c:v>
                </c:pt>
                <c:pt idx="70">
                  <c:v>4.3344113787226055</c:v>
                </c:pt>
                <c:pt idx="71">
                  <c:v>4.3944289731431541</c:v>
                </c:pt>
                <c:pt idx="72">
                  <c:v>4.4544460935115149</c:v>
                </c:pt>
                <c:pt idx="73">
                  <c:v>4.514462758734421</c:v>
                </c:pt>
                <c:pt idx="74">
                  <c:v>4.5744789867262474</c:v>
                </c:pt>
                <c:pt idx="75">
                  <c:v>4.6344947944732873</c:v>
                </c:pt>
                <c:pt idx="76">
                  <c:v>4.694510198093087</c:v>
                </c:pt>
                <c:pt idx="77">
                  <c:v>4.7545252128892956</c:v>
                </c:pt>
                <c:pt idx="78">
                  <c:v>4.8145398534023993</c:v>
                </c:pt>
                <c:pt idx="79">
                  <c:v>4.8745541334567202</c:v>
                </c:pt>
                <c:pt idx="80">
                  <c:v>4.9345680662039708</c:v>
                </c:pt>
                <c:pt idx="81">
                  <c:v>4.9945816641636753</c:v>
                </c:pt>
                <c:pt idx="82">
                  <c:v>5.0545949392607117</c:v>
                </c:pt>
                <c:pt idx="83">
                  <c:v>5.1146079028601985</c:v>
                </c:pt>
                <c:pt idx="84">
                  <c:v>5.1746205657999695</c:v>
                </c:pt>
                <c:pt idx="85">
                  <c:v>5.2346329384208019</c:v>
                </c:pt>
                <c:pt idx="86">
                  <c:v>5.2946450305945909</c:v>
                </c:pt>
                <c:pt idx="87">
                  <c:v>5.354656851750633</c:v>
                </c:pt>
                <c:pt idx="88">
                  <c:v>5.4146684109001537</c:v>
                </c:pt>
                <c:pt idx="89">
                  <c:v>5.4746797166592307</c:v>
                </c:pt>
                <c:pt idx="90">
                  <c:v>5.5346907772702165</c:v>
                </c:pt>
                <c:pt idx="91">
                  <c:v>5.5947016006217885</c:v>
                </c:pt>
                <c:pt idx="92">
                  <c:v>5.6547121942677148</c:v>
                </c:pt>
                <c:pt idx="93">
                  <c:v>5.7147225654444505</c:v>
                </c:pt>
                <c:pt idx="94">
                  <c:v>5.7747327210876174</c:v>
                </c:pt>
                <c:pt idx="95">
                  <c:v>5.834742667847487</c:v>
                </c:pt>
                <c:pt idx="96">
                  <c:v>5.8947524121034975</c:v>
                </c:pt>
                <c:pt idx="97">
                  <c:v>5.9547619599779127</c:v>
                </c:pt>
              </c:numCache>
            </c:numRef>
          </c:xVal>
          <c:yVal>
            <c:numRef>
              <c:f>Tabelle1!$H$53:$H$150</c:f>
              <c:numCache>
                <c:formatCode>0.0E+00</c:formatCode>
                <c:ptCount val="98"/>
                <c:pt idx="0">
                  <c:v>7200000</c:v>
                </c:pt>
                <c:pt idx="1">
                  <c:v>8500000.0000000019</c:v>
                </c:pt>
                <c:pt idx="2">
                  <c:v>11053125.000000002</c:v>
                </c:pt>
                <c:pt idx="3">
                  <c:v>11409375.000000002</c:v>
                </c:pt>
                <c:pt idx="4">
                  <c:v>11225000.000000002</c:v>
                </c:pt>
                <c:pt idx="5">
                  <c:v>11118750.000000002</c:v>
                </c:pt>
                <c:pt idx="6">
                  <c:v>10906250.000000002</c:v>
                </c:pt>
                <c:pt idx="7">
                  <c:v>10506250.000000002</c:v>
                </c:pt>
                <c:pt idx="8">
                  <c:v>10221875</c:v>
                </c:pt>
                <c:pt idx="9">
                  <c:v>10090625</c:v>
                </c:pt>
                <c:pt idx="10">
                  <c:v>9850000.0000000019</c:v>
                </c:pt>
                <c:pt idx="11">
                  <c:v>9565625</c:v>
                </c:pt>
                <c:pt idx="12">
                  <c:v>9387500.0000000019</c:v>
                </c:pt>
                <c:pt idx="13">
                  <c:v>9171875</c:v>
                </c:pt>
                <c:pt idx="14">
                  <c:v>8890625</c:v>
                </c:pt>
                <c:pt idx="15">
                  <c:v>8612500</c:v>
                </c:pt>
                <c:pt idx="16">
                  <c:v>8409375.0000000019</c:v>
                </c:pt>
                <c:pt idx="17">
                  <c:v>7971875.0000000019</c:v>
                </c:pt>
                <c:pt idx="18">
                  <c:v>7740625.0000000009</c:v>
                </c:pt>
                <c:pt idx="19">
                  <c:v>7528125.0000000009</c:v>
                </c:pt>
                <c:pt idx="20">
                  <c:v>7206250.0000000009</c:v>
                </c:pt>
                <c:pt idx="21">
                  <c:v>6971875.0000000009</c:v>
                </c:pt>
                <c:pt idx="22">
                  <c:v>6668750</c:v>
                </c:pt>
                <c:pt idx="23">
                  <c:v>6421875</c:v>
                </c:pt>
                <c:pt idx="24">
                  <c:v>6290625</c:v>
                </c:pt>
                <c:pt idx="25">
                  <c:v>6128125.0000000009</c:v>
                </c:pt>
                <c:pt idx="26">
                  <c:v>5975000</c:v>
                </c:pt>
                <c:pt idx="27">
                  <c:v>5690625</c:v>
                </c:pt>
                <c:pt idx="28">
                  <c:v>5500000.0000000009</c:v>
                </c:pt>
                <c:pt idx="29">
                  <c:v>5418750</c:v>
                </c:pt>
                <c:pt idx="30">
                  <c:v>5343750</c:v>
                </c:pt>
                <c:pt idx="31">
                  <c:v>4956250.0000000009</c:v>
                </c:pt>
                <c:pt idx="32">
                  <c:v>4881250</c:v>
                </c:pt>
                <c:pt idx="33">
                  <c:v>4709375</c:v>
                </c:pt>
                <c:pt idx="34">
                  <c:v>4356250.0000000009</c:v>
                </c:pt>
                <c:pt idx="35">
                  <c:v>4184375.0000000005</c:v>
                </c:pt>
                <c:pt idx="36">
                  <c:v>4012500.0000000005</c:v>
                </c:pt>
                <c:pt idx="37">
                  <c:v>3896875</c:v>
                </c:pt>
                <c:pt idx="38">
                  <c:v>3703125.0000000005</c:v>
                </c:pt>
                <c:pt idx="39">
                  <c:v>3559375</c:v>
                </c:pt>
                <c:pt idx="40">
                  <c:v>3362500</c:v>
                </c:pt>
                <c:pt idx="41">
                  <c:v>3256250.0000000005</c:v>
                </c:pt>
                <c:pt idx="42">
                  <c:v>3221875.0000000005</c:v>
                </c:pt>
                <c:pt idx="43">
                  <c:v>3037187.5</c:v>
                </c:pt>
                <c:pt idx="44">
                  <c:v>2992187.5000000005</c:v>
                </c:pt>
                <c:pt idx="45">
                  <c:v>2810625.0000000005</c:v>
                </c:pt>
                <c:pt idx="46">
                  <c:v>2685625</c:v>
                </c:pt>
                <c:pt idx="47">
                  <c:v>2522500.0000000005</c:v>
                </c:pt>
                <c:pt idx="48">
                  <c:v>2385312.5000000005</c:v>
                </c:pt>
                <c:pt idx="49">
                  <c:v>2284062.5</c:v>
                </c:pt>
                <c:pt idx="50">
                  <c:v>2177187.5000000005</c:v>
                </c:pt>
                <c:pt idx="51">
                  <c:v>2059062.5000000002</c:v>
                </c:pt>
                <c:pt idx="52">
                  <c:v>1988125.0000000002</c:v>
                </c:pt>
                <c:pt idx="53">
                  <c:v>1914687.5000000002</c:v>
                </c:pt>
                <c:pt idx="54">
                  <c:v>1755312.5000000002</c:v>
                </c:pt>
                <c:pt idx="55">
                  <c:v>1675625</c:v>
                </c:pt>
                <c:pt idx="56">
                  <c:v>1563125</c:v>
                </c:pt>
                <c:pt idx="57">
                  <c:v>1452812.5000000002</c:v>
                </c:pt>
                <c:pt idx="58">
                  <c:v>1362500</c:v>
                </c:pt>
                <c:pt idx="59">
                  <c:v>1280000.0000000002</c:v>
                </c:pt>
                <c:pt idx="60">
                  <c:v>1210312.5</c:v>
                </c:pt>
                <c:pt idx="61">
                  <c:v>1116250</c:v>
                </c:pt>
                <c:pt idx="62">
                  <c:v>1061562.5</c:v>
                </c:pt>
                <c:pt idx="63">
                  <c:v>991562.50000000012</c:v>
                </c:pt>
                <c:pt idx="64">
                  <c:v>937187.50000000012</c:v>
                </c:pt>
                <c:pt idx="65">
                  <c:v>850625</c:v>
                </c:pt>
                <c:pt idx="66">
                  <c:v>795312.50000000023</c:v>
                </c:pt>
                <c:pt idx="67">
                  <c:v>728125.00000000012</c:v>
                </c:pt>
                <c:pt idx="68">
                  <c:v>676562.5</c:v>
                </c:pt>
                <c:pt idx="69">
                  <c:v>617187.50000000012</c:v>
                </c:pt>
                <c:pt idx="70">
                  <c:v>562500</c:v>
                </c:pt>
                <c:pt idx="71">
                  <c:v>511562.50000000006</c:v>
                </c:pt>
                <c:pt idx="72">
                  <c:v>476875.00000000012</c:v>
                </c:pt>
                <c:pt idx="73">
                  <c:v>407812.50000000006</c:v>
                </c:pt>
                <c:pt idx="74">
                  <c:v>389687.50000000006</c:v>
                </c:pt>
                <c:pt idx="75">
                  <c:v>349062.50000000006</c:v>
                </c:pt>
                <c:pt idx="76">
                  <c:v>309562.50000000006</c:v>
                </c:pt>
                <c:pt idx="77">
                  <c:v>270156.25000000006</c:v>
                </c:pt>
                <c:pt idx="78">
                  <c:v>246562.50000000003</c:v>
                </c:pt>
                <c:pt idx="79">
                  <c:v>213312.50000000003</c:v>
                </c:pt>
                <c:pt idx="80">
                  <c:v>183343.75000000003</c:v>
                </c:pt>
                <c:pt idx="81">
                  <c:v>153593.75</c:v>
                </c:pt>
                <c:pt idx="82">
                  <c:v>126812.50000000001</c:v>
                </c:pt>
                <c:pt idx="83">
                  <c:v>115031.25000000003</c:v>
                </c:pt>
                <c:pt idx="84">
                  <c:v>99218.75</c:v>
                </c:pt>
                <c:pt idx="85">
                  <c:v>76812.5</c:v>
                </c:pt>
                <c:pt idx="86">
                  <c:v>64531.250000000007</c:v>
                </c:pt>
                <c:pt idx="87">
                  <c:v>48968.75</c:v>
                </c:pt>
                <c:pt idx="88">
                  <c:v>37156.25</c:v>
                </c:pt>
                <c:pt idx="89">
                  <c:v>31375</c:v>
                </c:pt>
                <c:pt idx="90">
                  <c:v>21118.75</c:v>
                </c:pt>
                <c:pt idx="91">
                  <c:v>13921.875</c:v>
                </c:pt>
                <c:pt idx="92">
                  <c:v>7787.5000000000009</c:v>
                </c:pt>
                <c:pt idx="93">
                  <c:v>6959.3750000000009</c:v>
                </c:pt>
                <c:pt idx="94">
                  <c:v>3067.1875</c:v>
                </c:pt>
                <c:pt idx="95">
                  <c:v>2005.6250000000002</c:v>
                </c:pt>
                <c:pt idx="96">
                  <c:v>590.00000000000011</c:v>
                </c:pt>
                <c:pt idx="97">
                  <c:v>235.93750000000003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2-464E-880D-3E519BE9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79615"/>
        <c:axId val="1358672895"/>
      </c:scatterChart>
      <c:valAx>
        <c:axId val="1358679615"/>
        <c:scaling>
          <c:logBase val="10"/>
          <c:orientation val="minMax"/>
          <c:max val="6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Momentum (GeV/c)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672895"/>
        <c:crosses val="autoZero"/>
        <c:crossBetween val="midCat"/>
      </c:valAx>
      <c:valAx>
        <c:axId val="1358672895"/>
        <c:scaling>
          <c:logBase val="10"/>
          <c:orientation val="minMax"/>
          <c:max val="100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 Intensity (1/s)</a:t>
                </a:r>
              </a:p>
            </c:rich>
          </c:tx>
          <c:layout>
            <c:manualLayout>
              <c:xMode val="edge"/>
              <c:yMode val="edge"/>
              <c:x val="3.3698745950918589E-2"/>
              <c:y val="0.34965598121961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679615"/>
        <c:crossesAt val="1.0000000000000002E-2"/>
        <c:crossBetween val="midCat"/>
        <c:dispUnits>
          <c:custUnit val="1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32</xdr:row>
      <xdr:rowOff>171450</xdr:rowOff>
    </xdr:from>
    <xdr:to>
      <xdr:col>8</xdr:col>
      <xdr:colOff>1352549</xdr:colOff>
      <xdr:row>49</xdr:row>
      <xdr:rowOff>69850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9D7F65-69F4-1B47-53EB-9D45046B3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0.47964</cdr:x>
      <cdr:y>0.35933</cdr:y>
    </cdr:from>
    <cdr:to>
      <cdr:x>0.55361</cdr:x>
      <cdr:y>0.4175</cdr:y>
    </cdr:to>
    <cdr:sp macro="" textlink="">
      <cdr:nvSpPr>
        <cdr:cNvPr id="3" name="Sprechblase: rechteckig 2">
          <a:extLst xmlns:a="http://schemas.openxmlformats.org/drawingml/2006/main">
            <a:ext uri="{FF2B5EF4-FFF2-40B4-BE49-F238E27FC236}">
              <a16:creationId xmlns:a16="http://schemas.microsoft.com/office/drawing/2014/main" id="{8220025F-352E-828D-313C-10C11F69CDF3}"/>
            </a:ext>
          </a:extLst>
        </cdr:cNvPr>
        <cdr:cNvSpPr/>
      </cdr:nvSpPr>
      <cdr:spPr>
        <a:xfrm xmlns:a="http://schemas.openxmlformats.org/drawingml/2006/main">
          <a:off x="2804410" y="1091919"/>
          <a:ext cx="432496" cy="176765"/>
        </a:xfrm>
        <a:prstGeom xmlns:a="http://schemas.openxmlformats.org/drawingml/2006/main" prst="wedgeRectCallout">
          <a:avLst>
            <a:gd name="adj1" fmla="val -53237"/>
            <a:gd name="adj2" fmla="val 118312"/>
          </a:avLst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0"/>
        <a:lstStyle xmlns:a="http://schemas.openxmlformats.org/drawingml/2006/main"/>
        <a:p xmlns:a="http://schemas.openxmlformats.org/drawingml/2006/main">
          <a:pPr algn="ctr"/>
          <a:r>
            <a:rPr lang="de-DE"/>
            <a:t>JLab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5454357-606A-406B-A21B-4C789806B1B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BinNumber" tableColumnId="2"/>
      <queryTableField id="3" name="BinWidth (GeV)" tableColumnId="3"/>
      <queryTableField id="4" name="BinCenter (x - EKin) [GeV]" tableColumnId="4"/>
      <queryTableField id="5" name="BinContent (y - #) [mu/EOT]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508E8-C43C-4CB2-9F5E-59E2360470D1}" name="muons_concrete_exit_11_GeV" displayName="muons_concrete_exit_11_GeV" ref="A1:E101" tableType="queryTable" totalsRowShown="0">
  <autoFilter ref="A1:E101" xr:uid="{016508E8-C43C-4CB2-9F5E-59E2360470D1}"/>
  <tableColumns count="5">
    <tableColumn id="1" xr3:uid="{EF384624-5066-4419-8CCD-059E6E6B9A12}" uniqueName="1" name="Column1" queryTableFieldId="1"/>
    <tableColumn id="2" xr3:uid="{3036A487-206A-4C22-A990-9D7585E24FFE}" uniqueName="2" name="BinNumber" queryTableFieldId="2"/>
    <tableColumn id="3" xr3:uid="{D0652B25-5D4F-4148-B355-4BC99B6E5E6F}" uniqueName="3" name="BinWidth (GeV)" queryTableFieldId="3"/>
    <tableColumn id="4" xr3:uid="{0B6AE904-7B19-40E4-BD89-EA3C51134EC5}" uniqueName="4" name="BinCenter (x - EKin) [GeV]" queryTableFieldId="4"/>
    <tableColumn id="5" xr3:uid="{E3DE5F38-D658-4511-BFF7-6D01A8AB5011}" uniqueName="5" name="BinContent (y - #) [mu/EOT]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ink.springer.com/article/10.1140/epjc/s10052-017-4633-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"/>
  <sheetViews>
    <sheetView tabSelected="1" zoomScale="70" zoomScaleNormal="70" workbookViewId="0">
      <selection activeCell="J29" sqref="J29:J30"/>
    </sheetView>
  </sheetViews>
  <sheetFormatPr defaultColWidth="8.77734375" defaultRowHeight="14.4" x14ac:dyDescent="0.3"/>
  <cols>
    <col min="1" max="1" width="14.33203125" customWidth="1"/>
    <col min="2" max="2" width="22.33203125" customWidth="1"/>
    <col min="3" max="3" width="26.88671875" customWidth="1"/>
    <col min="4" max="4" width="18.6640625" customWidth="1"/>
    <col min="5" max="5" width="17.33203125" customWidth="1"/>
    <col min="6" max="7" width="11" customWidth="1"/>
    <col min="8" max="8" width="10.77734375" customWidth="1"/>
    <col min="9" max="9" width="20.109375" customWidth="1"/>
  </cols>
  <sheetData>
    <row r="1" spans="1:13" x14ac:dyDescent="0.3">
      <c r="D1" t="s">
        <v>64</v>
      </c>
      <c r="E1" t="s">
        <v>27</v>
      </c>
    </row>
    <row r="2" spans="1:13" ht="28.8" x14ac:dyDescent="0.3">
      <c r="B2" s="1" t="s">
        <v>9</v>
      </c>
      <c r="C2" s="1" t="s">
        <v>1</v>
      </c>
      <c r="D2" s="1" t="s">
        <v>4</v>
      </c>
      <c r="E2" s="5" t="s">
        <v>28</v>
      </c>
      <c r="F2" s="5" t="s">
        <v>56</v>
      </c>
      <c r="G2" s="5" t="s">
        <v>69</v>
      </c>
      <c r="H2" s="5" t="s">
        <v>57</v>
      </c>
      <c r="I2" s="1" t="s">
        <v>48</v>
      </c>
      <c r="J2" s="1" t="s">
        <v>10</v>
      </c>
    </row>
    <row r="3" spans="1:13" x14ac:dyDescent="0.3">
      <c r="A3" s="13" t="s">
        <v>67</v>
      </c>
      <c r="B3" s="3" t="s">
        <v>0</v>
      </c>
      <c r="C3" s="3" t="s">
        <v>2</v>
      </c>
      <c r="D3" s="3" t="s">
        <v>23</v>
      </c>
      <c r="E3" s="14" t="s">
        <v>29</v>
      </c>
      <c r="F3" s="15">
        <v>28</v>
      </c>
      <c r="G3" s="19">
        <f>F3/1000</f>
        <v>2.8000000000000001E-2</v>
      </c>
      <c r="H3" s="12">
        <v>1900000</v>
      </c>
      <c r="I3" s="3"/>
      <c r="J3" s="3" t="s">
        <v>3</v>
      </c>
      <c r="K3" s="3"/>
      <c r="L3" s="3"/>
      <c r="M3" s="3"/>
    </row>
    <row r="4" spans="1:13" x14ac:dyDescent="0.3">
      <c r="A4" s="3"/>
      <c r="B4" s="3" t="s">
        <v>0</v>
      </c>
      <c r="C4" s="3" t="s">
        <v>6</v>
      </c>
      <c r="D4" s="3" t="s">
        <v>23</v>
      </c>
      <c r="E4" s="14" t="s">
        <v>30</v>
      </c>
      <c r="F4" s="15">
        <v>28</v>
      </c>
      <c r="G4" s="19">
        <f t="shared" ref="G4:G22" si="0">F4/1000</f>
        <v>2.8000000000000001E-2</v>
      </c>
      <c r="H4" s="12">
        <v>2100000</v>
      </c>
      <c r="I4" s="3"/>
      <c r="J4" s="3" t="s">
        <v>83</v>
      </c>
      <c r="K4" s="3"/>
      <c r="L4" s="3"/>
      <c r="M4" s="3"/>
    </row>
    <row r="5" spans="1:13" x14ac:dyDescent="0.3">
      <c r="A5" s="3"/>
      <c r="B5" s="3" t="s">
        <v>0</v>
      </c>
      <c r="C5" s="3" t="s">
        <v>7</v>
      </c>
      <c r="D5" s="3" t="s">
        <v>23</v>
      </c>
      <c r="E5" s="14" t="s">
        <v>31</v>
      </c>
      <c r="F5" s="15">
        <v>28</v>
      </c>
      <c r="G5" s="19">
        <f t="shared" si="0"/>
        <v>2.8000000000000001E-2</v>
      </c>
      <c r="H5" s="12">
        <v>180000</v>
      </c>
      <c r="I5" s="3"/>
      <c r="J5" s="3" t="s">
        <v>84</v>
      </c>
      <c r="K5" s="3"/>
      <c r="L5" s="3"/>
      <c r="M5" s="3"/>
    </row>
    <row r="6" spans="1:13" x14ac:dyDescent="0.3">
      <c r="A6" s="3"/>
      <c r="B6" s="3" t="s">
        <v>0</v>
      </c>
      <c r="C6" s="3" t="s">
        <v>8</v>
      </c>
      <c r="D6" s="3" t="s">
        <v>47</v>
      </c>
      <c r="E6" s="14" t="s">
        <v>32</v>
      </c>
      <c r="F6" s="15">
        <v>70</v>
      </c>
      <c r="G6" s="19">
        <f t="shared" si="0"/>
        <v>7.0000000000000007E-2</v>
      </c>
      <c r="H6" s="12">
        <f>1400000</f>
        <v>1400000</v>
      </c>
      <c r="I6" s="3"/>
      <c r="J6" s="16"/>
      <c r="K6" s="3"/>
      <c r="L6" s="3"/>
      <c r="M6" s="3"/>
    </row>
    <row r="7" spans="1:13" x14ac:dyDescent="0.3">
      <c r="A7" s="3"/>
      <c r="B7" s="3" t="s">
        <v>22</v>
      </c>
      <c r="C7" s="3" t="s">
        <v>11</v>
      </c>
      <c r="D7" s="3" t="s">
        <v>45</v>
      </c>
      <c r="E7" s="14" t="s">
        <v>43</v>
      </c>
      <c r="F7" s="15">
        <v>28</v>
      </c>
      <c r="G7" s="19">
        <f t="shared" si="0"/>
        <v>2.8000000000000001E-2</v>
      </c>
      <c r="H7" s="12">
        <v>500000000</v>
      </c>
      <c r="I7" s="3"/>
      <c r="J7" s="24" t="s">
        <v>90</v>
      </c>
      <c r="K7" s="3"/>
      <c r="L7" s="3"/>
      <c r="M7" s="3"/>
    </row>
    <row r="8" spans="1:13" x14ac:dyDescent="0.3">
      <c r="A8" s="3"/>
      <c r="B8" s="3" t="s">
        <v>22</v>
      </c>
      <c r="C8" s="3" t="s">
        <v>13</v>
      </c>
      <c r="D8" s="3" t="s">
        <v>45</v>
      </c>
      <c r="E8" s="17" t="s">
        <v>42</v>
      </c>
      <c r="F8" s="15">
        <v>300</v>
      </c>
      <c r="G8" s="19">
        <f t="shared" si="0"/>
        <v>0.3</v>
      </c>
      <c r="H8" s="12">
        <v>1000000</v>
      </c>
      <c r="I8" s="3" t="s">
        <v>55</v>
      </c>
      <c r="J8" s="3" t="s">
        <v>12</v>
      </c>
      <c r="K8" s="3"/>
      <c r="L8" s="3"/>
      <c r="M8" s="3"/>
    </row>
    <row r="9" spans="1:13" x14ac:dyDescent="0.3">
      <c r="A9" s="3"/>
      <c r="B9" s="3" t="s">
        <v>22</v>
      </c>
      <c r="C9" s="3" t="s">
        <v>14</v>
      </c>
      <c r="D9" s="3" t="s">
        <v>23</v>
      </c>
      <c r="E9" s="14" t="s">
        <v>33</v>
      </c>
      <c r="F9" s="15">
        <v>170</v>
      </c>
      <c r="G9" s="19">
        <f t="shared" si="0"/>
        <v>0.17</v>
      </c>
      <c r="H9" s="12">
        <v>30000000</v>
      </c>
      <c r="I9" s="3"/>
      <c r="J9" s="3"/>
      <c r="K9" s="3"/>
      <c r="L9" s="3"/>
      <c r="M9" s="3"/>
    </row>
    <row r="10" spans="1:13" x14ac:dyDescent="0.3">
      <c r="A10" s="3"/>
      <c r="B10" s="3" t="s">
        <v>22</v>
      </c>
      <c r="C10" s="3" t="s">
        <v>15</v>
      </c>
      <c r="D10" s="3" t="s">
        <v>23</v>
      </c>
      <c r="E10" s="14" t="s">
        <v>33</v>
      </c>
      <c r="F10" s="15">
        <v>28</v>
      </c>
      <c r="G10" s="19">
        <f t="shared" si="0"/>
        <v>2.8000000000000001E-2</v>
      </c>
      <c r="H10" s="12">
        <v>3000000</v>
      </c>
      <c r="I10" s="3"/>
      <c r="J10" s="3"/>
      <c r="K10" s="3"/>
      <c r="L10" s="3"/>
      <c r="M10" s="3"/>
    </row>
    <row r="11" spans="1:13" x14ac:dyDescent="0.3">
      <c r="A11" s="3"/>
      <c r="B11" s="3" t="s">
        <v>22</v>
      </c>
      <c r="C11" s="3" t="s">
        <v>16</v>
      </c>
      <c r="D11" s="3" t="s">
        <v>23</v>
      </c>
      <c r="E11" s="14" t="s">
        <v>33</v>
      </c>
      <c r="F11" s="15">
        <v>28</v>
      </c>
      <c r="G11" s="19">
        <f t="shared" si="0"/>
        <v>2.8000000000000001E-2</v>
      </c>
      <c r="H11" s="12">
        <v>400000000</v>
      </c>
      <c r="I11" s="3"/>
      <c r="J11" s="3"/>
      <c r="K11" s="3"/>
      <c r="L11" s="3"/>
      <c r="M11" s="3"/>
    </row>
    <row r="12" spans="1:13" x14ac:dyDescent="0.3">
      <c r="A12" s="3"/>
      <c r="B12" s="3" t="s">
        <v>22</v>
      </c>
      <c r="C12" s="3" t="s">
        <v>17</v>
      </c>
      <c r="D12" s="3" t="s">
        <v>35</v>
      </c>
      <c r="E12" s="14" t="s">
        <v>34</v>
      </c>
      <c r="F12" s="15">
        <v>300</v>
      </c>
      <c r="G12" s="19">
        <f t="shared" si="0"/>
        <v>0.3</v>
      </c>
      <c r="H12" s="12">
        <v>60000000</v>
      </c>
      <c r="I12" s="3"/>
      <c r="J12" s="3"/>
      <c r="K12" s="3"/>
      <c r="L12" s="3"/>
      <c r="M12" s="3"/>
    </row>
    <row r="13" spans="1:13" x14ac:dyDescent="0.3">
      <c r="A13" s="3"/>
      <c r="B13" s="3" t="s">
        <v>18</v>
      </c>
      <c r="C13" s="3" t="s">
        <v>20</v>
      </c>
      <c r="D13" s="3" t="s">
        <v>23</v>
      </c>
      <c r="E13" s="4">
        <v>30</v>
      </c>
      <c r="F13" s="4">
        <v>28</v>
      </c>
      <c r="G13" s="19">
        <f t="shared" si="0"/>
        <v>2.8000000000000001E-2</v>
      </c>
      <c r="H13" s="12">
        <v>30000000</v>
      </c>
      <c r="I13" s="3"/>
      <c r="J13" s="3" t="s">
        <v>40</v>
      </c>
      <c r="K13" s="3"/>
      <c r="L13" s="3"/>
      <c r="M13" s="3"/>
    </row>
    <row r="14" spans="1:13" x14ac:dyDescent="0.3">
      <c r="A14" s="3"/>
      <c r="B14" s="3" t="s">
        <v>18</v>
      </c>
      <c r="C14" s="3" t="s">
        <v>20</v>
      </c>
      <c r="D14" s="3" t="s">
        <v>24</v>
      </c>
      <c r="E14" s="4">
        <v>60</v>
      </c>
      <c r="F14" s="4">
        <v>60</v>
      </c>
      <c r="G14" s="19">
        <f t="shared" si="0"/>
        <v>0.06</v>
      </c>
      <c r="H14" s="12">
        <v>1000000</v>
      </c>
      <c r="I14" s="3" t="s">
        <v>58</v>
      </c>
      <c r="J14" s="3" t="s">
        <v>85</v>
      </c>
      <c r="K14" s="3"/>
      <c r="L14" s="3"/>
      <c r="M14" s="3"/>
    </row>
    <row r="15" spans="1:13" x14ac:dyDescent="0.3">
      <c r="A15" s="3"/>
      <c r="B15" s="3" t="s">
        <v>18</v>
      </c>
      <c r="C15" s="3" t="s">
        <v>19</v>
      </c>
      <c r="D15" s="3" t="s">
        <v>25</v>
      </c>
      <c r="E15" s="4">
        <v>30</v>
      </c>
      <c r="F15" s="4">
        <v>28</v>
      </c>
      <c r="G15" s="19">
        <f t="shared" si="0"/>
        <v>2.8000000000000001E-2</v>
      </c>
      <c r="H15" s="12">
        <v>10000000</v>
      </c>
      <c r="I15" s="3"/>
      <c r="J15" s="3" t="s">
        <v>85</v>
      </c>
      <c r="K15" s="3"/>
      <c r="L15" s="3"/>
      <c r="M15" s="3"/>
    </row>
    <row r="16" spans="1:13" x14ac:dyDescent="0.3">
      <c r="A16" s="3"/>
      <c r="B16" s="3" t="s">
        <v>18</v>
      </c>
      <c r="C16" s="3" t="s">
        <v>21</v>
      </c>
      <c r="D16" s="3" t="s">
        <v>36</v>
      </c>
      <c r="E16" s="3" t="s">
        <v>26</v>
      </c>
      <c r="F16" s="4">
        <v>1</v>
      </c>
      <c r="G16" s="19">
        <f t="shared" si="0"/>
        <v>1E-3</v>
      </c>
      <c r="H16" s="12">
        <v>10000</v>
      </c>
      <c r="I16" s="3" t="s">
        <v>59</v>
      </c>
      <c r="J16" s="3" t="s">
        <v>86</v>
      </c>
      <c r="K16" s="3"/>
      <c r="L16" s="3"/>
      <c r="M16" s="3"/>
    </row>
    <row r="17" spans="1:13" x14ac:dyDescent="0.3">
      <c r="A17" s="3"/>
      <c r="B17" s="3" t="s">
        <v>18</v>
      </c>
      <c r="C17" s="3" t="s">
        <v>21</v>
      </c>
      <c r="D17" s="3" t="s">
        <v>35</v>
      </c>
      <c r="E17" s="17" t="s">
        <v>37</v>
      </c>
      <c r="F17" s="4">
        <v>1</v>
      </c>
      <c r="G17" s="19">
        <f t="shared" si="0"/>
        <v>1E-3</v>
      </c>
      <c r="H17" s="12">
        <v>1000000</v>
      </c>
      <c r="I17" s="3" t="s">
        <v>58</v>
      </c>
      <c r="J17" s="3"/>
      <c r="K17" s="3"/>
      <c r="L17" s="3"/>
      <c r="M17" s="3"/>
    </row>
    <row r="18" spans="1:13" x14ac:dyDescent="0.3">
      <c r="A18" s="3"/>
      <c r="B18" s="3" t="s">
        <v>38</v>
      </c>
      <c r="C18" s="3"/>
      <c r="D18" s="3" t="s">
        <v>23</v>
      </c>
      <c r="E18" s="4">
        <v>30</v>
      </c>
      <c r="F18" s="4">
        <v>28</v>
      </c>
      <c r="G18" s="19">
        <f t="shared" si="0"/>
        <v>2.8000000000000001E-2</v>
      </c>
      <c r="H18" s="12">
        <v>1000000</v>
      </c>
      <c r="I18" s="3"/>
      <c r="J18" s="24" t="s">
        <v>87</v>
      </c>
      <c r="K18" s="3"/>
      <c r="L18" s="3"/>
      <c r="M18" s="3"/>
    </row>
    <row r="19" spans="1:13" x14ac:dyDescent="0.3">
      <c r="A19" s="3"/>
      <c r="B19" s="3" t="s">
        <v>38</v>
      </c>
      <c r="C19" s="3"/>
      <c r="D19" s="3" t="s">
        <v>39</v>
      </c>
      <c r="E19" s="4">
        <v>30</v>
      </c>
      <c r="F19" s="4">
        <v>1</v>
      </c>
      <c r="G19" s="19">
        <f t="shared" si="0"/>
        <v>1E-3</v>
      </c>
      <c r="H19" s="12">
        <v>20</v>
      </c>
      <c r="I19" s="3"/>
      <c r="J19" t="s">
        <v>79</v>
      </c>
      <c r="K19" s="3"/>
      <c r="L19" s="3"/>
      <c r="M19" s="3"/>
    </row>
    <row r="20" spans="1:13" x14ac:dyDescent="0.3">
      <c r="B20" s="3" t="s">
        <v>38</v>
      </c>
      <c r="D20" s="3" t="s">
        <v>5</v>
      </c>
      <c r="E20" t="s">
        <v>82</v>
      </c>
      <c r="F20" s="4">
        <v>60</v>
      </c>
      <c r="G20" s="19">
        <f t="shared" si="0"/>
        <v>0.06</v>
      </c>
      <c r="H20" s="10">
        <v>400000</v>
      </c>
    </row>
    <row r="21" spans="1:13" x14ac:dyDescent="0.3">
      <c r="B21" s="3" t="s">
        <v>38</v>
      </c>
      <c r="D21" s="3" t="s">
        <v>80</v>
      </c>
      <c r="E21" t="s">
        <v>82</v>
      </c>
      <c r="F21" s="4">
        <v>60</v>
      </c>
      <c r="G21" s="19">
        <f t="shared" si="0"/>
        <v>0.06</v>
      </c>
      <c r="H21" s="10">
        <v>60000</v>
      </c>
    </row>
    <row r="22" spans="1:13" x14ac:dyDescent="0.3">
      <c r="B22" s="3" t="s">
        <v>38</v>
      </c>
      <c r="D22" s="3" t="s">
        <v>81</v>
      </c>
      <c r="E22" t="s">
        <v>82</v>
      </c>
      <c r="F22" s="4">
        <v>27</v>
      </c>
      <c r="G22" s="19">
        <f t="shared" si="0"/>
        <v>2.7E-2</v>
      </c>
      <c r="H22" s="10">
        <v>1500000</v>
      </c>
    </row>
    <row r="23" spans="1:13" x14ac:dyDescent="0.3">
      <c r="B23" s="3" t="s">
        <v>75</v>
      </c>
      <c r="C23" s="3" t="s">
        <v>76</v>
      </c>
      <c r="D23" s="3" t="s">
        <v>77</v>
      </c>
      <c r="E23" s="4">
        <v>80</v>
      </c>
      <c r="F23" s="4">
        <v>29</v>
      </c>
      <c r="G23" s="19">
        <f t="shared" ref="G23:G28" si="1">F23/1000</f>
        <v>2.9000000000000001E-2</v>
      </c>
      <c r="H23" s="10">
        <v>100000</v>
      </c>
      <c r="J23" s="24" t="s">
        <v>88</v>
      </c>
    </row>
    <row r="24" spans="1:13" x14ac:dyDescent="0.3">
      <c r="B24" s="3" t="s">
        <v>75</v>
      </c>
      <c r="C24" s="3" t="s">
        <v>76</v>
      </c>
      <c r="D24" s="3" t="s">
        <v>78</v>
      </c>
      <c r="E24" s="4">
        <v>80</v>
      </c>
      <c r="F24" s="4">
        <v>60</v>
      </c>
      <c r="G24" s="19">
        <f t="shared" si="1"/>
        <v>0.06</v>
      </c>
      <c r="H24" s="10">
        <v>20000</v>
      </c>
      <c r="J24" t="s">
        <v>89</v>
      </c>
    </row>
    <row r="25" spans="1:13" ht="28.8" x14ac:dyDescent="0.3">
      <c r="A25" s="1" t="s">
        <v>66</v>
      </c>
      <c r="B25" t="s">
        <v>95</v>
      </c>
      <c r="C25" t="s">
        <v>102</v>
      </c>
      <c r="D25" s="27" t="s">
        <v>101</v>
      </c>
      <c r="E25" s="8" t="s">
        <v>54</v>
      </c>
      <c r="F25" s="8">
        <v>160000</v>
      </c>
      <c r="G25" s="19">
        <f t="shared" si="1"/>
        <v>160</v>
      </c>
      <c r="H25" s="11">
        <v>13000000</v>
      </c>
      <c r="I25" s="7" t="s">
        <v>46</v>
      </c>
      <c r="J25" t="s">
        <v>93</v>
      </c>
      <c r="K25" t="s">
        <v>94</v>
      </c>
    </row>
    <row r="26" spans="1:13" x14ac:dyDescent="0.3">
      <c r="B26" s="3" t="s">
        <v>96</v>
      </c>
      <c r="C26" t="s">
        <v>97</v>
      </c>
      <c r="D26" s="27" t="s">
        <v>101</v>
      </c>
      <c r="E26" t="s">
        <v>100</v>
      </c>
      <c r="F26" s="15">
        <v>12000</v>
      </c>
      <c r="G26" s="25">
        <v>12</v>
      </c>
      <c r="H26" s="10">
        <v>1000000</v>
      </c>
      <c r="I26" t="s">
        <v>99</v>
      </c>
      <c r="J26" t="s">
        <v>98</v>
      </c>
    </row>
    <row r="27" spans="1:13" x14ac:dyDescent="0.3">
      <c r="B27" t="s">
        <v>22</v>
      </c>
      <c r="C27" t="s">
        <v>60</v>
      </c>
      <c r="D27" t="s">
        <v>5</v>
      </c>
      <c r="E27" s="6" t="s">
        <v>44</v>
      </c>
      <c r="F27" s="8">
        <v>160000</v>
      </c>
      <c r="G27" s="19">
        <f>F27/1000</f>
        <v>160</v>
      </c>
      <c r="H27" s="11">
        <v>3300000</v>
      </c>
      <c r="I27" t="s">
        <v>53</v>
      </c>
      <c r="J27" t="s">
        <v>12</v>
      </c>
    </row>
    <row r="28" spans="1:13" ht="15.6" x14ac:dyDescent="0.3">
      <c r="B28" t="s">
        <v>61</v>
      </c>
      <c r="C28" t="s">
        <v>51</v>
      </c>
      <c r="D28" t="s">
        <v>103</v>
      </c>
      <c r="E28" s="2">
        <v>3100</v>
      </c>
      <c r="F28" s="2">
        <v>3100</v>
      </c>
      <c r="G28" s="19">
        <f>F28/1000</f>
        <v>3.1</v>
      </c>
      <c r="H28" s="11">
        <v>10000000</v>
      </c>
      <c r="I28" s="9" t="s">
        <v>52</v>
      </c>
      <c r="J28" t="s">
        <v>91</v>
      </c>
      <c r="K28" t="s">
        <v>92</v>
      </c>
    </row>
    <row r="29" spans="1:13" x14ac:dyDescent="0.3">
      <c r="A29" s="1" t="s">
        <v>65</v>
      </c>
      <c r="B29" s="3" t="s">
        <v>62</v>
      </c>
      <c r="C29" t="s">
        <v>63</v>
      </c>
      <c r="D29" s="26" t="s">
        <v>101</v>
      </c>
      <c r="E29" s="4">
        <v>5000</v>
      </c>
      <c r="F29" s="4">
        <v>235</v>
      </c>
      <c r="G29" s="19">
        <f>F29/1000</f>
        <v>0.23499999999999999</v>
      </c>
      <c r="H29" s="12">
        <v>100000000</v>
      </c>
    </row>
    <row r="30" spans="1:13" x14ac:dyDescent="0.3">
      <c r="B30" t="s">
        <v>49</v>
      </c>
      <c r="F30" s="8"/>
      <c r="G30" s="19"/>
      <c r="H30" s="11"/>
      <c r="I30" s="10"/>
    </row>
    <row r="31" spans="1:13" x14ac:dyDescent="0.3">
      <c r="B31" s="24" t="s">
        <v>41</v>
      </c>
      <c r="F31" s="8"/>
      <c r="G31" s="19"/>
      <c r="H31" s="11"/>
      <c r="I31" s="10"/>
      <c r="J31" t="s">
        <v>41</v>
      </c>
    </row>
    <row r="32" spans="1:13" x14ac:dyDescent="0.3">
      <c r="B32" t="s">
        <v>50</v>
      </c>
      <c r="F32" s="8"/>
      <c r="G32" s="19"/>
      <c r="H32" s="11"/>
      <c r="I32" s="10"/>
    </row>
    <row r="46" spans="5:8" x14ac:dyDescent="0.3">
      <c r="E46" s="6"/>
      <c r="F46" s="8"/>
      <c r="G46" s="8"/>
      <c r="H46" s="10"/>
    </row>
    <row r="51" spans="6:9" x14ac:dyDescent="0.3">
      <c r="G51">
        <v>0.1057</v>
      </c>
    </row>
    <row r="53" spans="6:9" x14ac:dyDescent="0.3">
      <c r="F53" s="20">
        <v>3</v>
      </c>
      <c r="G53">
        <f>SQRT((F53/100+$G$51)^2-($G$51)^2)</f>
        <v>8.5099941245573102E-2</v>
      </c>
      <c r="H53" s="11">
        <f>I53*0.00005/1.6E-19/1000</f>
        <v>7200000</v>
      </c>
      <c r="I53" s="21">
        <v>2.304E-5</v>
      </c>
    </row>
    <row r="54" spans="6:9" x14ac:dyDescent="0.3">
      <c r="F54" s="22">
        <v>9</v>
      </c>
      <c r="G54">
        <f t="shared" ref="G54:G117" si="2">SQRT((F54/100+$G$51)^2-($G$51)^2)</f>
        <v>0.16469972677572964</v>
      </c>
      <c r="H54" s="11">
        <f t="shared" ref="H54:H117" si="3">I54*0.00005/1.6E-19/1000</f>
        <v>8500000.0000000019</v>
      </c>
      <c r="I54" s="23">
        <v>2.72E-5</v>
      </c>
    </row>
    <row r="55" spans="6:9" x14ac:dyDescent="0.3">
      <c r="F55" s="20">
        <v>15</v>
      </c>
      <c r="G55">
        <f t="shared" si="2"/>
        <v>0.23283041038489793</v>
      </c>
      <c r="H55" s="11">
        <f t="shared" si="3"/>
        <v>11053125.000000002</v>
      </c>
      <c r="I55" s="21">
        <v>3.5370000000000002E-5</v>
      </c>
    </row>
    <row r="56" spans="6:9" x14ac:dyDescent="0.3">
      <c r="F56" s="22">
        <v>21</v>
      </c>
      <c r="G56">
        <f t="shared" si="2"/>
        <v>0.29747941105226089</v>
      </c>
      <c r="H56" s="11">
        <f t="shared" si="3"/>
        <v>11409375.000000002</v>
      </c>
      <c r="I56" s="23">
        <v>3.6510000000000001E-5</v>
      </c>
    </row>
    <row r="57" spans="6:9" x14ac:dyDescent="0.3">
      <c r="F57" s="20">
        <v>27</v>
      </c>
      <c r="G57">
        <f t="shared" si="2"/>
        <v>0.36052461774475264</v>
      </c>
      <c r="H57" s="11">
        <f t="shared" si="3"/>
        <v>11225000.000000002</v>
      </c>
      <c r="I57" s="21">
        <v>3.5920000000000002E-5</v>
      </c>
    </row>
    <row r="58" spans="6:9" x14ac:dyDescent="0.3">
      <c r="F58" s="22">
        <v>33</v>
      </c>
      <c r="G58">
        <f t="shared" si="2"/>
        <v>0.42268427933860991</v>
      </c>
      <c r="H58" s="11">
        <f t="shared" si="3"/>
        <v>11118750.000000002</v>
      </c>
      <c r="I58" s="23">
        <v>3.5580000000000002E-5</v>
      </c>
    </row>
    <row r="59" spans="6:9" x14ac:dyDescent="0.3">
      <c r="F59" s="20">
        <v>39</v>
      </c>
      <c r="G59">
        <f t="shared" si="2"/>
        <v>0.48429949411495365</v>
      </c>
      <c r="H59" s="11">
        <f t="shared" si="3"/>
        <v>10906250.000000002</v>
      </c>
      <c r="I59" s="21">
        <v>3.4900000000000001E-5</v>
      </c>
    </row>
    <row r="60" spans="6:9" x14ac:dyDescent="0.3">
      <c r="F60" s="22">
        <v>45</v>
      </c>
      <c r="G60">
        <f t="shared" si="2"/>
        <v>0.54555476352058374</v>
      </c>
      <c r="H60" s="11">
        <f t="shared" si="3"/>
        <v>10506250.000000002</v>
      </c>
      <c r="I60" s="23">
        <v>3.362E-5</v>
      </c>
    </row>
    <row r="61" spans="6:9" x14ac:dyDescent="0.3">
      <c r="F61" s="20">
        <v>51</v>
      </c>
      <c r="G61">
        <f t="shared" si="2"/>
        <v>0.60655914798146449</v>
      </c>
      <c r="H61" s="11">
        <f t="shared" si="3"/>
        <v>10221875</v>
      </c>
      <c r="I61" s="21">
        <v>3.2709999999999997E-5</v>
      </c>
    </row>
    <row r="62" spans="6:9" x14ac:dyDescent="0.3">
      <c r="F62" s="22">
        <v>57</v>
      </c>
      <c r="G62">
        <f t="shared" si="2"/>
        <v>0.66738145014676575</v>
      </c>
      <c r="H62" s="11">
        <f t="shared" si="3"/>
        <v>10090625</v>
      </c>
      <c r="I62" s="23">
        <v>3.2289999999999997E-5</v>
      </c>
    </row>
    <row r="63" spans="6:9" x14ac:dyDescent="0.3">
      <c r="F63" s="20">
        <v>63</v>
      </c>
      <c r="G63">
        <f t="shared" si="2"/>
        <v>0.72806730458110813</v>
      </c>
      <c r="H63" s="11">
        <f t="shared" si="3"/>
        <v>9850000.0000000019</v>
      </c>
      <c r="I63" s="21">
        <v>3.1520000000000003E-5</v>
      </c>
    </row>
    <row r="64" spans="6:9" x14ac:dyDescent="0.3">
      <c r="F64" s="22">
        <v>69</v>
      </c>
      <c r="G64">
        <f t="shared" si="2"/>
        <v>0.78864821054764334</v>
      </c>
      <c r="H64" s="11">
        <f t="shared" si="3"/>
        <v>9565625</v>
      </c>
      <c r="I64" s="23">
        <v>3.061E-5</v>
      </c>
    </row>
    <row r="65" spans="6:9" x14ac:dyDescent="0.3">
      <c r="F65" s="20">
        <v>75</v>
      </c>
      <c r="G65">
        <f t="shared" si="2"/>
        <v>0.84914663044729799</v>
      </c>
      <c r="H65" s="11">
        <f t="shared" si="3"/>
        <v>9387500.0000000019</v>
      </c>
      <c r="I65" s="21">
        <v>3.004E-5</v>
      </c>
    </row>
    <row r="66" spans="6:9" x14ac:dyDescent="0.3">
      <c r="F66" s="22">
        <v>81</v>
      </c>
      <c r="G66">
        <f t="shared" si="2"/>
        <v>0.90957902350483</v>
      </c>
      <c r="H66" s="11">
        <f t="shared" si="3"/>
        <v>9171875</v>
      </c>
      <c r="I66" s="23">
        <v>2.9349999999999999E-5</v>
      </c>
    </row>
    <row r="67" spans="6:9" x14ac:dyDescent="0.3">
      <c r="F67" s="20">
        <v>87</v>
      </c>
      <c r="G67">
        <f t="shared" si="2"/>
        <v>0.96995773103780147</v>
      </c>
      <c r="H67" s="11">
        <f t="shared" si="3"/>
        <v>8890625</v>
      </c>
      <c r="I67" s="21">
        <v>2.845E-5</v>
      </c>
    </row>
    <row r="68" spans="6:9" x14ac:dyDescent="0.3">
      <c r="F68" s="22">
        <v>93</v>
      </c>
      <c r="G68">
        <f t="shared" si="2"/>
        <v>1.0302921915650918</v>
      </c>
      <c r="H68" s="11">
        <f t="shared" si="3"/>
        <v>8612500</v>
      </c>
      <c r="I68" s="23">
        <v>2.756E-5</v>
      </c>
    </row>
    <row r="69" spans="6:9" x14ac:dyDescent="0.3">
      <c r="F69" s="20">
        <v>99</v>
      </c>
      <c r="G69">
        <f t="shared" si="2"/>
        <v>1.0905897487139697</v>
      </c>
      <c r="H69" s="11">
        <f t="shared" si="3"/>
        <v>8409375.0000000019</v>
      </c>
      <c r="I69" s="21">
        <v>2.6910000000000002E-5</v>
      </c>
    </row>
    <row r="70" spans="6:9" x14ac:dyDescent="0.3">
      <c r="F70" s="22">
        <v>105</v>
      </c>
      <c r="G70">
        <f t="shared" si="2"/>
        <v>1.150856203007135</v>
      </c>
      <c r="H70" s="11">
        <f t="shared" si="3"/>
        <v>7971875.0000000019</v>
      </c>
      <c r="I70" s="23">
        <v>2.5510000000000001E-5</v>
      </c>
    </row>
    <row r="71" spans="6:9" x14ac:dyDescent="0.3">
      <c r="F71" s="20">
        <v>111</v>
      </c>
      <c r="G71">
        <f t="shared" si="2"/>
        <v>1.2110961976655694</v>
      </c>
      <c r="H71" s="11">
        <f t="shared" si="3"/>
        <v>7740625.0000000009</v>
      </c>
      <c r="I71" s="21">
        <v>2.4769999999999998E-5</v>
      </c>
    </row>
    <row r="72" spans="6:9" x14ac:dyDescent="0.3">
      <c r="F72" s="22">
        <v>117</v>
      </c>
      <c r="G72">
        <f t="shared" si="2"/>
        <v>1.2713134939895823</v>
      </c>
      <c r="H72" s="11">
        <f t="shared" si="3"/>
        <v>7528125.0000000009</v>
      </c>
      <c r="I72" s="23">
        <v>2.4090000000000001E-5</v>
      </c>
    </row>
    <row r="73" spans="6:9" x14ac:dyDescent="0.3">
      <c r="F73" s="20">
        <v>123</v>
      </c>
      <c r="G73">
        <f t="shared" si="2"/>
        <v>1.331511171564099</v>
      </c>
      <c r="H73" s="11">
        <f t="shared" si="3"/>
        <v>7206250.0000000009</v>
      </c>
      <c r="I73" s="21">
        <v>2.3059999999999999E-5</v>
      </c>
    </row>
    <row r="74" spans="6:9" x14ac:dyDescent="0.3">
      <c r="F74" s="22">
        <v>129</v>
      </c>
      <c r="G74">
        <f t="shared" si="2"/>
        <v>1.3916917762205825</v>
      </c>
      <c r="H74" s="11">
        <f t="shared" si="3"/>
        <v>6971875.0000000009</v>
      </c>
      <c r="I74" s="23">
        <v>2.2310000000000002E-5</v>
      </c>
    </row>
    <row r="75" spans="6:9" x14ac:dyDescent="0.3">
      <c r="F75" s="20">
        <v>135</v>
      </c>
      <c r="G75">
        <f t="shared" si="2"/>
        <v>1.451857431017247</v>
      </c>
      <c r="H75" s="11">
        <f t="shared" si="3"/>
        <v>6668750</v>
      </c>
      <c r="I75" s="21">
        <v>2.1339999999999999E-5</v>
      </c>
    </row>
    <row r="76" spans="6:9" x14ac:dyDescent="0.3">
      <c r="F76" s="22">
        <v>141</v>
      </c>
      <c r="G76">
        <f t="shared" si="2"/>
        <v>1.5120099206023747</v>
      </c>
      <c r="H76" s="11">
        <f t="shared" si="3"/>
        <v>6421875</v>
      </c>
      <c r="I76" s="23">
        <v>2.0550000000000001E-5</v>
      </c>
    </row>
    <row r="77" spans="6:9" x14ac:dyDescent="0.3">
      <c r="F77" s="20">
        <v>147</v>
      </c>
      <c r="G77">
        <f t="shared" si="2"/>
        <v>1.5721507561299584</v>
      </c>
      <c r="H77" s="11">
        <f t="shared" si="3"/>
        <v>6290625</v>
      </c>
      <c r="I77" s="21">
        <v>2.0129999999999999E-5</v>
      </c>
    </row>
    <row r="78" spans="6:9" x14ac:dyDescent="0.3">
      <c r="F78" s="22">
        <v>153</v>
      </c>
      <c r="G78">
        <f t="shared" si="2"/>
        <v>1.6322812257696282</v>
      </c>
      <c r="H78" s="11">
        <f t="shared" si="3"/>
        <v>6128125.0000000009</v>
      </c>
      <c r="I78" s="23">
        <v>1.961E-5</v>
      </c>
    </row>
    <row r="79" spans="6:9" x14ac:dyDescent="0.3">
      <c r="F79" s="20">
        <v>159</v>
      </c>
      <c r="G79">
        <f t="shared" si="2"/>
        <v>1.6924024344109174</v>
      </c>
      <c r="H79" s="11">
        <f t="shared" si="3"/>
        <v>5975000</v>
      </c>
      <c r="I79" s="21">
        <v>1.912E-5</v>
      </c>
    </row>
    <row r="80" spans="6:9" x14ac:dyDescent="0.3">
      <c r="F80" s="22">
        <v>165</v>
      </c>
      <c r="G80">
        <f t="shared" si="2"/>
        <v>1.7525153351682832</v>
      </c>
      <c r="H80" s="11">
        <f t="shared" si="3"/>
        <v>5690625</v>
      </c>
      <c r="I80" s="23">
        <v>1.821E-5</v>
      </c>
    </row>
    <row r="81" spans="6:9" x14ac:dyDescent="0.3">
      <c r="F81" s="20">
        <v>171</v>
      </c>
      <c r="G81">
        <f t="shared" si="2"/>
        <v>1.8126207545981592</v>
      </c>
      <c r="H81" s="11">
        <f t="shared" si="3"/>
        <v>5500000.0000000009</v>
      </c>
      <c r="I81" s="21">
        <v>1.7600000000000001E-5</v>
      </c>
    </row>
    <row r="82" spans="6:9" x14ac:dyDescent="0.3">
      <c r="F82" s="22">
        <v>177</v>
      </c>
      <c r="G82">
        <f t="shared" si="2"/>
        <v>1.8727194130461722</v>
      </c>
      <c r="H82" s="11">
        <f t="shared" si="3"/>
        <v>5418750</v>
      </c>
      <c r="I82" s="23">
        <v>1.734E-5</v>
      </c>
    </row>
    <row r="83" spans="6:9" x14ac:dyDescent="0.3">
      <c r="F83" s="20">
        <v>183</v>
      </c>
      <c r="G83">
        <f t="shared" si="2"/>
        <v>1.9328119411882783</v>
      </c>
      <c r="H83" s="11">
        <f t="shared" si="3"/>
        <v>5343750</v>
      </c>
      <c r="I83" s="21">
        <v>1.7099999999999999E-5</v>
      </c>
    </row>
    <row r="84" spans="6:9" x14ac:dyDescent="0.3">
      <c r="F84" s="22">
        <v>189</v>
      </c>
      <c r="G84">
        <f t="shared" si="2"/>
        <v>1.9928988935718739</v>
      </c>
      <c r="H84" s="11">
        <f t="shared" si="3"/>
        <v>4956250.0000000009</v>
      </c>
      <c r="I84" s="23">
        <v>1.5860000000000001E-5</v>
      </c>
    </row>
    <row r="85" spans="6:9" x14ac:dyDescent="0.3">
      <c r="F85" s="20">
        <v>195</v>
      </c>
      <c r="G85">
        <f t="shared" si="2"/>
        <v>2.0529807597734568</v>
      </c>
      <c r="H85" s="11">
        <f t="shared" si="3"/>
        <v>4881250</v>
      </c>
      <c r="I85" s="21">
        <v>1.562E-5</v>
      </c>
    </row>
    <row r="86" spans="6:9" x14ac:dyDescent="0.3">
      <c r="F86" s="22">
        <v>201</v>
      </c>
      <c r="G86">
        <f t="shared" si="2"/>
        <v>2.1130579736486172</v>
      </c>
      <c r="H86" s="11">
        <f t="shared" si="3"/>
        <v>4709375</v>
      </c>
      <c r="I86" s="23">
        <v>1.507E-5</v>
      </c>
    </row>
    <row r="87" spans="6:9" x14ac:dyDescent="0.3">
      <c r="F87" s="20">
        <v>207</v>
      </c>
      <c r="G87">
        <f t="shared" si="2"/>
        <v>2.1731309210445651</v>
      </c>
      <c r="H87" s="11">
        <f t="shared" si="3"/>
        <v>4356250.0000000009</v>
      </c>
      <c r="I87" s="21">
        <v>1.394E-5</v>
      </c>
    </row>
    <row r="88" spans="6:9" x14ac:dyDescent="0.3">
      <c r="F88" s="22">
        <v>213</v>
      </c>
      <c r="G88">
        <f t="shared" si="2"/>
        <v>2.2331999462654482</v>
      </c>
      <c r="H88" s="11">
        <f t="shared" si="3"/>
        <v>4184375.0000000005</v>
      </c>
      <c r="I88" s="23">
        <v>1.3390000000000001E-5</v>
      </c>
    </row>
    <row r="89" spans="6:9" x14ac:dyDescent="0.3">
      <c r="F89" s="20">
        <v>219</v>
      </c>
      <c r="G89">
        <f t="shared" si="2"/>
        <v>2.2932653575197093</v>
      </c>
      <c r="H89" s="11">
        <f t="shared" si="3"/>
        <v>4012500.0000000005</v>
      </c>
      <c r="I89" s="21">
        <v>1.2840000000000001E-5</v>
      </c>
    </row>
    <row r="90" spans="6:9" x14ac:dyDescent="0.3">
      <c r="F90" s="22">
        <v>225</v>
      </c>
      <c r="G90">
        <f t="shared" si="2"/>
        <v>2.3533274315317878</v>
      </c>
      <c r="H90" s="11">
        <f t="shared" si="3"/>
        <v>3896875</v>
      </c>
      <c r="I90" s="23">
        <v>1.2469999999999999E-5</v>
      </c>
    </row>
    <row r="91" spans="6:9" x14ac:dyDescent="0.3">
      <c r="F91" s="20">
        <v>231</v>
      </c>
      <c r="G91">
        <f t="shared" si="2"/>
        <v>2.413386417464058</v>
      </c>
      <c r="H91" s="11">
        <f t="shared" si="3"/>
        <v>3703125.0000000005</v>
      </c>
      <c r="I91" s="21">
        <v>1.185E-5</v>
      </c>
    </row>
    <row r="92" spans="6:9" x14ac:dyDescent="0.3">
      <c r="F92" s="22">
        <v>237</v>
      </c>
      <c r="G92">
        <f t="shared" si="2"/>
        <v>2.4734425402665008</v>
      </c>
      <c r="H92" s="11">
        <f t="shared" si="3"/>
        <v>3559375</v>
      </c>
      <c r="I92" s="23">
        <v>1.1389999999999999E-5</v>
      </c>
    </row>
    <row r="93" spans="6:9" x14ac:dyDescent="0.3">
      <c r="F93" s="20">
        <v>243</v>
      </c>
      <c r="G93">
        <f t="shared" si="2"/>
        <v>2.5334960035492462</v>
      </c>
      <c r="H93" s="11">
        <f t="shared" si="3"/>
        <v>3362500</v>
      </c>
      <c r="I93" s="21">
        <v>1.076E-5</v>
      </c>
    </row>
    <row r="94" spans="6:9" x14ac:dyDescent="0.3">
      <c r="F94" s="22">
        <v>249</v>
      </c>
      <c r="G94">
        <f t="shared" si="2"/>
        <v>2.593546992055475</v>
      </c>
      <c r="H94" s="11">
        <f t="shared" si="3"/>
        <v>3256250.0000000005</v>
      </c>
      <c r="I94" s="23">
        <v>1.042E-5</v>
      </c>
    </row>
    <row r="95" spans="6:9" x14ac:dyDescent="0.3">
      <c r="F95" s="20">
        <v>255</v>
      </c>
      <c r="G95">
        <f t="shared" si="2"/>
        <v>2.6535956737981015</v>
      </c>
      <c r="H95" s="11">
        <f t="shared" si="3"/>
        <v>3221875.0000000005</v>
      </c>
      <c r="I95" s="21">
        <v>1.031E-5</v>
      </c>
    </row>
    <row r="96" spans="6:9" x14ac:dyDescent="0.3">
      <c r="F96" s="22">
        <v>261</v>
      </c>
      <c r="G96">
        <f t="shared" si="2"/>
        <v>2.7136422019124038</v>
      </c>
      <c r="H96" s="11">
        <f t="shared" si="3"/>
        <v>3037187.5</v>
      </c>
      <c r="I96" s="23">
        <v>9.7189999999999996E-6</v>
      </c>
    </row>
    <row r="97" spans="6:9" x14ac:dyDescent="0.3">
      <c r="F97" s="20">
        <v>267</v>
      </c>
      <c r="G97">
        <f t="shared" si="2"/>
        <v>2.7736867162677186</v>
      </c>
      <c r="H97" s="11">
        <f t="shared" si="3"/>
        <v>2992187.5000000005</v>
      </c>
      <c r="I97" s="21">
        <v>9.5750000000000007E-6</v>
      </c>
    </row>
    <row r="98" spans="6:9" x14ac:dyDescent="0.3">
      <c r="F98" s="22">
        <v>273</v>
      </c>
      <c r="G98">
        <f t="shared" si="2"/>
        <v>2.8337293448739951</v>
      </c>
      <c r="H98" s="11">
        <f t="shared" si="3"/>
        <v>2810625.0000000005</v>
      </c>
      <c r="I98" s="23">
        <v>8.9940000000000006E-6</v>
      </c>
    </row>
    <row r="99" spans="6:9" x14ac:dyDescent="0.3">
      <c r="F99" s="20">
        <v>279</v>
      </c>
      <c r="G99">
        <f t="shared" si="2"/>
        <v>2.8937702051130461</v>
      </c>
      <c r="H99" s="11">
        <f t="shared" si="3"/>
        <v>2685625</v>
      </c>
      <c r="I99" s="21">
        <v>8.5939999999999994E-6</v>
      </c>
    </row>
    <row r="100" spans="6:9" x14ac:dyDescent="0.3">
      <c r="F100" s="22">
        <v>285</v>
      </c>
      <c r="G100">
        <f t="shared" si="2"/>
        <v>2.9538094048194785</v>
      </c>
      <c r="H100" s="11">
        <f t="shared" si="3"/>
        <v>2522500.0000000005</v>
      </c>
      <c r="I100" s="23">
        <v>8.072E-6</v>
      </c>
    </row>
    <row r="101" spans="6:9" x14ac:dyDescent="0.3">
      <c r="F101" s="20">
        <v>291</v>
      </c>
      <c r="G101">
        <f t="shared" si="2"/>
        <v>3.0138470432322872</v>
      </c>
      <c r="H101" s="11">
        <f t="shared" si="3"/>
        <v>2385312.5000000005</v>
      </c>
      <c r="I101" s="21">
        <v>7.6329999999999996E-6</v>
      </c>
    </row>
    <row r="102" spans="6:9" x14ac:dyDescent="0.3">
      <c r="F102" s="22">
        <v>297</v>
      </c>
      <c r="G102">
        <f t="shared" si="2"/>
        <v>3.0738832118348287</v>
      </c>
      <c r="H102" s="11">
        <f t="shared" si="3"/>
        <v>2284062.5</v>
      </c>
      <c r="I102" s="23">
        <v>7.3089999999999998E-6</v>
      </c>
    </row>
    <row r="103" spans="6:9" x14ac:dyDescent="0.3">
      <c r="F103" s="20">
        <v>303</v>
      </c>
      <c r="G103">
        <f t="shared" si="2"/>
        <v>3.1339179950981486</v>
      </c>
      <c r="H103" s="11">
        <f t="shared" si="3"/>
        <v>2177187.5000000005</v>
      </c>
      <c r="I103" s="21">
        <v>6.9670000000000004E-6</v>
      </c>
    </row>
    <row r="104" spans="6:9" x14ac:dyDescent="0.3">
      <c r="F104" s="22">
        <v>309</v>
      </c>
      <c r="G104">
        <f t="shared" si="2"/>
        <v>3.1939514711404118</v>
      </c>
      <c r="H104" s="11">
        <f t="shared" si="3"/>
        <v>2059062.5000000002</v>
      </c>
      <c r="I104" s="23">
        <v>6.5889999999999999E-6</v>
      </c>
    </row>
    <row r="105" spans="6:9" x14ac:dyDescent="0.3">
      <c r="F105" s="20">
        <v>315</v>
      </c>
      <c r="G105">
        <f t="shared" si="2"/>
        <v>3.2539837123132624</v>
      </c>
      <c r="H105" s="11">
        <f t="shared" si="3"/>
        <v>1988125.0000000002</v>
      </c>
      <c r="I105" s="21">
        <v>6.3620000000000002E-6</v>
      </c>
    </row>
    <row r="106" spans="6:9" x14ac:dyDescent="0.3">
      <c r="F106" s="22">
        <v>321</v>
      </c>
      <c r="G106">
        <f t="shared" si="2"/>
        <v>3.3140147857244089</v>
      </c>
      <c r="H106" s="11">
        <f t="shared" si="3"/>
        <v>1914687.5000000002</v>
      </c>
      <c r="I106" s="23">
        <v>6.127E-6</v>
      </c>
    </row>
    <row r="107" spans="6:9" x14ac:dyDescent="0.3">
      <c r="F107" s="20">
        <v>327</v>
      </c>
      <c r="G107">
        <f t="shared" si="2"/>
        <v>3.3740447537043727</v>
      </c>
      <c r="H107" s="11">
        <f t="shared" si="3"/>
        <v>1755312.5000000002</v>
      </c>
      <c r="I107" s="21">
        <v>5.6169999999999998E-6</v>
      </c>
    </row>
    <row r="108" spans="6:9" x14ac:dyDescent="0.3">
      <c r="F108" s="22">
        <v>333</v>
      </c>
      <c r="G108">
        <f t="shared" si="2"/>
        <v>3.4340736742242441</v>
      </c>
      <c r="H108" s="11">
        <f t="shared" si="3"/>
        <v>1675625</v>
      </c>
      <c r="I108" s="23">
        <v>5.3619999999999997E-6</v>
      </c>
    </row>
    <row r="109" spans="6:9" x14ac:dyDescent="0.3">
      <c r="F109" s="20">
        <v>339</v>
      </c>
      <c r="G109">
        <f t="shared" si="2"/>
        <v>3.494101601270347</v>
      </c>
      <c r="H109" s="11">
        <f t="shared" si="3"/>
        <v>1563125</v>
      </c>
      <c r="I109" s="21">
        <v>5.0019999999999997E-6</v>
      </c>
    </row>
    <row r="110" spans="6:9" x14ac:dyDescent="0.3">
      <c r="F110" s="22">
        <v>345</v>
      </c>
      <c r="G110">
        <f t="shared" si="2"/>
        <v>3.5541285851809024</v>
      </c>
      <c r="H110" s="11">
        <f t="shared" si="3"/>
        <v>1452812.5000000002</v>
      </c>
      <c r="I110" s="23">
        <v>4.6489999999999999E-6</v>
      </c>
    </row>
    <row r="111" spans="6:9" x14ac:dyDescent="0.3">
      <c r="F111" s="20">
        <v>351</v>
      </c>
      <c r="G111">
        <f t="shared" si="2"/>
        <v>3.6141546729491254</v>
      </c>
      <c r="H111" s="11">
        <f t="shared" si="3"/>
        <v>1362500</v>
      </c>
      <c r="I111" s="21">
        <v>4.3599999999999998E-6</v>
      </c>
    </row>
    <row r="112" spans="6:9" x14ac:dyDescent="0.3">
      <c r="F112" s="22">
        <v>357</v>
      </c>
      <c r="G112">
        <f t="shared" si="2"/>
        <v>3.6741799084965887</v>
      </c>
      <c r="H112" s="11">
        <f t="shared" si="3"/>
        <v>1280000.0000000002</v>
      </c>
      <c r="I112" s="23">
        <v>4.0960000000000003E-6</v>
      </c>
    </row>
    <row r="113" spans="6:9" x14ac:dyDescent="0.3">
      <c r="F113" s="20">
        <v>363</v>
      </c>
      <c r="G113">
        <f t="shared" si="2"/>
        <v>3.7342043329202004</v>
      </c>
      <c r="H113" s="11">
        <f t="shared" si="3"/>
        <v>1210312.5</v>
      </c>
      <c r="I113" s="21">
        <v>3.873E-6</v>
      </c>
    </row>
    <row r="114" spans="6:9" x14ac:dyDescent="0.3">
      <c r="F114" s="22">
        <v>369</v>
      </c>
      <c r="G114">
        <f t="shared" si="2"/>
        <v>3.7942279847157314</v>
      </c>
      <c r="H114" s="11">
        <f t="shared" si="3"/>
        <v>1116250</v>
      </c>
      <c r="I114" s="23">
        <v>3.5719999999999999E-6</v>
      </c>
    </row>
    <row r="115" spans="6:9" x14ac:dyDescent="0.3">
      <c r="F115" s="20">
        <v>375</v>
      </c>
      <c r="G115">
        <f t="shared" si="2"/>
        <v>3.8542508999804359</v>
      </c>
      <c r="H115" s="11">
        <f t="shared" si="3"/>
        <v>1061562.5</v>
      </c>
      <c r="I115" s="21">
        <v>3.3969999999999998E-6</v>
      </c>
    </row>
    <row r="116" spans="6:9" x14ac:dyDescent="0.3">
      <c r="F116" s="22">
        <v>381</v>
      </c>
      <c r="G116">
        <f t="shared" si="2"/>
        <v>3.9142731125970247</v>
      </c>
      <c r="H116" s="11">
        <f t="shared" si="3"/>
        <v>991562.50000000012</v>
      </c>
      <c r="I116" s="23">
        <v>3.1729999999999999E-6</v>
      </c>
    </row>
    <row r="117" spans="6:9" x14ac:dyDescent="0.3">
      <c r="F117" s="20">
        <v>387</v>
      </c>
      <c r="G117">
        <f t="shared" si="2"/>
        <v>3.9742946544009543</v>
      </c>
      <c r="H117" s="11">
        <f t="shared" si="3"/>
        <v>937187.50000000012</v>
      </c>
      <c r="I117" s="21">
        <v>2.999E-6</v>
      </c>
    </row>
    <row r="118" spans="6:9" x14ac:dyDescent="0.3">
      <c r="F118" s="22">
        <v>393</v>
      </c>
      <c r="G118">
        <f t="shared" ref="G118:G152" si="4">SQRT((F118/100+$G$51)^2-($G$51)^2)</f>
        <v>4.0343155553327756</v>
      </c>
      <c r="H118" s="11">
        <f t="shared" ref="H118:H152" si="5">I118*0.00005/1.6E-19/1000</f>
        <v>850625</v>
      </c>
      <c r="I118" s="23">
        <v>2.7219999999999999E-6</v>
      </c>
    </row>
    <row r="119" spans="6:9" x14ac:dyDescent="0.3">
      <c r="F119" s="20">
        <v>399</v>
      </c>
      <c r="G119">
        <f t="shared" si="4"/>
        <v>4.0943358435770749</v>
      </c>
      <c r="H119" s="11">
        <f t="shared" si="5"/>
        <v>795312.50000000023</v>
      </c>
      <c r="I119" s="21">
        <v>2.5450000000000002E-6</v>
      </c>
    </row>
    <row r="120" spans="6:9" x14ac:dyDescent="0.3">
      <c r="F120" s="22">
        <v>405</v>
      </c>
      <c r="G120">
        <f t="shared" si="4"/>
        <v>4.1543555456893664</v>
      </c>
      <c r="H120" s="11">
        <f t="shared" si="5"/>
        <v>728125.00000000012</v>
      </c>
      <c r="I120" s="23">
        <v>2.3300000000000001E-6</v>
      </c>
    </row>
    <row r="121" spans="6:9" x14ac:dyDescent="0.3">
      <c r="F121" s="20">
        <v>411</v>
      </c>
      <c r="G121">
        <f t="shared" si="4"/>
        <v>4.2143746867121346</v>
      </c>
      <c r="H121" s="11">
        <f t="shared" si="5"/>
        <v>676562.5</v>
      </c>
      <c r="I121" s="21">
        <v>2.165E-6</v>
      </c>
    </row>
    <row r="122" spans="6:9" x14ac:dyDescent="0.3">
      <c r="F122" s="22">
        <v>417</v>
      </c>
      <c r="G122">
        <f t="shared" si="4"/>
        <v>4.2743932902810888</v>
      </c>
      <c r="H122" s="11">
        <f t="shared" si="5"/>
        <v>617187.50000000012</v>
      </c>
      <c r="I122" s="23">
        <v>1.9750000000000001E-6</v>
      </c>
    </row>
    <row r="123" spans="6:9" x14ac:dyDescent="0.3">
      <c r="F123" s="20">
        <v>423</v>
      </c>
      <c r="G123">
        <f t="shared" si="4"/>
        <v>4.3344113787226055</v>
      </c>
      <c r="H123" s="11">
        <f t="shared" si="5"/>
        <v>562500</v>
      </c>
      <c r="I123" s="21">
        <v>1.7999999999999999E-6</v>
      </c>
    </row>
    <row r="124" spans="6:9" x14ac:dyDescent="0.3">
      <c r="F124" s="22">
        <v>429</v>
      </c>
      <c r="G124">
        <f t="shared" si="4"/>
        <v>4.3944289731431541</v>
      </c>
      <c r="H124" s="11">
        <f t="shared" si="5"/>
        <v>511562.50000000006</v>
      </c>
      <c r="I124" s="23">
        <v>1.637E-6</v>
      </c>
    </row>
    <row r="125" spans="6:9" x14ac:dyDescent="0.3">
      <c r="F125" s="20">
        <v>435</v>
      </c>
      <c r="G125">
        <f t="shared" si="4"/>
        <v>4.4544460935115149</v>
      </c>
      <c r="H125" s="11">
        <f t="shared" si="5"/>
        <v>476875.00000000012</v>
      </c>
      <c r="I125" s="21">
        <v>1.5260000000000001E-6</v>
      </c>
    </row>
    <row r="126" spans="6:9" x14ac:dyDescent="0.3">
      <c r="F126" s="22">
        <v>441</v>
      </c>
      <c r="G126">
        <f t="shared" si="4"/>
        <v>4.514462758734421</v>
      </c>
      <c r="H126" s="11">
        <f t="shared" si="5"/>
        <v>407812.50000000006</v>
      </c>
      <c r="I126" s="23">
        <v>1.305E-6</v>
      </c>
    </row>
    <row r="127" spans="6:9" x14ac:dyDescent="0.3">
      <c r="F127" s="20">
        <v>447</v>
      </c>
      <c r="G127">
        <f t="shared" si="4"/>
        <v>4.5744789867262474</v>
      </c>
      <c r="H127" s="11">
        <f t="shared" si="5"/>
        <v>389687.50000000006</v>
      </c>
      <c r="I127" s="21">
        <v>1.2470000000000001E-6</v>
      </c>
    </row>
    <row r="128" spans="6:9" x14ac:dyDescent="0.3">
      <c r="F128" s="22">
        <v>453</v>
      </c>
      <c r="G128">
        <f t="shared" si="4"/>
        <v>4.6344947944732873</v>
      </c>
      <c r="H128" s="11">
        <f t="shared" si="5"/>
        <v>349062.50000000006</v>
      </c>
      <c r="I128" s="23">
        <v>1.1170000000000001E-6</v>
      </c>
    </row>
    <row r="129" spans="6:9" x14ac:dyDescent="0.3">
      <c r="F129" s="20">
        <v>459</v>
      </c>
      <c r="G129">
        <f t="shared" si="4"/>
        <v>4.694510198093087</v>
      </c>
      <c r="H129" s="11">
        <f t="shared" si="5"/>
        <v>309562.50000000006</v>
      </c>
      <c r="I129" s="21">
        <v>9.906000000000001E-7</v>
      </c>
    </row>
    <row r="130" spans="6:9" x14ac:dyDescent="0.3">
      <c r="F130" s="22">
        <v>465</v>
      </c>
      <c r="G130">
        <f t="shared" si="4"/>
        <v>4.7545252128892956</v>
      </c>
      <c r="H130" s="11">
        <f t="shared" si="5"/>
        <v>270156.25000000006</v>
      </c>
      <c r="I130" s="23">
        <v>8.6450000000000005E-7</v>
      </c>
    </row>
    <row r="131" spans="6:9" x14ac:dyDescent="0.3">
      <c r="F131" s="20">
        <v>471</v>
      </c>
      <c r="G131">
        <f t="shared" si="4"/>
        <v>4.8145398534023993</v>
      </c>
      <c r="H131" s="11">
        <f t="shared" si="5"/>
        <v>246562.50000000003</v>
      </c>
      <c r="I131" s="21">
        <v>7.8899999999999998E-7</v>
      </c>
    </row>
    <row r="132" spans="6:9" x14ac:dyDescent="0.3">
      <c r="F132" s="22">
        <v>477</v>
      </c>
      <c r="G132">
        <f t="shared" si="4"/>
        <v>4.8745541334567202</v>
      </c>
      <c r="H132" s="11">
        <f t="shared" si="5"/>
        <v>213312.50000000003</v>
      </c>
      <c r="I132" s="23">
        <v>6.8260000000000004E-7</v>
      </c>
    </row>
    <row r="133" spans="6:9" x14ac:dyDescent="0.3">
      <c r="F133" s="20">
        <v>483</v>
      </c>
      <c r="G133">
        <f t="shared" si="4"/>
        <v>4.9345680662039708</v>
      </c>
      <c r="H133" s="11">
        <f t="shared" si="5"/>
        <v>183343.75000000003</v>
      </c>
      <c r="I133" s="21">
        <v>5.8670000000000003E-7</v>
      </c>
    </row>
    <row r="134" spans="6:9" x14ac:dyDescent="0.3">
      <c r="F134" s="22">
        <v>489</v>
      </c>
      <c r="G134">
        <f t="shared" si="4"/>
        <v>4.9945816641636753</v>
      </c>
      <c r="H134" s="11">
        <f t="shared" si="5"/>
        <v>153593.75</v>
      </c>
      <c r="I134" s="23">
        <v>4.9149999999999997E-7</v>
      </c>
    </row>
    <row r="135" spans="6:9" x14ac:dyDescent="0.3">
      <c r="F135" s="20">
        <v>495</v>
      </c>
      <c r="G135">
        <f t="shared" si="4"/>
        <v>5.0545949392607117</v>
      </c>
      <c r="H135" s="11">
        <f t="shared" si="5"/>
        <v>126812.50000000001</v>
      </c>
      <c r="I135" s="21">
        <v>4.0579999999999999E-7</v>
      </c>
    </row>
    <row r="136" spans="6:9" x14ac:dyDescent="0.3">
      <c r="F136" s="22">
        <v>501</v>
      </c>
      <c r="G136">
        <f t="shared" si="4"/>
        <v>5.1146079028601985</v>
      </c>
      <c r="H136" s="11">
        <f t="shared" si="5"/>
        <v>115031.25000000003</v>
      </c>
      <c r="I136" s="23">
        <v>3.6810000000000002E-7</v>
      </c>
    </row>
    <row r="137" spans="6:9" x14ac:dyDescent="0.3">
      <c r="F137" s="20">
        <v>507</v>
      </c>
      <c r="G137">
        <f t="shared" si="4"/>
        <v>5.1746205657999695</v>
      </c>
      <c r="H137" s="11">
        <f t="shared" si="5"/>
        <v>99218.75</v>
      </c>
      <c r="I137" s="21">
        <v>3.1749999999999998E-7</v>
      </c>
    </row>
    <row r="138" spans="6:9" x14ac:dyDescent="0.3">
      <c r="F138" s="22">
        <v>513</v>
      </c>
      <c r="G138">
        <f t="shared" si="4"/>
        <v>5.2346329384208019</v>
      </c>
      <c r="H138" s="11">
        <f t="shared" si="5"/>
        <v>76812.5</v>
      </c>
      <c r="I138" s="23">
        <v>2.4579999999999999E-7</v>
      </c>
    </row>
    <row r="139" spans="6:9" x14ac:dyDescent="0.3">
      <c r="F139" s="20">
        <v>519</v>
      </c>
      <c r="G139">
        <f t="shared" si="4"/>
        <v>5.2946450305945909</v>
      </c>
      <c r="H139" s="11">
        <f t="shared" si="5"/>
        <v>64531.250000000007</v>
      </c>
      <c r="I139" s="21">
        <v>2.065E-7</v>
      </c>
    </row>
    <row r="140" spans="6:9" x14ac:dyDescent="0.3">
      <c r="F140" s="22">
        <v>525</v>
      </c>
      <c r="G140">
        <f t="shared" si="4"/>
        <v>5.354656851750633</v>
      </c>
      <c r="H140" s="11">
        <f t="shared" si="5"/>
        <v>48968.75</v>
      </c>
      <c r="I140" s="23">
        <v>1.5669999999999999E-7</v>
      </c>
    </row>
    <row r="141" spans="6:9" x14ac:dyDescent="0.3">
      <c r="F141" s="20">
        <v>531</v>
      </c>
      <c r="G141">
        <f t="shared" si="4"/>
        <v>5.4146684109001537</v>
      </c>
      <c r="H141" s="11">
        <f t="shared" si="5"/>
        <v>37156.25</v>
      </c>
      <c r="I141" s="21">
        <v>1.189E-7</v>
      </c>
    </row>
    <row r="142" spans="6:9" x14ac:dyDescent="0.3">
      <c r="F142" s="22">
        <v>537</v>
      </c>
      <c r="G142">
        <f t="shared" si="4"/>
        <v>5.4746797166592307</v>
      </c>
      <c r="H142" s="11">
        <f t="shared" si="5"/>
        <v>31375</v>
      </c>
      <c r="I142" s="23">
        <v>1.004E-7</v>
      </c>
    </row>
    <row r="143" spans="6:9" x14ac:dyDescent="0.3">
      <c r="F143" s="20">
        <v>543</v>
      </c>
      <c r="G143">
        <f t="shared" si="4"/>
        <v>5.5346907772702165</v>
      </c>
      <c r="H143" s="11">
        <f t="shared" si="5"/>
        <v>21118.75</v>
      </c>
      <c r="I143" s="21">
        <v>6.758E-8</v>
      </c>
    </row>
    <row r="144" spans="6:9" x14ac:dyDescent="0.3">
      <c r="F144" s="22">
        <v>549</v>
      </c>
      <c r="G144">
        <f t="shared" si="4"/>
        <v>5.5947016006217885</v>
      </c>
      <c r="H144" s="11">
        <f t="shared" si="5"/>
        <v>13921.875</v>
      </c>
      <c r="I144" s="23">
        <v>4.4549999999999999E-8</v>
      </c>
    </row>
    <row r="145" spans="6:9" x14ac:dyDescent="0.3">
      <c r="F145" s="20">
        <v>555</v>
      </c>
      <c r="G145">
        <f t="shared" si="4"/>
        <v>5.6547121942677148</v>
      </c>
      <c r="H145" s="11">
        <f t="shared" si="5"/>
        <v>7787.5000000000009</v>
      </c>
      <c r="I145" s="21">
        <v>2.4920000000000001E-8</v>
      </c>
    </row>
    <row r="146" spans="6:9" x14ac:dyDescent="0.3">
      <c r="F146" s="22">
        <v>561</v>
      </c>
      <c r="G146">
        <f t="shared" si="4"/>
        <v>5.7147225654444505</v>
      </c>
      <c r="H146" s="11">
        <f t="shared" si="5"/>
        <v>6959.3750000000009</v>
      </c>
      <c r="I146" s="23">
        <v>2.227E-8</v>
      </c>
    </row>
    <row r="147" spans="6:9" x14ac:dyDescent="0.3">
      <c r="F147" s="20">
        <v>567</v>
      </c>
      <c r="G147">
        <f t="shared" si="4"/>
        <v>5.7747327210876174</v>
      </c>
      <c r="H147" s="11">
        <f t="shared" si="5"/>
        <v>3067.1875</v>
      </c>
      <c r="I147" s="21">
        <v>9.8150000000000005E-9</v>
      </c>
    </row>
    <row r="148" spans="6:9" x14ac:dyDescent="0.3">
      <c r="F148" s="22">
        <v>573</v>
      </c>
      <c r="G148">
        <f t="shared" si="4"/>
        <v>5.834742667847487</v>
      </c>
      <c r="H148" s="11">
        <f t="shared" si="5"/>
        <v>2005.6250000000002</v>
      </c>
      <c r="I148" s="23">
        <v>6.418E-9</v>
      </c>
    </row>
    <row r="149" spans="6:9" x14ac:dyDescent="0.3">
      <c r="F149" s="20">
        <v>579</v>
      </c>
      <c r="G149">
        <f t="shared" si="4"/>
        <v>5.8947524121034975</v>
      </c>
      <c r="H149" s="11">
        <f t="shared" si="5"/>
        <v>590.00000000000011</v>
      </c>
      <c r="I149" s="21">
        <v>1.8880000000000001E-9</v>
      </c>
    </row>
    <row r="150" spans="6:9" x14ac:dyDescent="0.3">
      <c r="F150" s="22">
        <v>585</v>
      </c>
      <c r="G150">
        <f t="shared" si="4"/>
        <v>5.9547619599779127</v>
      </c>
      <c r="H150" s="11">
        <f t="shared" si="5"/>
        <v>235.93750000000003</v>
      </c>
      <c r="I150" s="23">
        <v>7.5499999999999998E-10</v>
      </c>
    </row>
    <row r="151" spans="6:9" x14ac:dyDescent="0.3">
      <c r="F151" s="20">
        <v>591</v>
      </c>
      <c r="G151">
        <f t="shared" si="4"/>
        <v>6.0147713173486483</v>
      </c>
      <c r="H151" s="11">
        <f t="shared" si="5"/>
        <v>0</v>
      </c>
      <c r="I151" s="21">
        <v>0</v>
      </c>
    </row>
    <row r="152" spans="6:9" x14ac:dyDescent="0.3">
      <c r="F152" s="22">
        <v>597</v>
      </c>
      <c r="G152">
        <f t="shared" si="4"/>
        <v>6.0747804898613404</v>
      </c>
      <c r="H152" s="11">
        <f t="shared" si="5"/>
        <v>0</v>
      </c>
      <c r="I152" s="23">
        <v>0</v>
      </c>
    </row>
    <row r="154" spans="6:9" x14ac:dyDescent="0.3">
      <c r="G154" t="s">
        <v>68</v>
      </c>
      <c r="H154" s="18">
        <f>SUM(H53:H152)</f>
        <v>354735248.75</v>
      </c>
      <c r="I154" s="18">
        <f>SUM(I53:I152)</f>
        <v>1.135152796E-3</v>
      </c>
    </row>
  </sheetData>
  <hyperlinks>
    <hyperlink ref="B31" r:id="rId1" xr:uid="{E1590528-82E0-4DBE-8009-FC92B62B82C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2A26-4EFB-4116-AF09-52DC5FFF5604}">
  <dimension ref="A1:E101"/>
  <sheetViews>
    <sheetView workbookViewId="0">
      <selection activeCell="D2" sqref="D2:E101"/>
    </sheetView>
  </sheetViews>
  <sheetFormatPr defaultColWidth="11.5546875" defaultRowHeight="14.4" x14ac:dyDescent="0.3"/>
  <cols>
    <col min="1" max="1" width="10.5546875" bestFit="1" customWidth="1"/>
    <col min="2" max="2" width="12.5546875" bestFit="1" customWidth="1"/>
    <col min="3" max="3" width="16.109375" bestFit="1" customWidth="1"/>
    <col min="4" max="4" width="24.5546875" bestFit="1" customWidth="1"/>
    <col min="5" max="5" width="26.5546875" bestFit="1" customWidth="1"/>
  </cols>
  <sheetData>
    <row r="1" spans="1:5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3">
      <c r="A2">
        <v>1</v>
      </c>
      <c r="B2">
        <v>1</v>
      </c>
      <c r="C2">
        <v>6</v>
      </c>
      <c r="D2">
        <v>3</v>
      </c>
      <c r="E2">
        <v>2.304E-5</v>
      </c>
    </row>
    <row r="3" spans="1:5" x14ac:dyDescent="0.3">
      <c r="A3">
        <v>2</v>
      </c>
      <c r="B3">
        <v>2</v>
      </c>
      <c r="C3">
        <v>6</v>
      </c>
      <c r="D3">
        <v>9</v>
      </c>
      <c r="E3">
        <v>2.72E-5</v>
      </c>
    </row>
    <row r="4" spans="1:5" x14ac:dyDescent="0.3">
      <c r="A4">
        <v>3</v>
      </c>
      <c r="B4">
        <v>3</v>
      </c>
      <c r="C4">
        <v>6</v>
      </c>
      <c r="D4">
        <v>15</v>
      </c>
      <c r="E4">
        <v>3.5370000000000002E-5</v>
      </c>
    </row>
    <row r="5" spans="1:5" x14ac:dyDescent="0.3">
      <c r="A5">
        <v>4</v>
      </c>
      <c r="B5">
        <v>4</v>
      </c>
      <c r="C5">
        <v>6</v>
      </c>
      <c r="D5">
        <v>21</v>
      </c>
      <c r="E5">
        <v>3.6510000000000001E-5</v>
      </c>
    </row>
    <row r="6" spans="1:5" x14ac:dyDescent="0.3">
      <c r="A6">
        <v>5</v>
      </c>
      <c r="B6">
        <v>5</v>
      </c>
      <c r="C6">
        <v>6</v>
      </c>
      <c r="D6">
        <v>27</v>
      </c>
      <c r="E6">
        <v>3.5920000000000002E-5</v>
      </c>
    </row>
    <row r="7" spans="1:5" x14ac:dyDescent="0.3">
      <c r="A7">
        <v>6</v>
      </c>
      <c r="B7">
        <v>6</v>
      </c>
      <c r="C7">
        <v>6</v>
      </c>
      <c r="D7">
        <v>33</v>
      </c>
      <c r="E7">
        <v>3.5580000000000002E-5</v>
      </c>
    </row>
    <row r="8" spans="1:5" x14ac:dyDescent="0.3">
      <c r="A8">
        <v>7</v>
      </c>
      <c r="B8">
        <v>7</v>
      </c>
      <c r="C8">
        <v>6</v>
      </c>
      <c r="D8">
        <v>39</v>
      </c>
      <c r="E8">
        <v>3.4900000000000001E-5</v>
      </c>
    </row>
    <row r="9" spans="1:5" x14ac:dyDescent="0.3">
      <c r="A9">
        <v>8</v>
      </c>
      <c r="B9">
        <v>8</v>
      </c>
      <c r="C9">
        <v>6</v>
      </c>
      <c r="D9">
        <v>45</v>
      </c>
      <c r="E9">
        <v>3.362E-5</v>
      </c>
    </row>
    <row r="10" spans="1:5" x14ac:dyDescent="0.3">
      <c r="A10">
        <v>9</v>
      </c>
      <c r="B10">
        <v>9</v>
      </c>
      <c r="C10">
        <v>6</v>
      </c>
      <c r="D10">
        <v>51</v>
      </c>
      <c r="E10">
        <v>3.2709999999999997E-5</v>
      </c>
    </row>
    <row r="11" spans="1:5" x14ac:dyDescent="0.3">
      <c r="A11">
        <v>10</v>
      </c>
      <c r="B11">
        <v>10</v>
      </c>
      <c r="C11">
        <v>6</v>
      </c>
      <c r="D11">
        <v>57</v>
      </c>
      <c r="E11">
        <v>3.2289999999999997E-5</v>
      </c>
    </row>
    <row r="12" spans="1:5" x14ac:dyDescent="0.3">
      <c r="A12">
        <v>11</v>
      </c>
      <c r="B12">
        <v>11</v>
      </c>
      <c r="C12">
        <v>6</v>
      </c>
      <c r="D12">
        <v>63</v>
      </c>
      <c r="E12">
        <v>3.1520000000000003E-5</v>
      </c>
    </row>
    <row r="13" spans="1:5" x14ac:dyDescent="0.3">
      <c r="A13">
        <v>12</v>
      </c>
      <c r="B13">
        <v>12</v>
      </c>
      <c r="C13">
        <v>6</v>
      </c>
      <c r="D13">
        <v>69</v>
      </c>
      <c r="E13">
        <v>3.061E-5</v>
      </c>
    </row>
    <row r="14" spans="1:5" x14ac:dyDescent="0.3">
      <c r="A14">
        <v>13</v>
      </c>
      <c r="B14">
        <v>13</v>
      </c>
      <c r="C14">
        <v>6</v>
      </c>
      <c r="D14">
        <v>75</v>
      </c>
      <c r="E14">
        <v>3.004E-5</v>
      </c>
    </row>
    <row r="15" spans="1:5" x14ac:dyDescent="0.3">
      <c r="A15">
        <v>14</v>
      </c>
      <c r="B15">
        <v>14</v>
      </c>
      <c r="C15">
        <v>6</v>
      </c>
      <c r="D15">
        <v>81</v>
      </c>
      <c r="E15">
        <v>2.9349999999999999E-5</v>
      </c>
    </row>
    <row r="16" spans="1:5" x14ac:dyDescent="0.3">
      <c r="A16">
        <v>15</v>
      </c>
      <c r="B16">
        <v>15</v>
      </c>
      <c r="C16">
        <v>6</v>
      </c>
      <c r="D16">
        <v>87</v>
      </c>
      <c r="E16">
        <v>2.845E-5</v>
      </c>
    </row>
    <row r="17" spans="1:5" x14ac:dyDescent="0.3">
      <c r="A17">
        <v>16</v>
      </c>
      <c r="B17">
        <v>16</v>
      </c>
      <c r="C17">
        <v>6</v>
      </c>
      <c r="D17">
        <v>93</v>
      </c>
      <c r="E17">
        <v>2.756E-5</v>
      </c>
    </row>
    <row r="18" spans="1:5" x14ac:dyDescent="0.3">
      <c r="A18">
        <v>17</v>
      </c>
      <c r="B18">
        <v>17</v>
      </c>
      <c r="C18">
        <v>6</v>
      </c>
      <c r="D18">
        <v>99</v>
      </c>
      <c r="E18">
        <v>2.6910000000000002E-5</v>
      </c>
    </row>
    <row r="19" spans="1:5" x14ac:dyDescent="0.3">
      <c r="A19">
        <v>18</v>
      </c>
      <c r="B19">
        <v>18</v>
      </c>
      <c r="C19">
        <v>6</v>
      </c>
      <c r="D19">
        <v>105</v>
      </c>
      <c r="E19">
        <v>2.5510000000000001E-5</v>
      </c>
    </row>
    <row r="20" spans="1:5" x14ac:dyDescent="0.3">
      <c r="A20">
        <v>19</v>
      </c>
      <c r="B20">
        <v>19</v>
      </c>
      <c r="C20">
        <v>6</v>
      </c>
      <c r="D20">
        <v>111</v>
      </c>
      <c r="E20">
        <v>2.4769999999999998E-5</v>
      </c>
    </row>
    <row r="21" spans="1:5" x14ac:dyDescent="0.3">
      <c r="A21">
        <v>20</v>
      </c>
      <c r="B21">
        <v>20</v>
      </c>
      <c r="C21">
        <v>6</v>
      </c>
      <c r="D21">
        <v>117</v>
      </c>
      <c r="E21">
        <v>2.4090000000000001E-5</v>
      </c>
    </row>
    <row r="22" spans="1:5" x14ac:dyDescent="0.3">
      <c r="A22">
        <v>21</v>
      </c>
      <c r="B22">
        <v>21</v>
      </c>
      <c r="C22">
        <v>6</v>
      </c>
      <c r="D22">
        <v>123</v>
      </c>
      <c r="E22">
        <v>2.3059999999999999E-5</v>
      </c>
    </row>
    <row r="23" spans="1:5" x14ac:dyDescent="0.3">
      <c r="A23">
        <v>22</v>
      </c>
      <c r="B23">
        <v>22</v>
      </c>
      <c r="C23">
        <v>6</v>
      </c>
      <c r="D23">
        <v>129</v>
      </c>
      <c r="E23">
        <v>2.2310000000000002E-5</v>
      </c>
    </row>
    <row r="24" spans="1:5" x14ac:dyDescent="0.3">
      <c r="A24">
        <v>23</v>
      </c>
      <c r="B24">
        <v>23</v>
      </c>
      <c r="C24">
        <v>6</v>
      </c>
      <c r="D24">
        <v>135</v>
      </c>
      <c r="E24">
        <v>2.1339999999999999E-5</v>
      </c>
    </row>
    <row r="25" spans="1:5" x14ac:dyDescent="0.3">
      <c r="A25">
        <v>24</v>
      </c>
      <c r="B25">
        <v>24</v>
      </c>
      <c r="C25">
        <v>6</v>
      </c>
      <c r="D25">
        <v>141</v>
      </c>
      <c r="E25">
        <v>2.0550000000000001E-5</v>
      </c>
    </row>
    <row r="26" spans="1:5" x14ac:dyDescent="0.3">
      <c r="A26">
        <v>25</v>
      </c>
      <c r="B26">
        <v>25</v>
      </c>
      <c r="C26">
        <v>6</v>
      </c>
      <c r="D26">
        <v>147</v>
      </c>
      <c r="E26">
        <v>2.0129999999999999E-5</v>
      </c>
    </row>
    <row r="27" spans="1:5" x14ac:dyDescent="0.3">
      <c r="A27">
        <v>26</v>
      </c>
      <c r="B27">
        <v>26</v>
      </c>
      <c r="C27">
        <v>6</v>
      </c>
      <c r="D27">
        <v>153</v>
      </c>
      <c r="E27">
        <v>1.961E-5</v>
      </c>
    </row>
    <row r="28" spans="1:5" x14ac:dyDescent="0.3">
      <c r="A28">
        <v>27</v>
      </c>
      <c r="B28">
        <v>27</v>
      </c>
      <c r="C28">
        <v>6</v>
      </c>
      <c r="D28">
        <v>159</v>
      </c>
      <c r="E28">
        <v>1.912E-5</v>
      </c>
    </row>
    <row r="29" spans="1:5" x14ac:dyDescent="0.3">
      <c r="A29">
        <v>28</v>
      </c>
      <c r="B29">
        <v>28</v>
      </c>
      <c r="C29">
        <v>6</v>
      </c>
      <c r="D29">
        <v>165</v>
      </c>
      <c r="E29">
        <v>1.821E-5</v>
      </c>
    </row>
    <row r="30" spans="1:5" x14ac:dyDescent="0.3">
      <c r="A30">
        <v>29</v>
      </c>
      <c r="B30">
        <v>29</v>
      </c>
      <c r="C30">
        <v>6</v>
      </c>
      <c r="D30">
        <v>171</v>
      </c>
      <c r="E30">
        <v>1.7600000000000001E-5</v>
      </c>
    </row>
    <row r="31" spans="1:5" x14ac:dyDescent="0.3">
      <c r="A31">
        <v>30</v>
      </c>
      <c r="B31">
        <v>30</v>
      </c>
      <c r="C31">
        <v>6</v>
      </c>
      <c r="D31">
        <v>177</v>
      </c>
      <c r="E31">
        <v>1.734E-5</v>
      </c>
    </row>
    <row r="32" spans="1:5" x14ac:dyDescent="0.3">
      <c r="A32">
        <v>31</v>
      </c>
      <c r="B32">
        <v>31</v>
      </c>
      <c r="C32">
        <v>6</v>
      </c>
      <c r="D32">
        <v>183</v>
      </c>
      <c r="E32">
        <v>1.7099999999999999E-5</v>
      </c>
    </row>
    <row r="33" spans="1:5" x14ac:dyDescent="0.3">
      <c r="A33">
        <v>32</v>
      </c>
      <c r="B33">
        <v>32</v>
      </c>
      <c r="C33">
        <v>6</v>
      </c>
      <c r="D33">
        <v>189</v>
      </c>
      <c r="E33">
        <v>1.5860000000000001E-5</v>
      </c>
    </row>
    <row r="34" spans="1:5" x14ac:dyDescent="0.3">
      <c r="A34">
        <v>33</v>
      </c>
      <c r="B34">
        <v>33</v>
      </c>
      <c r="C34">
        <v>6</v>
      </c>
      <c r="D34">
        <v>195</v>
      </c>
      <c r="E34">
        <v>1.562E-5</v>
      </c>
    </row>
    <row r="35" spans="1:5" x14ac:dyDescent="0.3">
      <c r="A35">
        <v>34</v>
      </c>
      <c r="B35">
        <v>34</v>
      </c>
      <c r="C35">
        <v>6</v>
      </c>
      <c r="D35">
        <v>201</v>
      </c>
      <c r="E35">
        <v>1.507E-5</v>
      </c>
    </row>
    <row r="36" spans="1:5" x14ac:dyDescent="0.3">
      <c r="A36">
        <v>35</v>
      </c>
      <c r="B36">
        <v>35</v>
      </c>
      <c r="C36">
        <v>6</v>
      </c>
      <c r="D36">
        <v>207</v>
      </c>
      <c r="E36">
        <v>1.394E-5</v>
      </c>
    </row>
    <row r="37" spans="1:5" x14ac:dyDescent="0.3">
      <c r="A37">
        <v>36</v>
      </c>
      <c r="B37">
        <v>36</v>
      </c>
      <c r="C37">
        <v>6</v>
      </c>
      <c r="D37">
        <v>213</v>
      </c>
      <c r="E37">
        <v>1.3390000000000001E-5</v>
      </c>
    </row>
    <row r="38" spans="1:5" x14ac:dyDescent="0.3">
      <c r="A38">
        <v>37</v>
      </c>
      <c r="B38">
        <v>37</v>
      </c>
      <c r="C38">
        <v>6</v>
      </c>
      <c r="D38">
        <v>219</v>
      </c>
      <c r="E38">
        <v>1.2840000000000001E-5</v>
      </c>
    </row>
    <row r="39" spans="1:5" x14ac:dyDescent="0.3">
      <c r="A39">
        <v>38</v>
      </c>
      <c r="B39">
        <v>38</v>
      </c>
      <c r="C39">
        <v>6</v>
      </c>
      <c r="D39">
        <v>225</v>
      </c>
      <c r="E39">
        <v>1.2469999999999999E-5</v>
      </c>
    </row>
    <row r="40" spans="1:5" x14ac:dyDescent="0.3">
      <c r="A40">
        <v>39</v>
      </c>
      <c r="B40">
        <v>39</v>
      </c>
      <c r="C40">
        <v>6</v>
      </c>
      <c r="D40">
        <v>231</v>
      </c>
      <c r="E40">
        <v>1.185E-5</v>
      </c>
    </row>
    <row r="41" spans="1:5" x14ac:dyDescent="0.3">
      <c r="A41">
        <v>40</v>
      </c>
      <c r="B41">
        <v>40</v>
      </c>
      <c r="C41">
        <v>6</v>
      </c>
      <c r="D41">
        <v>237</v>
      </c>
      <c r="E41">
        <v>1.1389999999999999E-5</v>
      </c>
    </row>
    <row r="42" spans="1:5" x14ac:dyDescent="0.3">
      <c r="A42">
        <v>41</v>
      </c>
      <c r="B42">
        <v>41</v>
      </c>
      <c r="C42">
        <v>6</v>
      </c>
      <c r="D42">
        <v>243</v>
      </c>
      <c r="E42">
        <v>1.076E-5</v>
      </c>
    </row>
    <row r="43" spans="1:5" x14ac:dyDescent="0.3">
      <c r="A43">
        <v>42</v>
      </c>
      <c r="B43">
        <v>42</v>
      </c>
      <c r="C43">
        <v>6</v>
      </c>
      <c r="D43">
        <v>249</v>
      </c>
      <c r="E43">
        <v>1.042E-5</v>
      </c>
    </row>
    <row r="44" spans="1:5" x14ac:dyDescent="0.3">
      <c r="A44">
        <v>43</v>
      </c>
      <c r="B44">
        <v>43</v>
      </c>
      <c r="C44">
        <v>6</v>
      </c>
      <c r="D44">
        <v>255</v>
      </c>
      <c r="E44">
        <v>1.031E-5</v>
      </c>
    </row>
    <row r="45" spans="1:5" x14ac:dyDescent="0.3">
      <c r="A45">
        <v>44</v>
      </c>
      <c r="B45">
        <v>44</v>
      </c>
      <c r="C45">
        <v>6</v>
      </c>
      <c r="D45">
        <v>261</v>
      </c>
      <c r="E45">
        <v>9.7189999999999996E-6</v>
      </c>
    </row>
    <row r="46" spans="1:5" x14ac:dyDescent="0.3">
      <c r="A46">
        <v>45</v>
      </c>
      <c r="B46">
        <v>45</v>
      </c>
      <c r="C46">
        <v>6</v>
      </c>
      <c r="D46">
        <v>267</v>
      </c>
      <c r="E46">
        <v>9.5750000000000007E-6</v>
      </c>
    </row>
    <row r="47" spans="1:5" x14ac:dyDescent="0.3">
      <c r="A47">
        <v>46</v>
      </c>
      <c r="B47">
        <v>46</v>
      </c>
      <c r="C47">
        <v>6</v>
      </c>
      <c r="D47">
        <v>273</v>
      </c>
      <c r="E47">
        <v>8.9940000000000006E-6</v>
      </c>
    </row>
    <row r="48" spans="1:5" x14ac:dyDescent="0.3">
      <c r="A48">
        <v>47</v>
      </c>
      <c r="B48">
        <v>47</v>
      </c>
      <c r="C48">
        <v>6</v>
      </c>
      <c r="D48">
        <v>279</v>
      </c>
      <c r="E48">
        <v>8.5939999999999994E-6</v>
      </c>
    </row>
    <row r="49" spans="1:5" x14ac:dyDescent="0.3">
      <c r="A49">
        <v>48</v>
      </c>
      <c r="B49">
        <v>48</v>
      </c>
      <c r="C49">
        <v>6</v>
      </c>
      <c r="D49">
        <v>285</v>
      </c>
      <c r="E49">
        <v>8.072E-6</v>
      </c>
    </row>
    <row r="50" spans="1:5" x14ac:dyDescent="0.3">
      <c r="A50">
        <v>49</v>
      </c>
      <c r="B50">
        <v>49</v>
      </c>
      <c r="C50">
        <v>6</v>
      </c>
      <c r="D50">
        <v>291</v>
      </c>
      <c r="E50">
        <v>7.6329999999999996E-6</v>
      </c>
    </row>
    <row r="51" spans="1:5" x14ac:dyDescent="0.3">
      <c r="A51">
        <v>50</v>
      </c>
      <c r="B51">
        <v>50</v>
      </c>
      <c r="C51">
        <v>6</v>
      </c>
      <c r="D51">
        <v>297</v>
      </c>
      <c r="E51">
        <v>7.3089999999999998E-6</v>
      </c>
    </row>
    <row r="52" spans="1:5" x14ac:dyDescent="0.3">
      <c r="A52">
        <v>51</v>
      </c>
      <c r="B52">
        <v>51</v>
      </c>
      <c r="C52">
        <v>6</v>
      </c>
      <c r="D52">
        <v>303</v>
      </c>
      <c r="E52">
        <v>6.9670000000000004E-6</v>
      </c>
    </row>
    <row r="53" spans="1:5" x14ac:dyDescent="0.3">
      <c r="A53">
        <v>52</v>
      </c>
      <c r="B53">
        <v>52</v>
      </c>
      <c r="C53">
        <v>6</v>
      </c>
      <c r="D53">
        <v>309</v>
      </c>
      <c r="E53">
        <v>6.5889999999999999E-6</v>
      </c>
    </row>
    <row r="54" spans="1:5" x14ac:dyDescent="0.3">
      <c r="A54">
        <v>53</v>
      </c>
      <c r="B54">
        <v>53</v>
      </c>
      <c r="C54">
        <v>6</v>
      </c>
      <c r="D54">
        <v>315</v>
      </c>
      <c r="E54">
        <v>6.3620000000000002E-6</v>
      </c>
    </row>
    <row r="55" spans="1:5" x14ac:dyDescent="0.3">
      <c r="A55">
        <v>54</v>
      </c>
      <c r="B55">
        <v>54</v>
      </c>
      <c r="C55">
        <v>6</v>
      </c>
      <c r="D55">
        <v>321</v>
      </c>
      <c r="E55">
        <v>6.127E-6</v>
      </c>
    </row>
    <row r="56" spans="1:5" x14ac:dyDescent="0.3">
      <c r="A56">
        <v>55</v>
      </c>
      <c r="B56">
        <v>55</v>
      </c>
      <c r="C56">
        <v>6</v>
      </c>
      <c r="D56">
        <v>327</v>
      </c>
      <c r="E56">
        <v>5.6169999999999998E-6</v>
      </c>
    </row>
    <row r="57" spans="1:5" x14ac:dyDescent="0.3">
      <c r="A57">
        <v>56</v>
      </c>
      <c r="B57">
        <v>56</v>
      </c>
      <c r="C57">
        <v>6</v>
      </c>
      <c r="D57">
        <v>333</v>
      </c>
      <c r="E57">
        <v>5.3619999999999997E-6</v>
      </c>
    </row>
    <row r="58" spans="1:5" x14ac:dyDescent="0.3">
      <c r="A58">
        <v>57</v>
      </c>
      <c r="B58">
        <v>57</v>
      </c>
      <c r="C58">
        <v>6</v>
      </c>
      <c r="D58">
        <v>339</v>
      </c>
      <c r="E58">
        <v>5.0019999999999997E-6</v>
      </c>
    </row>
    <row r="59" spans="1:5" x14ac:dyDescent="0.3">
      <c r="A59">
        <v>58</v>
      </c>
      <c r="B59">
        <v>58</v>
      </c>
      <c r="C59">
        <v>6</v>
      </c>
      <c r="D59">
        <v>345</v>
      </c>
      <c r="E59">
        <v>4.6489999999999999E-6</v>
      </c>
    </row>
    <row r="60" spans="1:5" x14ac:dyDescent="0.3">
      <c r="A60">
        <v>59</v>
      </c>
      <c r="B60">
        <v>59</v>
      </c>
      <c r="C60">
        <v>6</v>
      </c>
      <c r="D60">
        <v>351</v>
      </c>
      <c r="E60">
        <v>4.3599999999999998E-6</v>
      </c>
    </row>
    <row r="61" spans="1:5" x14ac:dyDescent="0.3">
      <c r="A61">
        <v>60</v>
      </c>
      <c r="B61">
        <v>60</v>
      </c>
      <c r="C61">
        <v>6</v>
      </c>
      <c r="D61">
        <v>357</v>
      </c>
      <c r="E61">
        <v>4.0960000000000003E-6</v>
      </c>
    </row>
    <row r="62" spans="1:5" x14ac:dyDescent="0.3">
      <c r="A62">
        <v>61</v>
      </c>
      <c r="B62">
        <v>61</v>
      </c>
      <c r="C62">
        <v>6</v>
      </c>
      <c r="D62">
        <v>363</v>
      </c>
      <c r="E62">
        <v>3.873E-6</v>
      </c>
    </row>
    <row r="63" spans="1:5" x14ac:dyDescent="0.3">
      <c r="A63">
        <v>62</v>
      </c>
      <c r="B63">
        <v>62</v>
      </c>
      <c r="C63">
        <v>6</v>
      </c>
      <c r="D63">
        <v>369</v>
      </c>
      <c r="E63">
        <v>3.5719999999999999E-6</v>
      </c>
    </row>
    <row r="64" spans="1:5" x14ac:dyDescent="0.3">
      <c r="A64">
        <v>63</v>
      </c>
      <c r="B64">
        <v>63</v>
      </c>
      <c r="C64">
        <v>6</v>
      </c>
      <c r="D64">
        <v>375</v>
      </c>
      <c r="E64">
        <v>3.3969999999999998E-6</v>
      </c>
    </row>
    <row r="65" spans="1:5" x14ac:dyDescent="0.3">
      <c r="A65">
        <v>64</v>
      </c>
      <c r="B65">
        <v>64</v>
      </c>
      <c r="C65">
        <v>6</v>
      </c>
      <c r="D65">
        <v>381</v>
      </c>
      <c r="E65">
        <v>3.1729999999999999E-6</v>
      </c>
    </row>
    <row r="66" spans="1:5" x14ac:dyDescent="0.3">
      <c r="A66">
        <v>65</v>
      </c>
      <c r="B66">
        <v>65</v>
      </c>
      <c r="C66">
        <v>6</v>
      </c>
      <c r="D66">
        <v>387</v>
      </c>
      <c r="E66">
        <v>2.999E-6</v>
      </c>
    </row>
    <row r="67" spans="1:5" x14ac:dyDescent="0.3">
      <c r="A67">
        <v>66</v>
      </c>
      <c r="B67">
        <v>66</v>
      </c>
      <c r="C67">
        <v>6</v>
      </c>
      <c r="D67">
        <v>393</v>
      </c>
      <c r="E67">
        <v>2.7219999999999999E-6</v>
      </c>
    </row>
    <row r="68" spans="1:5" x14ac:dyDescent="0.3">
      <c r="A68">
        <v>67</v>
      </c>
      <c r="B68">
        <v>67</v>
      </c>
      <c r="C68">
        <v>6</v>
      </c>
      <c r="D68">
        <v>399</v>
      </c>
      <c r="E68">
        <v>2.5450000000000002E-6</v>
      </c>
    </row>
    <row r="69" spans="1:5" x14ac:dyDescent="0.3">
      <c r="A69">
        <v>68</v>
      </c>
      <c r="B69">
        <v>68</v>
      </c>
      <c r="C69">
        <v>6</v>
      </c>
      <c r="D69">
        <v>405</v>
      </c>
      <c r="E69">
        <v>2.3300000000000001E-6</v>
      </c>
    </row>
    <row r="70" spans="1:5" x14ac:dyDescent="0.3">
      <c r="A70">
        <v>69</v>
      </c>
      <c r="B70">
        <v>69</v>
      </c>
      <c r="C70">
        <v>6</v>
      </c>
      <c r="D70">
        <v>411</v>
      </c>
      <c r="E70">
        <v>2.165E-6</v>
      </c>
    </row>
    <row r="71" spans="1:5" x14ac:dyDescent="0.3">
      <c r="A71">
        <v>70</v>
      </c>
      <c r="B71">
        <v>70</v>
      </c>
      <c r="C71">
        <v>6</v>
      </c>
      <c r="D71">
        <v>417</v>
      </c>
      <c r="E71">
        <v>1.9750000000000001E-6</v>
      </c>
    </row>
    <row r="72" spans="1:5" x14ac:dyDescent="0.3">
      <c r="A72">
        <v>71</v>
      </c>
      <c r="B72">
        <v>71</v>
      </c>
      <c r="C72">
        <v>6</v>
      </c>
      <c r="D72">
        <v>423</v>
      </c>
      <c r="E72">
        <v>1.7999999999999999E-6</v>
      </c>
    </row>
    <row r="73" spans="1:5" x14ac:dyDescent="0.3">
      <c r="A73">
        <v>72</v>
      </c>
      <c r="B73">
        <v>72</v>
      </c>
      <c r="C73">
        <v>6</v>
      </c>
      <c r="D73">
        <v>429</v>
      </c>
      <c r="E73">
        <v>1.637E-6</v>
      </c>
    </row>
    <row r="74" spans="1:5" x14ac:dyDescent="0.3">
      <c r="A74">
        <v>73</v>
      </c>
      <c r="B74">
        <v>73</v>
      </c>
      <c r="C74">
        <v>6</v>
      </c>
      <c r="D74">
        <v>435</v>
      </c>
      <c r="E74">
        <v>1.5260000000000001E-6</v>
      </c>
    </row>
    <row r="75" spans="1:5" x14ac:dyDescent="0.3">
      <c r="A75">
        <v>74</v>
      </c>
      <c r="B75">
        <v>74</v>
      </c>
      <c r="C75">
        <v>6</v>
      </c>
      <c r="D75">
        <v>441</v>
      </c>
      <c r="E75">
        <v>1.305E-6</v>
      </c>
    </row>
    <row r="76" spans="1:5" x14ac:dyDescent="0.3">
      <c r="A76">
        <v>75</v>
      </c>
      <c r="B76">
        <v>75</v>
      </c>
      <c r="C76">
        <v>6</v>
      </c>
      <c r="D76">
        <v>447</v>
      </c>
      <c r="E76">
        <v>1.2470000000000001E-6</v>
      </c>
    </row>
    <row r="77" spans="1:5" x14ac:dyDescent="0.3">
      <c r="A77">
        <v>76</v>
      </c>
      <c r="B77">
        <v>76</v>
      </c>
      <c r="C77">
        <v>6</v>
      </c>
      <c r="D77">
        <v>453</v>
      </c>
      <c r="E77">
        <v>1.1170000000000001E-6</v>
      </c>
    </row>
    <row r="78" spans="1:5" x14ac:dyDescent="0.3">
      <c r="A78">
        <v>77</v>
      </c>
      <c r="B78">
        <v>77</v>
      </c>
      <c r="C78">
        <v>6</v>
      </c>
      <c r="D78">
        <v>459</v>
      </c>
      <c r="E78">
        <v>9.906000000000001E-7</v>
      </c>
    </row>
    <row r="79" spans="1:5" x14ac:dyDescent="0.3">
      <c r="A79">
        <v>78</v>
      </c>
      <c r="B79">
        <v>78</v>
      </c>
      <c r="C79">
        <v>6</v>
      </c>
      <c r="D79">
        <v>465</v>
      </c>
      <c r="E79">
        <v>8.6450000000000005E-7</v>
      </c>
    </row>
    <row r="80" spans="1:5" x14ac:dyDescent="0.3">
      <c r="A80">
        <v>79</v>
      </c>
      <c r="B80">
        <v>79</v>
      </c>
      <c r="C80">
        <v>6</v>
      </c>
      <c r="D80">
        <v>471</v>
      </c>
      <c r="E80">
        <v>7.8899999999999998E-7</v>
      </c>
    </row>
    <row r="81" spans="1:5" x14ac:dyDescent="0.3">
      <c r="A81">
        <v>80</v>
      </c>
      <c r="B81">
        <v>80</v>
      </c>
      <c r="C81">
        <v>6</v>
      </c>
      <c r="D81">
        <v>477</v>
      </c>
      <c r="E81">
        <v>6.8260000000000004E-7</v>
      </c>
    </row>
    <row r="82" spans="1:5" x14ac:dyDescent="0.3">
      <c r="A82">
        <v>81</v>
      </c>
      <c r="B82">
        <v>81</v>
      </c>
      <c r="C82">
        <v>6</v>
      </c>
      <c r="D82">
        <v>483</v>
      </c>
      <c r="E82">
        <v>5.8670000000000003E-7</v>
      </c>
    </row>
    <row r="83" spans="1:5" x14ac:dyDescent="0.3">
      <c r="A83">
        <v>82</v>
      </c>
      <c r="B83">
        <v>82</v>
      </c>
      <c r="C83">
        <v>6</v>
      </c>
      <c r="D83">
        <v>489</v>
      </c>
      <c r="E83">
        <v>4.9149999999999997E-7</v>
      </c>
    </row>
    <row r="84" spans="1:5" x14ac:dyDescent="0.3">
      <c r="A84">
        <v>83</v>
      </c>
      <c r="B84">
        <v>83</v>
      </c>
      <c r="C84">
        <v>6</v>
      </c>
      <c r="D84">
        <v>495</v>
      </c>
      <c r="E84">
        <v>4.0579999999999999E-7</v>
      </c>
    </row>
    <row r="85" spans="1:5" x14ac:dyDescent="0.3">
      <c r="A85">
        <v>84</v>
      </c>
      <c r="B85">
        <v>84</v>
      </c>
      <c r="C85">
        <v>6</v>
      </c>
      <c r="D85">
        <v>501</v>
      </c>
      <c r="E85">
        <v>3.6810000000000002E-7</v>
      </c>
    </row>
    <row r="86" spans="1:5" x14ac:dyDescent="0.3">
      <c r="A86">
        <v>85</v>
      </c>
      <c r="B86">
        <v>85</v>
      </c>
      <c r="C86">
        <v>6</v>
      </c>
      <c r="D86">
        <v>507</v>
      </c>
      <c r="E86">
        <v>3.1749999999999998E-7</v>
      </c>
    </row>
    <row r="87" spans="1:5" x14ac:dyDescent="0.3">
      <c r="A87">
        <v>86</v>
      </c>
      <c r="B87">
        <v>86</v>
      </c>
      <c r="C87">
        <v>6</v>
      </c>
      <c r="D87">
        <v>513</v>
      </c>
      <c r="E87">
        <v>2.4579999999999999E-7</v>
      </c>
    </row>
    <row r="88" spans="1:5" x14ac:dyDescent="0.3">
      <c r="A88">
        <v>87</v>
      </c>
      <c r="B88">
        <v>87</v>
      </c>
      <c r="C88">
        <v>6</v>
      </c>
      <c r="D88">
        <v>519</v>
      </c>
      <c r="E88">
        <v>2.065E-7</v>
      </c>
    </row>
    <row r="89" spans="1:5" x14ac:dyDescent="0.3">
      <c r="A89">
        <v>88</v>
      </c>
      <c r="B89">
        <v>88</v>
      </c>
      <c r="C89">
        <v>6</v>
      </c>
      <c r="D89">
        <v>525</v>
      </c>
      <c r="E89">
        <v>1.5669999999999999E-7</v>
      </c>
    </row>
    <row r="90" spans="1:5" x14ac:dyDescent="0.3">
      <c r="A90">
        <v>89</v>
      </c>
      <c r="B90">
        <v>89</v>
      </c>
      <c r="C90">
        <v>6</v>
      </c>
      <c r="D90">
        <v>531</v>
      </c>
      <c r="E90">
        <v>1.189E-7</v>
      </c>
    </row>
    <row r="91" spans="1:5" x14ac:dyDescent="0.3">
      <c r="A91">
        <v>90</v>
      </c>
      <c r="B91">
        <v>90</v>
      </c>
      <c r="C91">
        <v>6</v>
      </c>
      <c r="D91">
        <v>537</v>
      </c>
      <c r="E91">
        <v>1.004E-7</v>
      </c>
    </row>
    <row r="92" spans="1:5" x14ac:dyDescent="0.3">
      <c r="A92">
        <v>91</v>
      </c>
      <c r="B92">
        <v>91</v>
      </c>
      <c r="C92">
        <v>6</v>
      </c>
      <c r="D92">
        <v>543</v>
      </c>
      <c r="E92">
        <v>6.758E-8</v>
      </c>
    </row>
    <row r="93" spans="1:5" x14ac:dyDescent="0.3">
      <c r="A93">
        <v>92</v>
      </c>
      <c r="B93">
        <v>92</v>
      </c>
      <c r="C93">
        <v>6</v>
      </c>
      <c r="D93">
        <v>549</v>
      </c>
      <c r="E93">
        <v>4.4549999999999999E-8</v>
      </c>
    </row>
    <row r="94" spans="1:5" x14ac:dyDescent="0.3">
      <c r="A94">
        <v>93</v>
      </c>
      <c r="B94">
        <v>93</v>
      </c>
      <c r="C94">
        <v>6</v>
      </c>
      <c r="D94">
        <v>555</v>
      </c>
      <c r="E94">
        <v>2.4920000000000001E-8</v>
      </c>
    </row>
    <row r="95" spans="1:5" x14ac:dyDescent="0.3">
      <c r="A95">
        <v>94</v>
      </c>
      <c r="B95">
        <v>94</v>
      </c>
      <c r="C95">
        <v>6</v>
      </c>
      <c r="D95">
        <v>561</v>
      </c>
      <c r="E95">
        <v>2.227E-8</v>
      </c>
    </row>
    <row r="96" spans="1:5" x14ac:dyDescent="0.3">
      <c r="A96">
        <v>95</v>
      </c>
      <c r="B96">
        <v>95</v>
      </c>
      <c r="C96">
        <v>6</v>
      </c>
      <c r="D96">
        <v>567</v>
      </c>
      <c r="E96">
        <v>9.8150000000000005E-9</v>
      </c>
    </row>
    <row r="97" spans="1:5" x14ac:dyDescent="0.3">
      <c r="A97">
        <v>96</v>
      </c>
      <c r="B97">
        <v>96</v>
      </c>
      <c r="C97">
        <v>6</v>
      </c>
      <c r="D97">
        <v>573</v>
      </c>
      <c r="E97">
        <v>6.418E-9</v>
      </c>
    </row>
    <row r="98" spans="1:5" x14ac:dyDescent="0.3">
      <c r="A98">
        <v>97</v>
      </c>
      <c r="B98">
        <v>97</v>
      </c>
      <c r="C98">
        <v>6</v>
      </c>
      <c r="D98">
        <v>579</v>
      </c>
      <c r="E98">
        <v>1.8880000000000001E-9</v>
      </c>
    </row>
    <row r="99" spans="1:5" x14ac:dyDescent="0.3">
      <c r="A99">
        <v>98</v>
      </c>
      <c r="B99">
        <v>98</v>
      </c>
      <c r="C99">
        <v>6</v>
      </c>
      <c r="D99">
        <v>585</v>
      </c>
      <c r="E99">
        <v>7.5499999999999998E-10</v>
      </c>
    </row>
    <row r="100" spans="1:5" x14ac:dyDescent="0.3">
      <c r="A100">
        <v>99</v>
      </c>
      <c r="B100">
        <v>99</v>
      </c>
      <c r="C100">
        <v>6</v>
      </c>
      <c r="D100">
        <v>591</v>
      </c>
      <c r="E100">
        <v>0</v>
      </c>
    </row>
    <row r="101" spans="1:5" x14ac:dyDescent="0.3">
      <c r="A101">
        <v>100</v>
      </c>
      <c r="B101">
        <v>100</v>
      </c>
      <c r="C101">
        <v>6</v>
      </c>
      <c r="D101">
        <v>597</v>
      </c>
      <c r="E10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4 2 W Y W A y I O c i l A A A A 9 g A A A B I A H A B D b 2 5 m a W c v U G F j a 2 F n Z S 5 4 b W w g o h g A K K A U A A A A A A A A A A A A A A A A A A A A A A A A A A A A h Y 8 x D o I w G I W v Q r r T l p q o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1 W 4 3 g C Z I p D 3 B / 4 A U E s D B B Q A A g A I A O N l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Z Z h Y G G g p N m s B A A B i A g A A E w A c A E Z v c m 1 1 b G F z L 1 N l Y 3 R p b 2 4 x L m 0 g o h g A K K A U A A A A A A A A A A A A A A A A A A A A A A A A A A A A d Z F L T s M w E I b 3 l X q H U b p J J B N U B C x A W Z S 0 P I T E Q y 2 w a F H l O g O x c M b I d q B V 1 d t w B i 7 A x Z g S J F i 0 3 t i e / 5 u Z f 2 y P K m h L M G z 2 7 n G 7 1 W 7 5 U j o s o K o t + a m y p B w G n O J c h 2 m 3 O z 3 D e 8 j A Y G i 3 g N d t j c Y g R 3 L / l v a t q i u k E J 9 q g 2 l u K f D F x 1 F + N L n z 6 P z k R g a n 1 Q v 0 V I k 0 k 6 q c 9 O 0 7 G S s L P 9 n e L 1 X + L U r E u I 9 G V z q g y y I R C c i t q S v y 2 Y G A A S l b a H r O u n s H e 4 J N 2 Y D D s D C Y / R 3 T K 0 v 4 m I j G d y c 6 / / o s 0 c E z + l A / B Y R z l A W 6 i E c Z y R n j N 8 5 W n N u E f d w M K m D 8 G + 8 Z M 1 T S S O e z 4 O r / h c / w 6 4 M 4 h 4 3 C a P H 6 V 3 H k J P k n 6 6 r G O W v o 4 6 1 G x H I Z 8 Z Q X F A 7 3 0 z W 7 E r C M T j R d 1 d V s r W + Q H n Q R S o j 5 z Z K N e s 7 / w a 3 i O e z A 4 F J T A m N m H z e z z f d B v G C 4 w 2 R V 7 w 6 u R 2 s 4 M A b 0 Y 2 O 1 S t o t T d t m P / 4 G U E s B A i 0 A F A A C A A g A 4 2 W Y W A y I O c i l A A A A 9 g A A A B I A A A A A A A A A A A A A A A A A A A A A A E N v b m Z p Z y 9 Q Y W N r Y W d l L n h t b F B L A Q I t A B Q A A g A I A O N l m F g P y u m r p A A A A O k A A A A T A A A A A A A A A A A A A A A A A P E A A A B b Q 2 9 u d G V u d F 9 U e X B l c 1 0 u e G 1 s U E s B A i 0 A F A A C A A g A 4 2 W Y W B h o K T Z r A Q A A Y g I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w A A A A A A A B l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2 5 z X 2 N v b m N y Z X R l X 2 V 4 a X R f M T F f R 2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y N 2 N l N G U t Z D U z O S 0 0 M D Y z L W I z Z D M t Z D Q y N T B l N z N h N G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b 2 5 z X 2 N v b m N y Z X R l X 2 V 4 a X R f M T F f R 2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0 N z o w N y 4 4 M T g 3 M j g 1 W i I g L z 4 8 R W 5 0 c n k g V H l w Z T 0 i R m l s b E N v b H V t b l R 5 c G V z I i B W Y W x 1 Z T 0 i c 0 F 3 T U R B d 1 U 9 I i A v P j x F b n R y e S B U e X B l P S J G a W x s Q 2 9 s d W 1 u T m F t Z X M i I F Z h b H V l P S J z W y Z x d W 9 0 O 0 N v b H V t b j E m c X V v d D s s J n F 1 b 3 Q 7 Q m l u T n V t Y m V y J n F 1 b 3 Q 7 L C Z x d W 9 0 O 0 J p b l d p Z H R o I C h H Z V Y p J n F 1 b 3 Q 7 L C Z x d W 9 0 O 0 J p b k N l b n R l c i A o e C A t I E V L a W 4 p I F t H Z V Z d J n F 1 b 3 Q 7 L C Z x d W 9 0 O 0 J p b k N v b n R l b n Q g K H k g L S A j K S B b b X U v R U 9 U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2 5 z X 2 N v b m N y Z X R l X 2 V 4 a X R f M T F f R 2 V W L 0 F 1 d G 9 S Z W 1 v d m V k Q 2 9 s d W 1 u c z E u e 0 N v b H V t b j E s M H 0 m c X V v d D s s J n F 1 b 3 Q 7 U 2 V j d G l v b j E v b X V v b n N f Y 2 9 u Y 3 J l d G V f Z X h p d F 8 x M V 9 H Z V Y v Q X V 0 b 1 J l b W 9 2 Z W R D b 2 x 1 b W 5 z M S 5 7 Q m l u T n V t Y m V y L D F 9 J n F 1 b 3 Q 7 L C Z x d W 9 0 O 1 N l Y 3 R p b 2 4 x L 2 1 1 b 2 5 z X 2 N v b m N y Z X R l X 2 V 4 a X R f M T F f R 2 V W L 0 F 1 d G 9 S Z W 1 v d m V k Q 2 9 s d W 1 u c z E u e 0 J p b l d p Z H R o I C h H Z V Y p L D J 9 J n F 1 b 3 Q 7 L C Z x d W 9 0 O 1 N l Y 3 R p b 2 4 x L 2 1 1 b 2 5 z X 2 N v b m N y Z X R l X 2 V 4 a X R f M T F f R 2 V W L 0 F 1 d G 9 S Z W 1 v d m V k Q 2 9 s d W 1 u c z E u e 0 J p b k N l b n R l c i A o e C A t I E V L a W 4 p I F t H Z V Z d L D N 9 J n F 1 b 3 Q 7 L C Z x d W 9 0 O 1 N l Y 3 R p b 2 4 x L 2 1 1 b 2 5 z X 2 N v b m N y Z X R l X 2 V 4 a X R f M T F f R 2 V W L 0 F 1 d G 9 S Z W 1 v d m V k Q 2 9 s d W 1 u c z E u e 0 J p b k N v b n R l b n Q g K H k g L S A j K S B b b X U v R U 9 U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W 9 u c 1 9 j b 2 5 j c m V 0 Z V 9 l e G l 0 X z E x X 0 d l V i 9 B d X R v U m V t b 3 Z l Z E N v b H V t b n M x L n t D b 2 x 1 b W 4 x L D B 9 J n F 1 b 3 Q 7 L C Z x d W 9 0 O 1 N l Y 3 R p b 2 4 x L 2 1 1 b 2 5 z X 2 N v b m N y Z X R l X 2 V 4 a X R f M T F f R 2 V W L 0 F 1 d G 9 S Z W 1 v d m V k Q 2 9 s d W 1 u c z E u e 0 J p b k 5 1 b W J l c i w x f S Z x d W 9 0 O y w m c X V v d D t T Z W N 0 a W 9 u M S 9 t d W 9 u c 1 9 j b 2 5 j c m V 0 Z V 9 l e G l 0 X z E x X 0 d l V i 9 B d X R v U m V t b 3 Z l Z E N v b H V t b n M x L n t C a W 5 X a W R 0 a C A o R 2 V W K S w y f S Z x d W 9 0 O y w m c X V v d D t T Z W N 0 a W 9 u M S 9 t d W 9 u c 1 9 j b 2 5 j c m V 0 Z V 9 l e G l 0 X z E x X 0 d l V i 9 B d X R v U m V t b 3 Z l Z E N v b H V t b n M x L n t C a W 5 D Z W 5 0 Z X I g K H g g L S B F S 2 l u K S B b R 2 V W X S w z f S Z x d W 9 0 O y w m c X V v d D t T Z W N 0 a W 9 u M S 9 t d W 9 u c 1 9 j b 2 5 j c m V 0 Z V 9 l e G l 0 X z E x X 0 d l V i 9 B d X R v U m V t b 3 Z l Z E N v b H V t b n M x L n t C a W 5 D b 2 5 0 Z W 5 0 I C h 5 I C 0 g I y k g W 2 1 1 L 0 V P V F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2 5 z X 2 N v b m N y Z X R l X 2 V 4 a X R f M T F f R 2 V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2 5 z X 2 N v b m N y Z X R l X 2 V 4 a X R f M T F f R 2 V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2 5 z X 2 N v b m N y Z X R l X 2 V 4 a X R f M T F f R 2 V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D K Z 5 p B r V T a B 3 v p X N z B D W A A A A A A I A A A A A A B B m A A A A A Q A A I A A A A O 4 v O B O e y H s g M O x C R f K X A s d R P 1 m M f C K a x q 0 X x o X 0 l I K S A A A A A A 6 A A A A A A g A A I A A A A P l 2 W 1 S t S 9 0 f k q / t 0 8 7 i J w 6 D 6 o 5 L z J M y d K 3 c c k 9 8 A g M 4 U A A A A H g l v T x / N R Z e q g Q y z + F 9 F z T d P 8 C D y S s 3 Q V G u y E w H t 4 J 0 N t 7 l e C A V S b D s L J B H R k 3 b R N i y j 7 y H e e j E y L + o C v 4 S + N 6 C 3 i T z l 1 E G y i a n d y i Y 9 W b B Q A A A A D U Z O m 8 F U W r b S W g i Z m A R O k o M 0 t R m 8 I / l z T A o p B r 3 G m P x u S G l q r n f P z 1 G b 7 1 0 v F P l T O + J e N 4 2 2 1 q L e x E U F Y A L Z e 8 = < / D a t a M a s h u p > 
</file>

<file path=customXml/itemProps1.xml><?xml version="1.0" encoding="utf-8"?>
<ds:datastoreItem xmlns:ds="http://schemas.openxmlformats.org/officeDocument/2006/customXml" ds:itemID="{7783EE2D-2B99-4337-BE61-19B746BA1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muons_concrete_exit_11_GeV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Achenbach</dc:creator>
  <cp:lastModifiedBy>Frederic Duch Clerici</cp:lastModifiedBy>
  <dcterms:created xsi:type="dcterms:W3CDTF">2015-06-05T18:19:34Z</dcterms:created>
  <dcterms:modified xsi:type="dcterms:W3CDTF">2025-07-22T19:36:07Z</dcterms:modified>
</cp:coreProperties>
</file>