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eerFoundry\Exercise 2\"/>
    </mc:Choice>
  </mc:AlternateContent>
  <xr:revisionPtr revIDLastSave="0" documentId="13_ncr:1_{61AD4018-A84A-4FC6-B22A-2331EE2F68BA}" xr6:coauthVersionLast="36" xr6:coauthVersionMax="36" xr10:uidLastSave="{00000000-0000-0000-0000-000000000000}"/>
  <bookViews>
    <workbookView xWindow="0" yWindow="0" windowWidth="23040" windowHeight="8940" firstSheet="2" activeTab="2" xr2:uid="{D8B3DB1C-483B-49EC-A96C-6F0E5C8D3FD6}"/>
  </bookViews>
  <sheets>
    <sheet name="Sheet4" sheetId="10" r:id="rId1"/>
    <sheet name="Final Integrated data" sheetId="1" r:id="rId2"/>
    <sheet name="Statistical Analysis" sheetId="2" r:id="rId3"/>
    <sheet name="Spread calculation" sheetId="3" r:id="rId4"/>
    <sheet name="Spread Cal.Overview" sheetId="4" r:id="rId5"/>
    <sheet name="65+ year sum data" sheetId="11" r:id="rId6"/>
    <sheet name="65+ years corelation" sheetId="5" r:id="rId7"/>
    <sheet name="Male Popul. corelation" sheetId="6" r:id="rId8"/>
  </sheets>
  <externalReferences>
    <externalReference r:id="rId9"/>
  </externalReferences>
  <definedNames>
    <definedName name="_xlnm._FilterDatabase" localSheetId="1" hidden="1">'Final Integrated data'!$A$3:$AE$463</definedName>
    <definedName name="_xlnm._FilterDatabase" localSheetId="4" hidden="1">'Spread Cal.Overview'!$A$1:$D$460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1" l="1"/>
  <c r="E463" i="3" l="1"/>
  <c r="E464" i="3"/>
  <c r="E465" i="3"/>
  <c r="E462" i="3"/>
  <c r="I5" i="10" l="1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" i="10"/>
  <c r="L4" i="1"/>
  <c r="C3" i="5"/>
  <c r="AF4" i="1" l="1"/>
  <c r="C2" i="6" l="1"/>
  <c r="B461" i="6"/>
  <c r="L463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P31" i="4"/>
  <c r="M30" i="4"/>
  <c r="M31" i="4"/>
  <c r="M29" i="4"/>
  <c r="L30" i="4"/>
  <c r="L31" i="4"/>
  <c r="L29" i="4"/>
  <c r="L23" i="4"/>
  <c r="L24" i="4"/>
  <c r="L22" i="4"/>
  <c r="M22" i="4"/>
  <c r="J22" i="4"/>
  <c r="M23" i="4"/>
  <c r="M24" i="4"/>
  <c r="P17" i="4"/>
  <c r="M16" i="4"/>
  <c r="M17" i="4"/>
  <c r="M15" i="4"/>
  <c r="L16" i="4"/>
  <c r="L17" i="4"/>
  <c r="L15" i="4"/>
  <c r="B463" i="3"/>
  <c r="K24" i="4"/>
  <c r="J24" i="4"/>
  <c r="J30" i="4"/>
  <c r="K15" i="4"/>
  <c r="K30" i="4"/>
  <c r="N30" i="4" l="1"/>
  <c r="N24" i="4"/>
  <c r="J17" i="4"/>
  <c r="N17" i="4" s="1"/>
  <c r="K22" i="4"/>
  <c r="N22" i="4" s="1"/>
  <c r="J29" i="4"/>
  <c r="K17" i="4"/>
  <c r="K29" i="4"/>
  <c r="J16" i="4"/>
  <c r="N16" i="4" s="1"/>
  <c r="O17" i="4" s="1"/>
  <c r="K16" i="4"/>
  <c r="J23" i="4"/>
  <c r="K31" i="4"/>
  <c r="K23" i="4"/>
  <c r="J31" i="4"/>
  <c r="N31" i="4" s="1"/>
  <c r="O30" i="4" s="1"/>
  <c r="J15" i="4"/>
  <c r="N15" i="4" s="1"/>
  <c r="N23" i="4" l="1"/>
  <c r="O23" i="4" s="1"/>
  <c r="P24" i="4" s="1"/>
  <c r="N29" i="4"/>
  <c r="D464" i="3" l="1"/>
  <c r="C464" i="3"/>
  <c r="B464" i="3"/>
  <c r="C465" i="3"/>
  <c r="D465" i="3"/>
  <c r="B465" i="3"/>
  <c r="D463" i="3"/>
  <c r="D462" i="3"/>
  <c r="C463" i="3"/>
  <c r="C462" i="3"/>
  <c r="B462" i="3"/>
  <c r="V463" i="1"/>
  <c r="U463" i="1"/>
  <c r="T463" i="1"/>
  <c r="S463" i="1"/>
  <c r="AF463" i="1" l="1"/>
  <c r="AD463" i="1"/>
  <c r="AC463" i="1"/>
  <c r="R463" i="1"/>
  <c r="AB463" i="1" s="1"/>
  <c r="Q463" i="1"/>
  <c r="AA463" i="1" s="1"/>
  <c r="P463" i="1"/>
  <c r="Z463" i="1" s="1"/>
  <c r="O463" i="1"/>
  <c r="Y463" i="1" s="1"/>
  <c r="N463" i="1"/>
  <c r="X463" i="1" s="1"/>
  <c r="M463" i="1"/>
  <c r="W463" i="1" s="1"/>
  <c r="AD462" i="1"/>
  <c r="AC462" i="1"/>
  <c r="R462" i="1"/>
  <c r="AB462" i="1" s="1"/>
  <c r="Q462" i="1"/>
  <c r="AA462" i="1" s="1"/>
  <c r="P462" i="1"/>
  <c r="Z462" i="1" s="1"/>
  <c r="O462" i="1"/>
  <c r="Y462" i="1" s="1"/>
  <c r="N462" i="1"/>
  <c r="X462" i="1" s="1"/>
  <c r="M462" i="1"/>
  <c r="W462" i="1" s="1"/>
  <c r="AF461" i="1"/>
  <c r="AC461" i="1"/>
  <c r="Y461" i="1"/>
  <c r="AE461" i="1"/>
  <c r="AD461" i="1"/>
  <c r="R461" i="1"/>
  <c r="AB461" i="1" s="1"/>
  <c r="Q461" i="1"/>
  <c r="AA461" i="1" s="1"/>
  <c r="P461" i="1"/>
  <c r="Z461" i="1" s="1"/>
  <c r="O461" i="1"/>
  <c r="N461" i="1"/>
  <c r="X461" i="1" s="1"/>
  <c r="M461" i="1"/>
  <c r="W461" i="1" s="1"/>
  <c r="AB460" i="1"/>
  <c r="Y460" i="1"/>
  <c r="AD460" i="1"/>
  <c r="AC460" i="1"/>
  <c r="R460" i="1"/>
  <c r="Q460" i="1"/>
  <c r="AA460" i="1" s="1"/>
  <c r="P460" i="1"/>
  <c r="Z460" i="1" s="1"/>
  <c r="O460" i="1"/>
  <c r="N460" i="1"/>
  <c r="X460" i="1" s="1"/>
  <c r="M460" i="1"/>
  <c r="W460" i="1" s="1"/>
  <c r="AC459" i="1"/>
  <c r="AE459" i="1"/>
  <c r="AD459" i="1"/>
  <c r="R459" i="1"/>
  <c r="AB459" i="1" s="1"/>
  <c r="Q459" i="1"/>
  <c r="AA459" i="1" s="1"/>
  <c r="P459" i="1"/>
  <c r="Z459" i="1" s="1"/>
  <c r="O459" i="1"/>
  <c r="Y459" i="1" s="1"/>
  <c r="N459" i="1"/>
  <c r="X459" i="1" s="1"/>
  <c r="M459" i="1"/>
  <c r="W459" i="1" s="1"/>
  <c r="AD458" i="1"/>
  <c r="AC458" i="1"/>
  <c r="R458" i="1"/>
  <c r="AB458" i="1" s="1"/>
  <c r="Q458" i="1"/>
  <c r="AA458" i="1" s="1"/>
  <c r="P458" i="1"/>
  <c r="Z458" i="1" s="1"/>
  <c r="O458" i="1"/>
  <c r="Y458" i="1" s="1"/>
  <c r="N458" i="1"/>
  <c r="X458" i="1" s="1"/>
  <c r="M458" i="1"/>
  <c r="W458" i="1" s="1"/>
  <c r="AC457" i="1"/>
  <c r="AD457" i="1"/>
  <c r="R457" i="1"/>
  <c r="AB457" i="1" s="1"/>
  <c r="Q457" i="1"/>
  <c r="AA457" i="1" s="1"/>
  <c r="P457" i="1"/>
  <c r="Z457" i="1" s="1"/>
  <c r="O457" i="1"/>
  <c r="Y457" i="1" s="1"/>
  <c r="N457" i="1"/>
  <c r="X457" i="1" s="1"/>
  <c r="M457" i="1"/>
  <c r="W457" i="1" s="1"/>
  <c r="AD456" i="1"/>
  <c r="AC456" i="1"/>
  <c r="R456" i="1"/>
  <c r="AB456" i="1" s="1"/>
  <c r="Q456" i="1"/>
  <c r="AA456" i="1" s="1"/>
  <c r="P456" i="1"/>
  <c r="Z456" i="1" s="1"/>
  <c r="O456" i="1"/>
  <c r="Y456" i="1" s="1"/>
  <c r="N456" i="1"/>
  <c r="X456" i="1" s="1"/>
  <c r="M456" i="1"/>
  <c r="W456" i="1" s="1"/>
  <c r="AC455" i="1"/>
  <c r="AE455" i="1"/>
  <c r="AD455" i="1"/>
  <c r="R455" i="1"/>
  <c r="AB455" i="1" s="1"/>
  <c r="Q455" i="1"/>
  <c r="AA455" i="1" s="1"/>
  <c r="P455" i="1"/>
  <c r="Z455" i="1" s="1"/>
  <c r="O455" i="1"/>
  <c r="Y455" i="1" s="1"/>
  <c r="N455" i="1"/>
  <c r="X455" i="1" s="1"/>
  <c r="M455" i="1"/>
  <c r="W455" i="1" s="1"/>
  <c r="AC454" i="1"/>
  <c r="AD454" i="1"/>
  <c r="R454" i="1"/>
  <c r="AB454" i="1" s="1"/>
  <c r="Q454" i="1"/>
  <c r="AA454" i="1" s="1"/>
  <c r="P454" i="1"/>
  <c r="Z454" i="1" s="1"/>
  <c r="O454" i="1"/>
  <c r="Y454" i="1" s="1"/>
  <c r="N454" i="1"/>
  <c r="X454" i="1" s="1"/>
  <c r="M454" i="1"/>
  <c r="W454" i="1" s="1"/>
  <c r="AC453" i="1"/>
  <c r="AE453" i="1"/>
  <c r="AD453" i="1"/>
  <c r="R453" i="1"/>
  <c r="AB453" i="1" s="1"/>
  <c r="Q453" i="1"/>
  <c r="AA453" i="1" s="1"/>
  <c r="P453" i="1"/>
  <c r="Z453" i="1" s="1"/>
  <c r="O453" i="1"/>
  <c r="Y453" i="1" s="1"/>
  <c r="N453" i="1"/>
  <c r="X453" i="1" s="1"/>
  <c r="M453" i="1"/>
  <c r="W453" i="1" s="1"/>
  <c r="AC452" i="1"/>
  <c r="AD452" i="1"/>
  <c r="R452" i="1"/>
  <c r="AB452" i="1" s="1"/>
  <c r="Q452" i="1"/>
  <c r="AA452" i="1" s="1"/>
  <c r="P452" i="1"/>
  <c r="Z452" i="1" s="1"/>
  <c r="O452" i="1"/>
  <c r="Y452" i="1" s="1"/>
  <c r="N452" i="1"/>
  <c r="X452" i="1" s="1"/>
  <c r="M452" i="1"/>
  <c r="W452" i="1" s="1"/>
  <c r="AF451" i="1"/>
  <c r="AE451" i="1"/>
  <c r="AD451" i="1"/>
  <c r="AC451" i="1"/>
  <c r="R451" i="1"/>
  <c r="AB451" i="1" s="1"/>
  <c r="Q451" i="1"/>
  <c r="AA451" i="1" s="1"/>
  <c r="P451" i="1"/>
  <c r="Z451" i="1" s="1"/>
  <c r="O451" i="1"/>
  <c r="Y451" i="1" s="1"/>
  <c r="N451" i="1"/>
  <c r="X451" i="1" s="1"/>
  <c r="M451" i="1"/>
  <c r="W451" i="1" s="1"/>
  <c r="AC450" i="1"/>
  <c r="AD450" i="1"/>
  <c r="R450" i="1"/>
  <c r="AB450" i="1" s="1"/>
  <c r="Q450" i="1"/>
  <c r="AA450" i="1" s="1"/>
  <c r="P450" i="1"/>
  <c r="Z450" i="1" s="1"/>
  <c r="O450" i="1"/>
  <c r="Y450" i="1" s="1"/>
  <c r="N450" i="1"/>
  <c r="X450" i="1" s="1"/>
  <c r="M450" i="1"/>
  <c r="W450" i="1" s="1"/>
  <c r="AF449" i="1"/>
  <c r="AE449" i="1"/>
  <c r="AD449" i="1"/>
  <c r="AC449" i="1"/>
  <c r="R449" i="1"/>
  <c r="AB449" i="1" s="1"/>
  <c r="Q449" i="1"/>
  <c r="AA449" i="1" s="1"/>
  <c r="P449" i="1"/>
  <c r="Z449" i="1" s="1"/>
  <c r="O449" i="1"/>
  <c r="Y449" i="1" s="1"/>
  <c r="N449" i="1"/>
  <c r="X449" i="1" s="1"/>
  <c r="M449" i="1"/>
  <c r="W449" i="1" s="1"/>
  <c r="AC448" i="1"/>
  <c r="AD448" i="1"/>
  <c r="R448" i="1"/>
  <c r="AB448" i="1" s="1"/>
  <c r="Q448" i="1"/>
  <c r="AA448" i="1" s="1"/>
  <c r="P448" i="1"/>
  <c r="Z448" i="1" s="1"/>
  <c r="O448" i="1"/>
  <c r="Y448" i="1" s="1"/>
  <c r="N448" i="1"/>
  <c r="X448" i="1" s="1"/>
  <c r="M448" i="1"/>
  <c r="W448" i="1" s="1"/>
  <c r="AD447" i="1"/>
  <c r="AC447" i="1"/>
  <c r="R447" i="1"/>
  <c r="AB447" i="1" s="1"/>
  <c r="Q447" i="1"/>
  <c r="AA447" i="1" s="1"/>
  <c r="P447" i="1"/>
  <c r="Z447" i="1" s="1"/>
  <c r="O447" i="1"/>
  <c r="Y447" i="1" s="1"/>
  <c r="N447" i="1"/>
  <c r="X447" i="1" s="1"/>
  <c r="M447" i="1"/>
  <c r="W447" i="1" s="1"/>
  <c r="AD446" i="1"/>
  <c r="AC446" i="1"/>
  <c r="R446" i="1"/>
  <c r="AB446" i="1" s="1"/>
  <c r="Q446" i="1"/>
  <c r="AA446" i="1" s="1"/>
  <c r="P446" i="1"/>
  <c r="Z446" i="1" s="1"/>
  <c r="O446" i="1"/>
  <c r="Y446" i="1" s="1"/>
  <c r="N446" i="1"/>
  <c r="X446" i="1" s="1"/>
  <c r="M446" i="1"/>
  <c r="W446" i="1" s="1"/>
  <c r="AF445" i="1"/>
  <c r="AC445" i="1"/>
  <c r="AE445" i="1"/>
  <c r="AD445" i="1"/>
  <c r="R445" i="1"/>
  <c r="AB445" i="1" s="1"/>
  <c r="Q445" i="1"/>
  <c r="AA445" i="1" s="1"/>
  <c r="P445" i="1"/>
  <c r="Z445" i="1" s="1"/>
  <c r="O445" i="1"/>
  <c r="Y445" i="1" s="1"/>
  <c r="N445" i="1"/>
  <c r="X445" i="1" s="1"/>
  <c r="M445" i="1"/>
  <c r="W445" i="1" s="1"/>
  <c r="AD444" i="1"/>
  <c r="AC444" i="1"/>
  <c r="R444" i="1"/>
  <c r="AB444" i="1" s="1"/>
  <c r="Q444" i="1"/>
  <c r="AA444" i="1" s="1"/>
  <c r="P444" i="1"/>
  <c r="Z444" i="1" s="1"/>
  <c r="O444" i="1"/>
  <c r="Y444" i="1" s="1"/>
  <c r="N444" i="1"/>
  <c r="X444" i="1" s="1"/>
  <c r="M444" i="1"/>
  <c r="W444" i="1" s="1"/>
  <c r="AC443" i="1"/>
  <c r="AE443" i="1"/>
  <c r="AD443" i="1"/>
  <c r="R443" i="1"/>
  <c r="AB443" i="1" s="1"/>
  <c r="Q443" i="1"/>
  <c r="AA443" i="1" s="1"/>
  <c r="P443" i="1"/>
  <c r="Z443" i="1" s="1"/>
  <c r="O443" i="1"/>
  <c r="Y443" i="1" s="1"/>
  <c r="N443" i="1"/>
  <c r="X443" i="1" s="1"/>
  <c r="M443" i="1"/>
  <c r="W443" i="1" s="1"/>
  <c r="AD442" i="1"/>
  <c r="AC442" i="1"/>
  <c r="R442" i="1"/>
  <c r="AB442" i="1" s="1"/>
  <c r="Q442" i="1"/>
  <c r="AA442" i="1" s="1"/>
  <c r="P442" i="1"/>
  <c r="Z442" i="1" s="1"/>
  <c r="O442" i="1"/>
  <c r="Y442" i="1" s="1"/>
  <c r="N442" i="1"/>
  <c r="X442" i="1" s="1"/>
  <c r="M442" i="1"/>
  <c r="W442" i="1" s="1"/>
  <c r="AC441" i="1"/>
  <c r="AD441" i="1"/>
  <c r="R441" i="1"/>
  <c r="AB441" i="1" s="1"/>
  <c r="Q441" i="1"/>
  <c r="AA441" i="1" s="1"/>
  <c r="P441" i="1"/>
  <c r="Z441" i="1" s="1"/>
  <c r="O441" i="1"/>
  <c r="Y441" i="1" s="1"/>
  <c r="N441" i="1"/>
  <c r="X441" i="1" s="1"/>
  <c r="M441" i="1"/>
  <c r="W441" i="1" s="1"/>
  <c r="AD440" i="1"/>
  <c r="AC440" i="1"/>
  <c r="R440" i="1"/>
  <c r="AB440" i="1" s="1"/>
  <c r="Q440" i="1"/>
  <c r="AA440" i="1" s="1"/>
  <c r="P440" i="1"/>
  <c r="Z440" i="1" s="1"/>
  <c r="O440" i="1"/>
  <c r="Y440" i="1" s="1"/>
  <c r="N440" i="1"/>
  <c r="X440" i="1" s="1"/>
  <c r="M440" i="1"/>
  <c r="W440" i="1" s="1"/>
  <c r="AC439" i="1"/>
  <c r="AE439" i="1"/>
  <c r="AD439" i="1"/>
  <c r="R439" i="1"/>
  <c r="AB439" i="1" s="1"/>
  <c r="Q439" i="1"/>
  <c r="AA439" i="1" s="1"/>
  <c r="P439" i="1"/>
  <c r="Z439" i="1" s="1"/>
  <c r="O439" i="1"/>
  <c r="Y439" i="1" s="1"/>
  <c r="N439" i="1"/>
  <c r="X439" i="1" s="1"/>
  <c r="M439" i="1"/>
  <c r="W439" i="1" s="1"/>
  <c r="AC438" i="1"/>
  <c r="AD438" i="1"/>
  <c r="R438" i="1"/>
  <c r="AB438" i="1" s="1"/>
  <c r="Q438" i="1"/>
  <c r="AA438" i="1" s="1"/>
  <c r="P438" i="1"/>
  <c r="Z438" i="1" s="1"/>
  <c r="O438" i="1"/>
  <c r="Y438" i="1" s="1"/>
  <c r="N438" i="1"/>
  <c r="X438" i="1" s="1"/>
  <c r="M438" i="1"/>
  <c r="W438" i="1" s="1"/>
  <c r="AC437" i="1"/>
  <c r="AE437" i="1"/>
  <c r="AD437" i="1"/>
  <c r="R437" i="1"/>
  <c r="AB437" i="1" s="1"/>
  <c r="Q437" i="1"/>
  <c r="AA437" i="1" s="1"/>
  <c r="P437" i="1"/>
  <c r="Z437" i="1" s="1"/>
  <c r="O437" i="1"/>
  <c r="Y437" i="1" s="1"/>
  <c r="N437" i="1"/>
  <c r="X437" i="1" s="1"/>
  <c r="M437" i="1"/>
  <c r="W437" i="1" s="1"/>
  <c r="AC436" i="1"/>
  <c r="AD436" i="1"/>
  <c r="R436" i="1"/>
  <c r="AB436" i="1" s="1"/>
  <c r="Q436" i="1"/>
  <c r="AA436" i="1" s="1"/>
  <c r="P436" i="1"/>
  <c r="Z436" i="1" s="1"/>
  <c r="O436" i="1"/>
  <c r="Y436" i="1" s="1"/>
  <c r="N436" i="1"/>
  <c r="X436" i="1" s="1"/>
  <c r="M436" i="1"/>
  <c r="W436" i="1" s="1"/>
  <c r="AF435" i="1"/>
  <c r="AE435" i="1"/>
  <c r="AD435" i="1"/>
  <c r="AC435" i="1"/>
  <c r="R435" i="1"/>
  <c r="AB435" i="1" s="1"/>
  <c r="Q435" i="1"/>
  <c r="AA435" i="1" s="1"/>
  <c r="P435" i="1"/>
  <c r="Z435" i="1" s="1"/>
  <c r="O435" i="1"/>
  <c r="Y435" i="1" s="1"/>
  <c r="N435" i="1"/>
  <c r="X435" i="1" s="1"/>
  <c r="M435" i="1"/>
  <c r="W435" i="1" s="1"/>
  <c r="AC434" i="1"/>
  <c r="AD434" i="1"/>
  <c r="R434" i="1"/>
  <c r="AB434" i="1" s="1"/>
  <c r="Q434" i="1"/>
  <c r="AA434" i="1" s="1"/>
  <c r="P434" i="1"/>
  <c r="Z434" i="1" s="1"/>
  <c r="O434" i="1"/>
  <c r="Y434" i="1" s="1"/>
  <c r="N434" i="1"/>
  <c r="X434" i="1" s="1"/>
  <c r="M434" i="1"/>
  <c r="W434" i="1" s="1"/>
  <c r="AF433" i="1"/>
  <c r="AE433" i="1"/>
  <c r="AD433" i="1"/>
  <c r="AC433" i="1"/>
  <c r="R433" i="1"/>
  <c r="AB433" i="1" s="1"/>
  <c r="Q433" i="1"/>
  <c r="AA433" i="1" s="1"/>
  <c r="P433" i="1"/>
  <c r="Z433" i="1" s="1"/>
  <c r="O433" i="1"/>
  <c r="Y433" i="1" s="1"/>
  <c r="N433" i="1"/>
  <c r="X433" i="1" s="1"/>
  <c r="M433" i="1"/>
  <c r="W433" i="1" s="1"/>
  <c r="AD432" i="1"/>
  <c r="AC432" i="1"/>
  <c r="R432" i="1"/>
  <c r="AB432" i="1" s="1"/>
  <c r="Q432" i="1"/>
  <c r="AA432" i="1" s="1"/>
  <c r="P432" i="1"/>
  <c r="Z432" i="1" s="1"/>
  <c r="O432" i="1"/>
  <c r="Y432" i="1" s="1"/>
  <c r="N432" i="1"/>
  <c r="X432" i="1" s="1"/>
  <c r="M432" i="1"/>
  <c r="W432" i="1" s="1"/>
  <c r="AD431" i="1"/>
  <c r="AC431" i="1"/>
  <c r="R431" i="1"/>
  <c r="AB431" i="1" s="1"/>
  <c r="Q431" i="1"/>
  <c r="AA431" i="1" s="1"/>
  <c r="P431" i="1"/>
  <c r="Z431" i="1" s="1"/>
  <c r="O431" i="1"/>
  <c r="Y431" i="1" s="1"/>
  <c r="N431" i="1"/>
  <c r="X431" i="1" s="1"/>
  <c r="M431" i="1"/>
  <c r="W431" i="1" s="1"/>
  <c r="AD430" i="1"/>
  <c r="AC430" i="1"/>
  <c r="R430" i="1"/>
  <c r="AB430" i="1" s="1"/>
  <c r="Q430" i="1"/>
  <c r="AA430" i="1" s="1"/>
  <c r="P430" i="1"/>
  <c r="Z430" i="1" s="1"/>
  <c r="O430" i="1"/>
  <c r="Y430" i="1" s="1"/>
  <c r="N430" i="1"/>
  <c r="X430" i="1" s="1"/>
  <c r="M430" i="1"/>
  <c r="W430" i="1" s="1"/>
  <c r="AC429" i="1"/>
  <c r="AE429" i="1"/>
  <c r="AD429" i="1"/>
  <c r="R429" i="1"/>
  <c r="AB429" i="1" s="1"/>
  <c r="Q429" i="1"/>
  <c r="AA429" i="1" s="1"/>
  <c r="P429" i="1"/>
  <c r="Z429" i="1" s="1"/>
  <c r="O429" i="1"/>
  <c r="Y429" i="1" s="1"/>
  <c r="N429" i="1"/>
  <c r="X429" i="1" s="1"/>
  <c r="M429" i="1"/>
  <c r="W429" i="1" s="1"/>
  <c r="AD428" i="1"/>
  <c r="AC428" i="1"/>
  <c r="R428" i="1"/>
  <c r="AB428" i="1" s="1"/>
  <c r="Q428" i="1"/>
  <c r="AA428" i="1" s="1"/>
  <c r="P428" i="1"/>
  <c r="Z428" i="1" s="1"/>
  <c r="O428" i="1"/>
  <c r="Y428" i="1" s="1"/>
  <c r="N428" i="1"/>
  <c r="X428" i="1" s="1"/>
  <c r="M428" i="1"/>
  <c r="W428" i="1" s="1"/>
  <c r="AE427" i="1"/>
  <c r="AD427" i="1"/>
  <c r="AC427" i="1"/>
  <c r="R427" i="1"/>
  <c r="AB427" i="1" s="1"/>
  <c r="Q427" i="1"/>
  <c r="AA427" i="1" s="1"/>
  <c r="P427" i="1"/>
  <c r="Z427" i="1" s="1"/>
  <c r="O427" i="1"/>
  <c r="Y427" i="1" s="1"/>
  <c r="N427" i="1"/>
  <c r="X427" i="1" s="1"/>
  <c r="M427" i="1"/>
  <c r="W427" i="1" s="1"/>
  <c r="AD426" i="1"/>
  <c r="AC426" i="1"/>
  <c r="R426" i="1"/>
  <c r="AB426" i="1" s="1"/>
  <c r="Q426" i="1"/>
  <c r="AA426" i="1" s="1"/>
  <c r="P426" i="1"/>
  <c r="Z426" i="1" s="1"/>
  <c r="O426" i="1"/>
  <c r="Y426" i="1" s="1"/>
  <c r="N426" i="1"/>
  <c r="X426" i="1" s="1"/>
  <c r="M426" i="1"/>
  <c r="W426" i="1" s="1"/>
  <c r="AF425" i="1"/>
  <c r="AE425" i="1"/>
  <c r="AD425" i="1"/>
  <c r="AC425" i="1"/>
  <c r="R425" i="1"/>
  <c r="AB425" i="1" s="1"/>
  <c r="Q425" i="1"/>
  <c r="AA425" i="1" s="1"/>
  <c r="P425" i="1"/>
  <c r="Z425" i="1" s="1"/>
  <c r="O425" i="1"/>
  <c r="Y425" i="1" s="1"/>
  <c r="N425" i="1"/>
  <c r="X425" i="1" s="1"/>
  <c r="M425" i="1"/>
  <c r="W425" i="1" s="1"/>
  <c r="AF424" i="1"/>
  <c r="AC424" i="1"/>
  <c r="AE424" i="1"/>
  <c r="AD424" i="1"/>
  <c r="R424" i="1"/>
  <c r="AB424" i="1" s="1"/>
  <c r="Q424" i="1"/>
  <c r="AA424" i="1" s="1"/>
  <c r="P424" i="1"/>
  <c r="Z424" i="1" s="1"/>
  <c r="O424" i="1"/>
  <c r="Y424" i="1" s="1"/>
  <c r="N424" i="1"/>
  <c r="X424" i="1" s="1"/>
  <c r="M424" i="1"/>
  <c r="W424" i="1" s="1"/>
  <c r="AD423" i="1"/>
  <c r="AC423" i="1"/>
  <c r="R423" i="1"/>
  <c r="AB423" i="1" s="1"/>
  <c r="Q423" i="1"/>
  <c r="AA423" i="1" s="1"/>
  <c r="P423" i="1"/>
  <c r="Z423" i="1" s="1"/>
  <c r="O423" i="1"/>
  <c r="Y423" i="1" s="1"/>
  <c r="N423" i="1"/>
  <c r="X423" i="1" s="1"/>
  <c r="M423" i="1"/>
  <c r="W423" i="1" s="1"/>
  <c r="AE422" i="1"/>
  <c r="AD422" i="1"/>
  <c r="AC422" i="1"/>
  <c r="R422" i="1"/>
  <c r="AB422" i="1" s="1"/>
  <c r="Q422" i="1"/>
  <c r="AA422" i="1" s="1"/>
  <c r="P422" i="1"/>
  <c r="Z422" i="1" s="1"/>
  <c r="O422" i="1"/>
  <c r="Y422" i="1" s="1"/>
  <c r="N422" i="1"/>
  <c r="X422" i="1" s="1"/>
  <c r="M422" i="1"/>
  <c r="W422" i="1" s="1"/>
  <c r="AD421" i="1"/>
  <c r="AC421" i="1"/>
  <c r="R421" i="1"/>
  <c r="AB421" i="1" s="1"/>
  <c r="Q421" i="1"/>
  <c r="AA421" i="1" s="1"/>
  <c r="P421" i="1"/>
  <c r="Z421" i="1" s="1"/>
  <c r="O421" i="1"/>
  <c r="Y421" i="1" s="1"/>
  <c r="N421" i="1"/>
  <c r="X421" i="1" s="1"/>
  <c r="M421" i="1"/>
  <c r="W421" i="1" s="1"/>
  <c r="AD420" i="1"/>
  <c r="AC420" i="1"/>
  <c r="R420" i="1"/>
  <c r="AB420" i="1" s="1"/>
  <c r="Q420" i="1"/>
  <c r="AA420" i="1" s="1"/>
  <c r="P420" i="1"/>
  <c r="Z420" i="1" s="1"/>
  <c r="O420" i="1"/>
  <c r="Y420" i="1" s="1"/>
  <c r="N420" i="1"/>
  <c r="X420" i="1" s="1"/>
  <c r="M420" i="1"/>
  <c r="W420" i="1" s="1"/>
  <c r="AE419" i="1"/>
  <c r="AD419" i="1"/>
  <c r="AC419" i="1"/>
  <c r="R419" i="1"/>
  <c r="AB419" i="1" s="1"/>
  <c r="Q419" i="1"/>
  <c r="AA419" i="1" s="1"/>
  <c r="P419" i="1"/>
  <c r="Z419" i="1" s="1"/>
  <c r="O419" i="1"/>
  <c r="Y419" i="1" s="1"/>
  <c r="N419" i="1"/>
  <c r="X419" i="1" s="1"/>
  <c r="M419" i="1"/>
  <c r="W419" i="1" s="1"/>
  <c r="AC418" i="1"/>
  <c r="AE418" i="1"/>
  <c r="AD418" i="1"/>
  <c r="R418" i="1"/>
  <c r="AB418" i="1" s="1"/>
  <c r="Q418" i="1"/>
  <c r="AA418" i="1" s="1"/>
  <c r="P418" i="1"/>
  <c r="Z418" i="1" s="1"/>
  <c r="O418" i="1"/>
  <c r="Y418" i="1" s="1"/>
  <c r="N418" i="1"/>
  <c r="X418" i="1" s="1"/>
  <c r="M418" i="1"/>
  <c r="W418" i="1" s="1"/>
  <c r="AF417" i="1"/>
  <c r="AE417" i="1"/>
  <c r="AD417" i="1"/>
  <c r="AC417" i="1"/>
  <c r="R417" i="1"/>
  <c r="AB417" i="1" s="1"/>
  <c r="Q417" i="1"/>
  <c r="AA417" i="1" s="1"/>
  <c r="P417" i="1"/>
  <c r="Z417" i="1" s="1"/>
  <c r="O417" i="1"/>
  <c r="Y417" i="1" s="1"/>
  <c r="N417" i="1"/>
  <c r="X417" i="1" s="1"/>
  <c r="M417" i="1"/>
  <c r="W417" i="1" s="1"/>
  <c r="AF416" i="1"/>
  <c r="AE416" i="1"/>
  <c r="AD416" i="1"/>
  <c r="AC416" i="1"/>
  <c r="R416" i="1"/>
  <c r="AB416" i="1" s="1"/>
  <c r="Q416" i="1"/>
  <c r="AA416" i="1" s="1"/>
  <c r="P416" i="1"/>
  <c r="Z416" i="1" s="1"/>
  <c r="O416" i="1"/>
  <c r="Y416" i="1" s="1"/>
  <c r="N416" i="1"/>
  <c r="X416" i="1" s="1"/>
  <c r="M416" i="1"/>
  <c r="W416" i="1" s="1"/>
  <c r="AD415" i="1"/>
  <c r="AC415" i="1"/>
  <c r="R415" i="1"/>
  <c r="AB415" i="1" s="1"/>
  <c r="Q415" i="1"/>
  <c r="AA415" i="1" s="1"/>
  <c r="P415" i="1"/>
  <c r="Z415" i="1" s="1"/>
  <c r="O415" i="1"/>
  <c r="Y415" i="1" s="1"/>
  <c r="N415" i="1"/>
  <c r="X415" i="1" s="1"/>
  <c r="M415" i="1"/>
  <c r="W415" i="1" s="1"/>
  <c r="AE414" i="1"/>
  <c r="AD414" i="1"/>
  <c r="AC414" i="1"/>
  <c r="R414" i="1"/>
  <c r="AB414" i="1" s="1"/>
  <c r="Q414" i="1"/>
  <c r="AA414" i="1" s="1"/>
  <c r="P414" i="1"/>
  <c r="Z414" i="1" s="1"/>
  <c r="O414" i="1"/>
  <c r="Y414" i="1" s="1"/>
  <c r="N414" i="1"/>
  <c r="X414" i="1" s="1"/>
  <c r="M414" i="1"/>
  <c r="W414" i="1" s="1"/>
  <c r="AF413" i="1"/>
  <c r="AE413" i="1"/>
  <c r="AD413" i="1"/>
  <c r="AC413" i="1"/>
  <c r="R413" i="1"/>
  <c r="AB413" i="1" s="1"/>
  <c r="Q413" i="1"/>
  <c r="AA413" i="1" s="1"/>
  <c r="P413" i="1"/>
  <c r="Z413" i="1" s="1"/>
  <c r="O413" i="1"/>
  <c r="Y413" i="1" s="1"/>
  <c r="N413" i="1"/>
  <c r="X413" i="1" s="1"/>
  <c r="M413" i="1"/>
  <c r="W413" i="1" s="1"/>
  <c r="AE412" i="1"/>
  <c r="AD412" i="1"/>
  <c r="AC412" i="1"/>
  <c r="R412" i="1"/>
  <c r="AB412" i="1" s="1"/>
  <c r="Q412" i="1"/>
  <c r="AA412" i="1" s="1"/>
  <c r="P412" i="1"/>
  <c r="Z412" i="1" s="1"/>
  <c r="O412" i="1"/>
  <c r="Y412" i="1" s="1"/>
  <c r="N412" i="1"/>
  <c r="X412" i="1" s="1"/>
  <c r="M412" i="1"/>
  <c r="W412" i="1" s="1"/>
  <c r="AE411" i="1"/>
  <c r="AD411" i="1"/>
  <c r="AC411" i="1"/>
  <c r="R411" i="1"/>
  <c r="AB411" i="1" s="1"/>
  <c r="Q411" i="1"/>
  <c r="AA411" i="1" s="1"/>
  <c r="P411" i="1"/>
  <c r="Z411" i="1" s="1"/>
  <c r="O411" i="1"/>
  <c r="Y411" i="1" s="1"/>
  <c r="N411" i="1"/>
  <c r="X411" i="1" s="1"/>
  <c r="M411" i="1"/>
  <c r="W411" i="1" s="1"/>
  <c r="AE410" i="1"/>
  <c r="AD410" i="1"/>
  <c r="AC410" i="1"/>
  <c r="R410" i="1"/>
  <c r="AB410" i="1" s="1"/>
  <c r="Q410" i="1"/>
  <c r="AA410" i="1" s="1"/>
  <c r="P410" i="1"/>
  <c r="Z410" i="1" s="1"/>
  <c r="O410" i="1"/>
  <c r="Y410" i="1" s="1"/>
  <c r="N410" i="1"/>
  <c r="X410" i="1" s="1"/>
  <c r="M410" i="1"/>
  <c r="W410" i="1" s="1"/>
  <c r="AF409" i="1"/>
  <c r="AD409" i="1"/>
  <c r="AE409" i="1"/>
  <c r="AC409" i="1"/>
  <c r="R409" i="1"/>
  <c r="AB409" i="1" s="1"/>
  <c r="Q409" i="1"/>
  <c r="AA409" i="1" s="1"/>
  <c r="P409" i="1"/>
  <c r="Z409" i="1" s="1"/>
  <c r="O409" i="1"/>
  <c r="Y409" i="1" s="1"/>
  <c r="N409" i="1"/>
  <c r="X409" i="1" s="1"/>
  <c r="M409" i="1"/>
  <c r="W409" i="1" s="1"/>
  <c r="AD408" i="1"/>
  <c r="AE408" i="1"/>
  <c r="AC408" i="1"/>
  <c r="R408" i="1"/>
  <c r="AB408" i="1" s="1"/>
  <c r="Q408" i="1"/>
  <c r="AA408" i="1" s="1"/>
  <c r="P408" i="1"/>
  <c r="Z408" i="1" s="1"/>
  <c r="O408" i="1"/>
  <c r="Y408" i="1" s="1"/>
  <c r="N408" i="1"/>
  <c r="X408" i="1" s="1"/>
  <c r="M408" i="1"/>
  <c r="W408" i="1" s="1"/>
  <c r="AE407" i="1"/>
  <c r="AC407" i="1"/>
  <c r="AF407" i="1"/>
  <c r="AD407" i="1"/>
  <c r="R407" i="1"/>
  <c r="AB407" i="1" s="1"/>
  <c r="Q407" i="1"/>
  <c r="AA407" i="1" s="1"/>
  <c r="P407" i="1"/>
  <c r="Z407" i="1" s="1"/>
  <c r="O407" i="1"/>
  <c r="Y407" i="1" s="1"/>
  <c r="N407" i="1"/>
  <c r="X407" i="1" s="1"/>
  <c r="M407" i="1"/>
  <c r="W407" i="1" s="1"/>
  <c r="AE406" i="1"/>
  <c r="AD406" i="1"/>
  <c r="AC406" i="1"/>
  <c r="R406" i="1"/>
  <c r="AB406" i="1" s="1"/>
  <c r="Q406" i="1"/>
  <c r="AA406" i="1" s="1"/>
  <c r="P406" i="1"/>
  <c r="Z406" i="1" s="1"/>
  <c r="O406" i="1"/>
  <c r="Y406" i="1" s="1"/>
  <c r="N406" i="1"/>
  <c r="X406" i="1" s="1"/>
  <c r="M406" i="1"/>
  <c r="W406" i="1" s="1"/>
  <c r="AF405" i="1"/>
  <c r="AC405" i="1"/>
  <c r="AE405" i="1"/>
  <c r="AD405" i="1"/>
  <c r="R405" i="1"/>
  <c r="AB405" i="1" s="1"/>
  <c r="Q405" i="1"/>
  <c r="AA405" i="1" s="1"/>
  <c r="P405" i="1"/>
  <c r="Z405" i="1" s="1"/>
  <c r="O405" i="1"/>
  <c r="Y405" i="1" s="1"/>
  <c r="N405" i="1"/>
  <c r="X405" i="1" s="1"/>
  <c r="M405" i="1"/>
  <c r="W405" i="1" s="1"/>
  <c r="AD404" i="1"/>
  <c r="AC404" i="1"/>
  <c r="R404" i="1"/>
  <c r="AB404" i="1" s="1"/>
  <c r="Q404" i="1"/>
  <c r="AA404" i="1" s="1"/>
  <c r="P404" i="1"/>
  <c r="Z404" i="1" s="1"/>
  <c r="O404" i="1"/>
  <c r="Y404" i="1" s="1"/>
  <c r="N404" i="1"/>
  <c r="X404" i="1" s="1"/>
  <c r="M404" i="1"/>
  <c r="W404" i="1" s="1"/>
  <c r="AE403" i="1"/>
  <c r="AD403" i="1"/>
  <c r="AC403" i="1"/>
  <c r="R403" i="1"/>
  <c r="AB403" i="1" s="1"/>
  <c r="Q403" i="1"/>
  <c r="AA403" i="1" s="1"/>
  <c r="P403" i="1"/>
  <c r="Z403" i="1" s="1"/>
  <c r="O403" i="1"/>
  <c r="Y403" i="1" s="1"/>
  <c r="N403" i="1"/>
  <c r="X403" i="1" s="1"/>
  <c r="M403" i="1"/>
  <c r="W403" i="1" s="1"/>
  <c r="AF402" i="1"/>
  <c r="AE402" i="1"/>
  <c r="AD402" i="1"/>
  <c r="AC402" i="1"/>
  <c r="R402" i="1"/>
  <c r="AB402" i="1" s="1"/>
  <c r="Q402" i="1"/>
  <c r="AA402" i="1" s="1"/>
  <c r="P402" i="1"/>
  <c r="Z402" i="1" s="1"/>
  <c r="O402" i="1"/>
  <c r="Y402" i="1" s="1"/>
  <c r="N402" i="1"/>
  <c r="X402" i="1" s="1"/>
  <c r="M402" i="1"/>
  <c r="W402" i="1" s="1"/>
  <c r="AD401" i="1"/>
  <c r="AC401" i="1"/>
  <c r="R401" i="1"/>
  <c r="AB401" i="1" s="1"/>
  <c r="Q401" i="1"/>
  <c r="AA401" i="1" s="1"/>
  <c r="P401" i="1"/>
  <c r="Z401" i="1" s="1"/>
  <c r="O401" i="1"/>
  <c r="Y401" i="1" s="1"/>
  <c r="N401" i="1"/>
  <c r="X401" i="1" s="1"/>
  <c r="M401" i="1"/>
  <c r="W401" i="1" s="1"/>
  <c r="AF400" i="1"/>
  <c r="AE400" i="1"/>
  <c r="AD400" i="1"/>
  <c r="AC400" i="1"/>
  <c r="R400" i="1"/>
  <c r="AB400" i="1" s="1"/>
  <c r="Q400" i="1"/>
  <c r="AA400" i="1" s="1"/>
  <c r="P400" i="1"/>
  <c r="Z400" i="1" s="1"/>
  <c r="O400" i="1"/>
  <c r="Y400" i="1" s="1"/>
  <c r="N400" i="1"/>
  <c r="X400" i="1" s="1"/>
  <c r="M400" i="1"/>
  <c r="W400" i="1" s="1"/>
  <c r="AF399" i="1"/>
  <c r="AC399" i="1"/>
  <c r="AE399" i="1"/>
  <c r="AD399" i="1"/>
  <c r="R399" i="1"/>
  <c r="AB399" i="1" s="1"/>
  <c r="Q399" i="1"/>
  <c r="AA399" i="1" s="1"/>
  <c r="P399" i="1"/>
  <c r="Z399" i="1" s="1"/>
  <c r="O399" i="1"/>
  <c r="Y399" i="1" s="1"/>
  <c r="N399" i="1"/>
  <c r="X399" i="1" s="1"/>
  <c r="M399" i="1"/>
  <c r="W399" i="1" s="1"/>
  <c r="AE398" i="1"/>
  <c r="AD398" i="1"/>
  <c r="AC398" i="1"/>
  <c r="R398" i="1"/>
  <c r="AB398" i="1" s="1"/>
  <c r="Q398" i="1"/>
  <c r="AA398" i="1" s="1"/>
  <c r="P398" i="1"/>
  <c r="Z398" i="1" s="1"/>
  <c r="O398" i="1"/>
  <c r="Y398" i="1" s="1"/>
  <c r="N398" i="1"/>
  <c r="X398" i="1" s="1"/>
  <c r="M398" i="1"/>
  <c r="W398" i="1" s="1"/>
  <c r="AF397" i="1"/>
  <c r="AC397" i="1"/>
  <c r="AE397" i="1"/>
  <c r="AD397" i="1"/>
  <c r="R397" i="1"/>
  <c r="AB397" i="1" s="1"/>
  <c r="Q397" i="1"/>
  <c r="AA397" i="1" s="1"/>
  <c r="P397" i="1"/>
  <c r="Z397" i="1" s="1"/>
  <c r="O397" i="1"/>
  <c r="Y397" i="1" s="1"/>
  <c r="N397" i="1"/>
  <c r="X397" i="1" s="1"/>
  <c r="M397" i="1"/>
  <c r="W397" i="1" s="1"/>
  <c r="AD396" i="1"/>
  <c r="AC396" i="1"/>
  <c r="R396" i="1"/>
  <c r="AB396" i="1" s="1"/>
  <c r="Q396" i="1"/>
  <c r="AA396" i="1" s="1"/>
  <c r="P396" i="1"/>
  <c r="Z396" i="1" s="1"/>
  <c r="O396" i="1"/>
  <c r="Y396" i="1" s="1"/>
  <c r="N396" i="1"/>
  <c r="X396" i="1" s="1"/>
  <c r="M396" i="1"/>
  <c r="W396" i="1" s="1"/>
  <c r="AE395" i="1"/>
  <c r="AD395" i="1"/>
  <c r="AC395" i="1"/>
  <c r="R395" i="1"/>
  <c r="AB395" i="1" s="1"/>
  <c r="Q395" i="1"/>
  <c r="AA395" i="1" s="1"/>
  <c r="P395" i="1"/>
  <c r="Z395" i="1" s="1"/>
  <c r="O395" i="1"/>
  <c r="Y395" i="1" s="1"/>
  <c r="N395" i="1"/>
  <c r="X395" i="1" s="1"/>
  <c r="M395" i="1"/>
  <c r="W395" i="1" s="1"/>
  <c r="AE394" i="1"/>
  <c r="AD394" i="1"/>
  <c r="AC394" i="1"/>
  <c r="R394" i="1"/>
  <c r="AB394" i="1" s="1"/>
  <c r="Q394" i="1"/>
  <c r="AA394" i="1" s="1"/>
  <c r="P394" i="1"/>
  <c r="Z394" i="1" s="1"/>
  <c r="O394" i="1"/>
  <c r="Y394" i="1" s="1"/>
  <c r="N394" i="1"/>
  <c r="X394" i="1" s="1"/>
  <c r="M394" i="1"/>
  <c r="W394" i="1" s="1"/>
  <c r="AF393" i="1"/>
  <c r="AD393" i="1"/>
  <c r="AC393" i="1"/>
  <c r="R393" i="1"/>
  <c r="AB393" i="1" s="1"/>
  <c r="Q393" i="1"/>
  <c r="AA393" i="1" s="1"/>
  <c r="P393" i="1"/>
  <c r="Z393" i="1" s="1"/>
  <c r="O393" i="1"/>
  <c r="Y393" i="1" s="1"/>
  <c r="N393" i="1"/>
  <c r="X393" i="1" s="1"/>
  <c r="M393" i="1"/>
  <c r="W393" i="1" s="1"/>
  <c r="AF392" i="1"/>
  <c r="AE392" i="1"/>
  <c r="AD392" i="1"/>
  <c r="AC392" i="1"/>
  <c r="R392" i="1"/>
  <c r="AB392" i="1" s="1"/>
  <c r="Q392" i="1"/>
  <c r="AA392" i="1" s="1"/>
  <c r="P392" i="1"/>
  <c r="Z392" i="1" s="1"/>
  <c r="O392" i="1"/>
  <c r="Y392" i="1" s="1"/>
  <c r="N392" i="1"/>
  <c r="X392" i="1" s="1"/>
  <c r="M392" i="1"/>
  <c r="W392" i="1" s="1"/>
  <c r="AF391" i="1"/>
  <c r="AD391" i="1"/>
  <c r="AC391" i="1"/>
  <c r="R391" i="1"/>
  <c r="AB391" i="1" s="1"/>
  <c r="Q391" i="1"/>
  <c r="AA391" i="1" s="1"/>
  <c r="P391" i="1"/>
  <c r="Z391" i="1" s="1"/>
  <c r="O391" i="1"/>
  <c r="Y391" i="1" s="1"/>
  <c r="N391" i="1"/>
  <c r="X391" i="1" s="1"/>
  <c r="M391" i="1"/>
  <c r="W391" i="1" s="1"/>
  <c r="AD390" i="1"/>
  <c r="AC390" i="1"/>
  <c r="R390" i="1"/>
  <c r="AB390" i="1" s="1"/>
  <c r="Q390" i="1"/>
  <c r="AA390" i="1" s="1"/>
  <c r="P390" i="1"/>
  <c r="Z390" i="1" s="1"/>
  <c r="O390" i="1"/>
  <c r="Y390" i="1" s="1"/>
  <c r="N390" i="1"/>
  <c r="X390" i="1" s="1"/>
  <c r="M390" i="1"/>
  <c r="W390" i="1" s="1"/>
  <c r="AC389" i="1"/>
  <c r="AF389" i="1"/>
  <c r="AD389" i="1"/>
  <c r="R389" i="1"/>
  <c r="AB389" i="1" s="1"/>
  <c r="Q389" i="1"/>
  <c r="AA389" i="1" s="1"/>
  <c r="P389" i="1"/>
  <c r="Z389" i="1" s="1"/>
  <c r="O389" i="1"/>
  <c r="Y389" i="1" s="1"/>
  <c r="N389" i="1"/>
  <c r="X389" i="1" s="1"/>
  <c r="M389" i="1"/>
  <c r="W389" i="1" s="1"/>
  <c r="AF388" i="1"/>
  <c r="AE388" i="1"/>
  <c r="AD388" i="1"/>
  <c r="AC388" i="1"/>
  <c r="R388" i="1"/>
  <c r="AB388" i="1" s="1"/>
  <c r="Q388" i="1"/>
  <c r="AA388" i="1" s="1"/>
  <c r="P388" i="1"/>
  <c r="Z388" i="1" s="1"/>
  <c r="O388" i="1"/>
  <c r="Y388" i="1" s="1"/>
  <c r="N388" i="1"/>
  <c r="X388" i="1" s="1"/>
  <c r="M388" i="1"/>
  <c r="W388" i="1" s="1"/>
  <c r="AC387" i="1"/>
  <c r="AF387" i="1"/>
  <c r="AD387" i="1"/>
  <c r="R387" i="1"/>
  <c r="AB387" i="1" s="1"/>
  <c r="Q387" i="1"/>
  <c r="AA387" i="1" s="1"/>
  <c r="P387" i="1"/>
  <c r="Z387" i="1" s="1"/>
  <c r="O387" i="1"/>
  <c r="Y387" i="1" s="1"/>
  <c r="N387" i="1"/>
  <c r="X387" i="1" s="1"/>
  <c r="M387" i="1"/>
  <c r="W387" i="1" s="1"/>
  <c r="AC386" i="1"/>
  <c r="AE386" i="1"/>
  <c r="AD386" i="1"/>
  <c r="R386" i="1"/>
  <c r="AB386" i="1" s="1"/>
  <c r="Q386" i="1"/>
  <c r="AA386" i="1" s="1"/>
  <c r="P386" i="1"/>
  <c r="Z386" i="1" s="1"/>
  <c r="O386" i="1"/>
  <c r="Y386" i="1" s="1"/>
  <c r="N386" i="1"/>
  <c r="X386" i="1" s="1"/>
  <c r="M386" i="1"/>
  <c r="W386" i="1" s="1"/>
  <c r="AF385" i="1"/>
  <c r="AD385" i="1"/>
  <c r="AC385" i="1"/>
  <c r="R385" i="1"/>
  <c r="AB385" i="1" s="1"/>
  <c r="Q385" i="1"/>
  <c r="AA385" i="1" s="1"/>
  <c r="P385" i="1"/>
  <c r="Z385" i="1" s="1"/>
  <c r="O385" i="1"/>
  <c r="Y385" i="1" s="1"/>
  <c r="N385" i="1"/>
  <c r="X385" i="1" s="1"/>
  <c r="M385" i="1"/>
  <c r="W385" i="1" s="1"/>
  <c r="AD384" i="1"/>
  <c r="AC384" i="1"/>
  <c r="R384" i="1"/>
  <c r="AB384" i="1" s="1"/>
  <c r="Q384" i="1"/>
  <c r="AA384" i="1" s="1"/>
  <c r="P384" i="1"/>
  <c r="Z384" i="1" s="1"/>
  <c r="O384" i="1"/>
  <c r="Y384" i="1" s="1"/>
  <c r="N384" i="1"/>
  <c r="X384" i="1" s="1"/>
  <c r="M384" i="1"/>
  <c r="W384" i="1" s="1"/>
  <c r="AF383" i="1"/>
  <c r="AD383" i="1"/>
  <c r="AC383" i="1"/>
  <c r="R383" i="1"/>
  <c r="AB383" i="1" s="1"/>
  <c r="Q383" i="1"/>
  <c r="AA383" i="1" s="1"/>
  <c r="P383" i="1"/>
  <c r="Z383" i="1" s="1"/>
  <c r="O383" i="1"/>
  <c r="Y383" i="1" s="1"/>
  <c r="N383" i="1"/>
  <c r="X383" i="1" s="1"/>
  <c r="M383" i="1"/>
  <c r="W383" i="1" s="1"/>
  <c r="AF382" i="1"/>
  <c r="AE382" i="1"/>
  <c r="AD382" i="1"/>
  <c r="AC382" i="1"/>
  <c r="R382" i="1"/>
  <c r="AB382" i="1" s="1"/>
  <c r="Q382" i="1"/>
  <c r="AA382" i="1" s="1"/>
  <c r="P382" i="1"/>
  <c r="Z382" i="1" s="1"/>
  <c r="O382" i="1"/>
  <c r="Y382" i="1" s="1"/>
  <c r="N382" i="1"/>
  <c r="X382" i="1" s="1"/>
  <c r="M382" i="1"/>
  <c r="W382" i="1" s="1"/>
  <c r="AC381" i="1"/>
  <c r="AF381" i="1"/>
  <c r="AD381" i="1"/>
  <c r="R381" i="1"/>
  <c r="AB381" i="1" s="1"/>
  <c r="Q381" i="1"/>
  <c r="AA381" i="1" s="1"/>
  <c r="P381" i="1"/>
  <c r="Z381" i="1" s="1"/>
  <c r="O381" i="1"/>
  <c r="Y381" i="1" s="1"/>
  <c r="N381" i="1"/>
  <c r="X381" i="1" s="1"/>
  <c r="M381" i="1"/>
  <c r="W381" i="1" s="1"/>
  <c r="AC380" i="1"/>
  <c r="AE380" i="1"/>
  <c r="AD380" i="1"/>
  <c r="R380" i="1"/>
  <c r="AB380" i="1" s="1"/>
  <c r="Q380" i="1"/>
  <c r="AA380" i="1" s="1"/>
  <c r="P380" i="1"/>
  <c r="Z380" i="1" s="1"/>
  <c r="O380" i="1"/>
  <c r="Y380" i="1" s="1"/>
  <c r="N380" i="1"/>
  <c r="X380" i="1" s="1"/>
  <c r="M380" i="1"/>
  <c r="W380" i="1" s="1"/>
  <c r="AD379" i="1"/>
  <c r="AC379" i="1"/>
  <c r="R379" i="1"/>
  <c r="AB379" i="1" s="1"/>
  <c r="Q379" i="1"/>
  <c r="AA379" i="1" s="1"/>
  <c r="P379" i="1"/>
  <c r="Z379" i="1" s="1"/>
  <c r="O379" i="1"/>
  <c r="Y379" i="1" s="1"/>
  <c r="N379" i="1"/>
  <c r="X379" i="1" s="1"/>
  <c r="M379" i="1"/>
  <c r="W379" i="1" s="1"/>
  <c r="AF378" i="1"/>
  <c r="AE378" i="1"/>
  <c r="AD378" i="1"/>
  <c r="AC378" i="1"/>
  <c r="R378" i="1"/>
  <c r="AB378" i="1" s="1"/>
  <c r="Q378" i="1"/>
  <c r="AA378" i="1" s="1"/>
  <c r="P378" i="1"/>
  <c r="Z378" i="1" s="1"/>
  <c r="O378" i="1"/>
  <c r="Y378" i="1" s="1"/>
  <c r="N378" i="1"/>
  <c r="X378" i="1" s="1"/>
  <c r="M378" i="1"/>
  <c r="W378" i="1" s="1"/>
  <c r="AD377" i="1"/>
  <c r="AC377" i="1"/>
  <c r="R377" i="1"/>
  <c r="AB377" i="1" s="1"/>
  <c r="Q377" i="1"/>
  <c r="AA377" i="1" s="1"/>
  <c r="P377" i="1"/>
  <c r="Z377" i="1" s="1"/>
  <c r="O377" i="1"/>
  <c r="Y377" i="1" s="1"/>
  <c r="N377" i="1"/>
  <c r="X377" i="1" s="1"/>
  <c r="M377" i="1"/>
  <c r="W377" i="1" s="1"/>
  <c r="AF376" i="1"/>
  <c r="AE376" i="1"/>
  <c r="AD376" i="1"/>
  <c r="AC376" i="1"/>
  <c r="R376" i="1"/>
  <c r="AB376" i="1" s="1"/>
  <c r="Q376" i="1"/>
  <c r="AA376" i="1" s="1"/>
  <c r="P376" i="1"/>
  <c r="Z376" i="1" s="1"/>
  <c r="O376" i="1"/>
  <c r="Y376" i="1" s="1"/>
  <c r="N376" i="1"/>
  <c r="X376" i="1" s="1"/>
  <c r="M376" i="1"/>
  <c r="W376" i="1" s="1"/>
  <c r="AD375" i="1"/>
  <c r="AC375" i="1"/>
  <c r="R375" i="1"/>
  <c r="AB375" i="1" s="1"/>
  <c r="Q375" i="1"/>
  <c r="AA375" i="1" s="1"/>
  <c r="P375" i="1"/>
  <c r="Z375" i="1" s="1"/>
  <c r="O375" i="1"/>
  <c r="Y375" i="1" s="1"/>
  <c r="N375" i="1"/>
  <c r="X375" i="1" s="1"/>
  <c r="M375" i="1"/>
  <c r="W375" i="1" s="1"/>
  <c r="AD374" i="1"/>
  <c r="AE374" i="1"/>
  <c r="AC374" i="1"/>
  <c r="R374" i="1"/>
  <c r="AB374" i="1" s="1"/>
  <c r="Q374" i="1"/>
  <c r="AA374" i="1" s="1"/>
  <c r="P374" i="1"/>
  <c r="Z374" i="1" s="1"/>
  <c r="O374" i="1"/>
  <c r="Y374" i="1" s="1"/>
  <c r="N374" i="1"/>
  <c r="X374" i="1" s="1"/>
  <c r="M374" i="1"/>
  <c r="W374" i="1" s="1"/>
  <c r="AC373" i="1"/>
  <c r="AD373" i="1"/>
  <c r="R373" i="1"/>
  <c r="AB373" i="1" s="1"/>
  <c r="Q373" i="1"/>
  <c r="AA373" i="1" s="1"/>
  <c r="P373" i="1"/>
  <c r="Z373" i="1" s="1"/>
  <c r="O373" i="1"/>
  <c r="Y373" i="1" s="1"/>
  <c r="N373" i="1"/>
  <c r="X373" i="1" s="1"/>
  <c r="M373" i="1"/>
  <c r="W373" i="1" s="1"/>
  <c r="AC372" i="1"/>
  <c r="AE372" i="1"/>
  <c r="AD372" i="1"/>
  <c r="R372" i="1"/>
  <c r="AB372" i="1" s="1"/>
  <c r="Q372" i="1"/>
  <c r="AA372" i="1" s="1"/>
  <c r="P372" i="1"/>
  <c r="Z372" i="1" s="1"/>
  <c r="O372" i="1"/>
  <c r="Y372" i="1" s="1"/>
  <c r="N372" i="1"/>
  <c r="X372" i="1" s="1"/>
  <c r="M372" i="1"/>
  <c r="W372" i="1" s="1"/>
  <c r="AC371" i="1"/>
  <c r="AE371" i="1"/>
  <c r="AD371" i="1"/>
  <c r="R371" i="1"/>
  <c r="AB371" i="1" s="1"/>
  <c r="Q371" i="1"/>
  <c r="AA371" i="1" s="1"/>
  <c r="P371" i="1"/>
  <c r="Z371" i="1" s="1"/>
  <c r="O371" i="1"/>
  <c r="Y371" i="1" s="1"/>
  <c r="N371" i="1"/>
  <c r="X371" i="1" s="1"/>
  <c r="M371" i="1"/>
  <c r="W371" i="1" s="1"/>
  <c r="AC370" i="1"/>
  <c r="AE370" i="1"/>
  <c r="AD370" i="1"/>
  <c r="R370" i="1"/>
  <c r="AB370" i="1" s="1"/>
  <c r="Q370" i="1"/>
  <c r="AA370" i="1" s="1"/>
  <c r="P370" i="1"/>
  <c r="Z370" i="1" s="1"/>
  <c r="O370" i="1"/>
  <c r="Y370" i="1" s="1"/>
  <c r="N370" i="1"/>
  <c r="X370" i="1" s="1"/>
  <c r="M370" i="1"/>
  <c r="W370" i="1" s="1"/>
  <c r="AE369" i="1"/>
  <c r="AD369" i="1"/>
  <c r="AC369" i="1"/>
  <c r="R369" i="1"/>
  <c r="AB369" i="1" s="1"/>
  <c r="Q369" i="1"/>
  <c r="AA369" i="1" s="1"/>
  <c r="P369" i="1"/>
  <c r="Z369" i="1" s="1"/>
  <c r="O369" i="1"/>
  <c r="Y369" i="1" s="1"/>
  <c r="N369" i="1"/>
  <c r="X369" i="1" s="1"/>
  <c r="M369" i="1"/>
  <c r="W369" i="1" s="1"/>
  <c r="AE368" i="1"/>
  <c r="AD368" i="1"/>
  <c r="AC368" i="1"/>
  <c r="R368" i="1"/>
  <c r="AB368" i="1" s="1"/>
  <c r="Q368" i="1"/>
  <c r="AA368" i="1" s="1"/>
  <c r="P368" i="1"/>
  <c r="Z368" i="1" s="1"/>
  <c r="O368" i="1"/>
  <c r="Y368" i="1" s="1"/>
  <c r="N368" i="1"/>
  <c r="X368" i="1" s="1"/>
  <c r="M368" i="1"/>
  <c r="W368" i="1" s="1"/>
  <c r="AE367" i="1"/>
  <c r="AD367" i="1"/>
  <c r="AC367" i="1"/>
  <c r="R367" i="1"/>
  <c r="AB367" i="1" s="1"/>
  <c r="Q367" i="1"/>
  <c r="AA367" i="1" s="1"/>
  <c r="P367" i="1"/>
  <c r="Z367" i="1" s="1"/>
  <c r="O367" i="1"/>
  <c r="Y367" i="1" s="1"/>
  <c r="N367" i="1"/>
  <c r="X367" i="1" s="1"/>
  <c r="M367" i="1"/>
  <c r="W367" i="1" s="1"/>
  <c r="AE366" i="1"/>
  <c r="AD366" i="1"/>
  <c r="AC366" i="1"/>
  <c r="R366" i="1"/>
  <c r="AB366" i="1" s="1"/>
  <c r="Q366" i="1"/>
  <c r="AA366" i="1" s="1"/>
  <c r="P366" i="1"/>
  <c r="Z366" i="1" s="1"/>
  <c r="O366" i="1"/>
  <c r="Y366" i="1" s="1"/>
  <c r="N366" i="1"/>
  <c r="X366" i="1" s="1"/>
  <c r="M366" i="1"/>
  <c r="W366" i="1" s="1"/>
  <c r="AC365" i="1"/>
  <c r="AE365" i="1"/>
  <c r="AD365" i="1"/>
  <c r="R365" i="1"/>
  <c r="AB365" i="1" s="1"/>
  <c r="Q365" i="1"/>
  <c r="AA365" i="1" s="1"/>
  <c r="P365" i="1"/>
  <c r="Z365" i="1" s="1"/>
  <c r="O365" i="1"/>
  <c r="Y365" i="1" s="1"/>
  <c r="N365" i="1"/>
  <c r="X365" i="1" s="1"/>
  <c r="M365" i="1"/>
  <c r="W365" i="1" s="1"/>
  <c r="AE364" i="1"/>
  <c r="AD364" i="1"/>
  <c r="AC364" i="1"/>
  <c r="R364" i="1"/>
  <c r="AB364" i="1" s="1"/>
  <c r="Q364" i="1"/>
  <c r="AA364" i="1" s="1"/>
  <c r="P364" i="1"/>
  <c r="Z364" i="1" s="1"/>
  <c r="O364" i="1"/>
  <c r="Y364" i="1" s="1"/>
  <c r="N364" i="1"/>
  <c r="X364" i="1" s="1"/>
  <c r="M364" i="1"/>
  <c r="W364" i="1" s="1"/>
  <c r="AE363" i="1"/>
  <c r="AD363" i="1"/>
  <c r="AC363" i="1"/>
  <c r="R363" i="1"/>
  <c r="AB363" i="1" s="1"/>
  <c r="Q363" i="1"/>
  <c r="AA363" i="1" s="1"/>
  <c r="P363" i="1"/>
  <c r="Z363" i="1" s="1"/>
  <c r="O363" i="1"/>
  <c r="Y363" i="1" s="1"/>
  <c r="N363" i="1"/>
  <c r="X363" i="1" s="1"/>
  <c r="M363" i="1"/>
  <c r="W363" i="1" s="1"/>
  <c r="AC362" i="1"/>
  <c r="AE362" i="1"/>
  <c r="AD362" i="1"/>
  <c r="R362" i="1"/>
  <c r="AB362" i="1" s="1"/>
  <c r="Q362" i="1"/>
  <c r="AA362" i="1" s="1"/>
  <c r="P362" i="1"/>
  <c r="Z362" i="1" s="1"/>
  <c r="O362" i="1"/>
  <c r="Y362" i="1" s="1"/>
  <c r="N362" i="1"/>
  <c r="X362" i="1" s="1"/>
  <c r="M362" i="1"/>
  <c r="W362" i="1" s="1"/>
  <c r="AE361" i="1"/>
  <c r="AD361" i="1"/>
  <c r="AC361" i="1"/>
  <c r="R361" i="1"/>
  <c r="AB361" i="1" s="1"/>
  <c r="Q361" i="1"/>
  <c r="AA361" i="1" s="1"/>
  <c r="P361" i="1"/>
  <c r="Z361" i="1" s="1"/>
  <c r="O361" i="1"/>
  <c r="Y361" i="1" s="1"/>
  <c r="N361" i="1"/>
  <c r="X361" i="1" s="1"/>
  <c r="M361" i="1"/>
  <c r="W361" i="1" s="1"/>
  <c r="AE360" i="1"/>
  <c r="AD360" i="1"/>
  <c r="AC360" i="1"/>
  <c r="R360" i="1"/>
  <c r="AB360" i="1" s="1"/>
  <c r="Q360" i="1"/>
  <c r="AA360" i="1" s="1"/>
  <c r="P360" i="1"/>
  <c r="Z360" i="1" s="1"/>
  <c r="O360" i="1"/>
  <c r="Y360" i="1" s="1"/>
  <c r="N360" i="1"/>
  <c r="X360" i="1" s="1"/>
  <c r="M360" i="1"/>
  <c r="W360" i="1" s="1"/>
  <c r="AE359" i="1"/>
  <c r="AD359" i="1"/>
  <c r="AF359" i="1"/>
  <c r="AC359" i="1"/>
  <c r="R359" i="1"/>
  <c r="AB359" i="1" s="1"/>
  <c r="Q359" i="1"/>
  <c r="AA359" i="1" s="1"/>
  <c r="P359" i="1"/>
  <c r="Z359" i="1" s="1"/>
  <c r="O359" i="1"/>
  <c r="Y359" i="1" s="1"/>
  <c r="N359" i="1"/>
  <c r="X359" i="1" s="1"/>
  <c r="M359" i="1"/>
  <c r="W359" i="1" s="1"/>
  <c r="AE358" i="1"/>
  <c r="AD358" i="1"/>
  <c r="AC358" i="1"/>
  <c r="R358" i="1"/>
  <c r="AB358" i="1" s="1"/>
  <c r="Q358" i="1"/>
  <c r="AA358" i="1" s="1"/>
  <c r="P358" i="1"/>
  <c r="Z358" i="1" s="1"/>
  <c r="O358" i="1"/>
  <c r="Y358" i="1" s="1"/>
  <c r="N358" i="1"/>
  <c r="X358" i="1" s="1"/>
  <c r="M358" i="1"/>
  <c r="W358" i="1" s="1"/>
  <c r="AD357" i="1"/>
  <c r="AC357" i="1"/>
  <c r="AF357" i="1"/>
  <c r="R357" i="1"/>
  <c r="AB357" i="1" s="1"/>
  <c r="Q357" i="1"/>
  <c r="AA357" i="1" s="1"/>
  <c r="P357" i="1"/>
  <c r="Z357" i="1" s="1"/>
  <c r="O357" i="1"/>
  <c r="Y357" i="1" s="1"/>
  <c r="N357" i="1"/>
  <c r="X357" i="1" s="1"/>
  <c r="M357" i="1"/>
  <c r="W357" i="1" s="1"/>
  <c r="AD356" i="1"/>
  <c r="AC356" i="1"/>
  <c r="R356" i="1"/>
  <c r="AB356" i="1" s="1"/>
  <c r="Q356" i="1"/>
  <c r="AA356" i="1" s="1"/>
  <c r="P356" i="1"/>
  <c r="Z356" i="1" s="1"/>
  <c r="O356" i="1"/>
  <c r="Y356" i="1" s="1"/>
  <c r="N356" i="1"/>
  <c r="X356" i="1" s="1"/>
  <c r="M356" i="1"/>
  <c r="W356" i="1" s="1"/>
  <c r="AF355" i="1"/>
  <c r="AE355" i="1"/>
  <c r="AD355" i="1"/>
  <c r="AC355" i="1"/>
  <c r="R355" i="1"/>
  <c r="AB355" i="1" s="1"/>
  <c r="Q355" i="1"/>
  <c r="AA355" i="1" s="1"/>
  <c r="P355" i="1"/>
  <c r="Z355" i="1" s="1"/>
  <c r="O355" i="1"/>
  <c r="Y355" i="1" s="1"/>
  <c r="N355" i="1"/>
  <c r="X355" i="1" s="1"/>
  <c r="M355" i="1"/>
  <c r="W355" i="1" s="1"/>
  <c r="AE354" i="1"/>
  <c r="AD354" i="1"/>
  <c r="AF354" i="1"/>
  <c r="AC354" i="1"/>
  <c r="R354" i="1"/>
  <c r="AB354" i="1" s="1"/>
  <c r="Q354" i="1"/>
  <c r="AA354" i="1" s="1"/>
  <c r="P354" i="1"/>
  <c r="Z354" i="1" s="1"/>
  <c r="O354" i="1"/>
  <c r="Y354" i="1" s="1"/>
  <c r="N354" i="1"/>
  <c r="X354" i="1" s="1"/>
  <c r="M354" i="1"/>
  <c r="W354" i="1" s="1"/>
  <c r="AE353" i="1"/>
  <c r="AD353" i="1"/>
  <c r="AC353" i="1"/>
  <c r="R353" i="1"/>
  <c r="AB353" i="1" s="1"/>
  <c r="Q353" i="1"/>
  <c r="AA353" i="1" s="1"/>
  <c r="P353" i="1"/>
  <c r="Z353" i="1" s="1"/>
  <c r="O353" i="1"/>
  <c r="Y353" i="1" s="1"/>
  <c r="N353" i="1"/>
  <c r="X353" i="1" s="1"/>
  <c r="M353" i="1"/>
  <c r="W353" i="1" s="1"/>
  <c r="AE352" i="1"/>
  <c r="AC352" i="1"/>
  <c r="AF352" i="1"/>
  <c r="AD352" i="1"/>
  <c r="R352" i="1"/>
  <c r="AB352" i="1" s="1"/>
  <c r="Q352" i="1"/>
  <c r="AA352" i="1" s="1"/>
  <c r="P352" i="1"/>
  <c r="Z352" i="1" s="1"/>
  <c r="O352" i="1"/>
  <c r="Y352" i="1" s="1"/>
  <c r="N352" i="1"/>
  <c r="X352" i="1" s="1"/>
  <c r="M352" i="1"/>
  <c r="W352" i="1" s="1"/>
  <c r="AF351" i="1"/>
  <c r="AE351" i="1"/>
  <c r="AD351" i="1"/>
  <c r="AC351" i="1"/>
  <c r="R351" i="1"/>
  <c r="AB351" i="1" s="1"/>
  <c r="Q351" i="1"/>
  <c r="AA351" i="1" s="1"/>
  <c r="P351" i="1"/>
  <c r="Z351" i="1" s="1"/>
  <c r="O351" i="1"/>
  <c r="Y351" i="1" s="1"/>
  <c r="N351" i="1"/>
  <c r="X351" i="1" s="1"/>
  <c r="M351" i="1"/>
  <c r="W351" i="1" s="1"/>
  <c r="AD350" i="1"/>
  <c r="AC350" i="1"/>
  <c r="W350" i="1"/>
  <c r="AF350" i="1"/>
  <c r="R350" i="1"/>
  <c r="AB350" i="1" s="1"/>
  <c r="Q350" i="1"/>
  <c r="AA350" i="1" s="1"/>
  <c r="P350" i="1"/>
  <c r="Z350" i="1" s="1"/>
  <c r="O350" i="1"/>
  <c r="Y350" i="1" s="1"/>
  <c r="N350" i="1"/>
  <c r="X350" i="1" s="1"/>
  <c r="M350" i="1"/>
  <c r="AD349" i="1"/>
  <c r="AC349" i="1"/>
  <c r="R349" i="1"/>
  <c r="AB349" i="1" s="1"/>
  <c r="Q349" i="1"/>
  <c r="AA349" i="1" s="1"/>
  <c r="P349" i="1"/>
  <c r="Z349" i="1" s="1"/>
  <c r="O349" i="1"/>
  <c r="Y349" i="1" s="1"/>
  <c r="N349" i="1"/>
  <c r="X349" i="1" s="1"/>
  <c r="M349" i="1"/>
  <c r="W349" i="1" s="1"/>
  <c r="AD348" i="1"/>
  <c r="AC348" i="1"/>
  <c r="R348" i="1"/>
  <c r="AB348" i="1" s="1"/>
  <c r="Q348" i="1"/>
  <c r="AA348" i="1" s="1"/>
  <c r="P348" i="1"/>
  <c r="Z348" i="1" s="1"/>
  <c r="O348" i="1"/>
  <c r="Y348" i="1" s="1"/>
  <c r="N348" i="1"/>
  <c r="X348" i="1" s="1"/>
  <c r="M348" i="1"/>
  <c r="W348" i="1" s="1"/>
  <c r="AF347" i="1"/>
  <c r="AE347" i="1"/>
  <c r="AD347" i="1"/>
  <c r="AC347" i="1"/>
  <c r="R347" i="1"/>
  <c r="AB347" i="1" s="1"/>
  <c r="Q347" i="1"/>
  <c r="AA347" i="1" s="1"/>
  <c r="P347" i="1"/>
  <c r="Z347" i="1" s="1"/>
  <c r="O347" i="1"/>
  <c r="Y347" i="1" s="1"/>
  <c r="N347" i="1"/>
  <c r="X347" i="1" s="1"/>
  <c r="M347" i="1"/>
  <c r="W347" i="1" s="1"/>
  <c r="AE346" i="1"/>
  <c r="AD346" i="1"/>
  <c r="AF346" i="1"/>
  <c r="AC346" i="1"/>
  <c r="R346" i="1"/>
  <c r="AB346" i="1" s="1"/>
  <c r="Q346" i="1"/>
  <c r="AA346" i="1" s="1"/>
  <c r="P346" i="1"/>
  <c r="Z346" i="1" s="1"/>
  <c r="O346" i="1"/>
  <c r="Y346" i="1" s="1"/>
  <c r="N346" i="1"/>
  <c r="X346" i="1" s="1"/>
  <c r="M346" i="1"/>
  <c r="W346" i="1" s="1"/>
  <c r="AE345" i="1"/>
  <c r="AD345" i="1"/>
  <c r="AC345" i="1"/>
  <c r="R345" i="1"/>
  <c r="AB345" i="1" s="1"/>
  <c r="Q345" i="1"/>
  <c r="AA345" i="1" s="1"/>
  <c r="P345" i="1"/>
  <c r="Z345" i="1" s="1"/>
  <c r="O345" i="1"/>
  <c r="Y345" i="1" s="1"/>
  <c r="N345" i="1"/>
  <c r="X345" i="1" s="1"/>
  <c r="M345" i="1"/>
  <c r="W345" i="1" s="1"/>
  <c r="AE344" i="1"/>
  <c r="AC344" i="1"/>
  <c r="AF344" i="1"/>
  <c r="AD344" i="1"/>
  <c r="R344" i="1"/>
  <c r="AB344" i="1" s="1"/>
  <c r="Q344" i="1"/>
  <c r="AA344" i="1" s="1"/>
  <c r="P344" i="1"/>
  <c r="Z344" i="1" s="1"/>
  <c r="O344" i="1"/>
  <c r="Y344" i="1" s="1"/>
  <c r="N344" i="1"/>
  <c r="X344" i="1" s="1"/>
  <c r="M344" i="1"/>
  <c r="W344" i="1" s="1"/>
  <c r="AF343" i="1"/>
  <c r="AE343" i="1"/>
  <c r="AD343" i="1"/>
  <c r="AC343" i="1"/>
  <c r="R343" i="1"/>
  <c r="AB343" i="1" s="1"/>
  <c r="Q343" i="1"/>
  <c r="AA343" i="1" s="1"/>
  <c r="P343" i="1"/>
  <c r="Z343" i="1" s="1"/>
  <c r="O343" i="1"/>
  <c r="Y343" i="1" s="1"/>
  <c r="N343" i="1"/>
  <c r="X343" i="1" s="1"/>
  <c r="M343" i="1"/>
  <c r="W343" i="1" s="1"/>
  <c r="AD342" i="1"/>
  <c r="AC342" i="1"/>
  <c r="AF342" i="1"/>
  <c r="R342" i="1"/>
  <c r="AB342" i="1" s="1"/>
  <c r="Q342" i="1"/>
  <c r="AA342" i="1" s="1"/>
  <c r="P342" i="1"/>
  <c r="Z342" i="1" s="1"/>
  <c r="O342" i="1"/>
  <c r="Y342" i="1" s="1"/>
  <c r="N342" i="1"/>
  <c r="X342" i="1" s="1"/>
  <c r="M342" i="1"/>
  <c r="W342" i="1" s="1"/>
  <c r="AD341" i="1"/>
  <c r="AC341" i="1"/>
  <c r="R341" i="1"/>
  <c r="AB341" i="1" s="1"/>
  <c r="Q341" i="1"/>
  <c r="AA341" i="1" s="1"/>
  <c r="P341" i="1"/>
  <c r="Z341" i="1" s="1"/>
  <c r="O341" i="1"/>
  <c r="Y341" i="1" s="1"/>
  <c r="N341" i="1"/>
  <c r="X341" i="1" s="1"/>
  <c r="M341" i="1"/>
  <c r="W341" i="1" s="1"/>
  <c r="AD340" i="1"/>
  <c r="AC340" i="1"/>
  <c r="R340" i="1"/>
  <c r="AB340" i="1" s="1"/>
  <c r="Q340" i="1"/>
  <c r="AA340" i="1" s="1"/>
  <c r="P340" i="1"/>
  <c r="Z340" i="1" s="1"/>
  <c r="O340" i="1"/>
  <c r="Y340" i="1" s="1"/>
  <c r="N340" i="1"/>
  <c r="X340" i="1" s="1"/>
  <c r="M340" i="1"/>
  <c r="W340" i="1" s="1"/>
  <c r="AF339" i="1"/>
  <c r="AE339" i="1"/>
  <c r="AD339" i="1"/>
  <c r="AC339" i="1"/>
  <c r="R339" i="1"/>
  <c r="AB339" i="1" s="1"/>
  <c r="Q339" i="1"/>
  <c r="AA339" i="1" s="1"/>
  <c r="P339" i="1"/>
  <c r="Z339" i="1" s="1"/>
  <c r="O339" i="1"/>
  <c r="Y339" i="1" s="1"/>
  <c r="N339" i="1"/>
  <c r="X339" i="1" s="1"/>
  <c r="M339" i="1"/>
  <c r="W339" i="1" s="1"/>
  <c r="AE338" i="1"/>
  <c r="AF338" i="1"/>
  <c r="AD338" i="1"/>
  <c r="AC338" i="1"/>
  <c r="R338" i="1"/>
  <c r="AB338" i="1" s="1"/>
  <c r="Q338" i="1"/>
  <c r="AA338" i="1" s="1"/>
  <c r="P338" i="1"/>
  <c r="Z338" i="1" s="1"/>
  <c r="O338" i="1"/>
  <c r="Y338" i="1" s="1"/>
  <c r="N338" i="1"/>
  <c r="X338" i="1" s="1"/>
  <c r="M338" i="1"/>
  <c r="W338" i="1" s="1"/>
  <c r="AF337" i="1"/>
  <c r="AD337" i="1"/>
  <c r="AE337" i="1"/>
  <c r="AC337" i="1"/>
  <c r="R337" i="1"/>
  <c r="AB337" i="1" s="1"/>
  <c r="Q337" i="1"/>
  <c r="AA337" i="1" s="1"/>
  <c r="P337" i="1"/>
  <c r="Z337" i="1" s="1"/>
  <c r="O337" i="1"/>
  <c r="Y337" i="1" s="1"/>
  <c r="N337" i="1"/>
  <c r="X337" i="1" s="1"/>
  <c r="M337" i="1"/>
  <c r="W337" i="1" s="1"/>
  <c r="AE336" i="1"/>
  <c r="AD336" i="1"/>
  <c r="AF336" i="1"/>
  <c r="AC336" i="1"/>
  <c r="R336" i="1"/>
  <c r="AB336" i="1" s="1"/>
  <c r="Q336" i="1"/>
  <c r="AA336" i="1" s="1"/>
  <c r="P336" i="1"/>
  <c r="Z336" i="1" s="1"/>
  <c r="O336" i="1"/>
  <c r="Y336" i="1" s="1"/>
  <c r="N336" i="1"/>
  <c r="X336" i="1" s="1"/>
  <c r="M336" i="1"/>
  <c r="W336" i="1" s="1"/>
  <c r="AF335" i="1"/>
  <c r="AE335" i="1"/>
  <c r="AD335" i="1"/>
  <c r="AC335" i="1"/>
  <c r="R335" i="1"/>
  <c r="AB335" i="1" s="1"/>
  <c r="Q335" i="1"/>
  <c r="AA335" i="1" s="1"/>
  <c r="P335" i="1"/>
  <c r="Z335" i="1" s="1"/>
  <c r="O335" i="1"/>
  <c r="Y335" i="1" s="1"/>
  <c r="N335" i="1"/>
  <c r="X335" i="1" s="1"/>
  <c r="M335" i="1"/>
  <c r="W335" i="1" s="1"/>
  <c r="AE334" i="1"/>
  <c r="AD334" i="1"/>
  <c r="AF334" i="1"/>
  <c r="AC334" i="1"/>
  <c r="R334" i="1"/>
  <c r="AB334" i="1" s="1"/>
  <c r="Q334" i="1"/>
  <c r="AA334" i="1" s="1"/>
  <c r="P334" i="1"/>
  <c r="Z334" i="1" s="1"/>
  <c r="O334" i="1"/>
  <c r="Y334" i="1" s="1"/>
  <c r="N334" i="1"/>
  <c r="X334" i="1" s="1"/>
  <c r="M334" i="1"/>
  <c r="W334" i="1" s="1"/>
  <c r="AF333" i="1"/>
  <c r="AE333" i="1"/>
  <c r="AD333" i="1"/>
  <c r="AC333" i="1"/>
  <c r="R333" i="1"/>
  <c r="AB333" i="1" s="1"/>
  <c r="Q333" i="1"/>
  <c r="AA333" i="1" s="1"/>
  <c r="P333" i="1"/>
  <c r="Z333" i="1" s="1"/>
  <c r="O333" i="1"/>
  <c r="Y333" i="1" s="1"/>
  <c r="N333" i="1"/>
  <c r="X333" i="1" s="1"/>
  <c r="M333" i="1"/>
  <c r="W333" i="1" s="1"/>
  <c r="AE332" i="1"/>
  <c r="AD332" i="1"/>
  <c r="AF332" i="1"/>
  <c r="AC332" i="1"/>
  <c r="R332" i="1"/>
  <c r="AB332" i="1" s="1"/>
  <c r="Q332" i="1"/>
  <c r="AA332" i="1" s="1"/>
  <c r="P332" i="1"/>
  <c r="Z332" i="1" s="1"/>
  <c r="O332" i="1"/>
  <c r="Y332" i="1" s="1"/>
  <c r="N332" i="1"/>
  <c r="X332" i="1" s="1"/>
  <c r="M332" i="1"/>
  <c r="W332" i="1" s="1"/>
  <c r="AF331" i="1"/>
  <c r="AD331" i="1"/>
  <c r="AE331" i="1"/>
  <c r="AC331" i="1"/>
  <c r="R331" i="1"/>
  <c r="AB331" i="1" s="1"/>
  <c r="Q331" i="1"/>
  <c r="AA331" i="1" s="1"/>
  <c r="P331" i="1"/>
  <c r="Z331" i="1" s="1"/>
  <c r="O331" i="1"/>
  <c r="Y331" i="1" s="1"/>
  <c r="N331" i="1"/>
  <c r="X331" i="1" s="1"/>
  <c r="M331" i="1"/>
  <c r="W331" i="1" s="1"/>
  <c r="AD330" i="1"/>
  <c r="AC330" i="1"/>
  <c r="AF330" i="1"/>
  <c r="R330" i="1"/>
  <c r="AB330" i="1" s="1"/>
  <c r="Q330" i="1"/>
  <c r="AA330" i="1" s="1"/>
  <c r="P330" i="1"/>
  <c r="Z330" i="1" s="1"/>
  <c r="O330" i="1"/>
  <c r="Y330" i="1" s="1"/>
  <c r="N330" i="1"/>
  <c r="X330" i="1" s="1"/>
  <c r="M330" i="1"/>
  <c r="W330" i="1" s="1"/>
  <c r="AD329" i="1"/>
  <c r="AE329" i="1"/>
  <c r="AC329" i="1"/>
  <c r="R329" i="1"/>
  <c r="AB329" i="1" s="1"/>
  <c r="Q329" i="1"/>
  <c r="AA329" i="1" s="1"/>
  <c r="P329" i="1"/>
  <c r="Z329" i="1" s="1"/>
  <c r="O329" i="1"/>
  <c r="Y329" i="1" s="1"/>
  <c r="N329" i="1"/>
  <c r="X329" i="1" s="1"/>
  <c r="M329" i="1"/>
  <c r="W329" i="1" s="1"/>
  <c r="AF328" i="1"/>
  <c r="AD328" i="1"/>
  <c r="AC328" i="1"/>
  <c r="R328" i="1"/>
  <c r="AB328" i="1" s="1"/>
  <c r="Q328" i="1"/>
  <c r="AA328" i="1" s="1"/>
  <c r="P328" i="1"/>
  <c r="Z328" i="1" s="1"/>
  <c r="O328" i="1"/>
  <c r="Y328" i="1" s="1"/>
  <c r="N328" i="1"/>
  <c r="X328" i="1" s="1"/>
  <c r="M328" i="1"/>
  <c r="W328" i="1" s="1"/>
  <c r="AE327" i="1"/>
  <c r="AD327" i="1"/>
  <c r="AC327" i="1"/>
  <c r="R327" i="1"/>
  <c r="AB327" i="1" s="1"/>
  <c r="Q327" i="1"/>
  <c r="AA327" i="1" s="1"/>
  <c r="P327" i="1"/>
  <c r="Z327" i="1" s="1"/>
  <c r="O327" i="1"/>
  <c r="Y327" i="1" s="1"/>
  <c r="N327" i="1"/>
  <c r="X327" i="1" s="1"/>
  <c r="M327" i="1"/>
  <c r="W327" i="1" s="1"/>
  <c r="AD326" i="1"/>
  <c r="AC326" i="1"/>
  <c r="AF326" i="1"/>
  <c r="R326" i="1"/>
  <c r="AB326" i="1" s="1"/>
  <c r="Q326" i="1"/>
  <c r="AA326" i="1" s="1"/>
  <c r="P326" i="1"/>
  <c r="Z326" i="1" s="1"/>
  <c r="O326" i="1"/>
  <c r="Y326" i="1" s="1"/>
  <c r="N326" i="1"/>
  <c r="X326" i="1" s="1"/>
  <c r="M326" i="1"/>
  <c r="W326" i="1" s="1"/>
  <c r="AF325" i="1"/>
  <c r="AD325" i="1"/>
  <c r="AE325" i="1"/>
  <c r="AC325" i="1"/>
  <c r="R325" i="1"/>
  <c r="AB325" i="1" s="1"/>
  <c r="Q325" i="1"/>
  <c r="AA325" i="1" s="1"/>
  <c r="P325" i="1"/>
  <c r="Z325" i="1" s="1"/>
  <c r="O325" i="1"/>
  <c r="Y325" i="1" s="1"/>
  <c r="N325" i="1"/>
  <c r="X325" i="1" s="1"/>
  <c r="M325" i="1"/>
  <c r="W325" i="1" s="1"/>
  <c r="AC324" i="1"/>
  <c r="AF324" i="1"/>
  <c r="AD324" i="1"/>
  <c r="R324" i="1"/>
  <c r="AB324" i="1" s="1"/>
  <c r="Q324" i="1"/>
  <c r="AA324" i="1" s="1"/>
  <c r="P324" i="1"/>
  <c r="Z324" i="1" s="1"/>
  <c r="O324" i="1"/>
  <c r="Y324" i="1" s="1"/>
  <c r="N324" i="1"/>
  <c r="X324" i="1" s="1"/>
  <c r="M324" i="1"/>
  <c r="W324" i="1" s="1"/>
  <c r="AD323" i="1"/>
  <c r="AC323" i="1"/>
  <c r="R323" i="1"/>
  <c r="AB323" i="1" s="1"/>
  <c r="Q323" i="1"/>
  <c r="AA323" i="1" s="1"/>
  <c r="P323" i="1"/>
  <c r="Z323" i="1" s="1"/>
  <c r="O323" i="1"/>
  <c r="Y323" i="1" s="1"/>
  <c r="N323" i="1"/>
  <c r="X323" i="1" s="1"/>
  <c r="M323" i="1"/>
  <c r="W323" i="1" s="1"/>
  <c r="AF322" i="1"/>
  <c r="AD322" i="1"/>
  <c r="AC322" i="1"/>
  <c r="R322" i="1"/>
  <c r="AB322" i="1" s="1"/>
  <c r="Q322" i="1"/>
  <c r="AA322" i="1" s="1"/>
  <c r="P322" i="1"/>
  <c r="Z322" i="1" s="1"/>
  <c r="O322" i="1"/>
  <c r="Y322" i="1" s="1"/>
  <c r="N322" i="1"/>
  <c r="X322" i="1" s="1"/>
  <c r="M322" i="1"/>
  <c r="W322" i="1" s="1"/>
  <c r="AF321" i="1"/>
  <c r="AE321" i="1"/>
  <c r="AD321" i="1"/>
  <c r="AC321" i="1"/>
  <c r="R321" i="1"/>
  <c r="AB321" i="1" s="1"/>
  <c r="Q321" i="1"/>
  <c r="AA321" i="1" s="1"/>
  <c r="P321" i="1"/>
  <c r="Z321" i="1" s="1"/>
  <c r="O321" i="1"/>
  <c r="Y321" i="1" s="1"/>
  <c r="N321" i="1"/>
  <c r="X321" i="1" s="1"/>
  <c r="M321" i="1"/>
  <c r="W321" i="1" s="1"/>
  <c r="AC320" i="1"/>
  <c r="AF320" i="1"/>
  <c r="AD320" i="1"/>
  <c r="R320" i="1"/>
  <c r="AB320" i="1" s="1"/>
  <c r="Q320" i="1"/>
  <c r="AA320" i="1" s="1"/>
  <c r="P320" i="1"/>
  <c r="Z320" i="1" s="1"/>
  <c r="O320" i="1"/>
  <c r="Y320" i="1" s="1"/>
  <c r="N320" i="1"/>
  <c r="X320" i="1" s="1"/>
  <c r="M320" i="1"/>
  <c r="W320" i="1" s="1"/>
  <c r="AD319" i="1"/>
  <c r="AE319" i="1"/>
  <c r="AC319" i="1"/>
  <c r="R319" i="1"/>
  <c r="AB319" i="1" s="1"/>
  <c r="Q319" i="1"/>
  <c r="AA319" i="1" s="1"/>
  <c r="P319" i="1"/>
  <c r="Z319" i="1" s="1"/>
  <c r="O319" i="1"/>
  <c r="Y319" i="1" s="1"/>
  <c r="N319" i="1"/>
  <c r="X319" i="1" s="1"/>
  <c r="M319" i="1"/>
  <c r="W319" i="1" s="1"/>
  <c r="AF318" i="1"/>
  <c r="AD318" i="1"/>
  <c r="AC318" i="1"/>
  <c r="R318" i="1"/>
  <c r="AB318" i="1" s="1"/>
  <c r="Q318" i="1"/>
  <c r="AA318" i="1" s="1"/>
  <c r="P318" i="1"/>
  <c r="Z318" i="1" s="1"/>
  <c r="O318" i="1"/>
  <c r="Y318" i="1" s="1"/>
  <c r="N318" i="1"/>
  <c r="X318" i="1" s="1"/>
  <c r="M318" i="1"/>
  <c r="W318" i="1" s="1"/>
  <c r="AD317" i="1"/>
  <c r="AE317" i="1"/>
  <c r="AC317" i="1"/>
  <c r="R317" i="1"/>
  <c r="AB317" i="1" s="1"/>
  <c r="Q317" i="1"/>
  <c r="AA317" i="1" s="1"/>
  <c r="P317" i="1"/>
  <c r="Z317" i="1" s="1"/>
  <c r="O317" i="1"/>
  <c r="Y317" i="1" s="1"/>
  <c r="N317" i="1"/>
  <c r="X317" i="1" s="1"/>
  <c r="M317" i="1"/>
  <c r="W317" i="1" s="1"/>
  <c r="AC316" i="1"/>
  <c r="AF316" i="1"/>
  <c r="AD316" i="1"/>
  <c r="R316" i="1"/>
  <c r="AB316" i="1" s="1"/>
  <c r="Q316" i="1"/>
  <c r="AA316" i="1" s="1"/>
  <c r="P316" i="1"/>
  <c r="Z316" i="1" s="1"/>
  <c r="O316" i="1"/>
  <c r="Y316" i="1" s="1"/>
  <c r="N316" i="1"/>
  <c r="X316" i="1" s="1"/>
  <c r="M316" i="1"/>
  <c r="W316" i="1" s="1"/>
  <c r="AD315" i="1"/>
  <c r="AE315" i="1"/>
  <c r="AC315" i="1"/>
  <c r="R315" i="1"/>
  <c r="AB315" i="1" s="1"/>
  <c r="Q315" i="1"/>
  <c r="AA315" i="1" s="1"/>
  <c r="P315" i="1"/>
  <c r="Z315" i="1" s="1"/>
  <c r="O315" i="1"/>
  <c r="Y315" i="1" s="1"/>
  <c r="N315" i="1"/>
  <c r="X315" i="1" s="1"/>
  <c r="M315" i="1"/>
  <c r="W315" i="1" s="1"/>
  <c r="AC314" i="1"/>
  <c r="AF314" i="1"/>
  <c r="AD314" i="1"/>
  <c r="R314" i="1"/>
  <c r="AB314" i="1" s="1"/>
  <c r="Q314" i="1"/>
  <c r="AA314" i="1" s="1"/>
  <c r="P314" i="1"/>
  <c r="Z314" i="1" s="1"/>
  <c r="O314" i="1"/>
  <c r="Y314" i="1" s="1"/>
  <c r="N314" i="1"/>
  <c r="X314" i="1" s="1"/>
  <c r="M314" i="1"/>
  <c r="W314" i="1" s="1"/>
  <c r="AE313" i="1"/>
  <c r="AD313" i="1"/>
  <c r="AC313" i="1"/>
  <c r="R313" i="1"/>
  <c r="AB313" i="1" s="1"/>
  <c r="Q313" i="1"/>
  <c r="AA313" i="1" s="1"/>
  <c r="P313" i="1"/>
  <c r="Z313" i="1" s="1"/>
  <c r="O313" i="1"/>
  <c r="Y313" i="1" s="1"/>
  <c r="N313" i="1"/>
  <c r="X313" i="1" s="1"/>
  <c r="M313" i="1"/>
  <c r="W313" i="1" s="1"/>
  <c r="AC312" i="1"/>
  <c r="AF312" i="1"/>
  <c r="AD312" i="1"/>
  <c r="R312" i="1"/>
  <c r="AB312" i="1" s="1"/>
  <c r="Q312" i="1"/>
  <c r="AA312" i="1" s="1"/>
  <c r="P312" i="1"/>
  <c r="Z312" i="1" s="1"/>
  <c r="O312" i="1"/>
  <c r="Y312" i="1" s="1"/>
  <c r="N312" i="1"/>
  <c r="X312" i="1" s="1"/>
  <c r="M312" i="1"/>
  <c r="W312" i="1" s="1"/>
  <c r="AD311" i="1"/>
  <c r="AE311" i="1"/>
  <c r="AC311" i="1"/>
  <c r="R311" i="1"/>
  <c r="AB311" i="1" s="1"/>
  <c r="Q311" i="1"/>
  <c r="AA311" i="1" s="1"/>
  <c r="P311" i="1"/>
  <c r="Z311" i="1" s="1"/>
  <c r="O311" i="1"/>
  <c r="Y311" i="1" s="1"/>
  <c r="N311" i="1"/>
  <c r="X311" i="1" s="1"/>
  <c r="M311" i="1"/>
  <c r="W311" i="1" s="1"/>
  <c r="AF310" i="1"/>
  <c r="AD310" i="1"/>
  <c r="AC310" i="1"/>
  <c r="R310" i="1"/>
  <c r="AB310" i="1" s="1"/>
  <c r="Q310" i="1"/>
  <c r="AA310" i="1" s="1"/>
  <c r="P310" i="1"/>
  <c r="Z310" i="1" s="1"/>
  <c r="O310" i="1"/>
  <c r="Y310" i="1" s="1"/>
  <c r="N310" i="1"/>
  <c r="X310" i="1" s="1"/>
  <c r="M310" i="1"/>
  <c r="W310" i="1" s="1"/>
  <c r="AF309" i="1"/>
  <c r="AD309" i="1"/>
  <c r="AC309" i="1"/>
  <c r="AE309" i="1"/>
  <c r="R309" i="1"/>
  <c r="AB309" i="1" s="1"/>
  <c r="Q309" i="1"/>
  <c r="AA309" i="1" s="1"/>
  <c r="P309" i="1"/>
  <c r="Z309" i="1" s="1"/>
  <c r="O309" i="1"/>
  <c r="Y309" i="1" s="1"/>
  <c r="N309" i="1"/>
  <c r="X309" i="1" s="1"/>
  <c r="M309" i="1"/>
  <c r="W309" i="1" s="1"/>
  <c r="AE308" i="1"/>
  <c r="AF308" i="1"/>
  <c r="AD308" i="1"/>
  <c r="AC308" i="1"/>
  <c r="R308" i="1"/>
  <c r="AB308" i="1" s="1"/>
  <c r="Q308" i="1"/>
  <c r="AA308" i="1" s="1"/>
  <c r="P308" i="1"/>
  <c r="Z308" i="1" s="1"/>
  <c r="O308" i="1"/>
  <c r="Y308" i="1" s="1"/>
  <c r="N308" i="1"/>
  <c r="X308" i="1" s="1"/>
  <c r="M308" i="1"/>
  <c r="W308" i="1" s="1"/>
  <c r="AE307" i="1"/>
  <c r="AD307" i="1"/>
  <c r="AF307" i="1"/>
  <c r="AC307" i="1"/>
  <c r="R307" i="1"/>
  <c r="AB307" i="1" s="1"/>
  <c r="Q307" i="1"/>
  <c r="AA307" i="1" s="1"/>
  <c r="P307" i="1"/>
  <c r="Z307" i="1" s="1"/>
  <c r="O307" i="1"/>
  <c r="Y307" i="1" s="1"/>
  <c r="N307" i="1"/>
  <c r="X307" i="1" s="1"/>
  <c r="M307" i="1"/>
  <c r="W307" i="1" s="1"/>
  <c r="AE306" i="1"/>
  <c r="AF306" i="1"/>
  <c r="AD306" i="1"/>
  <c r="AC306" i="1"/>
  <c r="R306" i="1"/>
  <c r="AB306" i="1" s="1"/>
  <c r="Q306" i="1"/>
  <c r="AA306" i="1" s="1"/>
  <c r="P306" i="1"/>
  <c r="Z306" i="1" s="1"/>
  <c r="O306" i="1"/>
  <c r="Y306" i="1" s="1"/>
  <c r="N306" i="1"/>
  <c r="X306" i="1" s="1"/>
  <c r="M306" i="1"/>
  <c r="W306" i="1" s="1"/>
  <c r="AC305" i="1"/>
  <c r="AD305" i="1"/>
  <c r="R305" i="1"/>
  <c r="AB305" i="1" s="1"/>
  <c r="Q305" i="1"/>
  <c r="AA305" i="1" s="1"/>
  <c r="P305" i="1"/>
  <c r="Z305" i="1" s="1"/>
  <c r="O305" i="1"/>
  <c r="Y305" i="1" s="1"/>
  <c r="N305" i="1"/>
  <c r="X305" i="1" s="1"/>
  <c r="M305" i="1"/>
  <c r="W305" i="1" s="1"/>
  <c r="AD304" i="1"/>
  <c r="AC304" i="1"/>
  <c r="R304" i="1"/>
  <c r="AB304" i="1" s="1"/>
  <c r="Q304" i="1"/>
  <c r="AA304" i="1" s="1"/>
  <c r="P304" i="1"/>
  <c r="Z304" i="1" s="1"/>
  <c r="O304" i="1"/>
  <c r="Y304" i="1" s="1"/>
  <c r="N304" i="1"/>
  <c r="X304" i="1" s="1"/>
  <c r="M304" i="1"/>
  <c r="W304" i="1" s="1"/>
  <c r="AD303" i="1"/>
  <c r="AC303" i="1"/>
  <c r="R303" i="1"/>
  <c r="AB303" i="1" s="1"/>
  <c r="Q303" i="1"/>
  <c r="AA303" i="1" s="1"/>
  <c r="P303" i="1"/>
  <c r="Z303" i="1" s="1"/>
  <c r="O303" i="1"/>
  <c r="Y303" i="1" s="1"/>
  <c r="N303" i="1"/>
  <c r="X303" i="1" s="1"/>
  <c r="M303" i="1"/>
  <c r="W303" i="1" s="1"/>
  <c r="AE302" i="1"/>
  <c r="AF302" i="1"/>
  <c r="AD302" i="1"/>
  <c r="AC302" i="1"/>
  <c r="R302" i="1"/>
  <c r="AB302" i="1" s="1"/>
  <c r="Q302" i="1"/>
  <c r="AA302" i="1" s="1"/>
  <c r="P302" i="1"/>
  <c r="Z302" i="1" s="1"/>
  <c r="O302" i="1"/>
  <c r="Y302" i="1" s="1"/>
  <c r="N302" i="1"/>
  <c r="X302" i="1" s="1"/>
  <c r="M302" i="1"/>
  <c r="W302" i="1" s="1"/>
  <c r="AC301" i="1"/>
  <c r="AF301" i="1"/>
  <c r="AD301" i="1"/>
  <c r="R301" i="1"/>
  <c r="AB301" i="1" s="1"/>
  <c r="Q301" i="1"/>
  <c r="AA301" i="1" s="1"/>
  <c r="P301" i="1"/>
  <c r="Z301" i="1" s="1"/>
  <c r="O301" i="1"/>
  <c r="Y301" i="1" s="1"/>
  <c r="N301" i="1"/>
  <c r="X301" i="1" s="1"/>
  <c r="M301" i="1"/>
  <c r="W301" i="1" s="1"/>
  <c r="AE300" i="1"/>
  <c r="AF300" i="1"/>
  <c r="AD300" i="1"/>
  <c r="AC300" i="1"/>
  <c r="R300" i="1"/>
  <c r="AB300" i="1" s="1"/>
  <c r="Q300" i="1"/>
  <c r="AA300" i="1" s="1"/>
  <c r="P300" i="1"/>
  <c r="Z300" i="1" s="1"/>
  <c r="O300" i="1"/>
  <c r="Y300" i="1" s="1"/>
  <c r="N300" i="1"/>
  <c r="X300" i="1" s="1"/>
  <c r="M300" i="1"/>
  <c r="W300" i="1" s="1"/>
  <c r="AD299" i="1"/>
  <c r="AC299" i="1"/>
  <c r="R299" i="1"/>
  <c r="AB299" i="1" s="1"/>
  <c r="Q299" i="1"/>
  <c r="AA299" i="1" s="1"/>
  <c r="P299" i="1"/>
  <c r="Z299" i="1" s="1"/>
  <c r="O299" i="1"/>
  <c r="Y299" i="1" s="1"/>
  <c r="N299" i="1"/>
  <c r="X299" i="1" s="1"/>
  <c r="M299" i="1"/>
  <c r="W299" i="1" s="1"/>
  <c r="AD298" i="1"/>
  <c r="AC298" i="1"/>
  <c r="R298" i="1"/>
  <c r="AB298" i="1" s="1"/>
  <c r="Q298" i="1"/>
  <c r="AA298" i="1" s="1"/>
  <c r="P298" i="1"/>
  <c r="Z298" i="1" s="1"/>
  <c r="O298" i="1"/>
  <c r="Y298" i="1" s="1"/>
  <c r="N298" i="1"/>
  <c r="X298" i="1" s="1"/>
  <c r="M298" i="1"/>
  <c r="W298" i="1" s="1"/>
  <c r="AE297" i="1"/>
  <c r="AF297" i="1"/>
  <c r="AD297" i="1"/>
  <c r="AC297" i="1"/>
  <c r="R297" i="1"/>
  <c r="AB297" i="1" s="1"/>
  <c r="Q297" i="1"/>
  <c r="AA297" i="1" s="1"/>
  <c r="P297" i="1"/>
  <c r="Z297" i="1" s="1"/>
  <c r="O297" i="1"/>
  <c r="Y297" i="1" s="1"/>
  <c r="N297" i="1"/>
  <c r="X297" i="1" s="1"/>
  <c r="M297" i="1"/>
  <c r="W297" i="1" s="1"/>
  <c r="AE296" i="1"/>
  <c r="AF296" i="1"/>
  <c r="AD296" i="1"/>
  <c r="AC296" i="1"/>
  <c r="R296" i="1"/>
  <c r="AB296" i="1" s="1"/>
  <c r="Q296" i="1"/>
  <c r="AA296" i="1" s="1"/>
  <c r="P296" i="1"/>
  <c r="Z296" i="1" s="1"/>
  <c r="O296" i="1"/>
  <c r="Y296" i="1" s="1"/>
  <c r="N296" i="1"/>
  <c r="X296" i="1" s="1"/>
  <c r="M296" i="1"/>
  <c r="W296" i="1" s="1"/>
  <c r="AE295" i="1"/>
  <c r="AD295" i="1"/>
  <c r="AC295" i="1"/>
  <c r="AF295" i="1"/>
  <c r="R295" i="1"/>
  <c r="AB295" i="1" s="1"/>
  <c r="Q295" i="1"/>
  <c r="AA295" i="1" s="1"/>
  <c r="P295" i="1"/>
  <c r="Z295" i="1" s="1"/>
  <c r="O295" i="1"/>
  <c r="Y295" i="1" s="1"/>
  <c r="N295" i="1"/>
  <c r="X295" i="1" s="1"/>
  <c r="M295" i="1"/>
  <c r="W295" i="1" s="1"/>
  <c r="AF294" i="1"/>
  <c r="AD294" i="1"/>
  <c r="AC294" i="1"/>
  <c r="R294" i="1"/>
  <c r="AB294" i="1" s="1"/>
  <c r="Q294" i="1"/>
  <c r="AA294" i="1" s="1"/>
  <c r="P294" i="1"/>
  <c r="Z294" i="1" s="1"/>
  <c r="O294" i="1"/>
  <c r="Y294" i="1" s="1"/>
  <c r="N294" i="1"/>
  <c r="X294" i="1" s="1"/>
  <c r="M294" i="1"/>
  <c r="W294" i="1" s="1"/>
  <c r="AC293" i="1"/>
  <c r="AD293" i="1"/>
  <c r="R293" i="1"/>
  <c r="AB293" i="1" s="1"/>
  <c r="Q293" i="1"/>
  <c r="AA293" i="1" s="1"/>
  <c r="P293" i="1"/>
  <c r="Z293" i="1" s="1"/>
  <c r="O293" i="1"/>
  <c r="Y293" i="1" s="1"/>
  <c r="N293" i="1"/>
  <c r="X293" i="1" s="1"/>
  <c r="M293" i="1"/>
  <c r="W293" i="1" s="1"/>
  <c r="AE292" i="1"/>
  <c r="AF292" i="1"/>
  <c r="AD292" i="1"/>
  <c r="AC292" i="1"/>
  <c r="R292" i="1"/>
  <c r="AB292" i="1" s="1"/>
  <c r="Q292" i="1"/>
  <c r="AA292" i="1" s="1"/>
  <c r="P292" i="1"/>
  <c r="Z292" i="1" s="1"/>
  <c r="O292" i="1"/>
  <c r="Y292" i="1" s="1"/>
  <c r="N292" i="1"/>
  <c r="X292" i="1" s="1"/>
  <c r="M292" i="1"/>
  <c r="W292" i="1" s="1"/>
  <c r="AE291" i="1"/>
  <c r="AD291" i="1"/>
  <c r="AF291" i="1"/>
  <c r="AC291" i="1"/>
  <c r="R291" i="1"/>
  <c r="AB291" i="1" s="1"/>
  <c r="Q291" i="1"/>
  <c r="AA291" i="1" s="1"/>
  <c r="P291" i="1"/>
  <c r="Z291" i="1" s="1"/>
  <c r="O291" i="1"/>
  <c r="Y291" i="1" s="1"/>
  <c r="N291" i="1"/>
  <c r="X291" i="1" s="1"/>
  <c r="M291" i="1"/>
  <c r="W291" i="1" s="1"/>
  <c r="AD290" i="1"/>
  <c r="AC290" i="1"/>
  <c r="R290" i="1"/>
  <c r="AB290" i="1" s="1"/>
  <c r="Q290" i="1"/>
  <c r="AA290" i="1" s="1"/>
  <c r="P290" i="1"/>
  <c r="Z290" i="1" s="1"/>
  <c r="O290" i="1"/>
  <c r="Y290" i="1" s="1"/>
  <c r="N290" i="1"/>
  <c r="X290" i="1" s="1"/>
  <c r="M290" i="1"/>
  <c r="W290" i="1" s="1"/>
  <c r="AE289" i="1"/>
  <c r="AC289" i="1"/>
  <c r="AF289" i="1"/>
  <c r="AD289" i="1"/>
  <c r="R289" i="1"/>
  <c r="AB289" i="1" s="1"/>
  <c r="Q289" i="1"/>
  <c r="AA289" i="1" s="1"/>
  <c r="P289" i="1"/>
  <c r="Z289" i="1" s="1"/>
  <c r="O289" i="1"/>
  <c r="Y289" i="1" s="1"/>
  <c r="N289" i="1"/>
  <c r="X289" i="1" s="1"/>
  <c r="M289" i="1"/>
  <c r="W289" i="1" s="1"/>
  <c r="AE288" i="1"/>
  <c r="AF288" i="1"/>
  <c r="AD288" i="1"/>
  <c r="AC288" i="1"/>
  <c r="R288" i="1"/>
  <c r="AB288" i="1" s="1"/>
  <c r="Q288" i="1"/>
  <c r="AA288" i="1" s="1"/>
  <c r="P288" i="1"/>
  <c r="Z288" i="1" s="1"/>
  <c r="O288" i="1"/>
  <c r="Y288" i="1" s="1"/>
  <c r="N288" i="1"/>
  <c r="X288" i="1" s="1"/>
  <c r="M288" i="1"/>
  <c r="W288" i="1" s="1"/>
  <c r="AE287" i="1"/>
  <c r="AD287" i="1"/>
  <c r="AC287" i="1"/>
  <c r="AF287" i="1"/>
  <c r="R287" i="1"/>
  <c r="AB287" i="1" s="1"/>
  <c r="Q287" i="1"/>
  <c r="AA287" i="1" s="1"/>
  <c r="P287" i="1"/>
  <c r="Z287" i="1" s="1"/>
  <c r="O287" i="1"/>
  <c r="Y287" i="1" s="1"/>
  <c r="N287" i="1"/>
  <c r="X287" i="1" s="1"/>
  <c r="M287" i="1"/>
  <c r="W287" i="1" s="1"/>
  <c r="AF286" i="1"/>
  <c r="AD286" i="1"/>
  <c r="AC286" i="1"/>
  <c r="R286" i="1"/>
  <c r="AB286" i="1" s="1"/>
  <c r="Q286" i="1"/>
  <c r="AA286" i="1" s="1"/>
  <c r="P286" i="1"/>
  <c r="Z286" i="1" s="1"/>
  <c r="O286" i="1"/>
  <c r="Y286" i="1" s="1"/>
  <c r="N286" i="1"/>
  <c r="X286" i="1" s="1"/>
  <c r="M286" i="1"/>
  <c r="W286" i="1" s="1"/>
  <c r="AC285" i="1"/>
  <c r="AD285" i="1"/>
  <c r="R285" i="1"/>
  <c r="AB285" i="1" s="1"/>
  <c r="Q285" i="1"/>
  <c r="AA285" i="1" s="1"/>
  <c r="P285" i="1"/>
  <c r="Z285" i="1" s="1"/>
  <c r="O285" i="1"/>
  <c r="Y285" i="1" s="1"/>
  <c r="N285" i="1"/>
  <c r="X285" i="1" s="1"/>
  <c r="M285" i="1"/>
  <c r="W285" i="1" s="1"/>
  <c r="AE284" i="1"/>
  <c r="AF284" i="1"/>
  <c r="AD284" i="1"/>
  <c r="AC284" i="1"/>
  <c r="R284" i="1"/>
  <c r="AB284" i="1" s="1"/>
  <c r="Q284" i="1"/>
  <c r="AA284" i="1" s="1"/>
  <c r="P284" i="1"/>
  <c r="Z284" i="1" s="1"/>
  <c r="O284" i="1"/>
  <c r="Y284" i="1" s="1"/>
  <c r="N284" i="1"/>
  <c r="X284" i="1" s="1"/>
  <c r="M284" i="1"/>
  <c r="W284" i="1" s="1"/>
  <c r="AD283" i="1"/>
  <c r="AC283" i="1"/>
  <c r="R283" i="1"/>
  <c r="AB283" i="1" s="1"/>
  <c r="Q283" i="1"/>
  <c r="AA283" i="1" s="1"/>
  <c r="P283" i="1"/>
  <c r="Z283" i="1" s="1"/>
  <c r="O283" i="1"/>
  <c r="Y283" i="1" s="1"/>
  <c r="N283" i="1"/>
  <c r="X283" i="1" s="1"/>
  <c r="M283" i="1"/>
  <c r="W283" i="1" s="1"/>
  <c r="AD282" i="1"/>
  <c r="AC282" i="1"/>
  <c r="R282" i="1"/>
  <c r="AB282" i="1" s="1"/>
  <c r="Q282" i="1"/>
  <c r="AA282" i="1" s="1"/>
  <c r="P282" i="1"/>
  <c r="Z282" i="1" s="1"/>
  <c r="O282" i="1"/>
  <c r="Y282" i="1" s="1"/>
  <c r="N282" i="1"/>
  <c r="X282" i="1" s="1"/>
  <c r="M282" i="1"/>
  <c r="W282" i="1" s="1"/>
  <c r="AE281" i="1"/>
  <c r="AF281" i="1"/>
  <c r="AD281" i="1"/>
  <c r="AC281" i="1"/>
  <c r="R281" i="1"/>
  <c r="AB281" i="1" s="1"/>
  <c r="Q281" i="1"/>
  <c r="AA281" i="1" s="1"/>
  <c r="P281" i="1"/>
  <c r="Z281" i="1" s="1"/>
  <c r="O281" i="1"/>
  <c r="Y281" i="1" s="1"/>
  <c r="N281" i="1"/>
  <c r="X281" i="1" s="1"/>
  <c r="M281" i="1"/>
  <c r="W281" i="1" s="1"/>
  <c r="AE280" i="1"/>
  <c r="AF280" i="1"/>
  <c r="AD280" i="1"/>
  <c r="AC280" i="1"/>
  <c r="R280" i="1"/>
  <c r="AB280" i="1" s="1"/>
  <c r="Q280" i="1"/>
  <c r="AA280" i="1" s="1"/>
  <c r="P280" i="1"/>
  <c r="Z280" i="1" s="1"/>
  <c r="O280" i="1"/>
  <c r="Y280" i="1" s="1"/>
  <c r="N280" i="1"/>
  <c r="X280" i="1" s="1"/>
  <c r="M280" i="1"/>
  <c r="W280" i="1" s="1"/>
  <c r="AD279" i="1"/>
  <c r="AF279" i="1"/>
  <c r="AC279" i="1"/>
  <c r="R279" i="1"/>
  <c r="AB279" i="1" s="1"/>
  <c r="Q279" i="1"/>
  <c r="AA279" i="1" s="1"/>
  <c r="P279" i="1"/>
  <c r="Z279" i="1" s="1"/>
  <c r="O279" i="1"/>
  <c r="Y279" i="1" s="1"/>
  <c r="N279" i="1"/>
  <c r="X279" i="1" s="1"/>
  <c r="M279" i="1"/>
  <c r="W279" i="1" s="1"/>
  <c r="AF278" i="1"/>
  <c r="AD278" i="1"/>
  <c r="AC278" i="1"/>
  <c r="R278" i="1"/>
  <c r="AB278" i="1" s="1"/>
  <c r="Q278" i="1"/>
  <c r="AA278" i="1" s="1"/>
  <c r="P278" i="1"/>
  <c r="Z278" i="1" s="1"/>
  <c r="O278" i="1"/>
  <c r="Y278" i="1" s="1"/>
  <c r="N278" i="1"/>
  <c r="X278" i="1" s="1"/>
  <c r="M278" i="1"/>
  <c r="W278" i="1" s="1"/>
  <c r="AD277" i="1"/>
  <c r="AC277" i="1"/>
  <c r="R277" i="1"/>
  <c r="AB277" i="1" s="1"/>
  <c r="Q277" i="1"/>
  <c r="AA277" i="1" s="1"/>
  <c r="P277" i="1"/>
  <c r="Z277" i="1" s="1"/>
  <c r="O277" i="1"/>
  <c r="Y277" i="1" s="1"/>
  <c r="N277" i="1"/>
  <c r="X277" i="1" s="1"/>
  <c r="M277" i="1"/>
  <c r="W277" i="1" s="1"/>
  <c r="AE276" i="1"/>
  <c r="AF276" i="1"/>
  <c r="AD276" i="1"/>
  <c r="AC276" i="1"/>
  <c r="R276" i="1"/>
  <c r="AB276" i="1" s="1"/>
  <c r="Q276" i="1"/>
  <c r="AA276" i="1" s="1"/>
  <c r="P276" i="1"/>
  <c r="Z276" i="1" s="1"/>
  <c r="O276" i="1"/>
  <c r="Y276" i="1" s="1"/>
  <c r="N276" i="1"/>
  <c r="X276" i="1" s="1"/>
  <c r="M276" i="1"/>
  <c r="W276" i="1" s="1"/>
  <c r="AF275" i="1"/>
  <c r="AD275" i="1"/>
  <c r="AC275" i="1"/>
  <c r="R275" i="1"/>
  <c r="AB275" i="1" s="1"/>
  <c r="Q275" i="1"/>
  <c r="AA275" i="1" s="1"/>
  <c r="P275" i="1"/>
  <c r="Z275" i="1" s="1"/>
  <c r="O275" i="1"/>
  <c r="Y275" i="1" s="1"/>
  <c r="N275" i="1"/>
  <c r="X275" i="1" s="1"/>
  <c r="M275" i="1"/>
  <c r="W275" i="1" s="1"/>
  <c r="AD274" i="1"/>
  <c r="AC274" i="1"/>
  <c r="R274" i="1"/>
  <c r="AB274" i="1" s="1"/>
  <c r="Q274" i="1"/>
  <c r="AA274" i="1" s="1"/>
  <c r="P274" i="1"/>
  <c r="Z274" i="1" s="1"/>
  <c r="O274" i="1"/>
  <c r="Y274" i="1" s="1"/>
  <c r="N274" i="1"/>
  <c r="X274" i="1" s="1"/>
  <c r="M274" i="1"/>
  <c r="W274" i="1" s="1"/>
  <c r="AD273" i="1"/>
  <c r="AF273" i="1"/>
  <c r="AC273" i="1"/>
  <c r="R273" i="1"/>
  <c r="AB273" i="1" s="1"/>
  <c r="Q273" i="1"/>
  <c r="AA273" i="1" s="1"/>
  <c r="P273" i="1"/>
  <c r="Z273" i="1" s="1"/>
  <c r="O273" i="1"/>
  <c r="Y273" i="1" s="1"/>
  <c r="N273" i="1"/>
  <c r="X273" i="1" s="1"/>
  <c r="M273" i="1"/>
  <c r="W273" i="1" s="1"/>
  <c r="AF272" i="1"/>
  <c r="AD272" i="1"/>
  <c r="AC272" i="1"/>
  <c r="R272" i="1"/>
  <c r="AB272" i="1" s="1"/>
  <c r="Q272" i="1"/>
  <c r="AA272" i="1" s="1"/>
  <c r="P272" i="1"/>
  <c r="Z272" i="1" s="1"/>
  <c r="O272" i="1"/>
  <c r="Y272" i="1" s="1"/>
  <c r="N272" i="1"/>
  <c r="X272" i="1" s="1"/>
  <c r="M272" i="1"/>
  <c r="W272" i="1" s="1"/>
  <c r="AD271" i="1"/>
  <c r="AC271" i="1"/>
  <c r="R271" i="1"/>
  <c r="AB271" i="1" s="1"/>
  <c r="Q271" i="1"/>
  <c r="AA271" i="1" s="1"/>
  <c r="P271" i="1"/>
  <c r="Z271" i="1" s="1"/>
  <c r="O271" i="1"/>
  <c r="Y271" i="1" s="1"/>
  <c r="N271" i="1"/>
  <c r="X271" i="1" s="1"/>
  <c r="M271" i="1"/>
  <c r="W271" i="1" s="1"/>
  <c r="AF270" i="1"/>
  <c r="AD270" i="1"/>
  <c r="AC270" i="1"/>
  <c r="R270" i="1"/>
  <c r="AB270" i="1" s="1"/>
  <c r="Q270" i="1"/>
  <c r="AA270" i="1" s="1"/>
  <c r="P270" i="1"/>
  <c r="Z270" i="1" s="1"/>
  <c r="O270" i="1"/>
  <c r="Y270" i="1" s="1"/>
  <c r="N270" i="1"/>
  <c r="X270" i="1" s="1"/>
  <c r="M270" i="1"/>
  <c r="W270" i="1" s="1"/>
  <c r="AE269" i="1"/>
  <c r="AD269" i="1"/>
  <c r="AF269" i="1"/>
  <c r="AC269" i="1"/>
  <c r="R269" i="1"/>
  <c r="AB269" i="1" s="1"/>
  <c r="Q269" i="1"/>
  <c r="AA269" i="1" s="1"/>
  <c r="P269" i="1"/>
  <c r="Z269" i="1" s="1"/>
  <c r="O269" i="1"/>
  <c r="Y269" i="1" s="1"/>
  <c r="N269" i="1"/>
  <c r="X269" i="1" s="1"/>
  <c r="M269" i="1"/>
  <c r="W269" i="1" s="1"/>
  <c r="AD268" i="1"/>
  <c r="AF268" i="1"/>
  <c r="AC268" i="1"/>
  <c r="R268" i="1"/>
  <c r="AB268" i="1" s="1"/>
  <c r="Q268" i="1"/>
  <c r="AA268" i="1" s="1"/>
  <c r="P268" i="1"/>
  <c r="Z268" i="1" s="1"/>
  <c r="O268" i="1"/>
  <c r="Y268" i="1" s="1"/>
  <c r="N268" i="1"/>
  <c r="X268" i="1" s="1"/>
  <c r="M268" i="1"/>
  <c r="W268" i="1" s="1"/>
  <c r="AD267" i="1"/>
  <c r="AC267" i="1"/>
  <c r="R267" i="1"/>
  <c r="AB267" i="1" s="1"/>
  <c r="Q267" i="1"/>
  <c r="AA267" i="1" s="1"/>
  <c r="P267" i="1"/>
  <c r="Z267" i="1" s="1"/>
  <c r="O267" i="1"/>
  <c r="Y267" i="1" s="1"/>
  <c r="N267" i="1"/>
  <c r="X267" i="1" s="1"/>
  <c r="M267" i="1"/>
  <c r="W267" i="1" s="1"/>
  <c r="AD266" i="1"/>
  <c r="AC266" i="1"/>
  <c r="R266" i="1"/>
  <c r="AB266" i="1" s="1"/>
  <c r="Q266" i="1"/>
  <c r="AA266" i="1" s="1"/>
  <c r="P266" i="1"/>
  <c r="Z266" i="1" s="1"/>
  <c r="O266" i="1"/>
  <c r="Y266" i="1" s="1"/>
  <c r="N266" i="1"/>
  <c r="X266" i="1" s="1"/>
  <c r="M266" i="1"/>
  <c r="W266" i="1" s="1"/>
  <c r="AF265" i="1"/>
  <c r="AD265" i="1"/>
  <c r="AC265" i="1"/>
  <c r="R265" i="1"/>
  <c r="AB265" i="1" s="1"/>
  <c r="Q265" i="1"/>
  <c r="AA265" i="1" s="1"/>
  <c r="P265" i="1"/>
  <c r="Z265" i="1" s="1"/>
  <c r="O265" i="1"/>
  <c r="Y265" i="1" s="1"/>
  <c r="N265" i="1"/>
  <c r="X265" i="1" s="1"/>
  <c r="M265" i="1"/>
  <c r="W265" i="1" s="1"/>
  <c r="AD264" i="1"/>
  <c r="AF264" i="1"/>
  <c r="AC264" i="1"/>
  <c r="R264" i="1"/>
  <c r="AB264" i="1" s="1"/>
  <c r="Q264" i="1"/>
  <c r="AA264" i="1" s="1"/>
  <c r="P264" i="1"/>
  <c r="Z264" i="1" s="1"/>
  <c r="O264" i="1"/>
  <c r="Y264" i="1" s="1"/>
  <c r="N264" i="1"/>
  <c r="X264" i="1" s="1"/>
  <c r="M264" i="1"/>
  <c r="W264" i="1" s="1"/>
  <c r="AF263" i="1"/>
  <c r="AD263" i="1"/>
  <c r="AC263" i="1"/>
  <c r="R263" i="1"/>
  <c r="AB263" i="1" s="1"/>
  <c r="Q263" i="1"/>
  <c r="AA263" i="1" s="1"/>
  <c r="P263" i="1"/>
  <c r="Z263" i="1" s="1"/>
  <c r="O263" i="1"/>
  <c r="Y263" i="1" s="1"/>
  <c r="N263" i="1"/>
  <c r="X263" i="1" s="1"/>
  <c r="M263" i="1"/>
  <c r="W263" i="1" s="1"/>
  <c r="AD262" i="1"/>
  <c r="AF262" i="1"/>
  <c r="AC262" i="1"/>
  <c r="R262" i="1"/>
  <c r="AB262" i="1" s="1"/>
  <c r="Q262" i="1"/>
  <c r="AA262" i="1" s="1"/>
  <c r="P262" i="1"/>
  <c r="Z262" i="1" s="1"/>
  <c r="O262" i="1"/>
  <c r="Y262" i="1" s="1"/>
  <c r="N262" i="1"/>
  <c r="X262" i="1" s="1"/>
  <c r="M262" i="1"/>
  <c r="W262" i="1" s="1"/>
  <c r="AF261" i="1"/>
  <c r="AD261" i="1"/>
  <c r="AC261" i="1"/>
  <c r="R261" i="1"/>
  <c r="AB261" i="1" s="1"/>
  <c r="Q261" i="1"/>
  <c r="AA261" i="1" s="1"/>
  <c r="P261" i="1"/>
  <c r="Z261" i="1" s="1"/>
  <c r="O261" i="1"/>
  <c r="Y261" i="1" s="1"/>
  <c r="N261" i="1"/>
  <c r="X261" i="1" s="1"/>
  <c r="M261" i="1"/>
  <c r="W261" i="1" s="1"/>
  <c r="AF260" i="1"/>
  <c r="AD260" i="1"/>
  <c r="AC260" i="1"/>
  <c r="R260" i="1"/>
  <c r="AB260" i="1" s="1"/>
  <c r="Q260" i="1"/>
  <c r="AA260" i="1" s="1"/>
  <c r="P260" i="1"/>
  <c r="Z260" i="1" s="1"/>
  <c r="O260" i="1"/>
  <c r="Y260" i="1" s="1"/>
  <c r="N260" i="1"/>
  <c r="X260" i="1" s="1"/>
  <c r="M260" i="1"/>
  <c r="W260" i="1" s="1"/>
  <c r="AD259" i="1"/>
  <c r="AF259" i="1"/>
  <c r="AC259" i="1"/>
  <c r="R259" i="1"/>
  <c r="AB259" i="1" s="1"/>
  <c r="Q259" i="1"/>
  <c r="AA259" i="1" s="1"/>
  <c r="P259" i="1"/>
  <c r="Z259" i="1" s="1"/>
  <c r="O259" i="1"/>
  <c r="Y259" i="1" s="1"/>
  <c r="N259" i="1"/>
  <c r="X259" i="1" s="1"/>
  <c r="M259" i="1"/>
  <c r="W259" i="1" s="1"/>
  <c r="AF258" i="1"/>
  <c r="AD258" i="1"/>
  <c r="AC258" i="1"/>
  <c r="R258" i="1"/>
  <c r="AB258" i="1" s="1"/>
  <c r="Q258" i="1"/>
  <c r="AA258" i="1" s="1"/>
  <c r="P258" i="1"/>
  <c r="Z258" i="1" s="1"/>
  <c r="O258" i="1"/>
  <c r="Y258" i="1" s="1"/>
  <c r="N258" i="1"/>
  <c r="X258" i="1" s="1"/>
  <c r="M258" i="1"/>
  <c r="W258" i="1" s="1"/>
  <c r="AD257" i="1"/>
  <c r="AC257" i="1"/>
  <c r="R257" i="1"/>
  <c r="AB257" i="1" s="1"/>
  <c r="Q257" i="1"/>
  <c r="AA257" i="1" s="1"/>
  <c r="P257" i="1"/>
  <c r="Z257" i="1" s="1"/>
  <c r="O257" i="1"/>
  <c r="Y257" i="1" s="1"/>
  <c r="N257" i="1"/>
  <c r="X257" i="1" s="1"/>
  <c r="M257" i="1"/>
  <c r="W257" i="1" s="1"/>
  <c r="AF256" i="1"/>
  <c r="AD256" i="1"/>
  <c r="AC256" i="1"/>
  <c r="R256" i="1"/>
  <c r="AB256" i="1" s="1"/>
  <c r="Q256" i="1"/>
  <c r="AA256" i="1" s="1"/>
  <c r="P256" i="1"/>
  <c r="Z256" i="1" s="1"/>
  <c r="O256" i="1"/>
  <c r="Y256" i="1" s="1"/>
  <c r="N256" i="1"/>
  <c r="X256" i="1" s="1"/>
  <c r="M256" i="1"/>
  <c r="W256" i="1" s="1"/>
  <c r="AD255" i="1"/>
  <c r="AC255" i="1"/>
  <c r="AF255" i="1"/>
  <c r="R255" i="1"/>
  <c r="AB255" i="1" s="1"/>
  <c r="Q255" i="1"/>
  <c r="AA255" i="1" s="1"/>
  <c r="P255" i="1"/>
  <c r="Z255" i="1" s="1"/>
  <c r="O255" i="1"/>
  <c r="Y255" i="1" s="1"/>
  <c r="N255" i="1"/>
  <c r="X255" i="1" s="1"/>
  <c r="M255" i="1"/>
  <c r="W255" i="1" s="1"/>
  <c r="AD254" i="1"/>
  <c r="AC254" i="1"/>
  <c r="AF254" i="1"/>
  <c r="R254" i="1"/>
  <c r="AB254" i="1" s="1"/>
  <c r="Q254" i="1"/>
  <c r="AA254" i="1" s="1"/>
  <c r="P254" i="1"/>
  <c r="Z254" i="1" s="1"/>
  <c r="O254" i="1"/>
  <c r="Y254" i="1" s="1"/>
  <c r="N254" i="1"/>
  <c r="X254" i="1" s="1"/>
  <c r="M254" i="1"/>
  <c r="W254" i="1" s="1"/>
  <c r="AD253" i="1"/>
  <c r="AC253" i="1"/>
  <c r="R253" i="1"/>
  <c r="AB253" i="1" s="1"/>
  <c r="Q253" i="1"/>
  <c r="AA253" i="1" s="1"/>
  <c r="P253" i="1"/>
  <c r="Z253" i="1" s="1"/>
  <c r="O253" i="1"/>
  <c r="Y253" i="1" s="1"/>
  <c r="N253" i="1"/>
  <c r="X253" i="1" s="1"/>
  <c r="M253" i="1"/>
  <c r="W253" i="1" s="1"/>
  <c r="AE252" i="1"/>
  <c r="AF252" i="1"/>
  <c r="AD252" i="1"/>
  <c r="AC252" i="1"/>
  <c r="R252" i="1"/>
  <c r="AB252" i="1" s="1"/>
  <c r="Q252" i="1"/>
  <c r="AA252" i="1" s="1"/>
  <c r="P252" i="1"/>
  <c r="Z252" i="1" s="1"/>
  <c r="O252" i="1"/>
  <c r="Y252" i="1" s="1"/>
  <c r="N252" i="1"/>
  <c r="X252" i="1" s="1"/>
  <c r="M252" i="1"/>
  <c r="W252" i="1" s="1"/>
  <c r="AE251" i="1"/>
  <c r="AF251" i="1"/>
  <c r="AD251" i="1"/>
  <c r="AC251" i="1"/>
  <c r="R251" i="1"/>
  <c r="AB251" i="1" s="1"/>
  <c r="Q251" i="1"/>
  <c r="AA251" i="1" s="1"/>
  <c r="P251" i="1"/>
  <c r="Z251" i="1" s="1"/>
  <c r="O251" i="1"/>
  <c r="Y251" i="1" s="1"/>
  <c r="N251" i="1"/>
  <c r="X251" i="1" s="1"/>
  <c r="M251" i="1"/>
  <c r="W251" i="1" s="1"/>
  <c r="AD250" i="1"/>
  <c r="AC250" i="1"/>
  <c r="R250" i="1"/>
  <c r="AB250" i="1" s="1"/>
  <c r="Q250" i="1"/>
  <c r="AA250" i="1" s="1"/>
  <c r="P250" i="1"/>
  <c r="Z250" i="1" s="1"/>
  <c r="O250" i="1"/>
  <c r="Y250" i="1" s="1"/>
  <c r="N250" i="1"/>
  <c r="X250" i="1" s="1"/>
  <c r="M250" i="1"/>
  <c r="W250" i="1" s="1"/>
  <c r="AE249" i="1"/>
  <c r="AF249" i="1"/>
  <c r="AD249" i="1"/>
  <c r="AC249" i="1"/>
  <c r="R249" i="1"/>
  <c r="AB249" i="1" s="1"/>
  <c r="Q249" i="1"/>
  <c r="AA249" i="1" s="1"/>
  <c r="P249" i="1"/>
  <c r="Z249" i="1" s="1"/>
  <c r="O249" i="1"/>
  <c r="Y249" i="1" s="1"/>
  <c r="N249" i="1"/>
  <c r="X249" i="1" s="1"/>
  <c r="M249" i="1"/>
  <c r="W249" i="1" s="1"/>
  <c r="AE248" i="1"/>
  <c r="AD248" i="1"/>
  <c r="AF248" i="1"/>
  <c r="AC248" i="1"/>
  <c r="R248" i="1"/>
  <c r="AB248" i="1" s="1"/>
  <c r="Q248" i="1"/>
  <c r="AA248" i="1" s="1"/>
  <c r="P248" i="1"/>
  <c r="Z248" i="1" s="1"/>
  <c r="O248" i="1"/>
  <c r="Y248" i="1" s="1"/>
  <c r="N248" i="1"/>
  <c r="X248" i="1" s="1"/>
  <c r="M248" i="1"/>
  <c r="W248" i="1" s="1"/>
  <c r="AE247" i="1"/>
  <c r="AF247" i="1"/>
  <c r="AD247" i="1"/>
  <c r="AC247" i="1"/>
  <c r="R247" i="1"/>
  <c r="AB247" i="1" s="1"/>
  <c r="Q247" i="1"/>
  <c r="AA247" i="1" s="1"/>
  <c r="P247" i="1"/>
  <c r="Z247" i="1" s="1"/>
  <c r="O247" i="1"/>
  <c r="Y247" i="1" s="1"/>
  <c r="N247" i="1"/>
  <c r="X247" i="1" s="1"/>
  <c r="M247" i="1"/>
  <c r="W247" i="1" s="1"/>
  <c r="AD246" i="1"/>
  <c r="AC246" i="1"/>
  <c r="AF246" i="1"/>
  <c r="R246" i="1"/>
  <c r="AB246" i="1" s="1"/>
  <c r="Q246" i="1"/>
  <c r="AA246" i="1" s="1"/>
  <c r="P246" i="1"/>
  <c r="Z246" i="1" s="1"/>
  <c r="O246" i="1"/>
  <c r="Y246" i="1" s="1"/>
  <c r="N246" i="1"/>
  <c r="X246" i="1" s="1"/>
  <c r="M246" i="1"/>
  <c r="W246" i="1" s="1"/>
  <c r="AD245" i="1"/>
  <c r="AC245" i="1"/>
  <c r="R245" i="1"/>
  <c r="AB245" i="1" s="1"/>
  <c r="Q245" i="1"/>
  <c r="AA245" i="1" s="1"/>
  <c r="P245" i="1"/>
  <c r="Z245" i="1" s="1"/>
  <c r="O245" i="1"/>
  <c r="Y245" i="1" s="1"/>
  <c r="N245" i="1"/>
  <c r="X245" i="1" s="1"/>
  <c r="M245" i="1"/>
  <c r="W245" i="1" s="1"/>
  <c r="AE244" i="1"/>
  <c r="AF244" i="1"/>
  <c r="AD244" i="1"/>
  <c r="AC244" i="1"/>
  <c r="R244" i="1"/>
  <c r="AB244" i="1" s="1"/>
  <c r="Q244" i="1"/>
  <c r="AA244" i="1" s="1"/>
  <c r="P244" i="1"/>
  <c r="Z244" i="1" s="1"/>
  <c r="O244" i="1"/>
  <c r="Y244" i="1" s="1"/>
  <c r="N244" i="1"/>
  <c r="X244" i="1" s="1"/>
  <c r="M244" i="1"/>
  <c r="W244" i="1" s="1"/>
  <c r="AE243" i="1"/>
  <c r="AF243" i="1"/>
  <c r="AD243" i="1"/>
  <c r="AC243" i="1"/>
  <c r="R243" i="1"/>
  <c r="AB243" i="1" s="1"/>
  <c r="Q243" i="1"/>
  <c r="AA243" i="1" s="1"/>
  <c r="P243" i="1"/>
  <c r="Z243" i="1" s="1"/>
  <c r="O243" i="1"/>
  <c r="Y243" i="1" s="1"/>
  <c r="N243" i="1"/>
  <c r="X243" i="1" s="1"/>
  <c r="M243" i="1"/>
  <c r="W243" i="1" s="1"/>
  <c r="AD242" i="1"/>
  <c r="AC242" i="1"/>
  <c r="R242" i="1"/>
  <c r="AB242" i="1" s="1"/>
  <c r="Q242" i="1"/>
  <c r="AA242" i="1" s="1"/>
  <c r="P242" i="1"/>
  <c r="Z242" i="1" s="1"/>
  <c r="O242" i="1"/>
  <c r="Y242" i="1" s="1"/>
  <c r="N242" i="1"/>
  <c r="X242" i="1" s="1"/>
  <c r="M242" i="1"/>
  <c r="W242" i="1" s="1"/>
  <c r="AE241" i="1"/>
  <c r="AF241" i="1"/>
  <c r="AD241" i="1"/>
  <c r="AC241" i="1"/>
  <c r="R241" i="1"/>
  <c r="AB241" i="1" s="1"/>
  <c r="Q241" i="1"/>
  <c r="AA241" i="1" s="1"/>
  <c r="P241" i="1"/>
  <c r="Z241" i="1" s="1"/>
  <c r="O241" i="1"/>
  <c r="Y241" i="1" s="1"/>
  <c r="N241" i="1"/>
  <c r="X241" i="1" s="1"/>
  <c r="M241" i="1"/>
  <c r="W241" i="1" s="1"/>
  <c r="AE240" i="1"/>
  <c r="AD240" i="1"/>
  <c r="AF240" i="1"/>
  <c r="AC240" i="1"/>
  <c r="R240" i="1"/>
  <c r="AB240" i="1" s="1"/>
  <c r="Q240" i="1"/>
  <c r="AA240" i="1" s="1"/>
  <c r="P240" i="1"/>
  <c r="Z240" i="1" s="1"/>
  <c r="O240" i="1"/>
  <c r="Y240" i="1" s="1"/>
  <c r="N240" i="1"/>
  <c r="X240" i="1" s="1"/>
  <c r="M240" i="1"/>
  <c r="W240" i="1" s="1"/>
  <c r="AE239" i="1"/>
  <c r="AF239" i="1"/>
  <c r="AD239" i="1"/>
  <c r="AC239" i="1"/>
  <c r="R239" i="1"/>
  <c r="AB239" i="1" s="1"/>
  <c r="Q239" i="1"/>
  <c r="AA239" i="1" s="1"/>
  <c r="P239" i="1"/>
  <c r="Z239" i="1" s="1"/>
  <c r="O239" i="1"/>
  <c r="Y239" i="1" s="1"/>
  <c r="N239" i="1"/>
  <c r="X239" i="1" s="1"/>
  <c r="M239" i="1"/>
  <c r="W239" i="1" s="1"/>
  <c r="AD238" i="1"/>
  <c r="AC238" i="1"/>
  <c r="AF238" i="1"/>
  <c r="R238" i="1"/>
  <c r="AB238" i="1" s="1"/>
  <c r="Q238" i="1"/>
  <c r="AA238" i="1" s="1"/>
  <c r="P238" i="1"/>
  <c r="Z238" i="1" s="1"/>
  <c r="O238" i="1"/>
  <c r="Y238" i="1" s="1"/>
  <c r="N238" i="1"/>
  <c r="X238" i="1" s="1"/>
  <c r="M238" i="1"/>
  <c r="W238" i="1" s="1"/>
  <c r="AD237" i="1"/>
  <c r="AC237" i="1"/>
  <c r="R237" i="1"/>
  <c r="AB237" i="1" s="1"/>
  <c r="Q237" i="1"/>
  <c r="AA237" i="1" s="1"/>
  <c r="P237" i="1"/>
  <c r="Z237" i="1" s="1"/>
  <c r="O237" i="1"/>
  <c r="Y237" i="1" s="1"/>
  <c r="N237" i="1"/>
  <c r="X237" i="1" s="1"/>
  <c r="M237" i="1"/>
  <c r="W237" i="1" s="1"/>
  <c r="AE236" i="1"/>
  <c r="AF236" i="1"/>
  <c r="AD236" i="1"/>
  <c r="AC236" i="1"/>
  <c r="R236" i="1"/>
  <c r="AB236" i="1" s="1"/>
  <c r="Q236" i="1"/>
  <c r="AA236" i="1" s="1"/>
  <c r="P236" i="1"/>
  <c r="Z236" i="1" s="1"/>
  <c r="O236" i="1"/>
  <c r="Y236" i="1" s="1"/>
  <c r="N236" i="1"/>
  <c r="X236" i="1" s="1"/>
  <c r="M236" i="1"/>
  <c r="W236" i="1" s="1"/>
  <c r="AE235" i="1"/>
  <c r="AF235" i="1"/>
  <c r="AD235" i="1"/>
  <c r="AC235" i="1"/>
  <c r="R235" i="1"/>
  <c r="AB235" i="1" s="1"/>
  <c r="Q235" i="1"/>
  <c r="AA235" i="1" s="1"/>
  <c r="P235" i="1"/>
  <c r="Z235" i="1" s="1"/>
  <c r="O235" i="1"/>
  <c r="Y235" i="1" s="1"/>
  <c r="N235" i="1"/>
  <c r="X235" i="1" s="1"/>
  <c r="M235" i="1"/>
  <c r="W235" i="1" s="1"/>
  <c r="AD234" i="1"/>
  <c r="AC234" i="1"/>
  <c r="R234" i="1"/>
  <c r="AB234" i="1" s="1"/>
  <c r="Q234" i="1"/>
  <c r="AA234" i="1" s="1"/>
  <c r="P234" i="1"/>
  <c r="Z234" i="1" s="1"/>
  <c r="O234" i="1"/>
  <c r="Y234" i="1" s="1"/>
  <c r="N234" i="1"/>
  <c r="X234" i="1" s="1"/>
  <c r="M234" i="1"/>
  <c r="W234" i="1" s="1"/>
  <c r="AE233" i="1"/>
  <c r="AF233" i="1"/>
  <c r="AD233" i="1"/>
  <c r="AC233" i="1"/>
  <c r="R233" i="1"/>
  <c r="AB233" i="1" s="1"/>
  <c r="Q233" i="1"/>
  <c r="AA233" i="1" s="1"/>
  <c r="P233" i="1"/>
  <c r="Z233" i="1" s="1"/>
  <c r="O233" i="1"/>
  <c r="Y233" i="1" s="1"/>
  <c r="N233" i="1"/>
  <c r="X233" i="1" s="1"/>
  <c r="M233" i="1"/>
  <c r="W233" i="1" s="1"/>
  <c r="AE232" i="1"/>
  <c r="AD232" i="1"/>
  <c r="AF232" i="1"/>
  <c r="AC232" i="1"/>
  <c r="R232" i="1"/>
  <c r="AB232" i="1" s="1"/>
  <c r="Q232" i="1"/>
  <c r="AA232" i="1" s="1"/>
  <c r="P232" i="1"/>
  <c r="Z232" i="1" s="1"/>
  <c r="O232" i="1"/>
  <c r="Y232" i="1" s="1"/>
  <c r="N232" i="1"/>
  <c r="X232" i="1" s="1"/>
  <c r="M232" i="1"/>
  <c r="W232" i="1" s="1"/>
  <c r="AE231" i="1"/>
  <c r="AF231" i="1"/>
  <c r="AD231" i="1"/>
  <c r="AC231" i="1"/>
  <c r="R231" i="1"/>
  <c r="AB231" i="1" s="1"/>
  <c r="Q231" i="1"/>
  <c r="AA231" i="1" s="1"/>
  <c r="P231" i="1"/>
  <c r="Z231" i="1" s="1"/>
  <c r="O231" i="1"/>
  <c r="Y231" i="1" s="1"/>
  <c r="N231" i="1"/>
  <c r="X231" i="1" s="1"/>
  <c r="M231" i="1"/>
  <c r="W231" i="1" s="1"/>
  <c r="AD230" i="1"/>
  <c r="AC230" i="1"/>
  <c r="AF230" i="1"/>
  <c r="R230" i="1"/>
  <c r="AB230" i="1" s="1"/>
  <c r="Q230" i="1"/>
  <c r="AA230" i="1" s="1"/>
  <c r="P230" i="1"/>
  <c r="Z230" i="1" s="1"/>
  <c r="O230" i="1"/>
  <c r="Y230" i="1" s="1"/>
  <c r="N230" i="1"/>
  <c r="X230" i="1" s="1"/>
  <c r="M230" i="1"/>
  <c r="W230" i="1" s="1"/>
  <c r="AD229" i="1"/>
  <c r="AC229" i="1"/>
  <c r="R229" i="1"/>
  <c r="AB229" i="1" s="1"/>
  <c r="Q229" i="1"/>
  <c r="AA229" i="1" s="1"/>
  <c r="P229" i="1"/>
  <c r="Z229" i="1" s="1"/>
  <c r="O229" i="1"/>
  <c r="Y229" i="1" s="1"/>
  <c r="N229" i="1"/>
  <c r="X229" i="1" s="1"/>
  <c r="M229" i="1"/>
  <c r="W229" i="1" s="1"/>
  <c r="AE228" i="1"/>
  <c r="AF228" i="1"/>
  <c r="AD228" i="1"/>
  <c r="AC228" i="1"/>
  <c r="R228" i="1"/>
  <c r="AB228" i="1" s="1"/>
  <c r="Q228" i="1"/>
  <c r="AA228" i="1" s="1"/>
  <c r="P228" i="1"/>
  <c r="Z228" i="1" s="1"/>
  <c r="O228" i="1"/>
  <c r="Y228" i="1" s="1"/>
  <c r="N228" i="1"/>
  <c r="X228" i="1" s="1"/>
  <c r="M228" i="1"/>
  <c r="W228" i="1" s="1"/>
  <c r="AE227" i="1"/>
  <c r="AF227" i="1"/>
  <c r="AD227" i="1"/>
  <c r="AC227" i="1"/>
  <c r="R227" i="1"/>
  <c r="AB227" i="1" s="1"/>
  <c r="Q227" i="1"/>
  <c r="AA227" i="1" s="1"/>
  <c r="P227" i="1"/>
  <c r="Z227" i="1" s="1"/>
  <c r="O227" i="1"/>
  <c r="Y227" i="1" s="1"/>
  <c r="N227" i="1"/>
  <c r="X227" i="1" s="1"/>
  <c r="M227" i="1"/>
  <c r="W227" i="1" s="1"/>
  <c r="AE226" i="1"/>
  <c r="AF226" i="1"/>
  <c r="AD226" i="1"/>
  <c r="AC226" i="1"/>
  <c r="R226" i="1"/>
  <c r="AB226" i="1" s="1"/>
  <c r="Q226" i="1"/>
  <c r="AA226" i="1" s="1"/>
  <c r="P226" i="1"/>
  <c r="Z226" i="1" s="1"/>
  <c r="O226" i="1"/>
  <c r="Y226" i="1" s="1"/>
  <c r="N226" i="1"/>
  <c r="X226" i="1" s="1"/>
  <c r="M226" i="1"/>
  <c r="W226" i="1" s="1"/>
  <c r="AE225" i="1"/>
  <c r="AF225" i="1"/>
  <c r="AD225" i="1"/>
  <c r="AC225" i="1"/>
  <c r="R225" i="1"/>
  <c r="AB225" i="1" s="1"/>
  <c r="Q225" i="1"/>
  <c r="AA225" i="1" s="1"/>
  <c r="P225" i="1"/>
  <c r="Z225" i="1" s="1"/>
  <c r="O225" i="1"/>
  <c r="Y225" i="1" s="1"/>
  <c r="N225" i="1"/>
  <c r="X225" i="1" s="1"/>
  <c r="M225" i="1"/>
  <c r="W225" i="1" s="1"/>
  <c r="AE224" i="1"/>
  <c r="AF224" i="1"/>
  <c r="AD224" i="1"/>
  <c r="AC224" i="1"/>
  <c r="R224" i="1"/>
  <c r="AB224" i="1" s="1"/>
  <c r="Q224" i="1"/>
  <c r="AA224" i="1" s="1"/>
  <c r="P224" i="1"/>
  <c r="Z224" i="1" s="1"/>
  <c r="O224" i="1"/>
  <c r="Y224" i="1" s="1"/>
  <c r="N224" i="1"/>
  <c r="X224" i="1" s="1"/>
  <c r="M224" i="1"/>
  <c r="W224" i="1" s="1"/>
  <c r="AE223" i="1"/>
  <c r="AF223" i="1"/>
  <c r="AD223" i="1"/>
  <c r="AC223" i="1"/>
  <c r="R223" i="1"/>
  <c r="AB223" i="1" s="1"/>
  <c r="Q223" i="1"/>
  <c r="AA223" i="1" s="1"/>
  <c r="P223" i="1"/>
  <c r="Z223" i="1" s="1"/>
  <c r="O223" i="1"/>
  <c r="Y223" i="1" s="1"/>
  <c r="N223" i="1"/>
  <c r="X223" i="1" s="1"/>
  <c r="M223" i="1"/>
  <c r="W223" i="1" s="1"/>
  <c r="AE222" i="1"/>
  <c r="AF222" i="1"/>
  <c r="AD222" i="1"/>
  <c r="AC222" i="1"/>
  <c r="R222" i="1"/>
  <c r="AB222" i="1" s="1"/>
  <c r="Q222" i="1"/>
  <c r="AA222" i="1" s="1"/>
  <c r="P222" i="1"/>
  <c r="Z222" i="1" s="1"/>
  <c r="O222" i="1"/>
  <c r="Y222" i="1" s="1"/>
  <c r="N222" i="1"/>
  <c r="X222" i="1" s="1"/>
  <c r="M222" i="1"/>
  <c r="W222" i="1" s="1"/>
  <c r="AE221" i="1"/>
  <c r="AF221" i="1"/>
  <c r="AD221" i="1"/>
  <c r="AC221" i="1"/>
  <c r="R221" i="1"/>
  <c r="AB221" i="1" s="1"/>
  <c r="Q221" i="1"/>
  <c r="AA221" i="1" s="1"/>
  <c r="P221" i="1"/>
  <c r="Z221" i="1" s="1"/>
  <c r="O221" i="1"/>
  <c r="Y221" i="1" s="1"/>
  <c r="N221" i="1"/>
  <c r="X221" i="1" s="1"/>
  <c r="M221" i="1"/>
  <c r="W221" i="1" s="1"/>
  <c r="AE220" i="1"/>
  <c r="AF220" i="1"/>
  <c r="AD220" i="1"/>
  <c r="AC220" i="1"/>
  <c r="R220" i="1"/>
  <c r="AB220" i="1" s="1"/>
  <c r="Q220" i="1"/>
  <c r="AA220" i="1" s="1"/>
  <c r="P220" i="1"/>
  <c r="Z220" i="1" s="1"/>
  <c r="O220" i="1"/>
  <c r="Y220" i="1" s="1"/>
  <c r="N220" i="1"/>
  <c r="X220" i="1" s="1"/>
  <c r="M220" i="1"/>
  <c r="W220" i="1" s="1"/>
  <c r="AE219" i="1"/>
  <c r="AF219" i="1"/>
  <c r="AD219" i="1"/>
  <c r="AC219" i="1"/>
  <c r="R219" i="1"/>
  <c r="AB219" i="1" s="1"/>
  <c r="Q219" i="1"/>
  <c r="AA219" i="1" s="1"/>
  <c r="P219" i="1"/>
  <c r="Z219" i="1" s="1"/>
  <c r="O219" i="1"/>
  <c r="Y219" i="1" s="1"/>
  <c r="N219" i="1"/>
  <c r="X219" i="1" s="1"/>
  <c r="M219" i="1"/>
  <c r="W219" i="1" s="1"/>
  <c r="AE218" i="1"/>
  <c r="AF218" i="1"/>
  <c r="AD218" i="1"/>
  <c r="AC218" i="1"/>
  <c r="R218" i="1"/>
  <c r="AB218" i="1" s="1"/>
  <c r="Q218" i="1"/>
  <c r="AA218" i="1" s="1"/>
  <c r="P218" i="1"/>
  <c r="Z218" i="1" s="1"/>
  <c r="O218" i="1"/>
  <c r="Y218" i="1" s="1"/>
  <c r="N218" i="1"/>
  <c r="X218" i="1" s="1"/>
  <c r="M218" i="1"/>
  <c r="W218" i="1" s="1"/>
  <c r="AE217" i="1"/>
  <c r="AF217" i="1"/>
  <c r="AD217" i="1"/>
  <c r="AC217" i="1"/>
  <c r="R217" i="1"/>
  <c r="AB217" i="1" s="1"/>
  <c r="Q217" i="1"/>
  <c r="AA217" i="1" s="1"/>
  <c r="P217" i="1"/>
  <c r="Z217" i="1" s="1"/>
  <c r="O217" i="1"/>
  <c r="Y217" i="1" s="1"/>
  <c r="N217" i="1"/>
  <c r="X217" i="1" s="1"/>
  <c r="M217" i="1"/>
  <c r="W217" i="1" s="1"/>
  <c r="AE216" i="1"/>
  <c r="AF216" i="1"/>
  <c r="AD216" i="1"/>
  <c r="AC216" i="1"/>
  <c r="R216" i="1"/>
  <c r="AB216" i="1" s="1"/>
  <c r="Q216" i="1"/>
  <c r="AA216" i="1" s="1"/>
  <c r="P216" i="1"/>
  <c r="Z216" i="1" s="1"/>
  <c r="O216" i="1"/>
  <c r="Y216" i="1" s="1"/>
  <c r="N216" i="1"/>
  <c r="X216" i="1" s="1"/>
  <c r="M216" i="1"/>
  <c r="W216" i="1" s="1"/>
  <c r="AE215" i="1"/>
  <c r="AF215" i="1"/>
  <c r="AD215" i="1"/>
  <c r="AC215" i="1"/>
  <c r="R215" i="1"/>
  <c r="AB215" i="1" s="1"/>
  <c r="Q215" i="1"/>
  <c r="AA215" i="1" s="1"/>
  <c r="P215" i="1"/>
  <c r="Z215" i="1" s="1"/>
  <c r="O215" i="1"/>
  <c r="Y215" i="1" s="1"/>
  <c r="N215" i="1"/>
  <c r="X215" i="1" s="1"/>
  <c r="M215" i="1"/>
  <c r="W215" i="1" s="1"/>
  <c r="AE214" i="1"/>
  <c r="AF214" i="1"/>
  <c r="AD214" i="1"/>
  <c r="AC214" i="1"/>
  <c r="R214" i="1"/>
  <c r="AB214" i="1" s="1"/>
  <c r="Q214" i="1"/>
  <c r="AA214" i="1" s="1"/>
  <c r="P214" i="1"/>
  <c r="Z214" i="1" s="1"/>
  <c r="O214" i="1"/>
  <c r="Y214" i="1" s="1"/>
  <c r="N214" i="1"/>
  <c r="X214" i="1" s="1"/>
  <c r="M214" i="1"/>
  <c r="W214" i="1" s="1"/>
  <c r="AE213" i="1"/>
  <c r="AF213" i="1"/>
  <c r="AD213" i="1"/>
  <c r="AC213" i="1"/>
  <c r="R213" i="1"/>
  <c r="AB213" i="1" s="1"/>
  <c r="Q213" i="1"/>
  <c r="AA213" i="1" s="1"/>
  <c r="P213" i="1"/>
  <c r="Z213" i="1" s="1"/>
  <c r="O213" i="1"/>
  <c r="Y213" i="1" s="1"/>
  <c r="N213" i="1"/>
  <c r="X213" i="1" s="1"/>
  <c r="M213" i="1"/>
  <c r="W213" i="1" s="1"/>
  <c r="AE212" i="1"/>
  <c r="AF212" i="1"/>
  <c r="AD212" i="1"/>
  <c r="AC212" i="1"/>
  <c r="R212" i="1"/>
  <c r="AB212" i="1" s="1"/>
  <c r="Q212" i="1"/>
  <c r="AA212" i="1" s="1"/>
  <c r="P212" i="1"/>
  <c r="Z212" i="1" s="1"/>
  <c r="O212" i="1"/>
  <c r="Y212" i="1" s="1"/>
  <c r="N212" i="1"/>
  <c r="X212" i="1" s="1"/>
  <c r="M212" i="1"/>
  <c r="W212" i="1" s="1"/>
  <c r="AE211" i="1"/>
  <c r="AF211" i="1"/>
  <c r="AD211" i="1"/>
  <c r="AC211" i="1"/>
  <c r="R211" i="1"/>
  <c r="AB211" i="1" s="1"/>
  <c r="Q211" i="1"/>
  <c r="AA211" i="1" s="1"/>
  <c r="P211" i="1"/>
  <c r="Z211" i="1" s="1"/>
  <c r="O211" i="1"/>
  <c r="Y211" i="1" s="1"/>
  <c r="N211" i="1"/>
  <c r="X211" i="1" s="1"/>
  <c r="M211" i="1"/>
  <c r="W211" i="1" s="1"/>
  <c r="AE210" i="1"/>
  <c r="AF210" i="1"/>
  <c r="AD210" i="1"/>
  <c r="AC210" i="1"/>
  <c r="R210" i="1"/>
  <c r="AB210" i="1" s="1"/>
  <c r="Q210" i="1"/>
  <c r="AA210" i="1" s="1"/>
  <c r="P210" i="1"/>
  <c r="Z210" i="1" s="1"/>
  <c r="O210" i="1"/>
  <c r="Y210" i="1" s="1"/>
  <c r="N210" i="1"/>
  <c r="X210" i="1" s="1"/>
  <c r="M210" i="1"/>
  <c r="W210" i="1" s="1"/>
  <c r="AE209" i="1"/>
  <c r="AF209" i="1"/>
  <c r="AD209" i="1"/>
  <c r="AC209" i="1"/>
  <c r="R209" i="1"/>
  <c r="AB209" i="1" s="1"/>
  <c r="Q209" i="1"/>
  <c r="AA209" i="1" s="1"/>
  <c r="P209" i="1"/>
  <c r="Z209" i="1" s="1"/>
  <c r="O209" i="1"/>
  <c r="Y209" i="1" s="1"/>
  <c r="N209" i="1"/>
  <c r="X209" i="1" s="1"/>
  <c r="M209" i="1"/>
  <c r="W209" i="1" s="1"/>
  <c r="AE208" i="1"/>
  <c r="AF208" i="1"/>
  <c r="AD208" i="1"/>
  <c r="AC208" i="1"/>
  <c r="R208" i="1"/>
  <c r="AB208" i="1" s="1"/>
  <c r="Q208" i="1"/>
  <c r="AA208" i="1" s="1"/>
  <c r="P208" i="1"/>
  <c r="Z208" i="1" s="1"/>
  <c r="O208" i="1"/>
  <c r="Y208" i="1" s="1"/>
  <c r="N208" i="1"/>
  <c r="X208" i="1" s="1"/>
  <c r="M208" i="1"/>
  <c r="W208" i="1" s="1"/>
  <c r="AE207" i="1"/>
  <c r="AF207" i="1"/>
  <c r="AD207" i="1"/>
  <c r="AC207" i="1"/>
  <c r="R207" i="1"/>
  <c r="AB207" i="1" s="1"/>
  <c r="Q207" i="1"/>
  <c r="AA207" i="1" s="1"/>
  <c r="P207" i="1"/>
  <c r="Z207" i="1" s="1"/>
  <c r="O207" i="1"/>
  <c r="Y207" i="1" s="1"/>
  <c r="N207" i="1"/>
  <c r="X207" i="1" s="1"/>
  <c r="M207" i="1"/>
  <c r="W207" i="1" s="1"/>
  <c r="AE206" i="1"/>
  <c r="AF206" i="1"/>
  <c r="AD206" i="1"/>
  <c r="AC206" i="1"/>
  <c r="R206" i="1"/>
  <c r="AB206" i="1" s="1"/>
  <c r="Q206" i="1"/>
  <c r="AA206" i="1" s="1"/>
  <c r="P206" i="1"/>
  <c r="Z206" i="1" s="1"/>
  <c r="O206" i="1"/>
  <c r="Y206" i="1" s="1"/>
  <c r="N206" i="1"/>
  <c r="X206" i="1" s="1"/>
  <c r="M206" i="1"/>
  <c r="W206" i="1" s="1"/>
  <c r="AE205" i="1"/>
  <c r="AF205" i="1"/>
  <c r="AD205" i="1"/>
  <c r="AC205" i="1"/>
  <c r="R205" i="1"/>
  <c r="AB205" i="1" s="1"/>
  <c r="Q205" i="1"/>
  <c r="AA205" i="1" s="1"/>
  <c r="P205" i="1"/>
  <c r="Z205" i="1" s="1"/>
  <c r="O205" i="1"/>
  <c r="Y205" i="1" s="1"/>
  <c r="N205" i="1"/>
  <c r="X205" i="1" s="1"/>
  <c r="M205" i="1"/>
  <c r="W205" i="1" s="1"/>
  <c r="AE204" i="1"/>
  <c r="AF204" i="1"/>
  <c r="AD204" i="1"/>
  <c r="AC204" i="1"/>
  <c r="R204" i="1"/>
  <c r="AB204" i="1" s="1"/>
  <c r="Q204" i="1"/>
  <c r="AA204" i="1" s="1"/>
  <c r="P204" i="1"/>
  <c r="Z204" i="1" s="1"/>
  <c r="O204" i="1"/>
  <c r="Y204" i="1" s="1"/>
  <c r="N204" i="1"/>
  <c r="X204" i="1" s="1"/>
  <c r="M204" i="1"/>
  <c r="W204" i="1" s="1"/>
  <c r="AD203" i="1"/>
  <c r="AC203" i="1"/>
  <c r="R203" i="1"/>
  <c r="AB203" i="1" s="1"/>
  <c r="Q203" i="1"/>
  <c r="AA203" i="1" s="1"/>
  <c r="P203" i="1"/>
  <c r="Z203" i="1" s="1"/>
  <c r="O203" i="1"/>
  <c r="Y203" i="1" s="1"/>
  <c r="N203" i="1"/>
  <c r="X203" i="1" s="1"/>
  <c r="M203" i="1"/>
  <c r="W203" i="1" s="1"/>
  <c r="AE202" i="1"/>
  <c r="AF202" i="1"/>
  <c r="AD202" i="1"/>
  <c r="AC202" i="1"/>
  <c r="R202" i="1"/>
  <c r="AB202" i="1" s="1"/>
  <c r="Q202" i="1"/>
  <c r="AA202" i="1" s="1"/>
  <c r="P202" i="1"/>
  <c r="Z202" i="1" s="1"/>
  <c r="O202" i="1"/>
  <c r="Y202" i="1" s="1"/>
  <c r="N202" i="1"/>
  <c r="X202" i="1" s="1"/>
  <c r="M202" i="1"/>
  <c r="W202" i="1" s="1"/>
  <c r="AD201" i="1"/>
  <c r="AC201" i="1"/>
  <c r="R201" i="1"/>
  <c r="AB201" i="1" s="1"/>
  <c r="Q201" i="1"/>
  <c r="AA201" i="1" s="1"/>
  <c r="P201" i="1"/>
  <c r="Z201" i="1" s="1"/>
  <c r="O201" i="1"/>
  <c r="Y201" i="1" s="1"/>
  <c r="N201" i="1"/>
  <c r="X201" i="1" s="1"/>
  <c r="M201" i="1"/>
  <c r="W201" i="1" s="1"/>
  <c r="AE200" i="1"/>
  <c r="AF200" i="1"/>
  <c r="AD200" i="1"/>
  <c r="AC200" i="1"/>
  <c r="R200" i="1"/>
  <c r="AB200" i="1" s="1"/>
  <c r="Q200" i="1"/>
  <c r="AA200" i="1" s="1"/>
  <c r="P200" i="1"/>
  <c r="Z200" i="1" s="1"/>
  <c r="O200" i="1"/>
  <c r="Y200" i="1" s="1"/>
  <c r="N200" i="1"/>
  <c r="X200" i="1" s="1"/>
  <c r="M200" i="1"/>
  <c r="W200" i="1" s="1"/>
  <c r="AE199" i="1"/>
  <c r="AF199" i="1"/>
  <c r="AD199" i="1"/>
  <c r="AC199" i="1"/>
  <c r="R199" i="1"/>
  <c r="AB199" i="1" s="1"/>
  <c r="Q199" i="1"/>
  <c r="AA199" i="1" s="1"/>
  <c r="P199" i="1"/>
  <c r="Z199" i="1" s="1"/>
  <c r="O199" i="1"/>
  <c r="Y199" i="1" s="1"/>
  <c r="N199" i="1"/>
  <c r="X199" i="1" s="1"/>
  <c r="M199" i="1"/>
  <c r="W199" i="1" s="1"/>
  <c r="AE198" i="1"/>
  <c r="AF198" i="1"/>
  <c r="AD198" i="1"/>
  <c r="AC198" i="1"/>
  <c r="R198" i="1"/>
  <c r="AB198" i="1" s="1"/>
  <c r="Q198" i="1"/>
  <c r="AA198" i="1" s="1"/>
  <c r="P198" i="1"/>
  <c r="Z198" i="1" s="1"/>
  <c r="O198" i="1"/>
  <c r="Y198" i="1" s="1"/>
  <c r="N198" i="1"/>
  <c r="X198" i="1" s="1"/>
  <c r="M198" i="1"/>
  <c r="W198" i="1" s="1"/>
  <c r="AF197" i="1"/>
  <c r="AD197" i="1"/>
  <c r="AC197" i="1"/>
  <c r="R197" i="1"/>
  <c r="AB197" i="1" s="1"/>
  <c r="Q197" i="1"/>
  <c r="AA197" i="1" s="1"/>
  <c r="P197" i="1"/>
  <c r="Z197" i="1" s="1"/>
  <c r="O197" i="1"/>
  <c r="Y197" i="1" s="1"/>
  <c r="N197" i="1"/>
  <c r="X197" i="1" s="1"/>
  <c r="M197" i="1"/>
  <c r="W197" i="1" s="1"/>
  <c r="AD196" i="1"/>
  <c r="AC196" i="1"/>
  <c r="R196" i="1"/>
  <c r="AB196" i="1" s="1"/>
  <c r="Q196" i="1"/>
  <c r="AA196" i="1" s="1"/>
  <c r="P196" i="1"/>
  <c r="Z196" i="1" s="1"/>
  <c r="O196" i="1"/>
  <c r="Y196" i="1" s="1"/>
  <c r="N196" i="1"/>
  <c r="X196" i="1" s="1"/>
  <c r="M196" i="1"/>
  <c r="W196" i="1" s="1"/>
  <c r="AE195" i="1"/>
  <c r="AF195" i="1"/>
  <c r="AD195" i="1"/>
  <c r="AC195" i="1"/>
  <c r="R195" i="1"/>
  <c r="AB195" i="1" s="1"/>
  <c r="Q195" i="1"/>
  <c r="AA195" i="1" s="1"/>
  <c r="P195" i="1"/>
  <c r="Z195" i="1" s="1"/>
  <c r="O195" i="1"/>
  <c r="Y195" i="1" s="1"/>
  <c r="N195" i="1"/>
  <c r="X195" i="1" s="1"/>
  <c r="M195" i="1"/>
  <c r="W195" i="1" s="1"/>
  <c r="AD194" i="1"/>
  <c r="AC194" i="1"/>
  <c r="R194" i="1"/>
  <c r="AB194" i="1" s="1"/>
  <c r="Q194" i="1"/>
  <c r="AA194" i="1" s="1"/>
  <c r="P194" i="1"/>
  <c r="Z194" i="1" s="1"/>
  <c r="O194" i="1"/>
  <c r="Y194" i="1" s="1"/>
  <c r="N194" i="1"/>
  <c r="X194" i="1" s="1"/>
  <c r="M194" i="1"/>
  <c r="W194" i="1" s="1"/>
  <c r="AE193" i="1"/>
  <c r="AD193" i="1"/>
  <c r="AF193" i="1"/>
  <c r="AC193" i="1"/>
  <c r="R193" i="1"/>
  <c r="AB193" i="1" s="1"/>
  <c r="Q193" i="1"/>
  <c r="AA193" i="1" s="1"/>
  <c r="P193" i="1"/>
  <c r="Z193" i="1" s="1"/>
  <c r="O193" i="1"/>
  <c r="Y193" i="1" s="1"/>
  <c r="N193" i="1"/>
  <c r="X193" i="1" s="1"/>
  <c r="M193" i="1"/>
  <c r="W193" i="1" s="1"/>
  <c r="AD192" i="1"/>
  <c r="AC192" i="1"/>
  <c r="R192" i="1"/>
  <c r="AB192" i="1" s="1"/>
  <c r="Q192" i="1"/>
  <c r="AA192" i="1" s="1"/>
  <c r="P192" i="1"/>
  <c r="Z192" i="1" s="1"/>
  <c r="O192" i="1"/>
  <c r="Y192" i="1" s="1"/>
  <c r="N192" i="1"/>
  <c r="X192" i="1" s="1"/>
  <c r="M192" i="1"/>
  <c r="W192" i="1" s="1"/>
  <c r="AE191" i="1"/>
  <c r="AF191" i="1"/>
  <c r="AD191" i="1"/>
  <c r="AC191" i="1"/>
  <c r="R191" i="1"/>
  <c r="AB191" i="1" s="1"/>
  <c r="Q191" i="1"/>
  <c r="AA191" i="1" s="1"/>
  <c r="P191" i="1"/>
  <c r="Z191" i="1" s="1"/>
  <c r="O191" i="1"/>
  <c r="Y191" i="1" s="1"/>
  <c r="N191" i="1"/>
  <c r="X191" i="1" s="1"/>
  <c r="M191" i="1"/>
  <c r="W191" i="1" s="1"/>
  <c r="AE190" i="1"/>
  <c r="AD190" i="1"/>
  <c r="AC190" i="1"/>
  <c r="AF190" i="1"/>
  <c r="R190" i="1"/>
  <c r="AB190" i="1" s="1"/>
  <c r="Q190" i="1"/>
  <c r="AA190" i="1" s="1"/>
  <c r="P190" i="1"/>
  <c r="Z190" i="1" s="1"/>
  <c r="O190" i="1"/>
  <c r="Y190" i="1" s="1"/>
  <c r="N190" i="1"/>
  <c r="X190" i="1" s="1"/>
  <c r="M190" i="1"/>
  <c r="W190" i="1" s="1"/>
  <c r="AE189" i="1"/>
  <c r="AF189" i="1"/>
  <c r="AD189" i="1"/>
  <c r="AC189" i="1"/>
  <c r="R189" i="1"/>
  <c r="AB189" i="1" s="1"/>
  <c r="Q189" i="1"/>
  <c r="AA189" i="1" s="1"/>
  <c r="P189" i="1"/>
  <c r="Z189" i="1" s="1"/>
  <c r="O189" i="1"/>
  <c r="Y189" i="1" s="1"/>
  <c r="N189" i="1"/>
  <c r="X189" i="1" s="1"/>
  <c r="M189" i="1"/>
  <c r="W189" i="1" s="1"/>
  <c r="AE188" i="1"/>
  <c r="AD188" i="1"/>
  <c r="AF188" i="1"/>
  <c r="AC188" i="1"/>
  <c r="R188" i="1"/>
  <c r="AB188" i="1" s="1"/>
  <c r="Q188" i="1"/>
  <c r="AA188" i="1" s="1"/>
  <c r="P188" i="1"/>
  <c r="Z188" i="1" s="1"/>
  <c r="O188" i="1"/>
  <c r="Y188" i="1" s="1"/>
  <c r="N188" i="1"/>
  <c r="X188" i="1" s="1"/>
  <c r="M188" i="1"/>
  <c r="W188" i="1" s="1"/>
  <c r="AD187" i="1"/>
  <c r="AF187" i="1"/>
  <c r="AC187" i="1"/>
  <c r="R187" i="1"/>
  <c r="AB187" i="1" s="1"/>
  <c r="Q187" i="1"/>
  <c r="AA187" i="1" s="1"/>
  <c r="P187" i="1"/>
  <c r="Z187" i="1" s="1"/>
  <c r="O187" i="1"/>
  <c r="Y187" i="1" s="1"/>
  <c r="N187" i="1"/>
  <c r="X187" i="1" s="1"/>
  <c r="M187" i="1"/>
  <c r="W187" i="1" s="1"/>
  <c r="AD186" i="1"/>
  <c r="AC186" i="1"/>
  <c r="AF186" i="1"/>
  <c r="R186" i="1"/>
  <c r="AB186" i="1" s="1"/>
  <c r="Q186" i="1"/>
  <c r="AA186" i="1" s="1"/>
  <c r="P186" i="1"/>
  <c r="Z186" i="1" s="1"/>
  <c r="O186" i="1"/>
  <c r="Y186" i="1" s="1"/>
  <c r="N186" i="1"/>
  <c r="X186" i="1" s="1"/>
  <c r="M186" i="1"/>
  <c r="W186" i="1" s="1"/>
  <c r="AD185" i="1"/>
  <c r="AC185" i="1"/>
  <c r="R185" i="1"/>
  <c r="AB185" i="1" s="1"/>
  <c r="Q185" i="1"/>
  <c r="AA185" i="1" s="1"/>
  <c r="P185" i="1"/>
  <c r="Z185" i="1" s="1"/>
  <c r="O185" i="1"/>
  <c r="Y185" i="1" s="1"/>
  <c r="N185" i="1"/>
  <c r="X185" i="1" s="1"/>
  <c r="M185" i="1"/>
  <c r="W185" i="1" s="1"/>
  <c r="AC184" i="1"/>
  <c r="AF184" i="1"/>
  <c r="AD184" i="1"/>
  <c r="R184" i="1"/>
  <c r="AB184" i="1" s="1"/>
  <c r="Q184" i="1"/>
  <c r="AA184" i="1" s="1"/>
  <c r="P184" i="1"/>
  <c r="Z184" i="1" s="1"/>
  <c r="O184" i="1"/>
  <c r="Y184" i="1" s="1"/>
  <c r="N184" i="1"/>
  <c r="X184" i="1" s="1"/>
  <c r="M184" i="1"/>
  <c r="W184" i="1" s="1"/>
  <c r="AE183" i="1"/>
  <c r="AF183" i="1"/>
  <c r="AD183" i="1"/>
  <c r="AC183" i="1"/>
  <c r="R183" i="1"/>
  <c r="AB183" i="1" s="1"/>
  <c r="Q183" i="1"/>
  <c r="AA183" i="1" s="1"/>
  <c r="P183" i="1"/>
  <c r="Z183" i="1" s="1"/>
  <c r="O183" i="1"/>
  <c r="Y183" i="1" s="1"/>
  <c r="N183" i="1"/>
  <c r="X183" i="1" s="1"/>
  <c r="M183" i="1"/>
  <c r="W183" i="1" s="1"/>
  <c r="AD182" i="1"/>
  <c r="AC182" i="1"/>
  <c r="AF182" i="1"/>
  <c r="R182" i="1"/>
  <c r="AB182" i="1" s="1"/>
  <c r="Q182" i="1"/>
  <c r="AA182" i="1" s="1"/>
  <c r="P182" i="1"/>
  <c r="Z182" i="1" s="1"/>
  <c r="O182" i="1"/>
  <c r="Y182" i="1" s="1"/>
  <c r="N182" i="1"/>
  <c r="X182" i="1" s="1"/>
  <c r="M182" i="1"/>
  <c r="W182" i="1" s="1"/>
  <c r="AF181" i="1"/>
  <c r="AD181" i="1"/>
  <c r="AC181" i="1"/>
  <c r="R181" i="1"/>
  <c r="AB181" i="1" s="1"/>
  <c r="Q181" i="1"/>
  <c r="AA181" i="1" s="1"/>
  <c r="P181" i="1"/>
  <c r="Z181" i="1" s="1"/>
  <c r="O181" i="1"/>
  <c r="Y181" i="1" s="1"/>
  <c r="N181" i="1"/>
  <c r="X181" i="1" s="1"/>
  <c r="M181" i="1"/>
  <c r="W181" i="1" s="1"/>
  <c r="AF180" i="1"/>
  <c r="AD180" i="1"/>
  <c r="AC180" i="1"/>
  <c r="R180" i="1"/>
  <c r="AB180" i="1" s="1"/>
  <c r="Q180" i="1"/>
  <c r="AA180" i="1" s="1"/>
  <c r="P180" i="1"/>
  <c r="Z180" i="1" s="1"/>
  <c r="O180" i="1"/>
  <c r="Y180" i="1" s="1"/>
  <c r="N180" i="1"/>
  <c r="X180" i="1" s="1"/>
  <c r="M180" i="1"/>
  <c r="W180" i="1" s="1"/>
  <c r="AD179" i="1"/>
  <c r="AF179" i="1"/>
  <c r="AC179" i="1"/>
  <c r="R179" i="1"/>
  <c r="AB179" i="1" s="1"/>
  <c r="Q179" i="1"/>
  <c r="AA179" i="1" s="1"/>
  <c r="P179" i="1"/>
  <c r="Z179" i="1" s="1"/>
  <c r="O179" i="1"/>
  <c r="Y179" i="1" s="1"/>
  <c r="N179" i="1"/>
  <c r="X179" i="1" s="1"/>
  <c r="M179" i="1"/>
  <c r="W179" i="1" s="1"/>
  <c r="AF178" i="1"/>
  <c r="AD178" i="1"/>
  <c r="AC178" i="1"/>
  <c r="R178" i="1"/>
  <c r="AB178" i="1" s="1"/>
  <c r="Q178" i="1"/>
  <c r="AA178" i="1" s="1"/>
  <c r="P178" i="1"/>
  <c r="Z178" i="1" s="1"/>
  <c r="O178" i="1"/>
  <c r="Y178" i="1" s="1"/>
  <c r="N178" i="1"/>
  <c r="X178" i="1" s="1"/>
  <c r="M178" i="1"/>
  <c r="W178" i="1" s="1"/>
  <c r="AF177" i="1"/>
  <c r="AD177" i="1"/>
  <c r="AC177" i="1"/>
  <c r="R177" i="1"/>
  <c r="AB177" i="1" s="1"/>
  <c r="Q177" i="1"/>
  <c r="AA177" i="1" s="1"/>
  <c r="P177" i="1"/>
  <c r="Z177" i="1" s="1"/>
  <c r="O177" i="1"/>
  <c r="Y177" i="1" s="1"/>
  <c r="N177" i="1"/>
  <c r="X177" i="1" s="1"/>
  <c r="M177" i="1"/>
  <c r="W177" i="1" s="1"/>
  <c r="AD176" i="1"/>
  <c r="AF176" i="1"/>
  <c r="AC176" i="1"/>
  <c r="R176" i="1"/>
  <c r="AB176" i="1" s="1"/>
  <c r="Q176" i="1"/>
  <c r="AA176" i="1" s="1"/>
  <c r="P176" i="1"/>
  <c r="Z176" i="1" s="1"/>
  <c r="O176" i="1"/>
  <c r="Y176" i="1" s="1"/>
  <c r="N176" i="1"/>
  <c r="X176" i="1" s="1"/>
  <c r="M176" i="1"/>
  <c r="W176" i="1" s="1"/>
  <c r="AD175" i="1"/>
  <c r="AF175" i="1"/>
  <c r="AC175" i="1"/>
  <c r="R175" i="1"/>
  <c r="AB175" i="1" s="1"/>
  <c r="Q175" i="1"/>
  <c r="AA175" i="1" s="1"/>
  <c r="P175" i="1"/>
  <c r="Z175" i="1" s="1"/>
  <c r="O175" i="1"/>
  <c r="Y175" i="1" s="1"/>
  <c r="N175" i="1"/>
  <c r="X175" i="1" s="1"/>
  <c r="M175" i="1"/>
  <c r="W175" i="1" s="1"/>
  <c r="AF174" i="1"/>
  <c r="AD174" i="1"/>
  <c r="AC174" i="1"/>
  <c r="R174" i="1"/>
  <c r="AB174" i="1" s="1"/>
  <c r="Q174" i="1"/>
  <c r="AA174" i="1" s="1"/>
  <c r="P174" i="1"/>
  <c r="Z174" i="1" s="1"/>
  <c r="O174" i="1"/>
  <c r="Y174" i="1" s="1"/>
  <c r="N174" i="1"/>
  <c r="X174" i="1" s="1"/>
  <c r="M174" i="1"/>
  <c r="W174" i="1" s="1"/>
  <c r="AD173" i="1"/>
  <c r="AF173" i="1"/>
  <c r="AC173" i="1"/>
  <c r="R173" i="1"/>
  <c r="AB173" i="1" s="1"/>
  <c r="Q173" i="1"/>
  <c r="AA173" i="1" s="1"/>
  <c r="P173" i="1"/>
  <c r="Z173" i="1" s="1"/>
  <c r="O173" i="1"/>
  <c r="Y173" i="1" s="1"/>
  <c r="N173" i="1"/>
  <c r="X173" i="1" s="1"/>
  <c r="M173" i="1"/>
  <c r="W173" i="1" s="1"/>
  <c r="AF172" i="1"/>
  <c r="AD172" i="1"/>
  <c r="AC172" i="1"/>
  <c r="R172" i="1"/>
  <c r="AB172" i="1" s="1"/>
  <c r="Q172" i="1"/>
  <c r="AA172" i="1" s="1"/>
  <c r="P172" i="1"/>
  <c r="Z172" i="1" s="1"/>
  <c r="O172" i="1"/>
  <c r="Y172" i="1" s="1"/>
  <c r="N172" i="1"/>
  <c r="X172" i="1" s="1"/>
  <c r="M172" i="1"/>
  <c r="W172" i="1" s="1"/>
  <c r="AF171" i="1"/>
  <c r="AD171" i="1"/>
  <c r="AC171" i="1"/>
  <c r="R171" i="1"/>
  <c r="AB171" i="1" s="1"/>
  <c r="Q171" i="1"/>
  <c r="AA171" i="1" s="1"/>
  <c r="P171" i="1"/>
  <c r="Z171" i="1" s="1"/>
  <c r="O171" i="1"/>
  <c r="Y171" i="1" s="1"/>
  <c r="N171" i="1"/>
  <c r="X171" i="1" s="1"/>
  <c r="M171" i="1"/>
  <c r="W171" i="1" s="1"/>
  <c r="AD170" i="1"/>
  <c r="AF170" i="1"/>
  <c r="AC170" i="1"/>
  <c r="R170" i="1"/>
  <c r="AB170" i="1" s="1"/>
  <c r="Q170" i="1"/>
  <c r="AA170" i="1" s="1"/>
  <c r="P170" i="1"/>
  <c r="Z170" i="1" s="1"/>
  <c r="O170" i="1"/>
  <c r="Y170" i="1" s="1"/>
  <c r="N170" i="1"/>
  <c r="X170" i="1" s="1"/>
  <c r="M170" i="1"/>
  <c r="W170" i="1" s="1"/>
  <c r="AD169" i="1"/>
  <c r="AF169" i="1"/>
  <c r="AC169" i="1"/>
  <c r="R169" i="1"/>
  <c r="AB169" i="1" s="1"/>
  <c r="Q169" i="1"/>
  <c r="AA169" i="1" s="1"/>
  <c r="P169" i="1"/>
  <c r="Z169" i="1" s="1"/>
  <c r="O169" i="1"/>
  <c r="Y169" i="1" s="1"/>
  <c r="N169" i="1"/>
  <c r="X169" i="1" s="1"/>
  <c r="M169" i="1"/>
  <c r="W169" i="1" s="1"/>
  <c r="AF168" i="1"/>
  <c r="AD168" i="1"/>
  <c r="AC168" i="1"/>
  <c r="R168" i="1"/>
  <c r="AB168" i="1" s="1"/>
  <c r="Q168" i="1"/>
  <c r="AA168" i="1" s="1"/>
  <c r="P168" i="1"/>
  <c r="Z168" i="1" s="1"/>
  <c r="O168" i="1"/>
  <c r="Y168" i="1" s="1"/>
  <c r="N168" i="1"/>
  <c r="X168" i="1" s="1"/>
  <c r="M168" i="1"/>
  <c r="W168" i="1" s="1"/>
  <c r="AF167" i="1"/>
  <c r="AD167" i="1"/>
  <c r="AC167" i="1"/>
  <c r="R167" i="1"/>
  <c r="AB167" i="1" s="1"/>
  <c r="Q167" i="1"/>
  <c r="AA167" i="1" s="1"/>
  <c r="P167" i="1"/>
  <c r="Z167" i="1" s="1"/>
  <c r="O167" i="1"/>
  <c r="Y167" i="1" s="1"/>
  <c r="N167" i="1"/>
  <c r="X167" i="1" s="1"/>
  <c r="M167" i="1"/>
  <c r="W167" i="1" s="1"/>
  <c r="AD166" i="1"/>
  <c r="AF166" i="1"/>
  <c r="AC166" i="1"/>
  <c r="R166" i="1"/>
  <c r="AB166" i="1" s="1"/>
  <c r="Q166" i="1"/>
  <c r="AA166" i="1" s="1"/>
  <c r="P166" i="1"/>
  <c r="Z166" i="1" s="1"/>
  <c r="O166" i="1"/>
  <c r="Y166" i="1" s="1"/>
  <c r="N166" i="1"/>
  <c r="X166" i="1" s="1"/>
  <c r="M166" i="1"/>
  <c r="W166" i="1" s="1"/>
  <c r="AF165" i="1"/>
  <c r="AD165" i="1"/>
  <c r="AC165" i="1"/>
  <c r="R165" i="1"/>
  <c r="AB165" i="1" s="1"/>
  <c r="Q165" i="1"/>
  <c r="AA165" i="1" s="1"/>
  <c r="P165" i="1"/>
  <c r="Z165" i="1" s="1"/>
  <c r="O165" i="1"/>
  <c r="Y165" i="1" s="1"/>
  <c r="N165" i="1"/>
  <c r="X165" i="1" s="1"/>
  <c r="M165" i="1"/>
  <c r="W165" i="1" s="1"/>
  <c r="AD164" i="1"/>
  <c r="AF164" i="1"/>
  <c r="AC164" i="1"/>
  <c r="R164" i="1"/>
  <c r="AB164" i="1" s="1"/>
  <c r="Q164" i="1"/>
  <c r="AA164" i="1" s="1"/>
  <c r="P164" i="1"/>
  <c r="Z164" i="1" s="1"/>
  <c r="O164" i="1"/>
  <c r="Y164" i="1" s="1"/>
  <c r="N164" i="1"/>
  <c r="X164" i="1" s="1"/>
  <c r="M164" i="1"/>
  <c r="W164" i="1" s="1"/>
  <c r="AD163" i="1"/>
  <c r="AF163" i="1"/>
  <c r="AC163" i="1"/>
  <c r="R163" i="1"/>
  <c r="AB163" i="1" s="1"/>
  <c r="Q163" i="1"/>
  <c r="AA163" i="1" s="1"/>
  <c r="P163" i="1"/>
  <c r="Z163" i="1" s="1"/>
  <c r="O163" i="1"/>
  <c r="Y163" i="1" s="1"/>
  <c r="N163" i="1"/>
  <c r="X163" i="1" s="1"/>
  <c r="M163" i="1"/>
  <c r="W163" i="1" s="1"/>
  <c r="AD162" i="1"/>
  <c r="AF162" i="1"/>
  <c r="AC162" i="1"/>
  <c r="R162" i="1"/>
  <c r="AB162" i="1" s="1"/>
  <c r="Q162" i="1"/>
  <c r="AA162" i="1" s="1"/>
  <c r="P162" i="1"/>
  <c r="Z162" i="1" s="1"/>
  <c r="O162" i="1"/>
  <c r="Y162" i="1" s="1"/>
  <c r="N162" i="1"/>
  <c r="X162" i="1" s="1"/>
  <c r="M162" i="1"/>
  <c r="W162" i="1" s="1"/>
  <c r="AF161" i="1"/>
  <c r="AD161" i="1"/>
  <c r="AC161" i="1"/>
  <c r="R161" i="1"/>
  <c r="AB161" i="1" s="1"/>
  <c r="Q161" i="1"/>
  <c r="AA161" i="1" s="1"/>
  <c r="P161" i="1"/>
  <c r="Z161" i="1" s="1"/>
  <c r="O161" i="1"/>
  <c r="Y161" i="1" s="1"/>
  <c r="N161" i="1"/>
  <c r="X161" i="1" s="1"/>
  <c r="M161" i="1"/>
  <c r="W161" i="1" s="1"/>
  <c r="AF160" i="1"/>
  <c r="AD160" i="1"/>
  <c r="AC160" i="1"/>
  <c r="R160" i="1"/>
  <c r="AB160" i="1" s="1"/>
  <c r="Q160" i="1"/>
  <c r="AA160" i="1" s="1"/>
  <c r="P160" i="1"/>
  <c r="Z160" i="1" s="1"/>
  <c r="O160" i="1"/>
  <c r="Y160" i="1" s="1"/>
  <c r="N160" i="1"/>
  <c r="X160" i="1" s="1"/>
  <c r="M160" i="1"/>
  <c r="W160" i="1" s="1"/>
  <c r="AD159" i="1"/>
  <c r="AE159" i="1"/>
  <c r="AC159" i="1"/>
  <c r="R159" i="1"/>
  <c r="AB159" i="1" s="1"/>
  <c r="Q159" i="1"/>
  <c r="AA159" i="1" s="1"/>
  <c r="P159" i="1"/>
  <c r="Z159" i="1" s="1"/>
  <c r="O159" i="1"/>
  <c r="Y159" i="1" s="1"/>
  <c r="N159" i="1"/>
  <c r="X159" i="1" s="1"/>
  <c r="M159" i="1"/>
  <c r="W159" i="1" s="1"/>
  <c r="AF158" i="1"/>
  <c r="AD158" i="1"/>
  <c r="AC158" i="1"/>
  <c r="R158" i="1"/>
  <c r="AB158" i="1" s="1"/>
  <c r="Q158" i="1"/>
  <c r="AA158" i="1" s="1"/>
  <c r="P158" i="1"/>
  <c r="Z158" i="1" s="1"/>
  <c r="O158" i="1"/>
  <c r="Y158" i="1" s="1"/>
  <c r="N158" i="1"/>
  <c r="X158" i="1" s="1"/>
  <c r="M158" i="1"/>
  <c r="W158" i="1" s="1"/>
  <c r="AD157" i="1"/>
  <c r="AE157" i="1"/>
  <c r="AC157" i="1"/>
  <c r="R157" i="1"/>
  <c r="AB157" i="1" s="1"/>
  <c r="Q157" i="1"/>
  <c r="AA157" i="1" s="1"/>
  <c r="P157" i="1"/>
  <c r="Z157" i="1" s="1"/>
  <c r="O157" i="1"/>
  <c r="Y157" i="1" s="1"/>
  <c r="N157" i="1"/>
  <c r="X157" i="1" s="1"/>
  <c r="M157" i="1"/>
  <c r="W157" i="1" s="1"/>
  <c r="AF156" i="1"/>
  <c r="AD156" i="1"/>
  <c r="AC156" i="1"/>
  <c r="R156" i="1"/>
  <c r="AB156" i="1" s="1"/>
  <c r="Q156" i="1"/>
  <c r="AA156" i="1" s="1"/>
  <c r="P156" i="1"/>
  <c r="Z156" i="1" s="1"/>
  <c r="O156" i="1"/>
  <c r="Y156" i="1" s="1"/>
  <c r="N156" i="1"/>
  <c r="X156" i="1" s="1"/>
  <c r="M156" i="1"/>
  <c r="W156" i="1" s="1"/>
  <c r="AD155" i="1"/>
  <c r="AE155" i="1"/>
  <c r="AC155" i="1"/>
  <c r="R155" i="1"/>
  <c r="AB155" i="1" s="1"/>
  <c r="Q155" i="1"/>
  <c r="AA155" i="1" s="1"/>
  <c r="P155" i="1"/>
  <c r="Z155" i="1" s="1"/>
  <c r="O155" i="1"/>
  <c r="Y155" i="1" s="1"/>
  <c r="N155" i="1"/>
  <c r="X155" i="1" s="1"/>
  <c r="M155" i="1"/>
  <c r="W155" i="1" s="1"/>
  <c r="AF154" i="1"/>
  <c r="AD154" i="1"/>
  <c r="AC154" i="1"/>
  <c r="R154" i="1"/>
  <c r="AB154" i="1" s="1"/>
  <c r="Q154" i="1"/>
  <c r="AA154" i="1" s="1"/>
  <c r="P154" i="1"/>
  <c r="Z154" i="1" s="1"/>
  <c r="O154" i="1"/>
  <c r="Y154" i="1" s="1"/>
  <c r="N154" i="1"/>
  <c r="X154" i="1" s="1"/>
  <c r="M154" i="1"/>
  <c r="W154" i="1" s="1"/>
  <c r="AD153" i="1"/>
  <c r="AE153" i="1"/>
  <c r="AC153" i="1"/>
  <c r="R153" i="1"/>
  <c r="AB153" i="1" s="1"/>
  <c r="Q153" i="1"/>
  <c r="AA153" i="1" s="1"/>
  <c r="P153" i="1"/>
  <c r="Z153" i="1" s="1"/>
  <c r="O153" i="1"/>
  <c r="Y153" i="1" s="1"/>
  <c r="N153" i="1"/>
  <c r="X153" i="1" s="1"/>
  <c r="M153" i="1"/>
  <c r="W153" i="1" s="1"/>
  <c r="AF152" i="1"/>
  <c r="AD152" i="1"/>
  <c r="AC152" i="1"/>
  <c r="R152" i="1"/>
  <c r="AB152" i="1" s="1"/>
  <c r="Q152" i="1"/>
  <c r="AA152" i="1" s="1"/>
  <c r="P152" i="1"/>
  <c r="Z152" i="1" s="1"/>
  <c r="O152" i="1"/>
  <c r="Y152" i="1" s="1"/>
  <c r="N152" i="1"/>
  <c r="X152" i="1" s="1"/>
  <c r="M152" i="1"/>
  <c r="W152" i="1" s="1"/>
  <c r="AD151" i="1"/>
  <c r="AE151" i="1"/>
  <c r="AC151" i="1"/>
  <c r="R151" i="1"/>
  <c r="AB151" i="1" s="1"/>
  <c r="Q151" i="1"/>
  <c r="AA151" i="1" s="1"/>
  <c r="P151" i="1"/>
  <c r="Z151" i="1" s="1"/>
  <c r="O151" i="1"/>
  <c r="Y151" i="1" s="1"/>
  <c r="N151" i="1"/>
  <c r="X151" i="1" s="1"/>
  <c r="M151" i="1"/>
  <c r="W151" i="1" s="1"/>
  <c r="AF150" i="1"/>
  <c r="AD150" i="1"/>
  <c r="AC150" i="1"/>
  <c r="R150" i="1"/>
  <c r="AB150" i="1" s="1"/>
  <c r="Q150" i="1"/>
  <c r="AA150" i="1" s="1"/>
  <c r="P150" i="1"/>
  <c r="Z150" i="1" s="1"/>
  <c r="O150" i="1"/>
  <c r="Y150" i="1" s="1"/>
  <c r="N150" i="1"/>
  <c r="X150" i="1" s="1"/>
  <c r="M150" i="1"/>
  <c r="W150" i="1" s="1"/>
  <c r="AD149" i="1"/>
  <c r="AE149" i="1"/>
  <c r="AC149" i="1"/>
  <c r="R149" i="1"/>
  <c r="AB149" i="1" s="1"/>
  <c r="Q149" i="1"/>
  <c r="AA149" i="1" s="1"/>
  <c r="P149" i="1"/>
  <c r="Z149" i="1" s="1"/>
  <c r="O149" i="1"/>
  <c r="Y149" i="1" s="1"/>
  <c r="N149" i="1"/>
  <c r="X149" i="1" s="1"/>
  <c r="M149" i="1"/>
  <c r="W149" i="1" s="1"/>
  <c r="AF148" i="1"/>
  <c r="AD148" i="1"/>
  <c r="AC148" i="1"/>
  <c r="R148" i="1"/>
  <c r="AB148" i="1" s="1"/>
  <c r="Q148" i="1"/>
  <c r="AA148" i="1" s="1"/>
  <c r="P148" i="1"/>
  <c r="Z148" i="1" s="1"/>
  <c r="O148" i="1"/>
  <c r="Y148" i="1" s="1"/>
  <c r="N148" i="1"/>
  <c r="X148" i="1" s="1"/>
  <c r="M148" i="1"/>
  <c r="W148" i="1" s="1"/>
  <c r="AD147" i="1"/>
  <c r="AE147" i="1"/>
  <c r="AC147" i="1"/>
  <c r="R147" i="1"/>
  <c r="AB147" i="1" s="1"/>
  <c r="Q147" i="1"/>
  <c r="AA147" i="1" s="1"/>
  <c r="P147" i="1"/>
  <c r="Z147" i="1" s="1"/>
  <c r="O147" i="1"/>
  <c r="Y147" i="1" s="1"/>
  <c r="N147" i="1"/>
  <c r="X147" i="1" s="1"/>
  <c r="M147" i="1"/>
  <c r="W147" i="1" s="1"/>
  <c r="AF146" i="1"/>
  <c r="AD146" i="1"/>
  <c r="AC146" i="1"/>
  <c r="R146" i="1"/>
  <c r="AB146" i="1" s="1"/>
  <c r="Q146" i="1"/>
  <c r="AA146" i="1" s="1"/>
  <c r="P146" i="1"/>
  <c r="Z146" i="1" s="1"/>
  <c r="O146" i="1"/>
  <c r="Y146" i="1" s="1"/>
  <c r="N146" i="1"/>
  <c r="X146" i="1" s="1"/>
  <c r="M146" i="1"/>
  <c r="W146" i="1" s="1"/>
  <c r="AD145" i="1"/>
  <c r="AE145" i="1"/>
  <c r="AC145" i="1"/>
  <c r="R145" i="1"/>
  <c r="AB145" i="1" s="1"/>
  <c r="Q145" i="1"/>
  <c r="AA145" i="1" s="1"/>
  <c r="P145" i="1"/>
  <c r="Z145" i="1" s="1"/>
  <c r="O145" i="1"/>
  <c r="Y145" i="1" s="1"/>
  <c r="N145" i="1"/>
  <c r="X145" i="1" s="1"/>
  <c r="M145" i="1"/>
  <c r="W145" i="1" s="1"/>
  <c r="AF144" i="1"/>
  <c r="AD144" i="1"/>
  <c r="AC144" i="1"/>
  <c r="R144" i="1"/>
  <c r="AB144" i="1" s="1"/>
  <c r="Q144" i="1"/>
  <c r="AA144" i="1" s="1"/>
  <c r="P144" i="1"/>
  <c r="Z144" i="1" s="1"/>
  <c r="O144" i="1"/>
  <c r="Y144" i="1" s="1"/>
  <c r="N144" i="1"/>
  <c r="X144" i="1" s="1"/>
  <c r="M144" i="1"/>
  <c r="W144" i="1" s="1"/>
  <c r="AD143" i="1"/>
  <c r="AE143" i="1"/>
  <c r="AC143" i="1"/>
  <c r="R143" i="1"/>
  <c r="AB143" i="1" s="1"/>
  <c r="Q143" i="1"/>
  <c r="AA143" i="1" s="1"/>
  <c r="P143" i="1"/>
  <c r="Z143" i="1" s="1"/>
  <c r="O143" i="1"/>
  <c r="Y143" i="1" s="1"/>
  <c r="N143" i="1"/>
  <c r="X143" i="1" s="1"/>
  <c r="M143" i="1"/>
  <c r="W143" i="1" s="1"/>
  <c r="AD142" i="1"/>
  <c r="AC142" i="1"/>
  <c r="R142" i="1"/>
  <c r="AB142" i="1" s="1"/>
  <c r="Q142" i="1"/>
  <c r="AA142" i="1" s="1"/>
  <c r="P142" i="1"/>
  <c r="Z142" i="1" s="1"/>
  <c r="O142" i="1"/>
  <c r="Y142" i="1" s="1"/>
  <c r="N142" i="1"/>
  <c r="X142" i="1" s="1"/>
  <c r="M142" i="1"/>
  <c r="W142" i="1" s="1"/>
  <c r="AD141" i="1"/>
  <c r="AE141" i="1"/>
  <c r="AC141" i="1"/>
  <c r="R141" i="1"/>
  <c r="AB141" i="1" s="1"/>
  <c r="Q141" i="1"/>
  <c r="AA141" i="1" s="1"/>
  <c r="P141" i="1"/>
  <c r="Z141" i="1" s="1"/>
  <c r="O141" i="1"/>
  <c r="Y141" i="1" s="1"/>
  <c r="N141" i="1"/>
  <c r="X141" i="1" s="1"/>
  <c r="M141" i="1"/>
  <c r="W141" i="1" s="1"/>
  <c r="AD140" i="1"/>
  <c r="AC140" i="1"/>
  <c r="R140" i="1"/>
  <c r="AB140" i="1" s="1"/>
  <c r="Q140" i="1"/>
  <c r="AA140" i="1" s="1"/>
  <c r="P140" i="1"/>
  <c r="Z140" i="1" s="1"/>
  <c r="O140" i="1"/>
  <c r="Y140" i="1" s="1"/>
  <c r="N140" i="1"/>
  <c r="X140" i="1" s="1"/>
  <c r="M140" i="1"/>
  <c r="W140" i="1" s="1"/>
  <c r="AD139" i="1"/>
  <c r="AE139" i="1"/>
  <c r="AC139" i="1"/>
  <c r="R139" i="1"/>
  <c r="AB139" i="1" s="1"/>
  <c r="Q139" i="1"/>
  <c r="AA139" i="1" s="1"/>
  <c r="P139" i="1"/>
  <c r="Z139" i="1" s="1"/>
  <c r="O139" i="1"/>
  <c r="Y139" i="1" s="1"/>
  <c r="N139" i="1"/>
  <c r="X139" i="1" s="1"/>
  <c r="M139" i="1"/>
  <c r="W139" i="1" s="1"/>
  <c r="AD138" i="1"/>
  <c r="AC138" i="1"/>
  <c r="R138" i="1"/>
  <c r="AB138" i="1" s="1"/>
  <c r="Q138" i="1"/>
  <c r="AA138" i="1" s="1"/>
  <c r="P138" i="1"/>
  <c r="Z138" i="1" s="1"/>
  <c r="O138" i="1"/>
  <c r="Y138" i="1" s="1"/>
  <c r="N138" i="1"/>
  <c r="X138" i="1" s="1"/>
  <c r="M138" i="1"/>
  <c r="W138" i="1" s="1"/>
  <c r="AD137" i="1"/>
  <c r="AE137" i="1"/>
  <c r="AC137" i="1"/>
  <c r="R137" i="1"/>
  <c r="AB137" i="1" s="1"/>
  <c r="Q137" i="1"/>
  <c r="AA137" i="1" s="1"/>
  <c r="P137" i="1"/>
  <c r="Z137" i="1" s="1"/>
  <c r="O137" i="1"/>
  <c r="Y137" i="1" s="1"/>
  <c r="N137" i="1"/>
  <c r="X137" i="1" s="1"/>
  <c r="M137" i="1"/>
  <c r="W137" i="1" s="1"/>
  <c r="AD136" i="1"/>
  <c r="AC136" i="1"/>
  <c r="R136" i="1"/>
  <c r="AB136" i="1" s="1"/>
  <c r="Q136" i="1"/>
  <c r="AA136" i="1" s="1"/>
  <c r="P136" i="1"/>
  <c r="Z136" i="1" s="1"/>
  <c r="O136" i="1"/>
  <c r="Y136" i="1" s="1"/>
  <c r="N136" i="1"/>
  <c r="X136" i="1" s="1"/>
  <c r="M136" i="1"/>
  <c r="W136" i="1" s="1"/>
  <c r="AD135" i="1"/>
  <c r="AE135" i="1"/>
  <c r="AC135" i="1"/>
  <c r="R135" i="1"/>
  <c r="AB135" i="1" s="1"/>
  <c r="Q135" i="1"/>
  <c r="AA135" i="1" s="1"/>
  <c r="P135" i="1"/>
  <c r="Z135" i="1" s="1"/>
  <c r="O135" i="1"/>
  <c r="Y135" i="1" s="1"/>
  <c r="N135" i="1"/>
  <c r="X135" i="1" s="1"/>
  <c r="M135" i="1"/>
  <c r="W135" i="1" s="1"/>
  <c r="AD134" i="1"/>
  <c r="AC134" i="1"/>
  <c r="R134" i="1"/>
  <c r="AB134" i="1" s="1"/>
  <c r="Q134" i="1"/>
  <c r="AA134" i="1" s="1"/>
  <c r="P134" i="1"/>
  <c r="Z134" i="1" s="1"/>
  <c r="O134" i="1"/>
  <c r="Y134" i="1" s="1"/>
  <c r="N134" i="1"/>
  <c r="X134" i="1" s="1"/>
  <c r="M134" i="1"/>
  <c r="W134" i="1" s="1"/>
  <c r="AD133" i="1"/>
  <c r="AE133" i="1"/>
  <c r="AC133" i="1"/>
  <c r="R133" i="1"/>
  <c r="AB133" i="1" s="1"/>
  <c r="Q133" i="1"/>
  <c r="AA133" i="1" s="1"/>
  <c r="P133" i="1"/>
  <c r="Z133" i="1" s="1"/>
  <c r="O133" i="1"/>
  <c r="Y133" i="1" s="1"/>
  <c r="N133" i="1"/>
  <c r="X133" i="1" s="1"/>
  <c r="M133" i="1"/>
  <c r="W133" i="1" s="1"/>
  <c r="AD132" i="1"/>
  <c r="AC132" i="1"/>
  <c r="R132" i="1"/>
  <c r="AB132" i="1" s="1"/>
  <c r="Q132" i="1"/>
  <c r="AA132" i="1" s="1"/>
  <c r="P132" i="1"/>
  <c r="Z132" i="1" s="1"/>
  <c r="O132" i="1"/>
  <c r="Y132" i="1" s="1"/>
  <c r="N132" i="1"/>
  <c r="X132" i="1" s="1"/>
  <c r="M132" i="1"/>
  <c r="W132" i="1" s="1"/>
  <c r="AF131" i="1"/>
  <c r="AD131" i="1"/>
  <c r="AC131" i="1"/>
  <c r="R131" i="1"/>
  <c r="AB131" i="1" s="1"/>
  <c r="Q131" i="1"/>
  <c r="AA131" i="1" s="1"/>
  <c r="P131" i="1"/>
  <c r="Z131" i="1" s="1"/>
  <c r="O131" i="1"/>
  <c r="Y131" i="1" s="1"/>
  <c r="N131" i="1"/>
  <c r="X131" i="1" s="1"/>
  <c r="M131" i="1"/>
  <c r="W131" i="1" s="1"/>
  <c r="AD130" i="1"/>
  <c r="AC130" i="1"/>
  <c r="R130" i="1"/>
  <c r="AB130" i="1" s="1"/>
  <c r="Q130" i="1"/>
  <c r="AA130" i="1" s="1"/>
  <c r="P130" i="1"/>
  <c r="Z130" i="1" s="1"/>
  <c r="O130" i="1"/>
  <c r="Y130" i="1" s="1"/>
  <c r="N130" i="1"/>
  <c r="X130" i="1" s="1"/>
  <c r="M130" i="1"/>
  <c r="W130" i="1" s="1"/>
  <c r="AF129" i="1"/>
  <c r="AE129" i="1"/>
  <c r="AD129" i="1"/>
  <c r="AC129" i="1"/>
  <c r="R129" i="1"/>
  <c r="AB129" i="1" s="1"/>
  <c r="Q129" i="1"/>
  <c r="AA129" i="1" s="1"/>
  <c r="P129" i="1"/>
  <c r="Z129" i="1" s="1"/>
  <c r="O129" i="1"/>
  <c r="Y129" i="1" s="1"/>
  <c r="N129" i="1"/>
  <c r="X129" i="1" s="1"/>
  <c r="M129" i="1"/>
  <c r="W129" i="1" s="1"/>
  <c r="AC128" i="1"/>
  <c r="AD128" i="1"/>
  <c r="R128" i="1"/>
  <c r="AB128" i="1" s="1"/>
  <c r="Q128" i="1"/>
  <c r="AA128" i="1" s="1"/>
  <c r="P128" i="1"/>
  <c r="Z128" i="1" s="1"/>
  <c r="O128" i="1"/>
  <c r="Y128" i="1" s="1"/>
  <c r="N128" i="1"/>
  <c r="X128" i="1" s="1"/>
  <c r="M128" i="1"/>
  <c r="W128" i="1" s="1"/>
  <c r="AF127" i="1"/>
  <c r="AD127" i="1"/>
  <c r="AC127" i="1"/>
  <c r="R127" i="1"/>
  <c r="AB127" i="1" s="1"/>
  <c r="Q127" i="1"/>
  <c r="AA127" i="1" s="1"/>
  <c r="P127" i="1"/>
  <c r="Z127" i="1" s="1"/>
  <c r="O127" i="1"/>
  <c r="Y127" i="1" s="1"/>
  <c r="N127" i="1"/>
  <c r="X127" i="1" s="1"/>
  <c r="M127" i="1"/>
  <c r="W127" i="1" s="1"/>
  <c r="AE126" i="1"/>
  <c r="AD126" i="1"/>
  <c r="AC126" i="1"/>
  <c r="R126" i="1"/>
  <c r="AB126" i="1" s="1"/>
  <c r="Q126" i="1"/>
  <c r="AA126" i="1" s="1"/>
  <c r="P126" i="1"/>
  <c r="Z126" i="1" s="1"/>
  <c r="O126" i="1"/>
  <c r="Y126" i="1" s="1"/>
  <c r="N126" i="1"/>
  <c r="X126" i="1" s="1"/>
  <c r="M126" i="1"/>
  <c r="W126" i="1" s="1"/>
  <c r="AF125" i="1"/>
  <c r="AE125" i="1"/>
  <c r="AD125" i="1"/>
  <c r="AC125" i="1"/>
  <c r="R125" i="1"/>
  <c r="AB125" i="1" s="1"/>
  <c r="Q125" i="1"/>
  <c r="AA125" i="1" s="1"/>
  <c r="P125" i="1"/>
  <c r="Z125" i="1" s="1"/>
  <c r="O125" i="1"/>
  <c r="Y125" i="1" s="1"/>
  <c r="N125" i="1"/>
  <c r="X125" i="1" s="1"/>
  <c r="M125" i="1"/>
  <c r="W125" i="1" s="1"/>
  <c r="AE124" i="1"/>
  <c r="AD124" i="1"/>
  <c r="AC124" i="1"/>
  <c r="R124" i="1"/>
  <c r="AB124" i="1" s="1"/>
  <c r="Q124" i="1"/>
  <c r="AA124" i="1" s="1"/>
  <c r="P124" i="1"/>
  <c r="Z124" i="1" s="1"/>
  <c r="O124" i="1"/>
  <c r="Y124" i="1" s="1"/>
  <c r="N124" i="1"/>
  <c r="X124" i="1" s="1"/>
  <c r="M124" i="1"/>
  <c r="W124" i="1" s="1"/>
  <c r="AE123" i="1"/>
  <c r="AF123" i="1"/>
  <c r="AD123" i="1"/>
  <c r="AC123" i="1"/>
  <c r="R123" i="1"/>
  <c r="AB123" i="1" s="1"/>
  <c r="Q123" i="1"/>
  <c r="AA123" i="1" s="1"/>
  <c r="P123" i="1"/>
  <c r="Z123" i="1" s="1"/>
  <c r="O123" i="1"/>
  <c r="Y123" i="1" s="1"/>
  <c r="N123" i="1"/>
  <c r="X123" i="1" s="1"/>
  <c r="M123" i="1"/>
  <c r="W123" i="1" s="1"/>
  <c r="AE122" i="1"/>
  <c r="AD122" i="1"/>
  <c r="AC122" i="1"/>
  <c r="R122" i="1"/>
  <c r="AB122" i="1" s="1"/>
  <c r="Q122" i="1"/>
  <c r="AA122" i="1" s="1"/>
  <c r="P122" i="1"/>
  <c r="Z122" i="1" s="1"/>
  <c r="O122" i="1"/>
  <c r="Y122" i="1" s="1"/>
  <c r="N122" i="1"/>
  <c r="X122" i="1" s="1"/>
  <c r="M122" i="1"/>
  <c r="W122" i="1" s="1"/>
  <c r="AF121" i="1"/>
  <c r="AE121" i="1"/>
  <c r="AD121" i="1"/>
  <c r="AC121" i="1"/>
  <c r="R121" i="1"/>
  <c r="AB121" i="1" s="1"/>
  <c r="Q121" i="1"/>
  <c r="AA121" i="1" s="1"/>
  <c r="P121" i="1"/>
  <c r="Z121" i="1" s="1"/>
  <c r="O121" i="1"/>
  <c r="Y121" i="1" s="1"/>
  <c r="N121" i="1"/>
  <c r="X121" i="1" s="1"/>
  <c r="M121" i="1"/>
  <c r="W121" i="1" s="1"/>
  <c r="AE120" i="1"/>
  <c r="AD120" i="1"/>
  <c r="AC120" i="1"/>
  <c r="R120" i="1"/>
  <c r="AB120" i="1" s="1"/>
  <c r="Q120" i="1"/>
  <c r="AA120" i="1" s="1"/>
  <c r="P120" i="1"/>
  <c r="Z120" i="1" s="1"/>
  <c r="O120" i="1"/>
  <c r="Y120" i="1" s="1"/>
  <c r="N120" i="1"/>
  <c r="X120" i="1" s="1"/>
  <c r="M120" i="1"/>
  <c r="W120" i="1" s="1"/>
  <c r="AE119" i="1"/>
  <c r="AC119" i="1"/>
  <c r="AF119" i="1"/>
  <c r="AD119" i="1"/>
  <c r="R119" i="1"/>
  <c r="AB119" i="1" s="1"/>
  <c r="Q119" i="1"/>
  <c r="AA119" i="1" s="1"/>
  <c r="P119" i="1"/>
  <c r="Z119" i="1" s="1"/>
  <c r="O119" i="1"/>
  <c r="Y119" i="1" s="1"/>
  <c r="N119" i="1"/>
  <c r="X119" i="1" s="1"/>
  <c r="M119" i="1"/>
  <c r="W119" i="1" s="1"/>
  <c r="AE118" i="1"/>
  <c r="AD118" i="1"/>
  <c r="AC118" i="1"/>
  <c r="R118" i="1"/>
  <c r="AB118" i="1" s="1"/>
  <c r="Q118" i="1"/>
  <c r="AA118" i="1" s="1"/>
  <c r="P118" i="1"/>
  <c r="Z118" i="1" s="1"/>
  <c r="O118" i="1"/>
  <c r="Y118" i="1" s="1"/>
  <c r="N118" i="1"/>
  <c r="X118" i="1" s="1"/>
  <c r="M118" i="1"/>
  <c r="W118" i="1" s="1"/>
  <c r="AF117" i="1"/>
  <c r="AD117" i="1"/>
  <c r="AC117" i="1"/>
  <c r="R117" i="1"/>
  <c r="AB117" i="1" s="1"/>
  <c r="Q117" i="1"/>
  <c r="AA117" i="1" s="1"/>
  <c r="P117" i="1"/>
  <c r="Z117" i="1" s="1"/>
  <c r="O117" i="1"/>
  <c r="Y117" i="1" s="1"/>
  <c r="N117" i="1"/>
  <c r="X117" i="1" s="1"/>
  <c r="M117" i="1"/>
  <c r="W117" i="1" s="1"/>
  <c r="AF116" i="1"/>
  <c r="AC116" i="1"/>
  <c r="AE116" i="1"/>
  <c r="AD116" i="1"/>
  <c r="R116" i="1"/>
  <c r="AB116" i="1" s="1"/>
  <c r="Q116" i="1"/>
  <c r="AA116" i="1" s="1"/>
  <c r="P116" i="1"/>
  <c r="Z116" i="1" s="1"/>
  <c r="O116" i="1"/>
  <c r="Y116" i="1" s="1"/>
  <c r="N116" i="1"/>
  <c r="X116" i="1" s="1"/>
  <c r="M116" i="1"/>
  <c r="W116" i="1" s="1"/>
  <c r="AF115" i="1"/>
  <c r="AD115" i="1"/>
  <c r="AC115" i="1"/>
  <c r="R115" i="1"/>
  <c r="AB115" i="1" s="1"/>
  <c r="Q115" i="1"/>
  <c r="AA115" i="1" s="1"/>
  <c r="P115" i="1"/>
  <c r="Z115" i="1" s="1"/>
  <c r="O115" i="1"/>
  <c r="Y115" i="1" s="1"/>
  <c r="N115" i="1"/>
  <c r="X115" i="1" s="1"/>
  <c r="M115" i="1"/>
  <c r="W115" i="1" s="1"/>
  <c r="AE114" i="1"/>
  <c r="AD114" i="1"/>
  <c r="AC114" i="1"/>
  <c r="R114" i="1"/>
  <c r="AB114" i="1" s="1"/>
  <c r="Q114" i="1"/>
  <c r="AA114" i="1" s="1"/>
  <c r="P114" i="1"/>
  <c r="Z114" i="1" s="1"/>
  <c r="O114" i="1"/>
  <c r="Y114" i="1" s="1"/>
  <c r="N114" i="1"/>
  <c r="X114" i="1" s="1"/>
  <c r="M114" i="1"/>
  <c r="W114" i="1" s="1"/>
  <c r="AF113" i="1"/>
  <c r="AE113" i="1"/>
  <c r="AD113" i="1"/>
  <c r="AC113" i="1"/>
  <c r="R113" i="1"/>
  <c r="AB113" i="1" s="1"/>
  <c r="Q113" i="1"/>
  <c r="AA113" i="1" s="1"/>
  <c r="P113" i="1"/>
  <c r="Z113" i="1" s="1"/>
  <c r="O113" i="1"/>
  <c r="Y113" i="1" s="1"/>
  <c r="N113" i="1"/>
  <c r="X113" i="1" s="1"/>
  <c r="M113" i="1"/>
  <c r="W113" i="1" s="1"/>
  <c r="AC112" i="1"/>
  <c r="AF112" i="1"/>
  <c r="AD112" i="1"/>
  <c r="R112" i="1"/>
  <c r="AB112" i="1" s="1"/>
  <c r="Q112" i="1"/>
  <c r="AA112" i="1" s="1"/>
  <c r="P112" i="1"/>
  <c r="Z112" i="1" s="1"/>
  <c r="O112" i="1"/>
  <c r="Y112" i="1" s="1"/>
  <c r="N112" i="1"/>
  <c r="X112" i="1" s="1"/>
  <c r="M112" i="1"/>
  <c r="W112" i="1" s="1"/>
  <c r="AF111" i="1"/>
  <c r="AD111" i="1"/>
  <c r="AC111" i="1"/>
  <c r="R111" i="1"/>
  <c r="AB111" i="1" s="1"/>
  <c r="Q111" i="1"/>
  <c r="AA111" i="1" s="1"/>
  <c r="P111" i="1"/>
  <c r="Z111" i="1" s="1"/>
  <c r="O111" i="1"/>
  <c r="Y111" i="1" s="1"/>
  <c r="N111" i="1"/>
  <c r="X111" i="1" s="1"/>
  <c r="M111" i="1"/>
  <c r="W111" i="1" s="1"/>
  <c r="AC110" i="1"/>
  <c r="AF110" i="1"/>
  <c r="AD110" i="1"/>
  <c r="R110" i="1"/>
  <c r="AB110" i="1" s="1"/>
  <c r="Q110" i="1"/>
  <c r="AA110" i="1" s="1"/>
  <c r="P110" i="1"/>
  <c r="Z110" i="1" s="1"/>
  <c r="O110" i="1"/>
  <c r="Y110" i="1" s="1"/>
  <c r="N110" i="1"/>
  <c r="X110" i="1" s="1"/>
  <c r="M110" i="1"/>
  <c r="W110" i="1" s="1"/>
  <c r="AD109" i="1"/>
  <c r="AC109" i="1"/>
  <c r="R109" i="1"/>
  <c r="AB109" i="1" s="1"/>
  <c r="Q109" i="1"/>
  <c r="AA109" i="1" s="1"/>
  <c r="P109" i="1"/>
  <c r="Z109" i="1" s="1"/>
  <c r="O109" i="1"/>
  <c r="Y109" i="1" s="1"/>
  <c r="N109" i="1"/>
  <c r="X109" i="1" s="1"/>
  <c r="M109" i="1"/>
  <c r="W109" i="1" s="1"/>
  <c r="AC108" i="1"/>
  <c r="AF108" i="1"/>
  <c r="AD108" i="1"/>
  <c r="R108" i="1"/>
  <c r="AB108" i="1" s="1"/>
  <c r="Q108" i="1"/>
  <c r="AA108" i="1" s="1"/>
  <c r="P108" i="1"/>
  <c r="Z108" i="1" s="1"/>
  <c r="O108" i="1"/>
  <c r="Y108" i="1" s="1"/>
  <c r="N108" i="1"/>
  <c r="X108" i="1" s="1"/>
  <c r="M108" i="1"/>
  <c r="W108" i="1" s="1"/>
  <c r="AF107" i="1"/>
  <c r="AD107" i="1"/>
  <c r="AC107" i="1"/>
  <c r="R107" i="1"/>
  <c r="AB107" i="1" s="1"/>
  <c r="Q107" i="1"/>
  <c r="AA107" i="1" s="1"/>
  <c r="P107" i="1"/>
  <c r="Z107" i="1" s="1"/>
  <c r="O107" i="1"/>
  <c r="Y107" i="1" s="1"/>
  <c r="N107" i="1"/>
  <c r="X107" i="1" s="1"/>
  <c r="M107" i="1"/>
  <c r="W107" i="1" s="1"/>
  <c r="AF106" i="1"/>
  <c r="AD106" i="1"/>
  <c r="AC106" i="1"/>
  <c r="R106" i="1"/>
  <c r="AB106" i="1" s="1"/>
  <c r="Q106" i="1"/>
  <c r="AA106" i="1" s="1"/>
  <c r="P106" i="1"/>
  <c r="Z106" i="1" s="1"/>
  <c r="O106" i="1"/>
  <c r="Y106" i="1" s="1"/>
  <c r="N106" i="1"/>
  <c r="X106" i="1" s="1"/>
  <c r="M106" i="1"/>
  <c r="W106" i="1" s="1"/>
  <c r="AE105" i="1"/>
  <c r="AF105" i="1"/>
  <c r="AD105" i="1"/>
  <c r="AC105" i="1"/>
  <c r="R105" i="1"/>
  <c r="AB105" i="1" s="1"/>
  <c r="Q105" i="1"/>
  <c r="AA105" i="1" s="1"/>
  <c r="P105" i="1"/>
  <c r="Z105" i="1" s="1"/>
  <c r="O105" i="1"/>
  <c r="Y105" i="1" s="1"/>
  <c r="N105" i="1"/>
  <c r="X105" i="1" s="1"/>
  <c r="M105" i="1"/>
  <c r="W105" i="1" s="1"/>
  <c r="AC104" i="1"/>
  <c r="AF104" i="1"/>
  <c r="AD104" i="1"/>
  <c r="R104" i="1"/>
  <c r="AB104" i="1" s="1"/>
  <c r="Q104" i="1"/>
  <c r="AA104" i="1" s="1"/>
  <c r="P104" i="1"/>
  <c r="Z104" i="1" s="1"/>
  <c r="O104" i="1"/>
  <c r="Y104" i="1" s="1"/>
  <c r="N104" i="1"/>
  <c r="X104" i="1" s="1"/>
  <c r="M104" i="1"/>
  <c r="W104" i="1" s="1"/>
  <c r="AF103" i="1"/>
  <c r="AD103" i="1"/>
  <c r="AC103" i="1"/>
  <c r="R103" i="1"/>
  <c r="AB103" i="1" s="1"/>
  <c r="Q103" i="1"/>
  <c r="AA103" i="1" s="1"/>
  <c r="P103" i="1"/>
  <c r="Z103" i="1" s="1"/>
  <c r="O103" i="1"/>
  <c r="Y103" i="1" s="1"/>
  <c r="N103" i="1"/>
  <c r="X103" i="1" s="1"/>
  <c r="M103" i="1"/>
  <c r="W103" i="1" s="1"/>
  <c r="AC102" i="1"/>
  <c r="AF102" i="1"/>
  <c r="AD102" i="1"/>
  <c r="R102" i="1"/>
  <c r="AB102" i="1" s="1"/>
  <c r="Q102" i="1"/>
  <c r="AA102" i="1" s="1"/>
  <c r="P102" i="1"/>
  <c r="Z102" i="1" s="1"/>
  <c r="O102" i="1"/>
  <c r="Y102" i="1" s="1"/>
  <c r="N102" i="1"/>
  <c r="X102" i="1" s="1"/>
  <c r="M102" i="1"/>
  <c r="W102" i="1" s="1"/>
  <c r="AF101" i="1"/>
  <c r="AE101" i="1"/>
  <c r="AD101" i="1"/>
  <c r="AC101" i="1"/>
  <c r="R101" i="1"/>
  <c r="AB101" i="1" s="1"/>
  <c r="Q101" i="1"/>
  <c r="AA101" i="1" s="1"/>
  <c r="P101" i="1"/>
  <c r="Z101" i="1" s="1"/>
  <c r="O101" i="1"/>
  <c r="Y101" i="1" s="1"/>
  <c r="N101" i="1"/>
  <c r="X101" i="1" s="1"/>
  <c r="M101" i="1"/>
  <c r="W101" i="1" s="1"/>
  <c r="AC100" i="1"/>
  <c r="AF100" i="1"/>
  <c r="AD100" i="1"/>
  <c r="R100" i="1"/>
  <c r="AB100" i="1" s="1"/>
  <c r="Q100" i="1"/>
  <c r="AA100" i="1" s="1"/>
  <c r="P100" i="1"/>
  <c r="Z100" i="1" s="1"/>
  <c r="O100" i="1"/>
  <c r="Y100" i="1" s="1"/>
  <c r="N100" i="1"/>
  <c r="X100" i="1" s="1"/>
  <c r="M100" i="1"/>
  <c r="W100" i="1" s="1"/>
  <c r="AF99" i="1"/>
  <c r="AD99" i="1"/>
  <c r="AC99" i="1"/>
  <c r="R99" i="1"/>
  <c r="AB99" i="1" s="1"/>
  <c r="Q99" i="1"/>
  <c r="AA99" i="1" s="1"/>
  <c r="P99" i="1"/>
  <c r="Z99" i="1" s="1"/>
  <c r="O99" i="1"/>
  <c r="Y99" i="1" s="1"/>
  <c r="N99" i="1"/>
  <c r="X99" i="1" s="1"/>
  <c r="M99" i="1"/>
  <c r="W99" i="1" s="1"/>
  <c r="AC98" i="1"/>
  <c r="AF98" i="1"/>
  <c r="AD98" i="1"/>
  <c r="R98" i="1"/>
  <c r="AB98" i="1" s="1"/>
  <c r="Q98" i="1"/>
  <c r="AA98" i="1" s="1"/>
  <c r="P98" i="1"/>
  <c r="Z98" i="1" s="1"/>
  <c r="O98" i="1"/>
  <c r="Y98" i="1" s="1"/>
  <c r="N98" i="1"/>
  <c r="X98" i="1" s="1"/>
  <c r="M98" i="1"/>
  <c r="W98" i="1" s="1"/>
  <c r="AD97" i="1"/>
  <c r="AC97" i="1"/>
  <c r="R97" i="1"/>
  <c r="AB97" i="1" s="1"/>
  <c r="Q97" i="1"/>
  <c r="AA97" i="1" s="1"/>
  <c r="P97" i="1"/>
  <c r="Z97" i="1" s="1"/>
  <c r="O97" i="1"/>
  <c r="Y97" i="1" s="1"/>
  <c r="N97" i="1"/>
  <c r="X97" i="1" s="1"/>
  <c r="M97" i="1"/>
  <c r="W97" i="1" s="1"/>
  <c r="AC96" i="1"/>
  <c r="AF96" i="1"/>
  <c r="AD96" i="1"/>
  <c r="R96" i="1"/>
  <c r="AB96" i="1" s="1"/>
  <c r="Q96" i="1"/>
  <c r="AA96" i="1" s="1"/>
  <c r="P96" i="1"/>
  <c r="Z96" i="1" s="1"/>
  <c r="O96" i="1"/>
  <c r="Y96" i="1" s="1"/>
  <c r="N96" i="1"/>
  <c r="X96" i="1" s="1"/>
  <c r="M96" i="1"/>
  <c r="W96" i="1" s="1"/>
  <c r="AF95" i="1"/>
  <c r="AD95" i="1"/>
  <c r="AC95" i="1"/>
  <c r="R95" i="1"/>
  <c r="AB95" i="1" s="1"/>
  <c r="Q95" i="1"/>
  <c r="AA95" i="1" s="1"/>
  <c r="P95" i="1"/>
  <c r="Z95" i="1" s="1"/>
  <c r="O95" i="1"/>
  <c r="Y95" i="1" s="1"/>
  <c r="N95" i="1"/>
  <c r="X95" i="1" s="1"/>
  <c r="M95" i="1"/>
  <c r="W95" i="1" s="1"/>
  <c r="AF94" i="1"/>
  <c r="AD94" i="1"/>
  <c r="AC94" i="1"/>
  <c r="R94" i="1"/>
  <c r="AB94" i="1" s="1"/>
  <c r="Q94" i="1"/>
  <c r="AA94" i="1" s="1"/>
  <c r="P94" i="1"/>
  <c r="Z94" i="1" s="1"/>
  <c r="O94" i="1"/>
  <c r="Y94" i="1" s="1"/>
  <c r="N94" i="1"/>
  <c r="X94" i="1" s="1"/>
  <c r="M94" i="1"/>
  <c r="W94" i="1" s="1"/>
  <c r="AF93" i="1"/>
  <c r="AE93" i="1"/>
  <c r="AD93" i="1"/>
  <c r="AC93" i="1"/>
  <c r="R93" i="1"/>
  <c r="AB93" i="1" s="1"/>
  <c r="Q93" i="1"/>
  <c r="AA93" i="1" s="1"/>
  <c r="P93" i="1"/>
  <c r="Z93" i="1" s="1"/>
  <c r="O93" i="1"/>
  <c r="Y93" i="1" s="1"/>
  <c r="N93" i="1"/>
  <c r="X93" i="1" s="1"/>
  <c r="M93" i="1"/>
  <c r="W93" i="1" s="1"/>
  <c r="AC92" i="1"/>
  <c r="AF92" i="1"/>
  <c r="AD92" i="1"/>
  <c r="R92" i="1"/>
  <c r="AB92" i="1" s="1"/>
  <c r="Q92" i="1"/>
  <c r="AA92" i="1" s="1"/>
  <c r="P92" i="1"/>
  <c r="Z92" i="1" s="1"/>
  <c r="O92" i="1"/>
  <c r="Y92" i="1" s="1"/>
  <c r="N92" i="1"/>
  <c r="X92" i="1" s="1"/>
  <c r="M92" i="1"/>
  <c r="W92" i="1" s="1"/>
  <c r="AF91" i="1"/>
  <c r="AD91" i="1"/>
  <c r="AC91" i="1"/>
  <c r="R91" i="1"/>
  <c r="AB91" i="1" s="1"/>
  <c r="Q91" i="1"/>
  <c r="AA91" i="1" s="1"/>
  <c r="P91" i="1"/>
  <c r="Z91" i="1" s="1"/>
  <c r="O91" i="1"/>
  <c r="Y91" i="1" s="1"/>
  <c r="N91" i="1"/>
  <c r="X91" i="1" s="1"/>
  <c r="M91" i="1"/>
  <c r="W91" i="1" s="1"/>
  <c r="AC90" i="1"/>
  <c r="AF90" i="1"/>
  <c r="AD90" i="1"/>
  <c r="R90" i="1"/>
  <c r="AB90" i="1" s="1"/>
  <c r="Q90" i="1"/>
  <c r="AA90" i="1" s="1"/>
  <c r="P90" i="1"/>
  <c r="Z90" i="1" s="1"/>
  <c r="O90" i="1"/>
  <c r="Y90" i="1" s="1"/>
  <c r="N90" i="1"/>
  <c r="X90" i="1" s="1"/>
  <c r="M90" i="1"/>
  <c r="W90" i="1" s="1"/>
  <c r="AD89" i="1"/>
  <c r="AC89" i="1"/>
  <c r="R89" i="1"/>
  <c r="AB89" i="1" s="1"/>
  <c r="Q89" i="1"/>
  <c r="AA89" i="1" s="1"/>
  <c r="P89" i="1"/>
  <c r="Z89" i="1" s="1"/>
  <c r="O89" i="1"/>
  <c r="Y89" i="1" s="1"/>
  <c r="N89" i="1"/>
  <c r="X89" i="1" s="1"/>
  <c r="M89" i="1"/>
  <c r="W89" i="1" s="1"/>
  <c r="AC88" i="1"/>
  <c r="AF88" i="1"/>
  <c r="AD88" i="1"/>
  <c r="R88" i="1"/>
  <c r="AB88" i="1" s="1"/>
  <c r="Q88" i="1"/>
  <c r="AA88" i="1" s="1"/>
  <c r="P88" i="1"/>
  <c r="Z88" i="1" s="1"/>
  <c r="O88" i="1"/>
  <c r="Y88" i="1" s="1"/>
  <c r="N88" i="1"/>
  <c r="X88" i="1" s="1"/>
  <c r="M88" i="1"/>
  <c r="W88" i="1" s="1"/>
  <c r="AF87" i="1"/>
  <c r="AD87" i="1"/>
  <c r="AC87" i="1"/>
  <c r="R87" i="1"/>
  <c r="AB87" i="1" s="1"/>
  <c r="Q87" i="1"/>
  <c r="AA87" i="1" s="1"/>
  <c r="P87" i="1"/>
  <c r="Z87" i="1" s="1"/>
  <c r="O87" i="1"/>
  <c r="Y87" i="1" s="1"/>
  <c r="N87" i="1"/>
  <c r="X87" i="1" s="1"/>
  <c r="M87" i="1"/>
  <c r="W87" i="1" s="1"/>
  <c r="AF86" i="1"/>
  <c r="AD86" i="1"/>
  <c r="AC86" i="1"/>
  <c r="R86" i="1"/>
  <c r="AB86" i="1" s="1"/>
  <c r="Q86" i="1"/>
  <c r="AA86" i="1" s="1"/>
  <c r="P86" i="1"/>
  <c r="Z86" i="1" s="1"/>
  <c r="O86" i="1"/>
  <c r="Y86" i="1" s="1"/>
  <c r="N86" i="1"/>
  <c r="X86" i="1" s="1"/>
  <c r="M86" i="1"/>
  <c r="W86" i="1" s="1"/>
  <c r="AE85" i="1"/>
  <c r="AF85" i="1"/>
  <c r="AD85" i="1"/>
  <c r="AC85" i="1"/>
  <c r="R85" i="1"/>
  <c r="AB85" i="1" s="1"/>
  <c r="Q85" i="1"/>
  <c r="AA85" i="1" s="1"/>
  <c r="P85" i="1"/>
  <c r="Z85" i="1" s="1"/>
  <c r="O85" i="1"/>
  <c r="Y85" i="1" s="1"/>
  <c r="N85" i="1"/>
  <c r="X85" i="1" s="1"/>
  <c r="M85" i="1"/>
  <c r="W85" i="1" s="1"/>
  <c r="AC84" i="1"/>
  <c r="AF84" i="1"/>
  <c r="AD84" i="1"/>
  <c r="R84" i="1"/>
  <c r="AB84" i="1" s="1"/>
  <c r="Q84" i="1"/>
  <c r="AA84" i="1" s="1"/>
  <c r="P84" i="1"/>
  <c r="Z84" i="1" s="1"/>
  <c r="O84" i="1"/>
  <c r="Y84" i="1" s="1"/>
  <c r="N84" i="1"/>
  <c r="X84" i="1" s="1"/>
  <c r="M84" i="1"/>
  <c r="W84" i="1" s="1"/>
  <c r="AD83" i="1"/>
  <c r="AC83" i="1"/>
  <c r="R83" i="1"/>
  <c r="AB83" i="1" s="1"/>
  <c r="Q83" i="1"/>
  <c r="AA83" i="1" s="1"/>
  <c r="P83" i="1"/>
  <c r="Z83" i="1" s="1"/>
  <c r="O83" i="1"/>
  <c r="Y83" i="1" s="1"/>
  <c r="N83" i="1"/>
  <c r="X83" i="1" s="1"/>
  <c r="M83" i="1"/>
  <c r="W83" i="1" s="1"/>
  <c r="AF82" i="1"/>
  <c r="AD82" i="1"/>
  <c r="AC82" i="1"/>
  <c r="R82" i="1"/>
  <c r="AB82" i="1" s="1"/>
  <c r="Q82" i="1"/>
  <c r="AA82" i="1" s="1"/>
  <c r="P82" i="1"/>
  <c r="Z82" i="1" s="1"/>
  <c r="O82" i="1"/>
  <c r="Y82" i="1" s="1"/>
  <c r="N82" i="1"/>
  <c r="X82" i="1" s="1"/>
  <c r="M82" i="1"/>
  <c r="W82" i="1" s="1"/>
  <c r="AF81" i="1"/>
  <c r="AE81" i="1"/>
  <c r="AD81" i="1"/>
  <c r="AC81" i="1"/>
  <c r="R81" i="1"/>
  <c r="AB81" i="1" s="1"/>
  <c r="Q81" i="1"/>
  <c r="AA81" i="1" s="1"/>
  <c r="P81" i="1"/>
  <c r="Z81" i="1" s="1"/>
  <c r="O81" i="1"/>
  <c r="Y81" i="1" s="1"/>
  <c r="N81" i="1"/>
  <c r="X81" i="1" s="1"/>
  <c r="M81" i="1"/>
  <c r="W81" i="1" s="1"/>
  <c r="AC80" i="1"/>
  <c r="AF80" i="1"/>
  <c r="AD80" i="1"/>
  <c r="R80" i="1"/>
  <c r="AB80" i="1" s="1"/>
  <c r="Q80" i="1"/>
  <c r="AA80" i="1" s="1"/>
  <c r="P80" i="1"/>
  <c r="Z80" i="1" s="1"/>
  <c r="O80" i="1"/>
  <c r="Y80" i="1" s="1"/>
  <c r="N80" i="1"/>
  <c r="X80" i="1" s="1"/>
  <c r="M80" i="1"/>
  <c r="W80" i="1" s="1"/>
  <c r="AD79" i="1"/>
  <c r="AC79" i="1"/>
  <c r="R79" i="1"/>
  <c r="AB79" i="1" s="1"/>
  <c r="Q79" i="1"/>
  <c r="AA79" i="1" s="1"/>
  <c r="P79" i="1"/>
  <c r="Z79" i="1" s="1"/>
  <c r="O79" i="1"/>
  <c r="Y79" i="1" s="1"/>
  <c r="N79" i="1"/>
  <c r="X79" i="1" s="1"/>
  <c r="M79" i="1"/>
  <c r="W79" i="1" s="1"/>
  <c r="AF78" i="1"/>
  <c r="AD78" i="1"/>
  <c r="AC78" i="1"/>
  <c r="R78" i="1"/>
  <c r="AB78" i="1" s="1"/>
  <c r="Q78" i="1"/>
  <c r="AA78" i="1" s="1"/>
  <c r="P78" i="1"/>
  <c r="Z78" i="1" s="1"/>
  <c r="O78" i="1"/>
  <c r="Y78" i="1" s="1"/>
  <c r="N78" i="1"/>
  <c r="X78" i="1" s="1"/>
  <c r="M78" i="1"/>
  <c r="W78" i="1" s="1"/>
  <c r="AE77" i="1"/>
  <c r="AF77" i="1"/>
  <c r="AD77" i="1"/>
  <c r="AC77" i="1"/>
  <c r="R77" i="1"/>
  <c r="AB77" i="1" s="1"/>
  <c r="Q77" i="1"/>
  <c r="AA77" i="1" s="1"/>
  <c r="P77" i="1"/>
  <c r="Z77" i="1" s="1"/>
  <c r="O77" i="1"/>
  <c r="Y77" i="1" s="1"/>
  <c r="N77" i="1"/>
  <c r="X77" i="1" s="1"/>
  <c r="M77" i="1"/>
  <c r="W77" i="1" s="1"/>
  <c r="AC76" i="1"/>
  <c r="AF76" i="1"/>
  <c r="AD76" i="1"/>
  <c r="R76" i="1"/>
  <c r="AB76" i="1" s="1"/>
  <c r="Q76" i="1"/>
  <c r="AA76" i="1" s="1"/>
  <c r="P76" i="1"/>
  <c r="Z76" i="1" s="1"/>
  <c r="O76" i="1"/>
  <c r="Y76" i="1" s="1"/>
  <c r="N76" i="1"/>
  <c r="X76" i="1" s="1"/>
  <c r="M76" i="1"/>
  <c r="W76" i="1" s="1"/>
  <c r="AF75" i="1"/>
  <c r="AE75" i="1"/>
  <c r="AD75" i="1"/>
  <c r="AC75" i="1"/>
  <c r="R75" i="1"/>
  <c r="AB75" i="1" s="1"/>
  <c r="Q75" i="1"/>
  <c r="AA75" i="1" s="1"/>
  <c r="P75" i="1"/>
  <c r="Z75" i="1" s="1"/>
  <c r="O75" i="1"/>
  <c r="Y75" i="1" s="1"/>
  <c r="N75" i="1"/>
  <c r="X75" i="1" s="1"/>
  <c r="M75" i="1"/>
  <c r="W75" i="1" s="1"/>
  <c r="AC74" i="1"/>
  <c r="AF74" i="1"/>
  <c r="AD74" i="1"/>
  <c r="R74" i="1"/>
  <c r="AB74" i="1" s="1"/>
  <c r="Q74" i="1"/>
  <c r="AA74" i="1" s="1"/>
  <c r="P74" i="1"/>
  <c r="Z74" i="1" s="1"/>
  <c r="O74" i="1"/>
  <c r="Y74" i="1" s="1"/>
  <c r="N74" i="1"/>
  <c r="X74" i="1" s="1"/>
  <c r="M74" i="1"/>
  <c r="W74" i="1" s="1"/>
  <c r="AF73" i="1"/>
  <c r="AE73" i="1"/>
  <c r="AD73" i="1"/>
  <c r="AC73" i="1"/>
  <c r="R73" i="1"/>
  <c r="AB73" i="1" s="1"/>
  <c r="Q73" i="1"/>
  <c r="AA73" i="1" s="1"/>
  <c r="P73" i="1"/>
  <c r="Z73" i="1" s="1"/>
  <c r="O73" i="1"/>
  <c r="Y73" i="1" s="1"/>
  <c r="N73" i="1"/>
  <c r="X73" i="1" s="1"/>
  <c r="M73" i="1"/>
  <c r="W73" i="1" s="1"/>
  <c r="AC72" i="1"/>
  <c r="AF72" i="1"/>
  <c r="AD72" i="1"/>
  <c r="R72" i="1"/>
  <c r="AB72" i="1" s="1"/>
  <c r="Q72" i="1"/>
  <c r="AA72" i="1" s="1"/>
  <c r="P72" i="1"/>
  <c r="Z72" i="1" s="1"/>
  <c r="O72" i="1"/>
  <c r="Y72" i="1" s="1"/>
  <c r="N72" i="1"/>
  <c r="X72" i="1" s="1"/>
  <c r="M72" i="1"/>
  <c r="W72" i="1" s="1"/>
  <c r="AE71" i="1"/>
  <c r="AD71" i="1"/>
  <c r="AF71" i="1"/>
  <c r="AC71" i="1"/>
  <c r="R71" i="1"/>
  <c r="AB71" i="1" s="1"/>
  <c r="Q71" i="1"/>
  <c r="AA71" i="1" s="1"/>
  <c r="P71" i="1"/>
  <c r="Z71" i="1" s="1"/>
  <c r="O71" i="1"/>
  <c r="Y71" i="1" s="1"/>
  <c r="N71" i="1"/>
  <c r="X71" i="1" s="1"/>
  <c r="M71" i="1"/>
  <c r="W71" i="1" s="1"/>
  <c r="AF70" i="1"/>
  <c r="AD70" i="1"/>
  <c r="AC70" i="1"/>
  <c r="R70" i="1"/>
  <c r="AB70" i="1" s="1"/>
  <c r="Q70" i="1"/>
  <c r="AA70" i="1" s="1"/>
  <c r="P70" i="1"/>
  <c r="Z70" i="1" s="1"/>
  <c r="O70" i="1"/>
  <c r="Y70" i="1" s="1"/>
  <c r="N70" i="1"/>
  <c r="X70" i="1" s="1"/>
  <c r="M70" i="1"/>
  <c r="W70" i="1" s="1"/>
  <c r="AF69" i="1"/>
  <c r="AE69" i="1"/>
  <c r="AD69" i="1"/>
  <c r="AC69" i="1"/>
  <c r="R69" i="1"/>
  <c r="AB69" i="1" s="1"/>
  <c r="Q69" i="1"/>
  <c r="AA69" i="1" s="1"/>
  <c r="P69" i="1"/>
  <c r="Z69" i="1" s="1"/>
  <c r="O69" i="1"/>
  <c r="Y69" i="1" s="1"/>
  <c r="N69" i="1"/>
  <c r="X69" i="1" s="1"/>
  <c r="M69" i="1"/>
  <c r="W69" i="1" s="1"/>
  <c r="AF68" i="1"/>
  <c r="AD68" i="1"/>
  <c r="AC68" i="1"/>
  <c r="R68" i="1"/>
  <c r="AB68" i="1" s="1"/>
  <c r="Q68" i="1"/>
  <c r="AA68" i="1" s="1"/>
  <c r="P68" i="1"/>
  <c r="Z68" i="1" s="1"/>
  <c r="O68" i="1"/>
  <c r="Y68" i="1" s="1"/>
  <c r="N68" i="1"/>
  <c r="X68" i="1" s="1"/>
  <c r="M68" i="1"/>
  <c r="W68" i="1" s="1"/>
  <c r="AF67" i="1"/>
  <c r="AE67" i="1"/>
  <c r="AD67" i="1"/>
  <c r="AC67" i="1"/>
  <c r="R67" i="1"/>
  <c r="AB67" i="1" s="1"/>
  <c r="Q67" i="1"/>
  <c r="AA67" i="1" s="1"/>
  <c r="P67" i="1"/>
  <c r="Z67" i="1" s="1"/>
  <c r="O67" i="1"/>
  <c r="Y67" i="1" s="1"/>
  <c r="N67" i="1"/>
  <c r="X67" i="1" s="1"/>
  <c r="M67" i="1"/>
  <c r="W67" i="1" s="1"/>
  <c r="AC66" i="1"/>
  <c r="AF66" i="1"/>
  <c r="AD66" i="1"/>
  <c r="R66" i="1"/>
  <c r="AB66" i="1" s="1"/>
  <c r="Q66" i="1"/>
  <c r="AA66" i="1" s="1"/>
  <c r="P66" i="1"/>
  <c r="Z66" i="1" s="1"/>
  <c r="O66" i="1"/>
  <c r="Y66" i="1" s="1"/>
  <c r="N66" i="1"/>
  <c r="X66" i="1" s="1"/>
  <c r="M66" i="1"/>
  <c r="W66" i="1" s="1"/>
  <c r="AF65" i="1"/>
  <c r="AE65" i="1"/>
  <c r="AD65" i="1"/>
  <c r="AC65" i="1"/>
  <c r="R65" i="1"/>
  <c r="AB65" i="1" s="1"/>
  <c r="Q65" i="1"/>
  <c r="AA65" i="1" s="1"/>
  <c r="P65" i="1"/>
  <c r="Z65" i="1" s="1"/>
  <c r="O65" i="1"/>
  <c r="Y65" i="1" s="1"/>
  <c r="N65" i="1"/>
  <c r="X65" i="1" s="1"/>
  <c r="M65" i="1"/>
  <c r="W65" i="1" s="1"/>
  <c r="AD64" i="1"/>
  <c r="AC64" i="1"/>
  <c r="AF64" i="1"/>
  <c r="R64" i="1"/>
  <c r="AB64" i="1" s="1"/>
  <c r="Q64" i="1"/>
  <c r="AA64" i="1" s="1"/>
  <c r="P64" i="1"/>
  <c r="Z64" i="1" s="1"/>
  <c r="O64" i="1"/>
  <c r="Y64" i="1" s="1"/>
  <c r="N64" i="1"/>
  <c r="X64" i="1" s="1"/>
  <c r="M64" i="1"/>
  <c r="W64" i="1" s="1"/>
  <c r="AF63" i="1"/>
  <c r="AD63" i="1"/>
  <c r="AE63" i="1"/>
  <c r="AC63" i="1"/>
  <c r="R63" i="1"/>
  <c r="AB63" i="1" s="1"/>
  <c r="Q63" i="1"/>
  <c r="AA63" i="1" s="1"/>
  <c r="P63" i="1"/>
  <c r="Z63" i="1" s="1"/>
  <c r="O63" i="1"/>
  <c r="Y63" i="1" s="1"/>
  <c r="N63" i="1"/>
  <c r="X63" i="1" s="1"/>
  <c r="M63" i="1"/>
  <c r="W63" i="1" s="1"/>
  <c r="AC62" i="1"/>
  <c r="AF62" i="1"/>
  <c r="AD62" i="1"/>
  <c r="R62" i="1"/>
  <c r="AB62" i="1" s="1"/>
  <c r="Q62" i="1"/>
  <c r="AA62" i="1" s="1"/>
  <c r="P62" i="1"/>
  <c r="Z62" i="1" s="1"/>
  <c r="O62" i="1"/>
  <c r="Y62" i="1" s="1"/>
  <c r="N62" i="1"/>
  <c r="X62" i="1" s="1"/>
  <c r="M62" i="1"/>
  <c r="W62" i="1" s="1"/>
  <c r="AF61" i="1"/>
  <c r="AD61" i="1"/>
  <c r="AE61" i="1"/>
  <c r="AC61" i="1"/>
  <c r="R61" i="1"/>
  <c r="AB61" i="1" s="1"/>
  <c r="Q61" i="1"/>
  <c r="AA61" i="1" s="1"/>
  <c r="P61" i="1"/>
  <c r="Z61" i="1" s="1"/>
  <c r="O61" i="1"/>
  <c r="Y61" i="1" s="1"/>
  <c r="N61" i="1"/>
  <c r="X61" i="1" s="1"/>
  <c r="M61" i="1"/>
  <c r="W61" i="1" s="1"/>
  <c r="AC60" i="1"/>
  <c r="AF60" i="1"/>
  <c r="AD60" i="1"/>
  <c r="R60" i="1"/>
  <c r="AB60" i="1" s="1"/>
  <c r="Q60" i="1"/>
  <c r="AA60" i="1" s="1"/>
  <c r="P60" i="1"/>
  <c r="Z60" i="1" s="1"/>
  <c r="O60" i="1"/>
  <c r="Y60" i="1" s="1"/>
  <c r="N60" i="1"/>
  <c r="X60" i="1" s="1"/>
  <c r="M60" i="1"/>
  <c r="W60" i="1" s="1"/>
  <c r="AF59" i="1"/>
  <c r="AD59" i="1"/>
  <c r="Y59" i="1"/>
  <c r="AE59" i="1"/>
  <c r="AC59" i="1"/>
  <c r="R59" i="1"/>
  <c r="AB59" i="1" s="1"/>
  <c r="Q59" i="1"/>
  <c r="AA59" i="1" s="1"/>
  <c r="P59" i="1"/>
  <c r="Z59" i="1" s="1"/>
  <c r="O59" i="1"/>
  <c r="N59" i="1"/>
  <c r="X59" i="1" s="1"/>
  <c r="M59" i="1"/>
  <c r="W59" i="1" s="1"/>
  <c r="AD58" i="1"/>
  <c r="AC58" i="1"/>
  <c r="AF58" i="1"/>
  <c r="R58" i="1"/>
  <c r="AB58" i="1" s="1"/>
  <c r="Q58" i="1"/>
  <c r="AA58" i="1" s="1"/>
  <c r="P58" i="1"/>
  <c r="Z58" i="1" s="1"/>
  <c r="O58" i="1"/>
  <c r="Y58" i="1" s="1"/>
  <c r="N58" i="1"/>
  <c r="X58" i="1" s="1"/>
  <c r="M58" i="1"/>
  <c r="W58" i="1" s="1"/>
  <c r="AD57" i="1"/>
  <c r="AC57" i="1"/>
  <c r="R57" i="1"/>
  <c r="AB57" i="1" s="1"/>
  <c r="Q57" i="1"/>
  <c r="AA57" i="1" s="1"/>
  <c r="P57" i="1"/>
  <c r="Z57" i="1" s="1"/>
  <c r="O57" i="1"/>
  <c r="Y57" i="1" s="1"/>
  <c r="N57" i="1"/>
  <c r="X57" i="1" s="1"/>
  <c r="M57" i="1"/>
  <c r="W57" i="1" s="1"/>
  <c r="AD56" i="1"/>
  <c r="AF56" i="1"/>
  <c r="AC56" i="1"/>
  <c r="R56" i="1"/>
  <c r="AB56" i="1" s="1"/>
  <c r="Q56" i="1"/>
  <c r="AA56" i="1" s="1"/>
  <c r="P56" i="1"/>
  <c r="Z56" i="1" s="1"/>
  <c r="O56" i="1"/>
  <c r="Y56" i="1" s="1"/>
  <c r="N56" i="1"/>
  <c r="X56" i="1" s="1"/>
  <c r="M56" i="1"/>
  <c r="W56" i="1" s="1"/>
  <c r="AD55" i="1"/>
  <c r="AC55" i="1"/>
  <c r="R55" i="1"/>
  <c r="AB55" i="1" s="1"/>
  <c r="Q55" i="1"/>
  <c r="AA55" i="1" s="1"/>
  <c r="P55" i="1"/>
  <c r="Z55" i="1" s="1"/>
  <c r="O55" i="1"/>
  <c r="Y55" i="1" s="1"/>
  <c r="N55" i="1"/>
  <c r="X55" i="1" s="1"/>
  <c r="M55" i="1"/>
  <c r="W55" i="1" s="1"/>
  <c r="AD54" i="1"/>
  <c r="AF54" i="1"/>
  <c r="AC54" i="1"/>
  <c r="R54" i="1"/>
  <c r="AB54" i="1" s="1"/>
  <c r="Q54" i="1"/>
  <c r="AA54" i="1" s="1"/>
  <c r="P54" i="1"/>
  <c r="Z54" i="1" s="1"/>
  <c r="O54" i="1"/>
  <c r="Y54" i="1" s="1"/>
  <c r="N54" i="1"/>
  <c r="X54" i="1" s="1"/>
  <c r="M54" i="1"/>
  <c r="W54" i="1" s="1"/>
  <c r="AF53" i="1"/>
  <c r="AE53" i="1"/>
  <c r="AD53" i="1"/>
  <c r="AC53" i="1"/>
  <c r="R53" i="1"/>
  <c r="AB53" i="1" s="1"/>
  <c r="Q53" i="1"/>
  <c r="AA53" i="1" s="1"/>
  <c r="P53" i="1"/>
  <c r="Z53" i="1" s="1"/>
  <c r="O53" i="1"/>
  <c r="Y53" i="1" s="1"/>
  <c r="N53" i="1"/>
  <c r="X53" i="1" s="1"/>
  <c r="M53" i="1"/>
  <c r="W53" i="1" s="1"/>
  <c r="AD52" i="1"/>
  <c r="AC52" i="1"/>
  <c r="AF52" i="1"/>
  <c r="R52" i="1"/>
  <c r="AB52" i="1" s="1"/>
  <c r="Q52" i="1"/>
  <c r="AA52" i="1" s="1"/>
  <c r="P52" i="1"/>
  <c r="Z52" i="1" s="1"/>
  <c r="O52" i="1"/>
  <c r="Y52" i="1" s="1"/>
  <c r="N52" i="1"/>
  <c r="X52" i="1" s="1"/>
  <c r="M52" i="1"/>
  <c r="W52" i="1" s="1"/>
  <c r="AF51" i="1"/>
  <c r="AE51" i="1"/>
  <c r="AD51" i="1"/>
  <c r="AC51" i="1"/>
  <c r="R51" i="1"/>
  <c r="AB51" i="1" s="1"/>
  <c r="Q51" i="1"/>
  <c r="AA51" i="1" s="1"/>
  <c r="P51" i="1"/>
  <c r="Z51" i="1" s="1"/>
  <c r="O51" i="1"/>
  <c r="Y51" i="1" s="1"/>
  <c r="N51" i="1"/>
  <c r="X51" i="1" s="1"/>
  <c r="M51" i="1"/>
  <c r="W51" i="1" s="1"/>
  <c r="AD50" i="1"/>
  <c r="AC50" i="1"/>
  <c r="AF50" i="1"/>
  <c r="R50" i="1"/>
  <c r="AB50" i="1" s="1"/>
  <c r="Q50" i="1"/>
  <c r="AA50" i="1" s="1"/>
  <c r="P50" i="1"/>
  <c r="Z50" i="1" s="1"/>
  <c r="O50" i="1"/>
  <c r="Y50" i="1" s="1"/>
  <c r="N50" i="1"/>
  <c r="X50" i="1" s="1"/>
  <c r="M50" i="1"/>
  <c r="W50" i="1" s="1"/>
  <c r="AE49" i="1"/>
  <c r="AD49" i="1"/>
  <c r="AC49" i="1"/>
  <c r="R49" i="1"/>
  <c r="AB49" i="1" s="1"/>
  <c r="Q49" i="1"/>
  <c r="AA49" i="1" s="1"/>
  <c r="P49" i="1"/>
  <c r="Z49" i="1" s="1"/>
  <c r="O49" i="1"/>
  <c r="Y49" i="1" s="1"/>
  <c r="N49" i="1"/>
  <c r="X49" i="1" s="1"/>
  <c r="M49" i="1"/>
  <c r="W49" i="1" s="1"/>
  <c r="AD48" i="1"/>
  <c r="AF48" i="1"/>
  <c r="AC48" i="1"/>
  <c r="R48" i="1"/>
  <c r="AB48" i="1" s="1"/>
  <c r="Q48" i="1"/>
  <c r="AA48" i="1" s="1"/>
  <c r="P48" i="1"/>
  <c r="Z48" i="1" s="1"/>
  <c r="O48" i="1"/>
  <c r="Y48" i="1" s="1"/>
  <c r="N48" i="1"/>
  <c r="X48" i="1" s="1"/>
  <c r="M48" i="1"/>
  <c r="W48" i="1" s="1"/>
  <c r="AF47" i="1"/>
  <c r="AD47" i="1"/>
  <c r="AE47" i="1"/>
  <c r="AC47" i="1"/>
  <c r="R47" i="1"/>
  <c r="AB47" i="1" s="1"/>
  <c r="Q47" i="1"/>
  <c r="AA47" i="1" s="1"/>
  <c r="P47" i="1"/>
  <c r="Z47" i="1" s="1"/>
  <c r="O47" i="1"/>
  <c r="Y47" i="1" s="1"/>
  <c r="N47" i="1"/>
  <c r="X47" i="1" s="1"/>
  <c r="M47" i="1"/>
  <c r="W47" i="1" s="1"/>
  <c r="AC46" i="1"/>
  <c r="AF46" i="1"/>
  <c r="AD46" i="1"/>
  <c r="R46" i="1"/>
  <c r="AB46" i="1" s="1"/>
  <c r="Q46" i="1"/>
  <c r="AA46" i="1" s="1"/>
  <c r="P46" i="1"/>
  <c r="Z46" i="1" s="1"/>
  <c r="O46" i="1"/>
  <c r="Y46" i="1" s="1"/>
  <c r="N46" i="1"/>
  <c r="X46" i="1" s="1"/>
  <c r="M46" i="1"/>
  <c r="W46" i="1" s="1"/>
  <c r="AF45" i="1"/>
  <c r="AD45" i="1"/>
  <c r="AE45" i="1"/>
  <c r="AC45" i="1"/>
  <c r="R45" i="1"/>
  <c r="AB45" i="1" s="1"/>
  <c r="Q45" i="1"/>
  <c r="AA45" i="1" s="1"/>
  <c r="P45" i="1"/>
  <c r="Z45" i="1" s="1"/>
  <c r="O45" i="1"/>
  <c r="Y45" i="1" s="1"/>
  <c r="N45" i="1"/>
  <c r="X45" i="1" s="1"/>
  <c r="M45" i="1"/>
  <c r="W45" i="1" s="1"/>
  <c r="AC44" i="1"/>
  <c r="AF44" i="1"/>
  <c r="AD44" i="1"/>
  <c r="R44" i="1"/>
  <c r="AB44" i="1" s="1"/>
  <c r="Q44" i="1"/>
  <c r="AA44" i="1" s="1"/>
  <c r="P44" i="1"/>
  <c r="Z44" i="1" s="1"/>
  <c r="O44" i="1"/>
  <c r="Y44" i="1" s="1"/>
  <c r="N44" i="1"/>
  <c r="X44" i="1" s="1"/>
  <c r="M44" i="1"/>
  <c r="W44" i="1" s="1"/>
  <c r="AF43" i="1"/>
  <c r="AE43" i="1"/>
  <c r="AD43" i="1"/>
  <c r="AC43" i="1"/>
  <c r="R43" i="1"/>
  <c r="AB43" i="1" s="1"/>
  <c r="Q43" i="1"/>
  <c r="AA43" i="1" s="1"/>
  <c r="P43" i="1"/>
  <c r="Z43" i="1" s="1"/>
  <c r="O43" i="1"/>
  <c r="Y43" i="1" s="1"/>
  <c r="N43" i="1"/>
  <c r="X43" i="1" s="1"/>
  <c r="M43" i="1"/>
  <c r="W43" i="1" s="1"/>
  <c r="AD42" i="1"/>
  <c r="AC42" i="1"/>
  <c r="R42" i="1"/>
  <c r="AB42" i="1" s="1"/>
  <c r="Q42" i="1"/>
  <c r="AA42" i="1" s="1"/>
  <c r="P42" i="1"/>
  <c r="Z42" i="1" s="1"/>
  <c r="O42" i="1"/>
  <c r="Y42" i="1" s="1"/>
  <c r="N42" i="1"/>
  <c r="X42" i="1" s="1"/>
  <c r="M42" i="1"/>
  <c r="W42" i="1" s="1"/>
  <c r="AD41" i="1"/>
  <c r="AC41" i="1"/>
  <c r="R41" i="1"/>
  <c r="AB41" i="1" s="1"/>
  <c r="Q41" i="1"/>
  <c r="AA41" i="1" s="1"/>
  <c r="P41" i="1"/>
  <c r="Z41" i="1" s="1"/>
  <c r="O41" i="1"/>
  <c r="Y41" i="1" s="1"/>
  <c r="N41" i="1"/>
  <c r="X41" i="1" s="1"/>
  <c r="M41" i="1"/>
  <c r="W41" i="1" s="1"/>
  <c r="AD40" i="1"/>
  <c r="AC40" i="1"/>
  <c r="R40" i="1"/>
  <c r="AB40" i="1" s="1"/>
  <c r="Q40" i="1"/>
  <c r="AA40" i="1" s="1"/>
  <c r="P40" i="1"/>
  <c r="Z40" i="1" s="1"/>
  <c r="O40" i="1"/>
  <c r="Y40" i="1" s="1"/>
  <c r="N40" i="1"/>
  <c r="X40" i="1" s="1"/>
  <c r="M40" i="1"/>
  <c r="W40" i="1" s="1"/>
  <c r="AD39" i="1"/>
  <c r="AC39" i="1"/>
  <c r="R39" i="1"/>
  <c r="AB39" i="1" s="1"/>
  <c r="Q39" i="1"/>
  <c r="AA39" i="1" s="1"/>
  <c r="P39" i="1"/>
  <c r="Z39" i="1" s="1"/>
  <c r="O39" i="1"/>
  <c r="Y39" i="1" s="1"/>
  <c r="N39" i="1"/>
  <c r="X39" i="1" s="1"/>
  <c r="M39" i="1"/>
  <c r="W39" i="1" s="1"/>
  <c r="AD38" i="1"/>
  <c r="AC38" i="1"/>
  <c r="R38" i="1"/>
  <c r="AB38" i="1" s="1"/>
  <c r="Q38" i="1"/>
  <c r="AA38" i="1" s="1"/>
  <c r="P38" i="1"/>
  <c r="Z38" i="1" s="1"/>
  <c r="O38" i="1"/>
  <c r="Y38" i="1" s="1"/>
  <c r="N38" i="1"/>
  <c r="X38" i="1" s="1"/>
  <c r="M38" i="1"/>
  <c r="W38" i="1" s="1"/>
  <c r="AF37" i="1"/>
  <c r="AD37" i="1"/>
  <c r="AE37" i="1"/>
  <c r="AC37" i="1"/>
  <c r="R37" i="1"/>
  <c r="AB37" i="1" s="1"/>
  <c r="Q37" i="1"/>
  <c r="AA37" i="1" s="1"/>
  <c r="P37" i="1"/>
  <c r="Z37" i="1" s="1"/>
  <c r="O37" i="1"/>
  <c r="Y37" i="1" s="1"/>
  <c r="N37" i="1"/>
  <c r="X37" i="1" s="1"/>
  <c r="M37" i="1"/>
  <c r="W37" i="1" s="1"/>
  <c r="AD36" i="1"/>
  <c r="AC36" i="1"/>
  <c r="R36" i="1"/>
  <c r="AB36" i="1" s="1"/>
  <c r="Q36" i="1"/>
  <c r="AA36" i="1" s="1"/>
  <c r="P36" i="1"/>
  <c r="Z36" i="1" s="1"/>
  <c r="O36" i="1"/>
  <c r="Y36" i="1" s="1"/>
  <c r="N36" i="1"/>
  <c r="X36" i="1" s="1"/>
  <c r="M36" i="1"/>
  <c r="W36" i="1" s="1"/>
  <c r="AF35" i="1"/>
  <c r="AE35" i="1"/>
  <c r="AD35" i="1"/>
  <c r="AC35" i="1"/>
  <c r="R35" i="1"/>
  <c r="AB35" i="1" s="1"/>
  <c r="Q35" i="1"/>
  <c r="AA35" i="1" s="1"/>
  <c r="P35" i="1"/>
  <c r="Z35" i="1" s="1"/>
  <c r="O35" i="1"/>
  <c r="Y35" i="1" s="1"/>
  <c r="N35" i="1"/>
  <c r="X35" i="1" s="1"/>
  <c r="M35" i="1"/>
  <c r="W35" i="1" s="1"/>
  <c r="AC34" i="1"/>
  <c r="AD34" i="1"/>
  <c r="R34" i="1"/>
  <c r="AB34" i="1" s="1"/>
  <c r="Q34" i="1"/>
  <c r="AA34" i="1" s="1"/>
  <c r="P34" i="1"/>
  <c r="Z34" i="1" s="1"/>
  <c r="O34" i="1"/>
  <c r="Y34" i="1" s="1"/>
  <c r="N34" i="1"/>
  <c r="X34" i="1" s="1"/>
  <c r="M34" i="1"/>
  <c r="W34" i="1" s="1"/>
  <c r="AF33" i="1"/>
  <c r="AE33" i="1"/>
  <c r="AD33" i="1"/>
  <c r="AC33" i="1"/>
  <c r="R33" i="1"/>
  <c r="AB33" i="1" s="1"/>
  <c r="Q33" i="1"/>
  <c r="AA33" i="1" s="1"/>
  <c r="P33" i="1"/>
  <c r="Z33" i="1" s="1"/>
  <c r="O33" i="1"/>
  <c r="Y33" i="1" s="1"/>
  <c r="N33" i="1"/>
  <c r="X33" i="1" s="1"/>
  <c r="M33" i="1"/>
  <c r="W33" i="1" s="1"/>
  <c r="AC32" i="1"/>
  <c r="AD32" i="1"/>
  <c r="R32" i="1"/>
  <c r="AB32" i="1" s="1"/>
  <c r="Q32" i="1"/>
  <c r="AA32" i="1" s="1"/>
  <c r="P32" i="1"/>
  <c r="Z32" i="1" s="1"/>
  <c r="O32" i="1"/>
  <c r="Y32" i="1" s="1"/>
  <c r="N32" i="1"/>
  <c r="X32" i="1" s="1"/>
  <c r="M32" i="1"/>
  <c r="W32" i="1" s="1"/>
  <c r="AF31" i="1"/>
  <c r="AD31" i="1"/>
  <c r="AE31" i="1"/>
  <c r="AC31" i="1"/>
  <c r="R31" i="1"/>
  <c r="AB31" i="1" s="1"/>
  <c r="Q31" i="1"/>
  <c r="AA31" i="1" s="1"/>
  <c r="P31" i="1"/>
  <c r="Z31" i="1" s="1"/>
  <c r="O31" i="1"/>
  <c r="Y31" i="1" s="1"/>
  <c r="N31" i="1"/>
  <c r="X31" i="1" s="1"/>
  <c r="M31" i="1"/>
  <c r="W31" i="1" s="1"/>
  <c r="AD30" i="1"/>
  <c r="AC30" i="1"/>
  <c r="R30" i="1"/>
  <c r="AB30" i="1" s="1"/>
  <c r="Q30" i="1"/>
  <c r="AA30" i="1" s="1"/>
  <c r="P30" i="1"/>
  <c r="Z30" i="1" s="1"/>
  <c r="O30" i="1"/>
  <c r="Y30" i="1" s="1"/>
  <c r="N30" i="1"/>
  <c r="X30" i="1" s="1"/>
  <c r="M30" i="1"/>
  <c r="W30" i="1" s="1"/>
  <c r="AD29" i="1"/>
  <c r="AC29" i="1"/>
  <c r="R29" i="1"/>
  <c r="AB29" i="1" s="1"/>
  <c r="Q29" i="1"/>
  <c r="AA29" i="1" s="1"/>
  <c r="P29" i="1"/>
  <c r="Z29" i="1" s="1"/>
  <c r="O29" i="1"/>
  <c r="Y29" i="1" s="1"/>
  <c r="N29" i="1"/>
  <c r="X29" i="1" s="1"/>
  <c r="M29" i="1"/>
  <c r="W29" i="1" s="1"/>
  <c r="AC28" i="1"/>
  <c r="AD28" i="1"/>
  <c r="R28" i="1"/>
  <c r="AB28" i="1" s="1"/>
  <c r="Q28" i="1"/>
  <c r="AA28" i="1" s="1"/>
  <c r="P28" i="1"/>
  <c r="Z28" i="1" s="1"/>
  <c r="O28" i="1"/>
  <c r="Y28" i="1" s="1"/>
  <c r="N28" i="1"/>
  <c r="X28" i="1" s="1"/>
  <c r="M28" i="1"/>
  <c r="W28" i="1" s="1"/>
  <c r="AD27" i="1"/>
  <c r="AC27" i="1"/>
  <c r="R27" i="1"/>
  <c r="AB27" i="1" s="1"/>
  <c r="Q27" i="1"/>
  <c r="AA27" i="1" s="1"/>
  <c r="P27" i="1"/>
  <c r="Z27" i="1" s="1"/>
  <c r="O27" i="1"/>
  <c r="Y27" i="1" s="1"/>
  <c r="N27" i="1"/>
  <c r="X27" i="1" s="1"/>
  <c r="M27" i="1"/>
  <c r="W27" i="1" s="1"/>
  <c r="AD26" i="1"/>
  <c r="AC26" i="1"/>
  <c r="R26" i="1"/>
  <c r="AB26" i="1" s="1"/>
  <c r="Q26" i="1"/>
  <c r="AA26" i="1" s="1"/>
  <c r="P26" i="1"/>
  <c r="Z26" i="1" s="1"/>
  <c r="O26" i="1"/>
  <c r="Y26" i="1" s="1"/>
  <c r="N26" i="1"/>
  <c r="X26" i="1" s="1"/>
  <c r="M26" i="1"/>
  <c r="W26" i="1" s="1"/>
  <c r="AD25" i="1"/>
  <c r="AC25" i="1"/>
  <c r="R25" i="1"/>
  <c r="AB25" i="1" s="1"/>
  <c r="Q25" i="1"/>
  <c r="AA25" i="1" s="1"/>
  <c r="P25" i="1"/>
  <c r="Z25" i="1" s="1"/>
  <c r="O25" i="1"/>
  <c r="Y25" i="1" s="1"/>
  <c r="N25" i="1"/>
  <c r="X25" i="1" s="1"/>
  <c r="M25" i="1"/>
  <c r="W25" i="1" s="1"/>
  <c r="AC24" i="1"/>
  <c r="AD24" i="1"/>
  <c r="R24" i="1"/>
  <c r="AB24" i="1" s="1"/>
  <c r="Q24" i="1"/>
  <c r="AA24" i="1" s="1"/>
  <c r="P24" i="1"/>
  <c r="Z24" i="1" s="1"/>
  <c r="O24" i="1"/>
  <c r="Y24" i="1" s="1"/>
  <c r="N24" i="1"/>
  <c r="X24" i="1" s="1"/>
  <c r="M24" i="1"/>
  <c r="W24" i="1" s="1"/>
  <c r="AF23" i="1"/>
  <c r="AE23" i="1"/>
  <c r="AD23" i="1"/>
  <c r="AC23" i="1"/>
  <c r="R23" i="1"/>
  <c r="AB23" i="1" s="1"/>
  <c r="Q23" i="1"/>
  <c r="AA23" i="1" s="1"/>
  <c r="P23" i="1"/>
  <c r="Z23" i="1" s="1"/>
  <c r="O23" i="1"/>
  <c r="Y23" i="1" s="1"/>
  <c r="N23" i="1"/>
  <c r="X23" i="1" s="1"/>
  <c r="M23" i="1"/>
  <c r="W23" i="1" s="1"/>
  <c r="AD22" i="1"/>
  <c r="AC22" i="1"/>
  <c r="R22" i="1"/>
  <c r="AB22" i="1" s="1"/>
  <c r="Q22" i="1"/>
  <c r="AA22" i="1" s="1"/>
  <c r="P22" i="1"/>
  <c r="Z22" i="1" s="1"/>
  <c r="O22" i="1"/>
  <c r="Y22" i="1" s="1"/>
  <c r="N22" i="1"/>
  <c r="X22" i="1" s="1"/>
  <c r="M22" i="1"/>
  <c r="W22" i="1" s="1"/>
  <c r="AF21" i="1"/>
  <c r="AE21" i="1"/>
  <c r="AD21" i="1"/>
  <c r="AC21" i="1"/>
  <c r="R21" i="1"/>
  <c r="AB21" i="1" s="1"/>
  <c r="Q21" i="1"/>
  <c r="AA21" i="1" s="1"/>
  <c r="P21" i="1"/>
  <c r="Z21" i="1" s="1"/>
  <c r="O21" i="1"/>
  <c r="Y21" i="1" s="1"/>
  <c r="N21" i="1"/>
  <c r="X21" i="1" s="1"/>
  <c r="M21" i="1"/>
  <c r="W21" i="1" s="1"/>
  <c r="AC20" i="1"/>
  <c r="AD20" i="1"/>
  <c r="R20" i="1"/>
  <c r="AB20" i="1" s="1"/>
  <c r="Q20" i="1"/>
  <c r="AA20" i="1" s="1"/>
  <c r="P20" i="1"/>
  <c r="Z20" i="1" s="1"/>
  <c r="O20" i="1"/>
  <c r="Y20" i="1" s="1"/>
  <c r="N20" i="1"/>
  <c r="X20" i="1" s="1"/>
  <c r="M20" i="1"/>
  <c r="W20" i="1" s="1"/>
  <c r="AE19" i="1"/>
  <c r="AD19" i="1"/>
  <c r="AC19" i="1"/>
  <c r="R19" i="1"/>
  <c r="AB19" i="1" s="1"/>
  <c r="Q19" i="1"/>
  <c r="AA19" i="1" s="1"/>
  <c r="P19" i="1"/>
  <c r="Z19" i="1" s="1"/>
  <c r="O19" i="1"/>
  <c r="Y19" i="1" s="1"/>
  <c r="N19" i="1"/>
  <c r="X19" i="1" s="1"/>
  <c r="M19" i="1"/>
  <c r="W19" i="1" s="1"/>
  <c r="AC18" i="1"/>
  <c r="AD18" i="1"/>
  <c r="R18" i="1"/>
  <c r="AB18" i="1" s="1"/>
  <c r="Q18" i="1"/>
  <c r="AA18" i="1" s="1"/>
  <c r="P18" i="1"/>
  <c r="Z18" i="1" s="1"/>
  <c r="O18" i="1"/>
  <c r="Y18" i="1" s="1"/>
  <c r="N18" i="1"/>
  <c r="X18" i="1" s="1"/>
  <c r="M18" i="1"/>
  <c r="W18" i="1" s="1"/>
  <c r="AF17" i="1"/>
  <c r="AE17" i="1"/>
  <c r="AD17" i="1"/>
  <c r="AC17" i="1"/>
  <c r="R17" i="1"/>
  <c r="AB17" i="1" s="1"/>
  <c r="Q17" i="1"/>
  <c r="AA17" i="1" s="1"/>
  <c r="P17" i="1"/>
  <c r="Z17" i="1" s="1"/>
  <c r="O17" i="1"/>
  <c r="Y17" i="1" s="1"/>
  <c r="N17" i="1"/>
  <c r="X17" i="1" s="1"/>
  <c r="M17" i="1"/>
  <c r="W17" i="1" s="1"/>
  <c r="AD16" i="1"/>
  <c r="AF16" i="1"/>
  <c r="AC16" i="1"/>
  <c r="R16" i="1"/>
  <c r="AB16" i="1" s="1"/>
  <c r="Q16" i="1"/>
  <c r="AA16" i="1" s="1"/>
  <c r="P16" i="1"/>
  <c r="Z16" i="1" s="1"/>
  <c r="O16" i="1"/>
  <c r="Y16" i="1" s="1"/>
  <c r="N16" i="1"/>
  <c r="X16" i="1" s="1"/>
  <c r="M16" i="1"/>
  <c r="W16" i="1" s="1"/>
  <c r="AD15" i="1"/>
  <c r="AE15" i="1"/>
  <c r="AC15" i="1"/>
  <c r="R15" i="1"/>
  <c r="AB15" i="1" s="1"/>
  <c r="Q15" i="1"/>
  <c r="AA15" i="1" s="1"/>
  <c r="P15" i="1"/>
  <c r="Z15" i="1" s="1"/>
  <c r="O15" i="1"/>
  <c r="Y15" i="1" s="1"/>
  <c r="N15" i="1"/>
  <c r="X15" i="1" s="1"/>
  <c r="M15" i="1"/>
  <c r="W15" i="1" s="1"/>
  <c r="AF14" i="1"/>
  <c r="AD14" i="1"/>
  <c r="AC14" i="1"/>
  <c r="R14" i="1"/>
  <c r="AB14" i="1" s="1"/>
  <c r="Q14" i="1"/>
  <c r="AA14" i="1" s="1"/>
  <c r="P14" i="1"/>
  <c r="Z14" i="1" s="1"/>
  <c r="O14" i="1"/>
  <c r="Y14" i="1" s="1"/>
  <c r="N14" i="1"/>
  <c r="X14" i="1" s="1"/>
  <c r="M14" i="1"/>
  <c r="W14" i="1" s="1"/>
  <c r="AD13" i="1"/>
  <c r="AE13" i="1"/>
  <c r="AC13" i="1"/>
  <c r="R13" i="1"/>
  <c r="AB13" i="1" s="1"/>
  <c r="Q13" i="1"/>
  <c r="AA13" i="1" s="1"/>
  <c r="P13" i="1"/>
  <c r="Z13" i="1" s="1"/>
  <c r="O13" i="1"/>
  <c r="Y13" i="1" s="1"/>
  <c r="N13" i="1"/>
  <c r="X13" i="1" s="1"/>
  <c r="M13" i="1"/>
  <c r="W13" i="1" s="1"/>
  <c r="AF12" i="1"/>
  <c r="AD12" i="1"/>
  <c r="AC12" i="1"/>
  <c r="R12" i="1"/>
  <c r="AB12" i="1" s="1"/>
  <c r="Q12" i="1"/>
  <c r="AA12" i="1" s="1"/>
  <c r="P12" i="1"/>
  <c r="Z12" i="1" s="1"/>
  <c r="O12" i="1"/>
  <c r="Y12" i="1" s="1"/>
  <c r="N12" i="1"/>
  <c r="X12" i="1" s="1"/>
  <c r="M12" i="1"/>
  <c r="W12" i="1" s="1"/>
  <c r="AF11" i="1"/>
  <c r="AD11" i="1"/>
  <c r="AE11" i="1"/>
  <c r="AC11" i="1"/>
  <c r="R11" i="1"/>
  <c r="AB11" i="1" s="1"/>
  <c r="Q11" i="1"/>
  <c r="AA11" i="1" s="1"/>
  <c r="P11" i="1"/>
  <c r="Z11" i="1" s="1"/>
  <c r="O11" i="1"/>
  <c r="Y11" i="1" s="1"/>
  <c r="N11" i="1"/>
  <c r="X11" i="1" s="1"/>
  <c r="M11" i="1"/>
  <c r="W11" i="1" s="1"/>
  <c r="AC10" i="1"/>
  <c r="AF10" i="1"/>
  <c r="AD10" i="1"/>
  <c r="R10" i="1"/>
  <c r="AB10" i="1" s="1"/>
  <c r="Q10" i="1"/>
  <c r="AA10" i="1" s="1"/>
  <c r="P10" i="1"/>
  <c r="Z10" i="1" s="1"/>
  <c r="O10" i="1"/>
  <c r="Y10" i="1" s="1"/>
  <c r="N10" i="1"/>
  <c r="X10" i="1" s="1"/>
  <c r="M10" i="1"/>
  <c r="W10" i="1" s="1"/>
  <c r="AF9" i="1"/>
  <c r="AE9" i="1"/>
  <c r="AD9" i="1"/>
  <c r="AC9" i="1"/>
  <c r="R9" i="1"/>
  <c r="AB9" i="1" s="1"/>
  <c r="Q9" i="1"/>
  <c r="AA9" i="1" s="1"/>
  <c r="P9" i="1"/>
  <c r="Z9" i="1" s="1"/>
  <c r="O9" i="1"/>
  <c r="Y9" i="1" s="1"/>
  <c r="N9" i="1"/>
  <c r="X9" i="1" s="1"/>
  <c r="M9" i="1"/>
  <c r="W9" i="1" s="1"/>
  <c r="AD8" i="1"/>
  <c r="AF8" i="1"/>
  <c r="AC8" i="1"/>
  <c r="R8" i="1"/>
  <c r="AB8" i="1" s="1"/>
  <c r="Q8" i="1"/>
  <c r="AA8" i="1" s="1"/>
  <c r="P8" i="1"/>
  <c r="Z8" i="1" s="1"/>
  <c r="O8" i="1"/>
  <c r="Y8" i="1" s="1"/>
  <c r="N8" i="1"/>
  <c r="X8" i="1" s="1"/>
  <c r="M8" i="1"/>
  <c r="W8" i="1" s="1"/>
  <c r="AD7" i="1"/>
  <c r="AE7" i="1"/>
  <c r="AC7" i="1"/>
  <c r="R7" i="1"/>
  <c r="AB7" i="1" s="1"/>
  <c r="Q7" i="1"/>
  <c r="AA7" i="1" s="1"/>
  <c r="P7" i="1"/>
  <c r="Z7" i="1" s="1"/>
  <c r="O7" i="1"/>
  <c r="Y7" i="1" s="1"/>
  <c r="N7" i="1"/>
  <c r="X7" i="1" s="1"/>
  <c r="M7" i="1"/>
  <c r="W7" i="1" s="1"/>
  <c r="AF6" i="1"/>
  <c r="AD6" i="1"/>
  <c r="AC6" i="1"/>
  <c r="R6" i="1"/>
  <c r="AB6" i="1" s="1"/>
  <c r="Q6" i="1"/>
  <c r="AA6" i="1" s="1"/>
  <c r="P6" i="1"/>
  <c r="Z6" i="1" s="1"/>
  <c r="O6" i="1"/>
  <c r="Y6" i="1" s="1"/>
  <c r="N6" i="1"/>
  <c r="X6" i="1" s="1"/>
  <c r="M6" i="1"/>
  <c r="W6" i="1" s="1"/>
  <c r="AE5" i="1"/>
  <c r="AD5" i="1"/>
  <c r="AC5" i="1"/>
  <c r="R5" i="1"/>
  <c r="AB5" i="1" s="1"/>
  <c r="Q5" i="1"/>
  <c r="AA5" i="1" s="1"/>
  <c r="P5" i="1"/>
  <c r="Z5" i="1" s="1"/>
  <c r="O5" i="1"/>
  <c r="Y5" i="1" s="1"/>
  <c r="N5" i="1"/>
  <c r="X5" i="1" s="1"/>
  <c r="M5" i="1"/>
  <c r="W5" i="1" s="1"/>
  <c r="AD4" i="1"/>
  <c r="AC4" i="1"/>
  <c r="R4" i="1"/>
  <c r="AB4" i="1" s="1"/>
  <c r="Q4" i="1"/>
  <c r="AA4" i="1" s="1"/>
  <c r="P4" i="1"/>
  <c r="Z4" i="1" s="1"/>
  <c r="O4" i="1"/>
  <c r="Y4" i="1" s="1"/>
  <c r="N4" i="1"/>
  <c r="X4" i="1" s="1"/>
  <c r="M4" i="1"/>
  <c r="W4" i="1" s="1"/>
  <c r="AF19" i="1" l="1"/>
  <c r="AE27" i="1"/>
  <c r="AF27" i="1"/>
  <c r="AF97" i="1"/>
  <c r="AE97" i="1"/>
  <c r="AF196" i="1"/>
  <c r="AE196" i="1"/>
  <c r="AE41" i="1"/>
  <c r="AF41" i="1"/>
  <c r="AF194" i="1"/>
  <c r="AE194" i="1"/>
  <c r="AF267" i="1"/>
  <c r="AE267" i="1"/>
  <c r="AE29" i="1"/>
  <c r="AF29" i="1"/>
  <c r="AE55" i="1"/>
  <c r="AF55" i="1"/>
  <c r="AE25" i="1"/>
  <c r="AF25" i="1"/>
  <c r="AF79" i="1"/>
  <c r="AE79" i="1"/>
  <c r="AF185" i="1"/>
  <c r="AE185" i="1"/>
  <c r="AE57" i="1"/>
  <c r="AF57" i="1"/>
  <c r="AE4" i="1"/>
  <c r="AF7" i="1"/>
  <c r="AF15" i="1"/>
  <c r="AE39" i="1"/>
  <c r="AF39" i="1"/>
  <c r="AF109" i="1"/>
  <c r="AE109" i="1"/>
  <c r="AF290" i="1"/>
  <c r="AE290" i="1"/>
  <c r="AF89" i="1"/>
  <c r="AE89" i="1"/>
  <c r="AF13" i="1"/>
  <c r="AF5" i="1"/>
  <c r="AF49" i="1"/>
  <c r="AF285" i="1"/>
  <c r="AE285" i="1"/>
  <c r="AF253" i="1"/>
  <c r="AE253" i="1"/>
  <c r="AF299" i="1"/>
  <c r="AE299" i="1"/>
  <c r="AF303" i="1"/>
  <c r="AE303" i="1"/>
  <c r="AF192" i="1"/>
  <c r="AE192" i="1"/>
  <c r="AF245" i="1"/>
  <c r="AE245" i="1"/>
  <c r="AF250" i="1"/>
  <c r="AE250" i="1"/>
  <c r="AE257" i="1"/>
  <c r="AF257" i="1"/>
  <c r="AF283" i="1"/>
  <c r="AE283" i="1"/>
  <c r="AE131" i="1"/>
  <c r="AF133" i="1"/>
  <c r="AF135" i="1"/>
  <c r="AF137" i="1"/>
  <c r="AF139" i="1"/>
  <c r="AF141" i="1"/>
  <c r="AF143" i="1"/>
  <c r="AF145" i="1"/>
  <c r="AF147" i="1"/>
  <c r="AF149" i="1"/>
  <c r="AF151" i="1"/>
  <c r="AF153" i="1"/>
  <c r="AF155" i="1"/>
  <c r="AF157" i="1"/>
  <c r="AF159" i="1"/>
  <c r="AF201" i="1"/>
  <c r="AE201" i="1"/>
  <c r="AF203" i="1"/>
  <c r="AE203" i="1"/>
  <c r="AF83" i="1"/>
  <c r="AE83" i="1"/>
  <c r="AF237" i="1"/>
  <c r="AE237" i="1"/>
  <c r="AF242" i="1"/>
  <c r="AE242" i="1"/>
  <c r="AF277" i="1"/>
  <c r="AE277" i="1"/>
  <c r="AE197" i="1"/>
  <c r="AF229" i="1"/>
  <c r="AE229" i="1"/>
  <c r="AF234" i="1"/>
  <c r="AE234" i="1"/>
  <c r="AE323" i="1"/>
  <c r="AF323" i="1"/>
  <c r="AF266" i="1"/>
  <c r="AE266" i="1"/>
  <c r="AF271" i="1"/>
  <c r="AE271" i="1"/>
  <c r="AF340" i="1"/>
  <c r="AE340" i="1"/>
  <c r="AE87" i="1"/>
  <c r="AE91" i="1"/>
  <c r="AE95" i="1"/>
  <c r="AE99" i="1"/>
  <c r="AE103" i="1"/>
  <c r="AE107" i="1"/>
  <c r="AE111" i="1"/>
  <c r="AE127" i="1"/>
  <c r="AF282" i="1"/>
  <c r="AE282" i="1"/>
  <c r="AF274" i="1"/>
  <c r="AE274" i="1"/>
  <c r="AF293" i="1"/>
  <c r="AE293" i="1"/>
  <c r="AF298" i="1"/>
  <c r="AE298" i="1"/>
  <c r="AE421" i="1"/>
  <c r="AF421" i="1"/>
  <c r="AE426" i="1"/>
  <c r="AF426" i="1"/>
  <c r="AE270" i="1"/>
  <c r="AF305" i="1"/>
  <c r="AE305" i="1"/>
  <c r="AE390" i="1"/>
  <c r="AF390" i="1"/>
  <c r="AE441" i="1"/>
  <c r="AF441" i="1"/>
  <c r="AE447" i="1"/>
  <c r="AF447" i="1"/>
  <c r="AE186" i="1"/>
  <c r="AE187" i="1"/>
  <c r="AE268" i="1"/>
  <c r="AE279" i="1"/>
  <c r="AE396" i="1"/>
  <c r="AF396" i="1"/>
  <c r="AE401" i="1"/>
  <c r="AF401" i="1"/>
  <c r="AE230" i="1"/>
  <c r="AE238" i="1"/>
  <c r="AE246" i="1"/>
  <c r="AE254" i="1"/>
  <c r="AE272" i="1"/>
  <c r="AE286" i="1"/>
  <c r="AE294" i="1"/>
  <c r="AE341" i="1"/>
  <c r="AF341" i="1"/>
  <c r="AF348" i="1"/>
  <c r="AE348" i="1"/>
  <c r="AE278" i="1"/>
  <c r="AE301" i="1"/>
  <c r="AF304" i="1"/>
  <c r="AE304" i="1"/>
  <c r="AE384" i="1"/>
  <c r="AF384" i="1"/>
  <c r="AE404" i="1"/>
  <c r="AF404" i="1"/>
  <c r="AE420" i="1"/>
  <c r="AF420" i="1"/>
  <c r="AE431" i="1"/>
  <c r="AF431" i="1"/>
  <c r="AE349" i="1"/>
  <c r="AF349" i="1"/>
  <c r="AE356" i="1"/>
  <c r="AF356" i="1"/>
  <c r="AE457" i="1"/>
  <c r="AF457" i="1"/>
  <c r="AF345" i="1"/>
  <c r="AF353" i="1"/>
  <c r="AF374" i="1"/>
  <c r="AF394" i="1"/>
  <c r="AF418" i="1"/>
  <c r="AF439" i="1"/>
  <c r="AF455" i="1"/>
  <c r="AF380" i="1"/>
  <c r="AF386" i="1"/>
  <c r="AF329" i="1"/>
  <c r="AF443" i="1"/>
  <c r="AF459" i="1"/>
  <c r="AE342" i="1"/>
  <c r="AE350" i="1"/>
  <c r="AF437" i="1"/>
  <c r="AF453" i="1"/>
  <c r="AF398" i="1"/>
  <c r="AF406" i="1"/>
  <c r="AF327" i="1"/>
  <c r="AF395" i="1"/>
  <c r="AF403" i="1"/>
  <c r="AF30" i="1"/>
  <c r="AE30" i="1"/>
  <c r="AE6" i="1"/>
  <c r="AE8" i="1"/>
  <c r="AE10" i="1"/>
  <c r="AE12" i="1"/>
  <c r="AE14" i="1"/>
  <c r="AE16" i="1"/>
  <c r="AF24" i="1"/>
  <c r="AE24" i="1"/>
  <c r="AF40" i="1"/>
  <c r="AE40" i="1"/>
  <c r="AF18" i="1"/>
  <c r="AE18" i="1"/>
  <c r="AF34" i="1"/>
  <c r="AE34" i="1"/>
  <c r="AF28" i="1"/>
  <c r="AE28" i="1"/>
  <c r="AF22" i="1"/>
  <c r="AE22" i="1"/>
  <c r="AF38" i="1"/>
  <c r="AE38" i="1"/>
  <c r="AF32" i="1"/>
  <c r="AE32" i="1"/>
  <c r="AF26" i="1"/>
  <c r="AE26" i="1"/>
  <c r="AF42" i="1"/>
  <c r="AE42" i="1"/>
  <c r="AF20" i="1"/>
  <c r="AE20" i="1"/>
  <c r="AF36" i="1"/>
  <c r="AE36" i="1"/>
  <c r="AF120" i="1"/>
  <c r="AF128" i="1"/>
  <c r="AE128" i="1"/>
  <c r="AF130" i="1"/>
  <c r="AE130" i="1"/>
  <c r="AF132" i="1"/>
  <c r="AE132" i="1"/>
  <c r="AF134" i="1"/>
  <c r="AE134" i="1"/>
  <c r="AF136" i="1"/>
  <c r="AE136" i="1"/>
  <c r="AF138" i="1"/>
  <c r="AE138" i="1"/>
  <c r="AF140" i="1"/>
  <c r="AE140" i="1"/>
  <c r="AF142" i="1"/>
  <c r="AE142" i="1"/>
  <c r="AE117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4" i="1"/>
  <c r="AE76" i="1"/>
  <c r="AE78" i="1"/>
  <c r="AE80" i="1"/>
  <c r="AE82" i="1"/>
  <c r="AE84" i="1"/>
  <c r="AE86" i="1"/>
  <c r="AE88" i="1"/>
  <c r="AE90" i="1"/>
  <c r="AE92" i="1"/>
  <c r="AE94" i="1"/>
  <c r="AE96" i="1"/>
  <c r="AE98" i="1"/>
  <c r="AE100" i="1"/>
  <c r="AE102" i="1"/>
  <c r="AE104" i="1"/>
  <c r="AE106" i="1"/>
  <c r="AE108" i="1"/>
  <c r="AE110" i="1"/>
  <c r="AE112" i="1"/>
  <c r="AF114" i="1"/>
  <c r="AF122" i="1"/>
  <c r="AE115" i="1"/>
  <c r="AF118" i="1"/>
  <c r="AF124" i="1"/>
  <c r="AF126" i="1"/>
  <c r="AE162" i="1"/>
  <c r="AE170" i="1"/>
  <c r="AE178" i="1"/>
  <c r="AE163" i="1"/>
  <c r="AE171" i="1"/>
  <c r="AE179" i="1"/>
  <c r="AE164" i="1"/>
  <c r="AE172" i="1"/>
  <c r="AE180" i="1"/>
  <c r="AE181" i="1"/>
  <c r="AE182" i="1"/>
  <c r="AE184" i="1"/>
  <c r="AE165" i="1"/>
  <c r="AE173" i="1"/>
  <c r="AE166" i="1"/>
  <c r="AE174" i="1"/>
  <c r="AE144" i="1"/>
  <c r="AE146" i="1"/>
  <c r="AE148" i="1"/>
  <c r="AE150" i="1"/>
  <c r="AE152" i="1"/>
  <c r="AE154" i="1"/>
  <c r="AE156" i="1"/>
  <c r="AE158" i="1"/>
  <c r="AE160" i="1"/>
  <c r="AE167" i="1"/>
  <c r="AE175" i="1"/>
  <c r="AE168" i="1"/>
  <c r="AE176" i="1"/>
  <c r="AE161" i="1"/>
  <c r="AE169" i="1"/>
  <c r="AE177" i="1"/>
  <c r="AE262" i="1"/>
  <c r="AE273" i="1"/>
  <c r="AE263" i="1"/>
  <c r="AE264" i="1"/>
  <c r="AE265" i="1"/>
  <c r="AE255" i="1"/>
  <c r="AE258" i="1"/>
  <c r="AE259" i="1"/>
  <c r="AE260" i="1"/>
  <c r="AE275" i="1"/>
  <c r="AE256" i="1"/>
  <c r="AE261" i="1"/>
  <c r="AE312" i="1"/>
  <c r="AF313" i="1"/>
  <c r="AE314" i="1"/>
  <c r="AF315" i="1"/>
  <c r="AE310" i="1"/>
  <c r="AE316" i="1"/>
  <c r="AF317" i="1"/>
  <c r="AE318" i="1"/>
  <c r="AF311" i="1"/>
  <c r="AF319" i="1"/>
  <c r="AE320" i="1"/>
  <c r="AE322" i="1"/>
  <c r="AE324" i="1"/>
  <c r="AE326" i="1"/>
  <c r="AE328" i="1"/>
  <c r="AE330" i="1"/>
  <c r="AF366" i="1"/>
  <c r="AF367" i="1"/>
  <c r="AF360" i="1"/>
  <c r="AF368" i="1"/>
  <c r="AE357" i="1"/>
  <c r="AF361" i="1"/>
  <c r="AF369" i="1"/>
  <c r="AE423" i="1"/>
  <c r="AF423" i="1"/>
  <c r="AF362" i="1"/>
  <c r="AF370" i="1"/>
  <c r="AF379" i="1"/>
  <c r="AE379" i="1"/>
  <c r="AF363" i="1"/>
  <c r="AF371" i="1"/>
  <c r="AF377" i="1"/>
  <c r="AE377" i="1"/>
  <c r="AF358" i="1"/>
  <c r="AF364" i="1"/>
  <c r="AF372" i="1"/>
  <c r="AF375" i="1"/>
  <c r="AE375" i="1"/>
  <c r="AE415" i="1"/>
  <c r="AF415" i="1"/>
  <c r="AF365" i="1"/>
  <c r="AF373" i="1"/>
  <c r="AE373" i="1"/>
  <c r="AF430" i="1"/>
  <c r="AE430" i="1"/>
  <c r="AF446" i="1"/>
  <c r="AE446" i="1"/>
  <c r="AF462" i="1"/>
  <c r="AE462" i="1"/>
  <c r="AF410" i="1"/>
  <c r="AF411" i="1"/>
  <c r="AF412" i="1"/>
  <c r="AF440" i="1"/>
  <c r="AE440" i="1"/>
  <c r="AF456" i="1"/>
  <c r="AE456" i="1"/>
  <c r="AF419" i="1"/>
  <c r="AF427" i="1"/>
  <c r="AF434" i="1"/>
  <c r="AE434" i="1"/>
  <c r="AF450" i="1"/>
  <c r="AE450" i="1"/>
  <c r="AE381" i="1"/>
  <c r="AE383" i="1"/>
  <c r="AE385" i="1"/>
  <c r="AE387" i="1"/>
  <c r="AE389" i="1"/>
  <c r="AE391" i="1"/>
  <c r="AE393" i="1"/>
  <c r="AF428" i="1"/>
  <c r="AE428" i="1"/>
  <c r="AF444" i="1"/>
  <c r="AE444" i="1"/>
  <c r="AF460" i="1"/>
  <c r="AE460" i="1"/>
  <c r="AF438" i="1"/>
  <c r="AE438" i="1"/>
  <c r="AF454" i="1"/>
  <c r="AE454" i="1"/>
  <c r="AF408" i="1"/>
  <c r="AF432" i="1"/>
  <c r="AE432" i="1"/>
  <c r="AF448" i="1"/>
  <c r="AE448" i="1"/>
  <c r="AF442" i="1"/>
  <c r="AE442" i="1"/>
  <c r="AF458" i="1"/>
  <c r="AE458" i="1"/>
  <c r="AF414" i="1"/>
  <c r="AF422" i="1"/>
  <c r="AF429" i="1"/>
  <c r="AF436" i="1"/>
  <c r="AE436" i="1"/>
  <c r="AF452" i="1"/>
  <c r="AE452" i="1"/>
  <c r="AE463" i="1"/>
</calcChain>
</file>

<file path=xl/sharedStrings.xml><?xml version="1.0" encoding="utf-8"?>
<sst xmlns="http://schemas.openxmlformats.org/spreadsheetml/2006/main" count="1990" uniqueCount="549">
  <si>
    <t>Influenza Death</t>
  </si>
  <si>
    <t>Census</t>
  </si>
  <si>
    <t>Normalized Data</t>
  </si>
  <si>
    <t>StateYear</t>
  </si>
  <si>
    <t>0-14 years</t>
  </si>
  <si>
    <t>15-24 years</t>
  </si>
  <si>
    <t>25-34 years</t>
  </si>
  <si>
    <t>35-44 years</t>
  </si>
  <si>
    <t>45-54 years</t>
  </si>
  <si>
    <t>55-64 years</t>
  </si>
  <si>
    <t>65-74 years</t>
  </si>
  <si>
    <t>75-84 years</t>
  </si>
  <si>
    <t>85+ years</t>
  </si>
  <si>
    <t>Grand Total</t>
  </si>
  <si>
    <t>Sum of 0 to 14 years</t>
  </si>
  <si>
    <t>Sum of 15 to 24 years</t>
  </si>
  <si>
    <t>Sum of 25 to 34 years</t>
  </si>
  <si>
    <t>Sum of 35 to 44 years</t>
  </si>
  <si>
    <t>Sum of 45 to 54 years</t>
  </si>
  <si>
    <t>Sum of 55 to 64 years</t>
  </si>
  <si>
    <t>Sum of 65 to 74 years</t>
  </si>
  <si>
    <t>Sum of 75 to 84 years</t>
  </si>
  <si>
    <t>Sum of 85 years and over</t>
  </si>
  <si>
    <t>Sum of Total population</t>
  </si>
  <si>
    <t>Alabama,2009</t>
  </si>
  <si>
    <t>Alabama,2010</t>
  </si>
  <si>
    <t>Alabama,2011</t>
  </si>
  <si>
    <t>Alabama,2012</t>
  </si>
  <si>
    <t>Alabama,2013</t>
  </si>
  <si>
    <t>Alabama,2014</t>
  </si>
  <si>
    <t>Alabama,2015</t>
  </si>
  <si>
    <t>Alabama,2016</t>
  </si>
  <si>
    <t>Alabama,2017</t>
  </si>
  <si>
    <t>Alaska,2009</t>
  </si>
  <si>
    <t>Alaska,2010</t>
  </si>
  <si>
    <t>Alaska,2011</t>
  </si>
  <si>
    <t>Alaska,2012</t>
  </si>
  <si>
    <t>Alaska,2013</t>
  </si>
  <si>
    <t>Alaska,2014</t>
  </si>
  <si>
    <t>Alaska,2015</t>
  </si>
  <si>
    <t>Alaska,2016</t>
  </si>
  <si>
    <t>Alaska,2017</t>
  </si>
  <si>
    <t>Arizona,2009</t>
  </si>
  <si>
    <t>Arizona,2010</t>
  </si>
  <si>
    <t>Arizona,2011</t>
  </si>
  <si>
    <t>Arizona,2012</t>
  </si>
  <si>
    <t>Arizona,2013</t>
  </si>
  <si>
    <t>Arizona,2014</t>
  </si>
  <si>
    <t>Arizona,2015</t>
  </si>
  <si>
    <t>Arizona,2016</t>
  </si>
  <si>
    <t>Arizona,2017</t>
  </si>
  <si>
    <t>Arkansas,2009</t>
  </si>
  <si>
    <t>Arkansas,2010</t>
  </si>
  <si>
    <t>Arkansas,2011</t>
  </si>
  <si>
    <t>Arkansas,2012</t>
  </si>
  <si>
    <t>Arkansas,2013</t>
  </si>
  <si>
    <t>Arkansas,2014</t>
  </si>
  <si>
    <t>Arkansas,2015</t>
  </si>
  <si>
    <t>Arkansas,2016</t>
  </si>
  <si>
    <t>Arkansas,2017</t>
  </si>
  <si>
    <t>California,2009</t>
  </si>
  <si>
    <t>California,2010</t>
  </si>
  <si>
    <t>California,2011</t>
  </si>
  <si>
    <t>California,2012</t>
  </si>
  <si>
    <t>California,2013</t>
  </si>
  <si>
    <t>California,2014</t>
  </si>
  <si>
    <t>California,2015</t>
  </si>
  <si>
    <t>California,2016</t>
  </si>
  <si>
    <t>California,2017</t>
  </si>
  <si>
    <t>Colorado,2009</t>
  </si>
  <si>
    <t>Colorado,2010</t>
  </si>
  <si>
    <t>Colorado,2011</t>
  </si>
  <si>
    <t>Colorado,2012</t>
  </si>
  <si>
    <t>Colorado,2013</t>
  </si>
  <si>
    <t>Colorado,2014</t>
  </si>
  <si>
    <t>Colorado,2015</t>
  </si>
  <si>
    <t>Colorado,2016</t>
  </si>
  <si>
    <t>Colorado,2017</t>
  </si>
  <si>
    <t>Connecticut,2009</t>
  </si>
  <si>
    <t>Connecticut,2010</t>
  </si>
  <si>
    <t>Connecticut,2011</t>
  </si>
  <si>
    <t>Connecticut,2012</t>
  </si>
  <si>
    <t>Connecticut,2013</t>
  </si>
  <si>
    <t>Connecticut,2014</t>
  </si>
  <si>
    <t>Connecticut,2015</t>
  </si>
  <si>
    <t>Connecticut,2016</t>
  </si>
  <si>
    <t>Connecticut,2017</t>
  </si>
  <si>
    <t>Delaware,2009</t>
  </si>
  <si>
    <t>Delaware,2010</t>
  </si>
  <si>
    <t>Delaware,2011</t>
  </si>
  <si>
    <t>Delaware,2012</t>
  </si>
  <si>
    <t>Delaware,2013</t>
  </si>
  <si>
    <t>Delaware,2014</t>
  </si>
  <si>
    <t>Delaware,2015</t>
  </si>
  <si>
    <t>Delaware,2016</t>
  </si>
  <si>
    <t>Delaware,2017</t>
  </si>
  <si>
    <t>District of Columbia,2009</t>
  </si>
  <si>
    <t>District of Columbia,2010</t>
  </si>
  <si>
    <t>District of Columbia,2011</t>
  </si>
  <si>
    <t>District of Columbia,2012</t>
  </si>
  <si>
    <t>District of Columbia,2013</t>
  </si>
  <si>
    <t>District of Columbia,2014</t>
  </si>
  <si>
    <t>District of Columbia,2015</t>
  </si>
  <si>
    <t>District of Columbia,2016</t>
  </si>
  <si>
    <t>District of Columbia,2017</t>
  </si>
  <si>
    <t>Florida,2009</t>
  </si>
  <si>
    <t>Florida,2010</t>
  </si>
  <si>
    <t>Florida,2011</t>
  </si>
  <si>
    <t>Florida,2012</t>
  </si>
  <si>
    <t>Florida,2013</t>
  </si>
  <si>
    <t>Florida,2014</t>
  </si>
  <si>
    <t>Florida,2015</t>
  </si>
  <si>
    <t>Florida,2016</t>
  </si>
  <si>
    <t>Florida,2017</t>
  </si>
  <si>
    <t>Georgia,2009</t>
  </si>
  <si>
    <t>Georgia,2010</t>
  </si>
  <si>
    <t>Georgia,2011</t>
  </si>
  <si>
    <t>Georgia,2012</t>
  </si>
  <si>
    <t>Georgia,2013</t>
  </si>
  <si>
    <t>Georgia,2014</t>
  </si>
  <si>
    <t>Georgia,2015</t>
  </si>
  <si>
    <t>Georgia,2016</t>
  </si>
  <si>
    <t>Georgia,2017</t>
  </si>
  <si>
    <t>Hawaii,2009</t>
  </si>
  <si>
    <t>Hawaii,2010</t>
  </si>
  <si>
    <t>Hawaii,2011</t>
  </si>
  <si>
    <t>Hawaii,2012</t>
  </si>
  <si>
    <t>Hawaii,2013</t>
  </si>
  <si>
    <t>Hawaii,2014</t>
  </si>
  <si>
    <t>Hawaii,2015</t>
  </si>
  <si>
    <t>Hawaii,2016</t>
  </si>
  <si>
    <t>Hawaii,2017</t>
  </si>
  <si>
    <t>Idaho,2009</t>
  </si>
  <si>
    <t>Idaho,2010</t>
  </si>
  <si>
    <t>Idaho,2011</t>
  </si>
  <si>
    <t>Idaho,2012</t>
  </si>
  <si>
    <t>Idaho,2013</t>
  </si>
  <si>
    <t>Idaho,2014</t>
  </si>
  <si>
    <t>Idaho,2015</t>
  </si>
  <si>
    <t>Idaho,2016</t>
  </si>
  <si>
    <t>Idaho,2017</t>
  </si>
  <si>
    <t>Illinois,2009</t>
  </si>
  <si>
    <t>Illinois,2010</t>
  </si>
  <si>
    <t>Illinois,2011</t>
  </si>
  <si>
    <t>Illinois,2012</t>
  </si>
  <si>
    <t>Illinois,2013</t>
  </si>
  <si>
    <t>Illinois,2014</t>
  </si>
  <si>
    <t>Illinois,2015</t>
  </si>
  <si>
    <t>Illinois,2016</t>
  </si>
  <si>
    <t>Illinois,2017</t>
  </si>
  <si>
    <t>Indiana,2009</t>
  </si>
  <si>
    <t>Indiana,2010</t>
  </si>
  <si>
    <t>Indiana,2011</t>
  </si>
  <si>
    <t>Indiana,2012</t>
  </si>
  <si>
    <t>Indiana,2013</t>
  </si>
  <si>
    <t>Indiana,2014</t>
  </si>
  <si>
    <t>Indiana,2015</t>
  </si>
  <si>
    <t>Indiana,2016</t>
  </si>
  <si>
    <t>Indiana,2017</t>
  </si>
  <si>
    <t>Iowa,2009</t>
  </si>
  <si>
    <t>Iowa,2010</t>
  </si>
  <si>
    <t>Iowa,2011</t>
  </si>
  <si>
    <t>Iowa,2012</t>
  </si>
  <si>
    <t>Iowa,2013</t>
  </si>
  <si>
    <t>Iowa,2014</t>
  </si>
  <si>
    <t>Iowa,2015</t>
  </si>
  <si>
    <t>Iowa,2016</t>
  </si>
  <si>
    <t>Iowa,2017</t>
  </si>
  <si>
    <t>Kansas,2009</t>
  </si>
  <si>
    <t>Kansas,2010</t>
  </si>
  <si>
    <t>Kansas,2011</t>
  </si>
  <si>
    <t>Kansas,2012</t>
  </si>
  <si>
    <t>Kansas,2013</t>
  </si>
  <si>
    <t>Kansas,2014</t>
  </si>
  <si>
    <t>Kansas,2015</t>
  </si>
  <si>
    <t>Kansas,2016</t>
  </si>
  <si>
    <t>Kansas,2017</t>
  </si>
  <si>
    <t>Kentucky,2009</t>
  </si>
  <si>
    <t>Kentucky,2010</t>
  </si>
  <si>
    <t>Kentucky,2011</t>
  </si>
  <si>
    <t>Kentucky,2012</t>
  </si>
  <si>
    <t>Kentucky,2013</t>
  </si>
  <si>
    <t>Kentucky,2014</t>
  </si>
  <si>
    <t>Kentucky,2015</t>
  </si>
  <si>
    <t>Kentucky,2016</t>
  </si>
  <si>
    <t>Kentucky,2017</t>
  </si>
  <si>
    <t>Louisiana,2009</t>
  </si>
  <si>
    <t>Louisiana,2010</t>
  </si>
  <si>
    <t>Louisiana,2011</t>
  </si>
  <si>
    <t>Louisiana,2012</t>
  </si>
  <si>
    <t>Louisiana,2013</t>
  </si>
  <si>
    <t>Louisiana,2014</t>
  </si>
  <si>
    <t>Louisiana,2015</t>
  </si>
  <si>
    <t>Louisiana,2016</t>
  </si>
  <si>
    <t>Louisiana,2017</t>
  </si>
  <si>
    <t>Maine,2009</t>
  </si>
  <si>
    <t>Maine,2010</t>
  </si>
  <si>
    <t>Maine,2011</t>
  </si>
  <si>
    <t>Maine,2012</t>
  </si>
  <si>
    <t>Maine,2013</t>
  </si>
  <si>
    <t>Maine,2014</t>
  </si>
  <si>
    <t>Maine,2015</t>
  </si>
  <si>
    <t>Maine,2016</t>
  </si>
  <si>
    <t>Maine,2017</t>
  </si>
  <si>
    <t>Maryland,2009</t>
  </si>
  <si>
    <t>Maryland,2010</t>
  </si>
  <si>
    <t>Maryland,2011</t>
  </si>
  <si>
    <t>Maryland,2012</t>
  </si>
  <si>
    <t>Maryland,2013</t>
  </si>
  <si>
    <t>Maryland,2014</t>
  </si>
  <si>
    <t>Maryland,2015</t>
  </si>
  <si>
    <t>Maryland,2016</t>
  </si>
  <si>
    <t>Maryland,2017</t>
  </si>
  <si>
    <t>Massachusetts,2009</t>
  </si>
  <si>
    <t>Massachusetts,2010</t>
  </si>
  <si>
    <t>Massachusetts,2011</t>
  </si>
  <si>
    <t>Massachusetts,2012</t>
  </si>
  <si>
    <t>Massachusetts,2013</t>
  </si>
  <si>
    <t>Massachusetts,2014</t>
  </si>
  <si>
    <t>Massachusetts,2015</t>
  </si>
  <si>
    <t>Massachusetts,2016</t>
  </si>
  <si>
    <t>Massachusetts,2017</t>
  </si>
  <si>
    <t>Michigan,2009</t>
  </si>
  <si>
    <t>Michigan,2010</t>
  </si>
  <si>
    <t>Michigan,2011</t>
  </si>
  <si>
    <t>Michigan,2012</t>
  </si>
  <si>
    <t>Michigan,2013</t>
  </si>
  <si>
    <t>Michigan,2014</t>
  </si>
  <si>
    <t>Michigan,2015</t>
  </si>
  <si>
    <t>Michigan,2016</t>
  </si>
  <si>
    <t>Michigan,2017</t>
  </si>
  <si>
    <t>Minnesota,2009</t>
  </si>
  <si>
    <t>Minnesota,2010</t>
  </si>
  <si>
    <t>Minnesota,2011</t>
  </si>
  <si>
    <t>Minnesota,2012</t>
  </si>
  <si>
    <t>Minnesota,2013</t>
  </si>
  <si>
    <t>Minnesota,2014</t>
  </si>
  <si>
    <t>Minnesota,2015</t>
  </si>
  <si>
    <t>Minnesota,2016</t>
  </si>
  <si>
    <t>Minnesota,2017</t>
  </si>
  <si>
    <t>Mississippi,2009</t>
  </si>
  <si>
    <t>Mississippi,2010</t>
  </si>
  <si>
    <t>Mississippi,2011</t>
  </si>
  <si>
    <t>Mississippi,2012</t>
  </si>
  <si>
    <t>Mississippi,2013</t>
  </si>
  <si>
    <t>Mississippi,2014</t>
  </si>
  <si>
    <t>Mississippi,2015</t>
  </si>
  <si>
    <t>Mississippi,2016</t>
  </si>
  <si>
    <t>Mississippi,2017</t>
  </si>
  <si>
    <t>Missouri,2009</t>
  </si>
  <si>
    <t>Missouri,2010</t>
  </si>
  <si>
    <t>Missouri,2011</t>
  </si>
  <si>
    <t>Missouri,2012</t>
  </si>
  <si>
    <t>Missouri,2013</t>
  </si>
  <si>
    <t>Missouri,2014</t>
  </si>
  <si>
    <t>Missouri,2015</t>
  </si>
  <si>
    <t>Missouri,2016</t>
  </si>
  <si>
    <t>Missouri,2017</t>
  </si>
  <si>
    <t>Montana,2009</t>
  </si>
  <si>
    <t>Montana,2010</t>
  </si>
  <si>
    <t>Montana,2011</t>
  </si>
  <si>
    <t>Montana,2012</t>
  </si>
  <si>
    <t>Montana,2013</t>
  </si>
  <si>
    <t>Montana,2014</t>
  </si>
  <si>
    <t>Montana,2015</t>
  </si>
  <si>
    <t>Montana,2016</t>
  </si>
  <si>
    <t>Montana,2017</t>
  </si>
  <si>
    <t>Nebraska,2009</t>
  </si>
  <si>
    <t>Nebraska,2010</t>
  </si>
  <si>
    <t>Nebraska,2011</t>
  </si>
  <si>
    <t>Nebraska,2012</t>
  </si>
  <si>
    <t>Nebraska,2013</t>
  </si>
  <si>
    <t>Nebraska,2014</t>
  </si>
  <si>
    <t>Nebraska,2015</t>
  </si>
  <si>
    <t>Nebraska,2016</t>
  </si>
  <si>
    <t>Nebraska,2017</t>
  </si>
  <si>
    <t>Nevada,2009</t>
  </si>
  <si>
    <t>Nevada,2010</t>
  </si>
  <si>
    <t>Nevada,2011</t>
  </si>
  <si>
    <t>Nevada,2012</t>
  </si>
  <si>
    <t>Nevada,2013</t>
  </si>
  <si>
    <t>Nevada,2014</t>
  </si>
  <si>
    <t>Nevada,2015</t>
  </si>
  <si>
    <t>Nevada,2016</t>
  </si>
  <si>
    <t>Nevada,2017</t>
  </si>
  <si>
    <t>New Hampshire,2009</t>
  </si>
  <si>
    <t>New Hampshire,2010</t>
  </si>
  <si>
    <t>New Hampshire,2011</t>
  </si>
  <si>
    <t>New Hampshire,2012</t>
  </si>
  <si>
    <t>New Hampshire,2013</t>
  </si>
  <si>
    <t>New Hampshire,2014</t>
  </si>
  <si>
    <t>New Hampshire,2015</t>
  </si>
  <si>
    <t>New Hampshire,2016</t>
  </si>
  <si>
    <t>New Hampshire,2017</t>
  </si>
  <si>
    <t>New Jersey,2009</t>
  </si>
  <si>
    <t>New Jersey,2010</t>
  </si>
  <si>
    <t>New Jersey,2011</t>
  </si>
  <si>
    <t>New Jersey,2012</t>
  </si>
  <si>
    <t>New Jersey,2013</t>
  </si>
  <si>
    <t>New Jersey,2014</t>
  </si>
  <si>
    <t>New Jersey,2015</t>
  </si>
  <si>
    <t>New Jersey,2016</t>
  </si>
  <si>
    <t>New Jersey,2017</t>
  </si>
  <si>
    <t>New Mexico,2009</t>
  </si>
  <si>
    <t>New Mexico,2010</t>
  </si>
  <si>
    <t>New Mexico,2011</t>
  </si>
  <si>
    <t>New Mexico,2012</t>
  </si>
  <si>
    <t>New Mexico,2013</t>
  </si>
  <si>
    <t>New Mexico,2014</t>
  </si>
  <si>
    <t>New Mexico,2015</t>
  </si>
  <si>
    <t>New Mexico,2016</t>
  </si>
  <si>
    <t>New Mexico,2017</t>
  </si>
  <si>
    <t>New York,2009</t>
  </si>
  <si>
    <t>New York,2010</t>
  </si>
  <si>
    <t>New York,2011</t>
  </si>
  <si>
    <t>New York,2012</t>
  </si>
  <si>
    <t>New York,2013</t>
  </si>
  <si>
    <t>New York,2014</t>
  </si>
  <si>
    <t>New York,2015</t>
  </si>
  <si>
    <t>New York,2016</t>
  </si>
  <si>
    <t>New York,2017</t>
  </si>
  <si>
    <t>North Carolina,2009</t>
  </si>
  <si>
    <t>North Carolina,2010</t>
  </si>
  <si>
    <t>North Carolina,2011</t>
  </si>
  <si>
    <t>North Carolina,2012</t>
  </si>
  <si>
    <t>North Carolina,2013</t>
  </si>
  <si>
    <t>North Carolina,2014</t>
  </si>
  <si>
    <t>North Carolina,2015</t>
  </si>
  <si>
    <t>North Carolina,2016</t>
  </si>
  <si>
    <t>North Carolina,2017</t>
  </si>
  <si>
    <t>North Dakota,2009</t>
  </si>
  <si>
    <t>North Dakota,2010</t>
  </si>
  <si>
    <t>North Dakota,2011</t>
  </si>
  <si>
    <t>North Dakota,2012</t>
  </si>
  <si>
    <t>North Dakota,2013</t>
  </si>
  <si>
    <t>North Dakota,2014</t>
  </si>
  <si>
    <t>North Dakota,2015</t>
  </si>
  <si>
    <t>North Dakota,2016</t>
  </si>
  <si>
    <t>North Dakota,2017</t>
  </si>
  <si>
    <t>Ohio,2009</t>
  </si>
  <si>
    <t>Ohio,2010</t>
  </si>
  <si>
    <t>Ohio,2011</t>
  </si>
  <si>
    <t>Ohio,2012</t>
  </si>
  <si>
    <t>Ohio,2013</t>
  </si>
  <si>
    <t>Ohio,2014</t>
  </si>
  <si>
    <t>Ohio,2015</t>
  </si>
  <si>
    <t>Ohio,2016</t>
  </si>
  <si>
    <t>Ohio,2017</t>
  </si>
  <si>
    <t>Oklahoma,2009</t>
  </si>
  <si>
    <t>Oklahoma,2010</t>
  </si>
  <si>
    <t>Oklahoma,2011</t>
  </si>
  <si>
    <t>Oklahoma,2012</t>
  </si>
  <si>
    <t>Oklahoma,2013</t>
  </si>
  <si>
    <t>Oklahoma,2014</t>
  </si>
  <si>
    <t>Oklahoma,2015</t>
  </si>
  <si>
    <t>Oklahoma,2016</t>
  </si>
  <si>
    <t>Oklahoma,2017</t>
  </si>
  <si>
    <t>Oregon,2009</t>
  </si>
  <si>
    <t>Oregon,2010</t>
  </si>
  <si>
    <t>Oregon,2011</t>
  </si>
  <si>
    <t>Oregon,2012</t>
  </si>
  <si>
    <t>Oregon,2013</t>
  </si>
  <si>
    <t>Oregon,2014</t>
  </si>
  <si>
    <t>Oregon,2015</t>
  </si>
  <si>
    <t>Oregon,2016</t>
  </si>
  <si>
    <t>Oregon,2017</t>
  </si>
  <si>
    <t>Pennsylvania,2009</t>
  </si>
  <si>
    <t>Pennsylvania,2010</t>
  </si>
  <si>
    <t>Pennsylvania,2011</t>
  </si>
  <si>
    <t>Pennsylvania,2012</t>
  </si>
  <si>
    <t>Pennsylvania,2013</t>
  </si>
  <si>
    <t>Pennsylvania,2014</t>
  </si>
  <si>
    <t>Pennsylvania,2015</t>
  </si>
  <si>
    <t>Pennsylvania,2016</t>
  </si>
  <si>
    <t>Pennsylvania,2017</t>
  </si>
  <si>
    <t>Rhode Island,2009</t>
  </si>
  <si>
    <t>Rhode Island,2010</t>
  </si>
  <si>
    <t>Rhode Island,2011</t>
  </si>
  <si>
    <t>Rhode Island,2012</t>
  </si>
  <si>
    <t>Rhode Island,2013</t>
  </si>
  <si>
    <t>Rhode Island,2014</t>
  </si>
  <si>
    <t>Rhode Island,2015</t>
  </si>
  <si>
    <t>Rhode Island,2016</t>
  </si>
  <si>
    <t>Rhode Island,2017</t>
  </si>
  <si>
    <t>South Carolina,2009</t>
  </si>
  <si>
    <t>South Carolina,2010</t>
  </si>
  <si>
    <t>South Carolina,2011</t>
  </si>
  <si>
    <t>South Carolina,2012</t>
  </si>
  <si>
    <t>South Carolina,2013</t>
  </si>
  <si>
    <t>South Carolina,2014</t>
  </si>
  <si>
    <t>South Carolina,2015</t>
  </si>
  <si>
    <t>South Carolina,2016</t>
  </si>
  <si>
    <t>South Carolina,2017</t>
  </si>
  <si>
    <t>South Dakota,2009</t>
  </si>
  <si>
    <t>South Dakota,2010</t>
  </si>
  <si>
    <t>South Dakota,2011</t>
  </si>
  <si>
    <t>South Dakota,2012</t>
  </si>
  <si>
    <t>South Dakota,2013</t>
  </si>
  <si>
    <t>South Dakota,2014</t>
  </si>
  <si>
    <t>South Dakota,2015</t>
  </si>
  <si>
    <t>South Dakota,2016</t>
  </si>
  <si>
    <t>South Dakota,2017</t>
  </si>
  <si>
    <t>Tennessee,2009</t>
  </si>
  <si>
    <t>Tennessee,2010</t>
  </si>
  <si>
    <t>Tennessee,2011</t>
  </si>
  <si>
    <t>Tennessee,2012</t>
  </si>
  <si>
    <t>Tennessee,2013</t>
  </si>
  <si>
    <t>Tennessee,2014</t>
  </si>
  <si>
    <t>Tennessee,2015</t>
  </si>
  <si>
    <t>Tennessee,2016</t>
  </si>
  <si>
    <t>Tennessee,2017</t>
  </si>
  <si>
    <t>Texas,2009</t>
  </si>
  <si>
    <t>Texas,2010</t>
  </si>
  <si>
    <t>Texas,2011</t>
  </si>
  <si>
    <t>Texas,2012</t>
  </si>
  <si>
    <t>Texas,2013</t>
  </si>
  <si>
    <t>Texas,2014</t>
  </si>
  <si>
    <t>Texas,2015</t>
  </si>
  <si>
    <t>Texas,2016</t>
  </si>
  <si>
    <t>Texas,2017</t>
  </si>
  <si>
    <t>Utah,2009</t>
  </si>
  <si>
    <t>Utah,2010</t>
  </si>
  <si>
    <t>Utah,2011</t>
  </si>
  <si>
    <t>Utah,2012</t>
  </si>
  <si>
    <t>Utah,2013</t>
  </si>
  <si>
    <t>Utah,2014</t>
  </si>
  <si>
    <t>Utah,2015</t>
  </si>
  <si>
    <t>Utah,2016</t>
  </si>
  <si>
    <t>Utah,2017</t>
  </si>
  <si>
    <t>Vermont,2009</t>
  </si>
  <si>
    <t>Vermont,2010</t>
  </si>
  <si>
    <t>Vermont,2011</t>
  </si>
  <si>
    <t>Vermont,2012</t>
  </si>
  <si>
    <t>Vermont,2013</t>
  </si>
  <si>
    <t>Vermont,2014</t>
  </si>
  <si>
    <t>Vermont,2015</t>
  </si>
  <si>
    <t>Vermont,2016</t>
  </si>
  <si>
    <t>Vermont,2017</t>
  </si>
  <si>
    <t>Virginia,2009</t>
  </si>
  <si>
    <t>Virginia,2010</t>
  </si>
  <si>
    <t>Virginia,2011</t>
  </si>
  <si>
    <t>Virginia,2012</t>
  </si>
  <si>
    <t>Virginia,2013</t>
  </si>
  <si>
    <t>Virginia,2014</t>
  </si>
  <si>
    <t>Virginia,2015</t>
  </si>
  <si>
    <t>Virginia,2016</t>
  </si>
  <si>
    <t>Virginia,2017</t>
  </si>
  <si>
    <t>Washington,2009</t>
  </si>
  <si>
    <t>Washington,2010</t>
  </si>
  <si>
    <t>Washington,2011</t>
  </si>
  <si>
    <t>Washington,2012</t>
  </si>
  <si>
    <t>Washington,2013</t>
  </si>
  <si>
    <t>Washington,2014</t>
  </si>
  <si>
    <t>Washington,2015</t>
  </si>
  <si>
    <t>Washington,2016</t>
  </si>
  <si>
    <t>Washington,2017</t>
  </si>
  <si>
    <t>West Virginia,2009</t>
  </si>
  <si>
    <t>West Virginia,2010</t>
  </si>
  <si>
    <t>West Virginia,2011</t>
  </si>
  <si>
    <t>West Virginia,2012</t>
  </si>
  <si>
    <t>West Virginia,2013</t>
  </si>
  <si>
    <t>West Virginia,2014</t>
  </si>
  <si>
    <t>West Virginia,2015</t>
  </si>
  <si>
    <t>West Virginia,2016</t>
  </si>
  <si>
    <t>West Virginia,2017</t>
  </si>
  <si>
    <t>Wisconsin,2009</t>
  </si>
  <si>
    <t>Wisconsin,2010</t>
  </si>
  <si>
    <t>Wisconsin,2011</t>
  </si>
  <si>
    <t>Wisconsin,2012</t>
  </si>
  <si>
    <t>Wisconsin,2013</t>
  </si>
  <si>
    <t>Wisconsin,2014</t>
  </si>
  <si>
    <t>Wisconsin,2015</t>
  </si>
  <si>
    <t>Wisconsin,2016</t>
  </si>
  <si>
    <t>Wisconsin,2017</t>
  </si>
  <si>
    <t>Wyoming,2009</t>
  </si>
  <si>
    <t>Wyoming,2010</t>
  </si>
  <si>
    <t>Wyoming,2011</t>
  </si>
  <si>
    <t>Wyoming,2012</t>
  </si>
  <si>
    <t>Wyoming,2013</t>
  </si>
  <si>
    <t>Wyoming,2014</t>
  </si>
  <si>
    <t>Wyoming,2015</t>
  </si>
  <si>
    <t>Wyoming,2016</t>
  </si>
  <si>
    <t>Wyoming,2017</t>
  </si>
  <si>
    <r>
      <t xml:space="preserve">As my hypothesis is </t>
    </r>
    <r>
      <rPr>
        <b/>
        <sz val="11"/>
        <color theme="1"/>
        <rFont val="Calibri"/>
        <family val="2"/>
        <scheme val="minor"/>
      </rPr>
      <t>If the population in the region has higher 65+ age group , the mortality rate in that region will be higher,</t>
    </r>
    <r>
      <rPr>
        <sz val="11"/>
        <color theme="1"/>
        <rFont val="Calibri"/>
        <family val="2"/>
        <scheme val="minor"/>
      </rPr>
      <t>variables to be tested 65-74 years,75-84 years,85+ years and Sum of 65 to 74 years,Sum of 75 to 84 years ,85 years and over</t>
    </r>
  </si>
  <si>
    <t>Sum of 65+ years population</t>
  </si>
  <si>
    <t>65+ years Death</t>
  </si>
  <si>
    <t>Variance</t>
  </si>
  <si>
    <t>Standard Deviation</t>
  </si>
  <si>
    <t>Mean</t>
  </si>
  <si>
    <t>Median</t>
  </si>
  <si>
    <t>Right Skewed Distribution</t>
  </si>
  <si>
    <t>Mean + Std. Deviation</t>
  </si>
  <si>
    <t>Mean - Std. Deviation</t>
  </si>
  <si>
    <t>Empirical Rule(1 std. Dev.)</t>
  </si>
  <si>
    <t>Empirical Rule(2 std. Dev.)</t>
  </si>
  <si>
    <t>Empirical Rule(3 std. Dev.)</t>
  </si>
  <si>
    <t>Data Spread</t>
  </si>
  <si>
    <t>dataset name</t>
  </si>
  <si>
    <t>integrated</t>
  </si>
  <si>
    <t>Sample/population</t>
  </si>
  <si>
    <t>sample</t>
  </si>
  <si>
    <t>population</t>
  </si>
  <si>
    <t>Normal Distribution?</t>
  </si>
  <si>
    <t>Lower outlier limit (-2 SD)</t>
  </si>
  <si>
    <t>Upper outlier limit (+2 SD)</t>
  </si>
  <si>
    <t>Lower outlier limit (-3 SD)</t>
  </si>
  <si>
    <t>Upper outlier limit (+3 SD)</t>
  </si>
  <si>
    <t>Count of outliers</t>
  </si>
  <si>
    <t>Outlier Percentage</t>
  </si>
  <si>
    <t>Right skewed</t>
  </si>
  <si>
    <t>Within St. Deviations</t>
  </si>
  <si>
    <t>lower</t>
  </si>
  <si>
    <t>upper</t>
  </si>
  <si>
    <t>total number of outliers (lower)</t>
  </si>
  <si>
    <t>total number of outliers (upper)</t>
  </si>
  <si>
    <t>Total outliers</t>
  </si>
  <si>
    <t>Total outliers (2 and 3 St D)</t>
  </si>
  <si>
    <t>outlier %</t>
  </si>
  <si>
    <t xml:space="preserve">negative values: Not possible to get these values as there are no negative numbers in this data set. </t>
  </si>
  <si>
    <t>% of death from Total population</t>
  </si>
  <si>
    <t>% of 65+ years death from Total population</t>
  </si>
  <si>
    <t>Co-relation coefficient</t>
  </si>
  <si>
    <t>There is weak relationship between percentage of 65+ years death with that of percentage death of total overall population</t>
  </si>
  <si>
    <t>Correlation</t>
  </si>
  <si>
    <t>Variables</t>
  </si>
  <si>
    <t>Proposed relationship</t>
  </si>
  <si>
    <t>Correlation coefficient</t>
  </si>
  <si>
    <t>Strength of correlation</t>
  </si>
  <si>
    <t>weak</t>
  </si>
  <si>
    <t>Usefulness / interpretation</t>
  </si>
  <si>
    <t xml:space="preserve">Total influenza deaths will be higher in states where there this a higher proportion of people more than 65 years old. </t>
  </si>
  <si>
    <t xml:space="preserve">Having a larger proportion of people aged over 65+ does not necessarily mean a higher death rate from Influenza. </t>
  </si>
  <si>
    <t xml:space="preserve">% of male population with total population </t>
  </si>
  <si>
    <t>There is no relationship between % of male population with total population and % of death from Total population</t>
  </si>
  <si>
    <t>% of male population with total population /% of death from Total population</t>
  </si>
  <si>
    <t>States with higher percentage of male population,influenza death will be higher</t>
  </si>
  <si>
    <t>No Relationship</t>
  </si>
  <si>
    <t>Its is not necesaary that more male population will led to higher Influenza death</t>
  </si>
  <si>
    <t>% of Total population</t>
  </si>
  <si>
    <t>Row Labels</t>
  </si>
  <si>
    <t>Sum of Sum of Total population</t>
  </si>
  <si>
    <t>Sum of 65 years+</t>
  </si>
  <si>
    <t>% 65 years from Total population</t>
  </si>
  <si>
    <t xml:space="preserve"> % of 65+ years death from Total population/% of Total population </t>
  </si>
  <si>
    <t>Grand Total Death</t>
  </si>
  <si>
    <t>Sum of 65+ years death population</t>
  </si>
  <si>
    <t>Sum of 65+ years death population/Sum of Total population</t>
  </si>
  <si>
    <t>Strong</t>
  </si>
  <si>
    <t>If population of 65 + yyears is higher in a total population,mortality rate will also ne 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</si>
</sst>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\ _€_-;\-* #,##0.00\ _€_-;_-* &quot;-&quot;??\ _€_-;_-@_-"/>
    <numFmt numFmtId="164" formatCode="0.000%"/>
    <numFmt numFmtId="165" formatCode="_(* #,##0_);_(* \(#,##0\);_(* &quot;-&quot;??_);_(@_)"/>
    <numFmt numFmtId="166" formatCode="0.0000%"/>
    <numFmt numFmtId="167" formatCode="0.0"/>
    <numFmt numFmtId="168" formatCode="0.0000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3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3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0" fillId="0" borderId="0" xfId="1" applyFont="1"/>
    <xf numFmtId="0" fontId="5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9" fontId="2" fillId="4" borderId="1" xfId="1" applyFont="1" applyFill="1" applyBorder="1"/>
    <xf numFmtId="0" fontId="2" fillId="4" borderId="1" xfId="0" applyFont="1" applyFill="1" applyBorder="1"/>
    <xf numFmtId="0" fontId="0" fillId="0" borderId="0" xfId="0" applyNumberFormat="1"/>
    <xf numFmtId="164" fontId="0" fillId="0" borderId="0" xfId="1" applyNumberFormat="1" applyFont="1"/>
    <xf numFmtId="0" fontId="2" fillId="2" borderId="2" xfId="0" applyFont="1" applyFill="1" applyBorder="1"/>
    <xf numFmtId="0" fontId="2" fillId="2" borderId="2" xfId="0" applyNumberFormat="1" applyFont="1" applyFill="1" applyBorder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6" fillId="0" borderId="0" xfId="0" applyFont="1"/>
    <xf numFmtId="1" fontId="6" fillId="0" borderId="0" xfId="0" applyNumberFormat="1" applyFont="1"/>
    <xf numFmtId="2" fontId="6" fillId="0" borderId="0" xfId="0" applyNumberFormat="1" applyFont="1"/>
    <xf numFmtId="2" fontId="0" fillId="0" borderId="0" xfId="0" applyNumberFormat="1"/>
    <xf numFmtId="0" fontId="7" fillId="0" borderId="0" xfId="2"/>
    <xf numFmtId="3" fontId="8" fillId="0" borderId="0" xfId="2" applyNumberFormat="1" applyFont="1" applyAlignment="1">
      <alignment horizontal="left" vertical="center"/>
    </xf>
    <xf numFmtId="0" fontId="8" fillId="0" borderId="0" xfId="2" applyFont="1" applyAlignment="1">
      <alignment horizontal="left" vertical="center"/>
    </xf>
    <xf numFmtId="0" fontId="11" fillId="6" borderId="0" xfId="5" applyFont="1" applyFill="1" applyAlignment="1">
      <alignment horizontal="left" vertical="center"/>
    </xf>
    <xf numFmtId="0" fontId="8" fillId="5" borderId="4" xfId="2" applyFont="1" applyFill="1" applyBorder="1" applyAlignment="1">
      <alignment horizontal="left" vertical="center"/>
    </xf>
    <xf numFmtId="0" fontId="9" fillId="5" borderId="4" xfId="2" applyFont="1" applyFill="1" applyBorder="1" applyAlignment="1">
      <alignment horizontal="left" vertical="center"/>
    </xf>
    <xf numFmtId="0" fontId="9" fillId="0" borderId="3" xfId="2" applyFont="1" applyBorder="1" applyAlignment="1">
      <alignment horizontal="left" vertical="center"/>
    </xf>
    <xf numFmtId="37" fontId="8" fillId="0" borderId="0" xfId="3" applyNumberFormat="1" applyFont="1" applyAlignment="1">
      <alignment horizontal="left" vertical="center"/>
    </xf>
    <xf numFmtId="9" fontId="8" fillId="0" borderId="0" xfId="4" applyNumberFormat="1" applyFont="1" applyAlignment="1">
      <alignment horizontal="left" vertical="center"/>
    </xf>
    <xf numFmtId="2" fontId="8" fillId="0" borderId="0" xfId="2" applyNumberFormat="1" applyFont="1" applyAlignment="1">
      <alignment horizontal="left" vertical="center"/>
    </xf>
    <xf numFmtId="3" fontId="8" fillId="0" borderId="5" xfId="0" applyNumberFormat="1" applyFont="1" applyBorder="1" applyAlignment="1">
      <alignment horizontal="left" vertical="center"/>
    </xf>
    <xf numFmtId="3" fontId="9" fillId="0" borderId="6" xfId="0" applyNumberFormat="1" applyFont="1" applyBorder="1" applyAlignment="1">
      <alignment horizontal="left"/>
    </xf>
    <xf numFmtId="3" fontId="9" fillId="0" borderId="7" xfId="0" applyNumberFormat="1" applyFont="1" applyBorder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3" fontId="9" fillId="0" borderId="8" xfId="0" applyNumberFormat="1" applyFont="1" applyBorder="1" applyAlignment="1">
      <alignment horizontal="left" vertical="center"/>
    </xf>
    <xf numFmtId="3" fontId="8" fillId="0" borderId="0" xfId="0" applyNumberFormat="1" applyFont="1" applyBorder="1" applyAlignment="1">
      <alignment horizontal="left"/>
    </xf>
    <xf numFmtId="3" fontId="8" fillId="0" borderId="3" xfId="0" applyNumberFormat="1" applyFont="1" applyBorder="1" applyAlignment="1">
      <alignment horizontal="left"/>
    </xf>
    <xf numFmtId="3" fontId="9" fillId="0" borderId="9" xfId="0" applyNumberFormat="1" applyFont="1" applyBorder="1" applyAlignment="1">
      <alignment horizontal="left" vertical="center"/>
    </xf>
    <xf numFmtId="3" fontId="8" fillId="0" borderId="4" xfId="0" applyNumberFormat="1" applyFont="1" applyBorder="1" applyAlignment="1">
      <alignment horizontal="left"/>
    </xf>
    <xf numFmtId="3" fontId="8" fillId="0" borderId="10" xfId="0" applyNumberFormat="1" applyFont="1" applyBorder="1" applyAlignment="1">
      <alignment horizontal="left"/>
    </xf>
    <xf numFmtId="3" fontId="8" fillId="0" borderId="0" xfId="0" applyNumberFormat="1" applyFont="1" applyBorder="1" applyAlignment="1">
      <alignment horizontal="left" vertical="center"/>
    </xf>
    <xf numFmtId="3" fontId="8" fillId="0" borderId="0" xfId="0" applyNumberFormat="1" applyFont="1" applyAlignment="1">
      <alignment horizontal="left"/>
    </xf>
    <xf numFmtId="3" fontId="9" fillId="0" borderId="5" xfId="0" applyNumberFormat="1" applyFont="1" applyBorder="1" applyAlignment="1">
      <alignment horizontal="left" vertical="center"/>
    </xf>
    <xf numFmtId="3" fontId="8" fillId="0" borderId="6" xfId="0" applyNumberFormat="1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3" fontId="9" fillId="0" borderId="0" xfId="0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8" fillId="0" borderId="8" xfId="0" applyFont="1" applyBorder="1" applyAlignment="1">
      <alignment horizontal="left" vertical="center"/>
    </xf>
    <xf numFmtId="1" fontId="8" fillId="0" borderId="0" xfId="6" applyNumberFormat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" fontId="8" fillId="7" borderId="0" xfId="0" applyNumberFormat="1" applyFont="1" applyFill="1" applyBorder="1" applyAlignment="1">
      <alignment horizontal="left"/>
    </xf>
    <xf numFmtId="3" fontId="8" fillId="6" borderId="0" xfId="0" applyNumberFormat="1" applyFont="1" applyFill="1" applyBorder="1" applyAlignment="1">
      <alignment horizontal="left"/>
    </xf>
    <xf numFmtId="0" fontId="8" fillId="6" borderId="0" xfId="0" applyFont="1" applyFill="1" applyBorder="1" applyAlignment="1">
      <alignment horizontal="left"/>
    </xf>
    <xf numFmtId="3" fontId="8" fillId="0" borderId="9" xfId="0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left"/>
    </xf>
    <xf numFmtId="3" fontId="8" fillId="6" borderId="4" xfId="0" applyNumberFormat="1" applyFont="1" applyFill="1" applyBorder="1" applyAlignment="1">
      <alignment horizontal="left"/>
    </xf>
    <xf numFmtId="9" fontId="8" fillId="0" borderId="10" xfId="4" applyFont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8" fillId="6" borderId="4" xfId="0" applyFont="1" applyFill="1" applyBorder="1" applyAlignment="1">
      <alignment horizontal="left"/>
    </xf>
    <xf numFmtId="165" fontId="8" fillId="0" borderId="0" xfId="6" applyNumberFormat="1" applyFont="1" applyAlignment="1">
      <alignment horizontal="left" vertical="center"/>
    </xf>
    <xf numFmtId="165" fontId="8" fillId="0" borderId="0" xfId="6" applyNumberFormat="1" applyFont="1" applyAlignment="1">
      <alignment horizontal="left"/>
    </xf>
    <xf numFmtId="165" fontId="8" fillId="0" borderId="6" xfId="6" applyNumberFormat="1" applyFont="1" applyBorder="1" applyAlignment="1">
      <alignment horizontal="left"/>
    </xf>
    <xf numFmtId="1" fontId="8" fillId="0" borderId="0" xfId="0" applyNumberFormat="1" applyFont="1" applyBorder="1" applyAlignment="1">
      <alignment horizontal="left"/>
    </xf>
    <xf numFmtId="0" fontId="8" fillId="7" borderId="0" xfId="6" applyNumberFormat="1" applyFont="1" applyFill="1" applyBorder="1" applyAlignment="1">
      <alignment horizontal="left"/>
    </xf>
    <xf numFmtId="1" fontId="8" fillId="7" borderId="0" xfId="6" applyNumberFormat="1" applyFont="1" applyFill="1" applyBorder="1" applyAlignment="1">
      <alignment horizontal="left"/>
    </xf>
    <xf numFmtId="1" fontId="8" fillId="0" borderId="4" xfId="6" applyNumberFormat="1" applyFont="1" applyBorder="1" applyAlignment="1">
      <alignment horizontal="left"/>
    </xf>
    <xf numFmtId="165" fontId="7" fillId="7" borderId="0" xfId="6" applyNumberFormat="1" applyFont="1" applyFill="1" applyAlignment="1">
      <alignment horizontal="left"/>
    </xf>
    <xf numFmtId="165" fontId="0" fillId="7" borderId="0" xfId="6" applyNumberFormat="1" applyFont="1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/>
    <xf numFmtId="166" fontId="0" fillId="8" borderId="0" xfId="1" applyNumberFormat="1" applyFont="1" applyFill="1"/>
    <xf numFmtId="0" fontId="0" fillId="8" borderId="0" xfId="0" applyNumberFormat="1" applyFill="1"/>
    <xf numFmtId="0" fontId="2" fillId="9" borderId="2" xfId="0" applyNumberFormat="1" applyFont="1" applyFill="1" applyBorder="1"/>
    <xf numFmtId="10" fontId="0" fillId="0" borderId="0" xfId="0" applyNumberFormat="1"/>
    <xf numFmtId="0" fontId="0" fillId="10" borderId="0" xfId="0" applyFill="1"/>
    <xf numFmtId="0" fontId="0" fillId="0" borderId="0" xfId="0" applyAlignment="1">
      <alignment wrapText="1"/>
    </xf>
    <xf numFmtId="0" fontId="12" fillId="0" borderId="0" xfId="0" applyFont="1" applyAlignment="1">
      <alignment wrapText="1"/>
    </xf>
    <xf numFmtId="0" fontId="9" fillId="6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1" fillId="5" borderId="0" xfId="5" applyFont="1" applyFill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167" fontId="10" fillId="0" borderId="0" xfId="5" applyNumberFormat="1" applyAlignment="1">
      <alignment horizontal="left" vertical="center"/>
    </xf>
    <xf numFmtId="168" fontId="0" fillId="0" borderId="0" xfId="0" applyNumberFormat="1"/>
    <xf numFmtId="0" fontId="0" fillId="0" borderId="0" xfId="0" pivotButton="1"/>
    <xf numFmtId="0" fontId="12" fillId="0" borderId="0" xfId="0" applyFont="1" applyAlignment="1">
      <alignment horizontal="center" wrapText="1"/>
    </xf>
  </cellXfs>
  <cellStyles count="7">
    <cellStyle name="Comma" xfId="6" builtinId="3"/>
    <cellStyle name="Comma 2" xfId="3" xr:uid="{00000000-0005-0000-0000-000031000000}"/>
    <cellStyle name="Hyperlink 2" xfId="5" xr:uid="{00000000-0005-0000-0000-000032000000}"/>
    <cellStyle name="Normal" xfId="0" builtinId="0"/>
    <cellStyle name="Normal 2" xfId="2" xr:uid="{00000000-0005-0000-0000-000033000000}"/>
    <cellStyle name="Percent" xfId="1" builtinId="5"/>
    <cellStyle name="Percent 2" xfId="4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sk1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Integrated data"/>
      <sheetName val="Data Mapping"/>
      <sheetName val="MortalityPivot"/>
      <sheetName val="CensusPivot"/>
      <sheetName val="MaleCensusPivot"/>
      <sheetName val="Mortality-Transformed"/>
      <sheetName val="FemaleCensusPivot"/>
      <sheetName val="Census-Transformed"/>
    </sheetNames>
    <sheetDataSet>
      <sheetData sheetId="0"/>
      <sheetData sheetId="1"/>
      <sheetData sheetId="2"/>
      <sheetData sheetId="3">
        <row r="3">
          <cell r="A3" t="str">
            <v>StateYear</v>
          </cell>
          <cell r="B3" t="str">
            <v>Sum of 0 to 14 years</v>
          </cell>
          <cell r="C3" t="str">
            <v>Sum of 15 to 24 years</v>
          </cell>
          <cell r="D3" t="str">
            <v>Sum of 25 to 34 years</v>
          </cell>
          <cell r="E3" t="str">
            <v>Sum of 35 to 44 years</v>
          </cell>
          <cell r="F3" t="str">
            <v>Sum of 45 to 54 years</v>
          </cell>
          <cell r="G3" t="str">
            <v>Sum of 55 to 64 years</v>
          </cell>
          <cell r="H3" t="str">
            <v>Sum of 65 to 74 years</v>
          </cell>
          <cell r="I3" t="str">
            <v>Sum of 75 to 84 years</v>
          </cell>
          <cell r="J3" t="str">
            <v>Sum of 85 years and over</v>
          </cell>
          <cell r="K3" t="str">
            <v>Sum of Total population</v>
          </cell>
        </row>
        <row r="4">
          <cell r="A4" t="str">
            <v xml:space="preserve"> Alabama,2009</v>
          </cell>
          <cell r="B4">
            <v>943712</v>
          </cell>
          <cell r="C4">
            <v>666389</v>
          </cell>
          <cell r="D4">
            <v>612758</v>
          </cell>
          <cell r="E4">
            <v>642363</v>
          </cell>
          <cell r="F4">
            <v>677825</v>
          </cell>
          <cell r="G4">
            <v>534880</v>
          </cell>
          <cell r="H4">
            <v>341652</v>
          </cell>
          <cell r="I4">
            <v>217122</v>
          </cell>
          <cell r="J4">
            <v>77805</v>
          </cell>
          <cell r="K4">
            <v>4713550</v>
          </cell>
        </row>
        <row r="5">
          <cell r="A5" t="str">
            <v xml:space="preserve"> Alabama,2010</v>
          </cell>
          <cell r="B5">
            <v>960932</v>
          </cell>
          <cell r="C5">
            <v>693473</v>
          </cell>
          <cell r="D5">
            <v>617886</v>
          </cell>
          <cell r="E5">
            <v>653875</v>
          </cell>
          <cell r="F5">
            <v>706564</v>
          </cell>
          <cell r="G5">
            <v>574936</v>
          </cell>
          <cell r="H5">
            <v>366250</v>
          </cell>
          <cell r="I5">
            <v>214823</v>
          </cell>
          <cell r="J5">
            <v>76841</v>
          </cell>
          <cell r="K5">
            <v>4862140</v>
          </cell>
        </row>
        <row r="6">
          <cell r="A6" t="str">
            <v xml:space="preserve"> Alabama,2011</v>
          </cell>
          <cell r="B6">
            <v>988465</v>
          </cell>
          <cell r="C6">
            <v>729371</v>
          </cell>
          <cell r="D6">
            <v>642174</v>
          </cell>
          <cell r="E6">
            <v>666642</v>
          </cell>
          <cell r="F6">
            <v>738126</v>
          </cell>
          <cell r="G6">
            <v>617655</v>
          </cell>
          <cell r="H6">
            <v>390497</v>
          </cell>
          <cell r="I6">
            <v>226973</v>
          </cell>
          <cell r="J6">
            <v>81441</v>
          </cell>
          <cell r="K6">
            <v>5081072</v>
          </cell>
        </row>
        <row r="7">
          <cell r="A7" t="str">
            <v xml:space="preserve"> Alabama,2012</v>
          </cell>
          <cell r="B7">
            <v>946829</v>
          </cell>
          <cell r="C7">
            <v>687201</v>
          </cell>
          <cell r="D7">
            <v>614920</v>
          </cell>
          <cell r="E7">
            <v>629227</v>
          </cell>
          <cell r="F7">
            <v>702692</v>
          </cell>
          <cell r="G7">
            <v>604314</v>
          </cell>
          <cell r="H7">
            <v>384674</v>
          </cell>
          <cell r="I7">
            <v>216927</v>
          </cell>
          <cell r="J7">
            <v>79571</v>
          </cell>
          <cell r="K7">
            <v>4866478</v>
          </cell>
        </row>
        <row r="8">
          <cell r="A8" t="str">
            <v xml:space="preserve"> Alabama,2013</v>
          </cell>
          <cell r="B8">
            <v>937398</v>
          </cell>
          <cell r="C8">
            <v>693262</v>
          </cell>
          <cell r="D8">
            <v>619137</v>
          </cell>
          <cell r="E8">
            <v>620931</v>
          </cell>
          <cell r="F8">
            <v>692813</v>
          </cell>
          <cell r="G8">
            <v>615750</v>
          </cell>
          <cell r="H8">
            <v>396296</v>
          </cell>
          <cell r="I8">
            <v>220390</v>
          </cell>
          <cell r="J8">
            <v>82021</v>
          </cell>
          <cell r="K8">
            <v>4876320</v>
          </cell>
        </row>
        <row r="9">
          <cell r="A9" t="str">
            <v xml:space="preserve"> Alabama,2014</v>
          </cell>
          <cell r="B9">
            <v>888028</v>
          </cell>
          <cell r="C9">
            <v>649809</v>
          </cell>
          <cell r="D9">
            <v>596991</v>
          </cell>
          <cell r="E9">
            <v>587552</v>
          </cell>
          <cell r="F9">
            <v>647491</v>
          </cell>
          <cell r="G9">
            <v>587088</v>
          </cell>
          <cell r="H9">
            <v>380790</v>
          </cell>
          <cell r="I9">
            <v>206637</v>
          </cell>
          <cell r="J9">
            <v>77028</v>
          </cell>
          <cell r="K9">
            <v>4622427</v>
          </cell>
        </row>
        <row r="10">
          <cell r="A10" t="str">
            <v xml:space="preserve"> Alabama,2015</v>
          </cell>
          <cell r="B10">
            <v>900304</v>
          </cell>
          <cell r="C10">
            <v>652928</v>
          </cell>
          <cell r="D10">
            <v>610981</v>
          </cell>
          <cell r="E10">
            <v>595042</v>
          </cell>
          <cell r="F10">
            <v>652441</v>
          </cell>
          <cell r="G10">
            <v>610372</v>
          </cell>
          <cell r="H10">
            <v>408053</v>
          </cell>
          <cell r="I10">
            <v>216653</v>
          </cell>
          <cell r="J10">
            <v>80086</v>
          </cell>
          <cell r="K10">
            <v>4727058</v>
          </cell>
        </row>
        <row r="11">
          <cell r="A11" t="str">
            <v xml:space="preserve"> Alabama,2016</v>
          </cell>
          <cell r="B11">
            <v>929083</v>
          </cell>
          <cell r="C11">
            <v>674001</v>
          </cell>
          <cell r="D11">
            <v>635804</v>
          </cell>
          <cell r="E11">
            <v>619380</v>
          </cell>
          <cell r="F11">
            <v>670538</v>
          </cell>
          <cell r="G11">
            <v>644268</v>
          </cell>
          <cell r="H11">
            <v>447755</v>
          </cell>
          <cell r="I11">
            <v>232427</v>
          </cell>
          <cell r="J11">
            <v>85792</v>
          </cell>
          <cell r="K11">
            <v>4939554</v>
          </cell>
        </row>
        <row r="12">
          <cell r="A12" t="str">
            <v xml:space="preserve"> Alabama,2017</v>
          </cell>
          <cell r="B12">
            <v>890185</v>
          </cell>
          <cell r="C12">
            <v>650293</v>
          </cell>
          <cell r="D12">
            <v>614519</v>
          </cell>
          <cell r="E12">
            <v>590164</v>
          </cell>
          <cell r="F12">
            <v>637686</v>
          </cell>
          <cell r="G12">
            <v>627460</v>
          </cell>
          <cell r="H12">
            <v>443258</v>
          </cell>
          <cell r="I12">
            <v>225993</v>
          </cell>
          <cell r="J12">
            <v>82154</v>
          </cell>
          <cell r="K12">
            <v>4761712</v>
          </cell>
        </row>
        <row r="13">
          <cell r="A13" t="str">
            <v xml:space="preserve"> Alaska,2009</v>
          </cell>
          <cell r="B13">
            <v>161191</v>
          </cell>
          <cell r="C13">
            <v>121294</v>
          </cell>
          <cell r="D13">
            <v>102702</v>
          </cell>
          <cell r="E13">
            <v>102963</v>
          </cell>
          <cell r="F13">
            <v>114658</v>
          </cell>
          <cell r="G13">
            <v>77423</v>
          </cell>
          <cell r="H13">
            <v>33478</v>
          </cell>
          <cell r="I13">
            <v>16098</v>
          </cell>
          <cell r="J13">
            <v>5240</v>
          </cell>
          <cell r="K13">
            <v>734628</v>
          </cell>
        </row>
        <row r="14">
          <cell r="A14" t="str">
            <v xml:space="preserve"> Alaska,2010</v>
          </cell>
          <cell r="B14">
            <v>154466</v>
          </cell>
          <cell r="C14">
            <v>110410</v>
          </cell>
          <cell r="D14">
            <v>94658</v>
          </cell>
          <cell r="E14">
            <v>97169</v>
          </cell>
          <cell r="F14">
            <v>111615</v>
          </cell>
          <cell r="G14">
            <v>80037</v>
          </cell>
          <cell r="H14">
            <v>33815</v>
          </cell>
          <cell r="I14">
            <v>15442</v>
          </cell>
          <cell r="J14">
            <v>5011</v>
          </cell>
          <cell r="K14">
            <v>702506</v>
          </cell>
        </row>
        <row r="15">
          <cell r="A15" t="str">
            <v xml:space="preserve"> Alaska,2011</v>
          </cell>
          <cell r="B15">
            <v>147308</v>
          </cell>
          <cell r="C15">
            <v>103423</v>
          </cell>
          <cell r="D15">
            <v>94883</v>
          </cell>
          <cell r="E15">
            <v>91424</v>
          </cell>
          <cell r="F15">
            <v>106783</v>
          </cell>
          <cell r="G15">
            <v>80474</v>
          </cell>
          <cell r="H15">
            <v>33438</v>
          </cell>
          <cell r="I15">
            <v>15401</v>
          </cell>
          <cell r="J15">
            <v>4469</v>
          </cell>
          <cell r="K15">
            <v>677432</v>
          </cell>
        </row>
        <row r="16">
          <cell r="A16" t="str">
            <v xml:space="preserve"> Alaska,2012</v>
          </cell>
          <cell r="B16">
            <v>146310</v>
          </cell>
          <cell r="C16">
            <v>103243</v>
          </cell>
          <cell r="D16">
            <v>97754</v>
          </cell>
          <cell r="E16">
            <v>89172</v>
          </cell>
          <cell r="F16">
            <v>103840</v>
          </cell>
          <cell r="G16">
            <v>82275</v>
          </cell>
          <cell r="H16">
            <v>34092</v>
          </cell>
          <cell r="I16">
            <v>14682</v>
          </cell>
          <cell r="J16">
            <v>4488</v>
          </cell>
          <cell r="K16">
            <v>675805</v>
          </cell>
        </row>
        <row r="17">
          <cell r="A17" t="str">
            <v xml:space="preserve"> Alaska,2013</v>
          </cell>
          <cell r="B17">
            <v>155890</v>
          </cell>
          <cell r="C17">
            <v>109767</v>
          </cell>
          <cell r="D17">
            <v>106829</v>
          </cell>
          <cell r="E17">
            <v>92445</v>
          </cell>
          <cell r="F17">
            <v>106276</v>
          </cell>
          <cell r="G17">
            <v>89798</v>
          </cell>
          <cell r="H17">
            <v>40321</v>
          </cell>
          <cell r="I17">
            <v>17173</v>
          </cell>
          <cell r="J17">
            <v>5638</v>
          </cell>
          <cell r="K17">
            <v>724271</v>
          </cell>
        </row>
        <row r="18">
          <cell r="A18" t="str">
            <v xml:space="preserve"> Alaska,2014</v>
          </cell>
          <cell r="B18">
            <v>137060</v>
          </cell>
          <cell r="C18">
            <v>98191</v>
          </cell>
          <cell r="D18">
            <v>99906</v>
          </cell>
          <cell r="E18">
            <v>82456</v>
          </cell>
          <cell r="F18">
            <v>92261</v>
          </cell>
          <cell r="G18">
            <v>79764</v>
          </cell>
          <cell r="H18">
            <v>37162</v>
          </cell>
          <cell r="I18">
            <v>15517</v>
          </cell>
          <cell r="J18">
            <v>5566</v>
          </cell>
          <cell r="K18">
            <v>647536</v>
          </cell>
        </row>
        <row r="19">
          <cell r="A19" t="str">
            <v xml:space="preserve"> Alaska,2015</v>
          </cell>
          <cell r="B19">
            <v>148418</v>
          </cell>
          <cell r="C19">
            <v>106174</v>
          </cell>
          <cell r="D19">
            <v>108430</v>
          </cell>
          <cell r="E19">
            <v>87363</v>
          </cell>
          <cell r="F19">
            <v>96761</v>
          </cell>
          <cell r="G19">
            <v>89329</v>
          </cell>
          <cell r="H19">
            <v>44177</v>
          </cell>
          <cell r="I19">
            <v>18067</v>
          </cell>
          <cell r="J19">
            <v>6497</v>
          </cell>
          <cell r="K19">
            <v>705215</v>
          </cell>
        </row>
        <row r="20">
          <cell r="A20" t="str">
            <v xml:space="preserve"> Alaska,2016</v>
          </cell>
          <cell r="B20">
            <v>151681</v>
          </cell>
          <cell r="C20">
            <v>105916</v>
          </cell>
          <cell r="D20">
            <v>111529</v>
          </cell>
          <cell r="E20">
            <v>90152</v>
          </cell>
          <cell r="F20">
            <v>97778</v>
          </cell>
          <cell r="G20">
            <v>94821</v>
          </cell>
          <cell r="H20">
            <v>49570</v>
          </cell>
          <cell r="I20">
            <v>19226</v>
          </cell>
          <cell r="J20">
            <v>7466</v>
          </cell>
          <cell r="K20">
            <v>728682</v>
          </cell>
        </row>
        <row r="21">
          <cell r="A21" t="str">
            <v xml:space="preserve"> Alaska,2017</v>
          </cell>
          <cell r="B21">
            <v>152920</v>
          </cell>
          <cell r="C21">
            <v>105060</v>
          </cell>
          <cell r="D21">
            <v>114406</v>
          </cell>
          <cell r="E21">
            <v>90822</v>
          </cell>
          <cell r="F21">
            <v>94719</v>
          </cell>
          <cell r="G21">
            <v>93754</v>
          </cell>
          <cell r="H21">
            <v>52637</v>
          </cell>
          <cell r="I21">
            <v>20247</v>
          </cell>
          <cell r="J21">
            <v>7051</v>
          </cell>
          <cell r="K21">
            <v>731616</v>
          </cell>
        </row>
        <row r="22">
          <cell r="A22" t="str">
            <v xml:space="preserve"> Arizona,2009</v>
          </cell>
          <cell r="B22">
            <v>1400749</v>
          </cell>
          <cell r="C22">
            <v>858306</v>
          </cell>
          <cell r="D22">
            <v>919458</v>
          </cell>
          <cell r="E22">
            <v>858827</v>
          </cell>
          <cell r="F22">
            <v>819785</v>
          </cell>
          <cell r="G22">
            <v>651776</v>
          </cell>
          <cell r="H22">
            <v>422657</v>
          </cell>
          <cell r="I22">
            <v>294834</v>
          </cell>
          <cell r="J22">
            <v>96567</v>
          </cell>
          <cell r="K22">
            <v>6324865</v>
          </cell>
        </row>
        <row r="23">
          <cell r="A23" t="str">
            <v xml:space="preserve"> Arizona,2010</v>
          </cell>
          <cell r="B23">
            <v>1349386</v>
          </cell>
          <cell r="C23">
            <v>889392</v>
          </cell>
          <cell r="D23">
            <v>856180</v>
          </cell>
          <cell r="E23">
            <v>833850</v>
          </cell>
          <cell r="F23">
            <v>823423</v>
          </cell>
          <cell r="G23">
            <v>688894</v>
          </cell>
          <cell r="H23">
            <v>463952</v>
          </cell>
          <cell r="I23">
            <v>279254</v>
          </cell>
          <cell r="J23">
            <v>95231</v>
          </cell>
          <cell r="K23">
            <v>6287420</v>
          </cell>
        </row>
        <row r="24">
          <cell r="A24" t="str">
            <v xml:space="preserve"> Arizona,2011</v>
          </cell>
          <cell r="B24">
            <v>1336481</v>
          </cell>
          <cell r="C24">
            <v>892591</v>
          </cell>
          <cell r="D24">
            <v>856796</v>
          </cell>
          <cell r="E24">
            <v>825215</v>
          </cell>
          <cell r="F24">
            <v>825702</v>
          </cell>
          <cell r="G24">
            <v>702904</v>
          </cell>
          <cell r="H24">
            <v>479824</v>
          </cell>
          <cell r="I24">
            <v>282414</v>
          </cell>
          <cell r="J24">
            <v>97634</v>
          </cell>
          <cell r="K24">
            <v>6304046</v>
          </cell>
        </row>
        <row r="25">
          <cell r="A25" t="str">
            <v xml:space="preserve"> Arizona,2012</v>
          </cell>
          <cell r="B25">
            <v>1366845</v>
          </cell>
          <cell r="C25">
            <v>913166</v>
          </cell>
          <cell r="D25">
            <v>872688</v>
          </cell>
          <cell r="E25">
            <v>833065</v>
          </cell>
          <cell r="F25">
            <v>840804</v>
          </cell>
          <cell r="G25">
            <v>732410</v>
          </cell>
          <cell r="H25">
            <v>504675</v>
          </cell>
          <cell r="I25">
            <v>285555</v>
          </cell>
          <cell r="J25">
            <v>104702</v>
          </cell>
          <cell r="K25">
            <v>6462829</v>
          </cell>
        </row>
        <row r="26">
          <cell r="A26" t="str">
            <v xml:space="preserve"> Arizona,2013</v>
          </cell>
          <cell r="B26">
            <v>1360547</v>
          </cell>
          <cell r="C26">
            <v>921846</v>
          </cell>
          <cell r="D26">
            <v>870088</v>
          </cell>
          <cell r="E26">
            <v>834821</v>
          </cell>
          <cell r="F26">
            <v>844304</v>
          </cell>
          <cell r="G26">
            <v>752309</v>
          </cell>
          <cell r="H26">
            <v>531488</v>
          </cell>
          <cell r="I26">
            <v>293289</v>
          </cell>
          <cell r="J26">
            <v>107786</v>
          </cell>
          <cell r="K26">
            <v>6518081</v>
          </cell>
        </row>
        <row r="27">
          <cell r="A27" t="str">
            <v xml:space="preserve"> Arizona,2014</v>
          </cell>
          <cell r="B27">
            <v>1348077</v>
          </cell>
          <cell r="C27">
            <v>923683</v>
          </cell>
          <cell r="D27">
            <v>874116</v>
          </cell>
          <cell r="E27">
            <v>826591</v>
          </cell>
          <cell r="F27">
            <v>840884</v>
          </cell>
          <cell r="G27">
            <v>764092</v>
          </cell>
          <cell r="H27">
            <v>556749</v>
          </cell>
          <cell r="I27">
            <v>300493</v>
          </cell>
          <cell r="J27">
            <v>113770</v>
          </cell>
          <cell r="K27">
            <v>6552388</v>
          </cell>
        </row>
        <row r="28">
          <cell r="A28" t="str">
            <v xml:space="preserve"> Arizona,2015</v>
          </cell>
          <cell r="B28">
            <v>1317700</v>
          </cell>
          <cell r="C28">
            <v>916343</v>
          </cell>
          <cell r="D28">
            <v>873997</v>
          </cell>
          <cell r="E28">
            <v>823282</v>
          </cell>
          <cell r="F28">
            <v>824480</v>
          </cell>
          <cell r="G28">
            <v>767757</v>
          </cell>
          <cell r="H28">
            <v>581229</v>
          </cell>
          <cell r="I28">
            <v>309296</v>
          </cell>
          <cell r="J28">
            <v>119063</v>
          </cell>
          <cell r="K28">
            <v>6522731</v>
          </cell>
        </row>
        <row r="29">
          <cell r="A29" t="str">
            <v xml:space="preserve"> Arizona,2016</v>
          </cell>
          <cell r="B29">
            <v>1325557</v>
          </cell>
          <cell r="C29">
            <v>924842</v>
          </cell>
          <cell r="D29">
            <v>883723</v>
          </cell>
          <cell r="E29">
            <v>817904</v>
          </cell>
          <cell r="F29">
            <v>822772</v>
          </cell>
          <cell r="G29">
            <v>761319</v>
          </cell>
          <cell r="H29">
            <v>587134</v>
          </cell>
          <cell r="I29">
            <v>308297</v>
          </cell>
          <cell r="J29">
            <v>116430</v>
          </cell>
          <cell r="K29">
            <v>6545958</v>
          </cell>
        </row>
        <row r="30">
          <cell r="A30" t="str">
            <v xml:space="preserve"> Arizona,2017</v>
          </cell>
          <cell r="B30">
            <v>1334265</v>
          </cell>
          <cell r="C30">
            <v>936681</v>
          </cell>
          <cell r="D30">
            <v>909225</v>
          </cell>
          <cell r="E30">
            <v>834243</v>
          </cell>
          <cell r="F30">
            <v>833583</v>
          </cell>
          <cell r="G30">
            <v>801636</v>
          </cell>
          <cell r="H30">
            <v>637694</v>
          </cell>
          <cell r="I30">
            <v>331749</v>
          </cell>
          <cell r="J30">
            <v>123325</v>
          </cell>
          <cell r="K30">
            <v>6742401</v>
          </cell>
        </row>
        <row r="31">
          <cell r="A31" t="str">
            <v xml:space="preserve"> Arkansas,2009</v>
          </cell>
          <cell r="B31">
            <v>582060</v>
          </cell>
          <cell r="C31">
            <v>391800</v>
          </cell>
          <cell r="D31">
            <v>377694</v>
          </cell>
          <cell r="E31">
            <v>375806</v>
          </cell>
          <cell r="F31">
            <v>394376</v>
          </cell>
          <cell r="G31">
            <v>323353</v>
          </cell>
          <cell r="H31">
            <v>211230</v>
          </cell>
          <cell r="I31">
            <v>137599</v>
          </cell>
          <cell r="J31">
            <v>51395</v>
          </cell>
          <cell r="K31">
            <v>2843554</v>
          </cell>
        </row>
        <row r="32">
          <cell r="A32" t="str">
            <v xml:space="preserve"> Arkansas,2010</v>
          </cell>
          <cell r="B32">
            <v>614855</v>
          </cell>
          <cell r="C32">
            <v>423370</v>
          </cell>
          <cell r="D32">
            <v>386474</v>
          </cell>
          <cell r="E32">
            <v>395140</v>
          </cell>
          <cell r="F32">
            <v>425148</v>
          </cell>
          <cell r="G32">
            <v>360633</v>
          </cell>
          <cell r="H32">
            <v>240601</v>
          </cell>
          <cell r="I32">
            <v>142091</v>
          </cell>
          <cell r="J32">
            <v>53409</v>
          </cell>
          <cell r="K32">
            <v>3041661</v>
          </cell>
        </row>
        <row r="33">
          <cell r="A33" t="str">
            <v xml:space="preserve"> Arkansas,2011</v>
          </cell>
          <cell r="B33">
            <v>602607</v>
          </cell>
          <cell r="C33">
            <v>413010</v>
          </cell>
          <cell r="D33">
            <v>382855</v>
          </cell>
          <cell r="E33">
            <v>381658</v>
          </cell>
          <cell r="F33">
            <v>412796</v>
          </cell>
          <cell r="G33">
            <v>353581</v>
          </cell>
          <cell r="H33">
            <v>234666</v>
          </cell>
          <cell r="I33">
            <v>137711</v>
          </cell>
          <cell r="J33">
            <v>51658</v>
          </cell>
          <cell r="K33">
            <v>2971204</v>
          </cell>
        </row>
        <row r="34">
          <cell r="A34" t="str">
            <v xml:space="preserve"> Arkansas,2012</v>
          </cell>
          <cell r="B34">
            <v>614366</v>
          </cell>
          <cell r="C34">
            <v>418005</v>
          </cell>
          <cell r="D34">
            <v>391036</v>
          </cell>
          <cell r="E34">
            <v>387438</v>
          </cell>
          <cell r="F34">
            <v>426073</v>
          </cell>
          <cell r="G34">
            <v>377369</v>
          </cell>
          <cell r="H34">
            <v>251004</v>
          </cell>
          <cell r="I34">
            <v>144374</v>
          </cell>
          <cell r="J34">
            <v>53395</v>
          </cell>
          <cell r="K34">
            <v>3063186</v>
          </cell>
        </row>
        <row r="35">
          <cell r="A35" t="str">
            <v xml:space="preserve"> Arkansas,2013</v>
          </cell>
          <cell r="B35">
            <v>611550</v>
          </cell>
          <cell r="C35">
            <v>417462</v>
          </cell>
          <cell r="D35">
            <v>394157</v>
          </cell>
          <cell r="E35">
            <v>381015</v>
          </cell>
          <cell r="F35">
            <v>416717</v>
          </cell>
          <cell r="G35">
            <v>372294</v>
          </cell>
          <cell r="H35">
            <v>250174</v>
          </cell>
          <cell r="I35">
            <v>141745</v>
          </cell>
          <cell r="J35">
            <v>53802</v>
          </cell>
          <cell r="K35">
            <v>3039533</v>
          </cell>
        </row>
        <row r="36">
          <cell r="A36" t="str">
            <v xml:space="preserve"> Arkansas,2014</v>
          </cell>
          <cell r="B36">
            <v>598805</v>
          </cell>
          <cell r="C36">
            <v>406388</v>
          </cell>
          <cell r="D36">
            <v>383399</v>
          </cell>
          <cell r="E36">
            <v>368468</v>
          </cell>
          <cell r="F36">
            <v>397405</v>
          </cell>
          <cell r="G36">
            <v>363030</v>
          </cell>
          <cell r="H36">
            <v>248654</v>
          </cell>
          <cell r="I36">
            <v>136224</v>
          </cell>
          <cell r="J36">
            <v>51220</v>
          </cell>
          <cell r="K36">
            <v>2953381</v>
          </cell>
        </row>
        <row r="37">
          <cell r="A37" t="str">
            <v xml:space="preserve"> Arkansas,2015</v>
          </cell>
          <cell r="B37">
            <v>613476</v>
          </cell>
          <cell r="C37">
            <v>420884</v>
          </cell>
          <cell r="D37">
            <v>402624</v>
          </cell>
          <cell r="E37">
            <v>382224</v>
          </cell>
          <cell r="F37">
            <v>409135</v>
          </cell>
          <cell r="G37">
            <v>389169</v>
          </cell>
          <cell r="H37">
            <v>276441</v>
          </cell>
          <cell r="I37">
            <v>148363</v>
          </cell>
          <cell r="J37">
            <v>57186</v>
          </cell>
          <cell r="K37">
            <v>3099972</v>
          </cell>
        </row>
        <row r="38">
          <cell r="A38" t="str">
            <v xml:space="preserve"> Arkansas,2016</v>
          </cell>
          <cell r="B38">
            <v>608276</v>
          </cell>
          <cell r="C38">
            <v>426132</v>
          </cell>
          <cell r="D38">
            <v>400673</v>
          </cell>
          <cell r="E38">
            <v>380202</v>
          </cell>
          <cell r="F38">
            <v>401267</v>
          </cell>
          <cell r="G38">
            <v>385225</v>
          </cell>
          <cell r="H38">
            <v>277137</v>
          </cell>
          <cell r="I38">
            <v>145822</v>
          </cell>
          <cell r="J38">
            <v>57302</v>
          </cell>
          <cell r="K38">
            <v>3082240</v>
          </cell>
        </row>
        <row r="39">
          <cell r="A39" t="str">
            <v xml:space="preserve"> Arkansas,2017</v>
          </cell>
          <cell r="B39">
            <v>622073</v>
          </cell>
          <cell r="C39">
            <v>430904</v>
          </cell>
          <cell r="D39">
            <v>411178</v>
          </cell>
          <cell r="E39">
            <v>389361</v>
          </cell>
          <cell r="F39">
            <v>401397</v>
          </cell>
          <cell r="G39">
            <v>393915</v>
          </cell>
          <cell r="H39">
            <v>289374</v>
          </cell>
          <cell r="I39">
            <v>148419</v>
          </cell>
          <cell r="J39">
            <v>57541</v>
          </cell>
          <cell r="K39">
            <v>3144162</v>
          </cell>
        </row>
        <row r="40">
          <cell r="A40" t="str">
            <v xml:space="preserve"> California,2009</v>
          </cell>
          <cell r="B40">
            <v>7829844</v>
          </cell>
          <cell r="C40">
            <v>5282085</v>
          </cell>
          <cell r="D40">
            <v>5291272</v>
          </cell>
          <cell r="E40">
            <v>5353473</v>
          </cell>
          <cell r="F40">
            <v>5067791</v>
          </cell>
          <cell r="G40">
            <v>3565301</v>
          </cell>
          <cell r="H40">
            <v>2054752</v>
          </cell>
          <cell r="I40">
            <v>1376970</v>
          </cell>
          <cell r="J40">
            <v>543960</v>
          </cell>
          <cell r="K40">
            <v>36329077</v>
          </cell>
        </row>
        <row r="41">
          <cell r="A41" t="str">
            <v xml:space="preserve"> California,2010</v>
          </cell>
          <cell r="B41">
            <v>7605018</v>
          </cell>
          <cell r="C41">
            <v>5478725</v>
          </cell>
          <cell r="D41">
            <v>5214200</v>
          </cell>
          <cell r="E41">
            <v>5246791</v>
          </cell>
          <cell r="F41">
            <v>5104320</v>
          </cell>
          <cell r="G41">
            <v>3730651</v>
          </cell>
          <cell r="H41">
            <v>2113251</v>
          </cell>
          <cell r="I41">
            <v>1351940</v>
          </cell>
          <cell r="J41">
            <v>555560</v>
          </cell>
          <cell r="K41">
            <v>36388689</v>
          </cell>
        </row>
        <row r="42">
          <cell r="A42" t="str">
            <v xml:space="preserve"> California,2011</v>
          </cell>
          <cell r="B42">
            <v>7633165</v>
          </cell>
          <cell r="C42">
            <v>5558875</v>
          </cell>
          <cell r="D42">
            <v>5287964</v>
          </cell>
          <cell r="E42">
            <v>5241873</v>
          </cell>
          <cell r="F42">
            <v>5203085</v>
          </cell>
          <cell r="G42">
            <v>3913561</v>
          </cell>
          <cell r="H42">
            <v>2221496</v>
          </cell>
          <cell r="I42">
            <v>1381366</v>
          </cell>
          <cell r="J42">
            <v>582308</v>
          </cell>
          <cell r="K42">
            <v>36986746</v>
          </cell>
        </row>
        <row r="43">
          <cell r="A43" t="str">
            <v xml:space="preserve"> California,2012</v>
          </cell>
          <cell r="B43">
            <v>7626257</v>
          </cell>
          <cell r="C43">
            <v>5593674</v>
          </cell>
          <cell r="D43">
            <v>5343851</v>
          </cell>
          <cell r="E43">
            <v>5201624</v>
          </cell>
          <cell r="F43">
            <v>5222277</v>
          </cell>
          <cell r="G43">
            <v>4050266</v>
          </cell>
          <cell r="H43">
            <v>2307168</v>
          </cell>
          <cell r="I43">
            <v>1393426</v>
          </cell>
          <cell r="J43">
            <v>614605</v>
          </cell>
          <cell r="K43">
            <v>37341855</v>
          </cell>
        </row>
        <row r="44">
          <cell r="A44" t="str">
            <v xml:space="preserve"> California,2013</v>
          </cell>
          <cell r="B44">
            <v>7600027</v>
          </cell>
          <cell r="C44">
            <v>5597486</v>
          </cell>
          <cell r="D44">
            <v>5417262</v>
          </cell>
          <cell r="E44">
            <v>5167788</v>
          </cell>
          <cell r="F44">
            <v>5231353</v>
          </cell>
          <cell r="G44">
            <v>4177177</v>
          </cell>
          <cell r="H44">
            <v>2422923</v>
          </cell>
          <cell r="I44">
            <v>1392900</v>
          </cell>
          <cell r="J44">
            <v>627499</v>
          </cell>
          <cell r="K44">
            <v>37606937</v>
          </cell>
        </row>
        <row r="45">
          <cell r="A45" t="str">
            <v xml:space="preserve"> California,2014</v>
          </cell>
          <cell r="B45">
            <v>7614748</v>
          </cell>
          <cell r="C45">
            <v>5604586</v>
          </cell>
          <cell r="D45">
            <v>5521304</v>
          </cell>
          <cell r="E45">
            <v>5176200</v>
          </cell>
          <cell r="F45">
            <v>5248354</v>
          </cell>
          <cell r="G45">
            <v>4314749</v>
          </cell>
          <cell r="H45">
            <v>2551854</v>
          </cell>
          <cell r="I45">
            <v>1417003</v>
          </cell>
          <cell r="J45">
            <v>652684</v>
          </cell>
          <cell r="K45">
            <v>38107157</v>
          </cell>
        </row>
        <row r="46">
          <cell r="A46" t="str">
            <v xml:space="preserve"> California,2015</v>
          </cell>
          <cell r="B46">
            <v>7636300</v>
          </cell>
          <cell r="C46">
            <v>5609049</v>
          </cell>
          <cell r="D46">
            <v>5651300</v>
          </cell>
          <cell r="E46">
            <v>5209109</v>
          </cell>
          <cell r="F46">
            <v>5282258</v>
          </cell>
          <cell r="G46">
            <v>4452948</v>
          </cell>
          <cell r="H46">
            <v>2704570</v>
          </cell>
          <cell r="I46">
            <v>1454990</v>
          </cell>
          <cell r="J46">
            <v>665942</v>
          </cell>
          <cell r="K46">
            <v>38692954</v>
          </cell>
        </row>
        <row r="47">
          <cell r="A47" t="str">
            <v xml:space="preserve"> California,2016</v>
          </cell>
          <cell r="B47">
            <v>7607031</v>
          </cell>
          <cell r="C47">
            <v>5551531</v>
          </cell>
          <cell r="D47">
            <v>5732934</v>
          </cell>
          <cell r="E47">
            <v>5183446</v>
          </cell>
          <cell r="F47">
            <v>5233503</v>
          </cell>
          <cell r="G47">
            <v>4530282</v>
          </cell>
          <cell r="H47">
            <v>2837641</v>
          </cell>
          <cell r="I47">
            <v>1489477</v>
          </cell>
          <cell r="J47">
            <v>679344</v>
          </cell>
          <cell r="K47">
            <v>38841344</v>
          </cell>
        </row>
        <row r="48">
          <cell r="A48" t="str">
            <v xml:space="preserve"> California,2017</v>
          </cell>
          <cell r="B48">
            <v>7530316</v>
          </cell>
          <cell r="C48">
            <v>5411205</v>
          </cell>
          <cell r="D48">
            <v>5792865</v>
          </cell>
          <cell r="E48">
            <v>5157522</v>
          </cell>
          <cell r="F48">
            <v>5179282</v>
          </cell>
          <cell r="G48">
            <v>4573860</v>
          </cell>
          <cell r="H48">
            <v>2930983</v>
          </cell>
          <cell r="I48">
            <v>1498514</v>
          </cell>
          <cell r="J48">
            <v>685572</v>
          </cell>
          <cell r="K48">
            <v>38760119</v>
          </cell>
        </row>
        <row r="49">
          <cell r="A49" t="str">
            <v xml:space="preserve"> Colorado,2009</v>
          </cell>
          <cell r="B49">
            <v>1002175</v>
          </cell>
          <cell r="C49">
            <v>691213</v>
          </cell>
          <cell r="D49">
            <v>702727</v>
          </cell>
          <cell r="E49">
            <v>714314</v>
          </cell>
          <cell r="F49">
            <v>731141</v>
          </cell>
          <cell r="G49">
            <v>522396</v>
          </cell>
          <cell r="H49">
            <v>271108</v>
          </cell>
          <cell r="I49">
            <v>165376</v>
          </cell>
          <cell r="J49">
            <v>63454</v>
          </cell>
          <cell r="K49">
            <v>4868211</v>
          </cell>
        </row>
        <row r="50">
          <cell r="A50" t="str">
            <v xml:space="preserve"> Colorado,2010</v>
          </cell>
          <cell r="B50">
            <v>1004758</v>
          </cell>
          <cell r="C50">
            <v>689279</v>
          </cell>
          <cell r="D50">
            <v>703632</v>
          </cell>
          <cell r="E50">
            <v>706243</v>
          </cell>
          <cell r="F50">
            <v>734192</v>
          </cell>
          <cell r="G50">
            <v>553282</v>
          </cell>
          <cell r="H50">
            <v>285349</v>
          </cell>
          <cell r="I50">
            <v>168564</v>
          </cell>
          <cell r="J50">
            <v>67424</v>
          </cell>
          <cell r="K50">
            <v>4913915</v>
          </cell>
        </row>
        <row r="51">
          <cell r="A51" t="str">
            <v xml:space="preserve"> Colorado,2011</v>
          </cell>
          <cell r="B51">
            <v>1030132</v>
          </cell>
          <cell r="C51">
            <v>703287</v>
          </cell>
          <cell r="D51">
            <v>724103</v>
          </cell>
          <cell r="E51">
            <v>713069</v>
          </cell>
          <cell r="F51">
            <v>747188</v>
          </cell>
          <cell r="G51">
            <v>583858</v>
          </cell>
          <cell r="H51">
            <v>305322</v>
          </cell>
          <cell r="I51">
            <v>173395</v>
          </cell>
          <cell r="J51">
            <v>70469</v>
          </cell>
          <cell r="K51">
            <v>5053317</v>
          </cell>
        </row>
        <row r="52">
          <cell r="A52" t="str">
            <v xml:space="preserve"> Colorado,2012</v>
          </cell>
          <cell r="B52">
            <v>1013180</v>
          </cell>
          <cell r="C52">
            <v>687479</v>
          </cell>
          <cell r="D52">
            <v>723226</v>
          </cell>
          <cell r="E52">
            <v>696487</v>
          </cell>
          <cell r="F52">
            <v>729751</v>
          </cell>
          <cell r="G52">
            <v>596914</v>
          </cell>
          <cell r="H52">
            <v>316002</v>
          </cell>
          <cell r="I52">
            <v>171612</v>
          </cell>
          <cell r="J52">
            <v>71938</v>
          </cell>
          <cell r="K52">
            <v>5005219</v>
          </cell>
        </row>
        <row r="53">
          <cell r="A53" t="str">
            <v xml:space="preserve"> Colorado,2013</v>
          </cell>
          <cell r="B53">
            <v>1041563</v>
          </cell>
          <cell r="C53">
            <v>706995</v>
          </cell>
          <cell r="D53">
            <v>751551</v>
          </cell>
          <cell r="E53">
            <v>711876</v>
          </cell>
          <cell r="F53">
            <v>740511</v>
          </cell>
          <cell r="G53">
            <v>628670</v>
          </cell>
          <cell r="H53">
            <v>343265</v>
          </cell>
          <cell r="I53">
            <v>177610</v>
          </cell>
          <cell r="J53">
            <v>73988</v>
          </cell>
          <cell r="K53">
            <v>5177271</v>
          </cell>
        </row>
        <row r="54">
          <cell r="A54" t="str">
            <v xml:space="preserve"> Colorado,2014</v>
          </cell>
          <cell r="B54">
            <v>1052419</v>
          </cell>
          <cell r="C54">
            <v>717746</v>
          </cell>
          <cell r="D54">
            <v>771008</v>
          </cell>
          <cell r="E54">
            <v>719775</v>
          </cell>
          <cell r="F54">
            <v>734713</v>
          </cell>
          <cell r="G54">
            <v>648756</v>
          </cell>
          <cell r="H54">
            <v>364389</v>
          </cell>
          <cell r="I54">
            <v>182117</v>
          </cell>
          <cell r="J54">
            <v>77793</v>
          </cell>
          <cell r="K54">
            <v>5270658</v>
          </cell>
        </row>
        <row r="55">
          <cell r="A55" t="str">
            <v xml:space="preserve"> Colorado,2015</v>
          </cell>
          <cell r="B55">
            <v>1158912</v>
          </cell>
          <cell r="C55">
            <v>803047</v>
          </cell>
          <cell r="D55">
            <v>856741</v>
          </cell>
          <cell r="E55">
            <v>793310</v>
          </cell>
          <cell r="F55">
            <v>800428</v>
          </cell>
          <cell r="G55">
            <v>725853</v>
          </cell>
          <cell r="H55">
            <v>433053</v>
          </cell>
          <cell r="I55">
            <v>213526</v>
          </cell>
          <cell r="J55">
            <v>87906</v>
          </cell>
          <cell r="K55">
            <v>5872653</v>
          </cell>
        </row>
        <row r="56">
          <cell r="A56" t="str">
            <v xml:space="preserve"> Colorado,2016</v>
          </cell>
          <cell r="B56">
            <v>1042173</v>
          </cell>
          <cell r="C56">
            <v>723230</v>
          </cell>
          <cell r="D56">
            <v>796746</v>
          </cell>
          <cell r="E56">
            <v>724849</v>
          </cell>
          <cell r="F56">
            <v>718326</v>
          </cell>
          <cell r="G56">
            <v>671572</v>
          </cell>
          <cell r="H56">
            <v>410946</v>
          </cell>
          <cell r="I56">
            <v>193022</v>
          </cell>
          <cell r="J56">
            <v>78786</v>
          </cell>
          <cell r="K56">
            <v>5359693</v>
          </cell>
        </row>
        <row r="57">
          <cell r="A57" t="str">
            <v xml:space="preserve"> Colorado,2017</v>
          </cell>
          <cell r="B57">
            <v>1145388</v>
          </cell>
          <cell r="C57">
            <v>813882</v>
          </cell>
          <cell r="D57">
            <v>882525</v>
          </cell>
          <cell r="E57">
            <v>790151</v>
          </cell>
          <cell r="F57">
            <v>769123</v>
          </cell>
          <cell r="G57">
            <v>731806</v>
          </cell>
          <cell r="H57">
            <v>468222</v>
          </cell>
          <cell r="I57">
            <v>220490</v>
          </cell>
          <cell r="J57">
            <v>93783</v>
          </cell>
          <cell r="K57">
            <v>5915370</v>
          </cell>
        </row>
        <row r="58">
          <cell r="A58" t="str">
            <v xml:space="preserve"> Connecticut,2009</v>
          </cell>
          <cell r="B58">
            <v>672044</v>
          </cell>
          <cell r="C58">
            <v>478043</v>
          </cell>
          <cell r="D58">
            <v>403267</v>
          </cell>
          <cell r="E58">
            <v>519801</v>
          </cell>
          <cell r="F58">
            <v>548351</v>
          </cell>
          <cell r="G58">
            <v>397043</v>
          </cell>
          <cell r="H58">
            <v>233949</v>
          </cell>
          <cell r="I58">
            <v>164922</v>
          </cell>
          <cell r="J58">
            <v>77303</v>
          </cell>
          <cell r="K58">
            <v>3494487</v>
          </cell>
        </row>
        <row r="59">
          <cell r="A59" t="str">
            <v xml:space="preserve"> Connecticut,2010</v>
          </cell>
          <cell r="B59">
            <v>673365</v>
          </cell>
          <cell r="C59">
            <v>474259</v>
          </cell>
          <cell r="D59">
            <v>410859</v>
          </cell>
          <cell r="E59">
            <v>512568</v>
          </cell>
          <cell r="F59">
            <v>564174</v>
          </cell>
          <cell r="G59">
            <v>419798</v>
          </cell>
          <cell r="H59">
            <v>239998</v>
          </cell>
          <cell r="I59">
            <v>171020</v>
          </cell>
          <cell r="J59">
            <v>80632</v>
          </cell>
          <cell r="K59">
            <v>3545837</v>
          </cell>
        </row>
        <row r="60">
          <cell r="A60" t="str">
            <v xml:space="preserve"> Connecticut,2011</v>
          </cell>
          <cell r="B60">
            <v>666184</v>
          </cell>
          <cell r="C60">
            <v>477079</v>
          </cell>
          <cell r="D60">
            <v>414808</v>
          </cell>
          <cell r="E60">
            <v>497353</v>
          </cell>
          <cell r="F60">
            <v>568459</v>
          </cell>
          <cell r="G60">
            <v>431498</v>
          </cell>
          <cell r="H60">
            <v>248606</v>
          </cell>
          <cell r="I60">
            <v>166615</v>
          </cell>
          <cell r="J60">
            <v>84415</v>
          </cell>
          <cell r="K60">
            <v>3558172</v>
          </cell>
        </row>
        <row r="61">
          <cell r="A61" t="str">
            <v xml:space="preserve"> Connecticut,2012</v>
          </cell>
          <cell r="B61">
            <v>658235</v>
          </cell>
          <cell r="C61">
            <v>479178</v>
          </cell>
          <cell r="D61">
            <v>420886</v>
          </cell>
          <cell r="E61">
            <v>485113</v>
          </cell>
          <cell r="F61">
            <v>569389</v>
          </cell>
          <cell r="G61">
            <v>444157</v>
          </cell>
          <cell r="H61">
            <v>258419</v>
          </cell>
          <cell r="I61">
            <v>167108</v>
          </cell>
          <cell r="J61">
            <v>84751</v>
          </cell>
          <cell r="K61">
            <v>3572213</v>
          </cell>
        </row>
        <row r="62">
          <cell r="A62" t="str">
            <v xml:space="preserve"> Connecticut,2013</v>
          </cell>
          <cell r="B62">
            <v>654010</v>
          </cell>
          <cell r="C62">
            <v>485144</v>
          </cell>
          <cell r="D62">
            <v>427409</v>
          </cell>
          <cell r="E62">
            <v>469070</v>
          </cell>
          <cell r="F62">
            <v>568018</v>
          </cell>
          <cell r="G62">
            <v>457295</v>
          </cell>
          <cell r="H62">
            <v>269152</v>
          </cell>
          <cell r="I62">
            <v>163768</v>
          </cell>
          <cell r="J62">
            <v>86889</v>
          </cell>
          <cell r="K62">
            <v>3583561</v>
          </cell>
        </row>
        <row r="63">
          <cell r="A63" t="str">
            <v xml:space="preserve"> Connecticut,2014</v>
          </cell>
          <cell r="B63">
            <v>647573</v>
          </cell>
          <cell r="C63">
            <v>489989</v>
          </cell>
          <cell r="D63">
            <v>433441</v>
          </cell>
          <cell r="E63">
            <v>459871</v>
          </cell>
          <cell r="F63">
            <v>564044</v>
          </cell>
          <cell r="G63">
            <v>469398</v>
          </cell>
          <cell r="H63">
            <v>281208</v>
          </cell>
          <cell r="I63">
            <v>163448</v>
          </cell>
          <cell r="J63">
            <v>86810</v>
          </cell>
          <cell r="K63">
            <v>3592053</v>
          </cell>
        </row>
        <row r="64">
          <cell r="A64" t="str">
            <v xml:space="preserve"> Connecticut,2015</v>
          </cell>
          <cell r="B64">
            <v>638567</v>
          </cell>
          <cell r="C64">
            <v>494069</v>
          </cell>
          <cell r="D64">
            <v>437346</v>
          </cell>
          <cell r="E64">
            <v>449399</v>
          </cell>
          <cell r="F64">
            <v>555612</v>
          </cell>
          <cell r="G64">
            <v>478011</v>
          </cell>
          <cell r="H64">
            <v>292293</v>
          </cell>
          <cell r="I64">
            <v>162166</v>
          </cell>
          <cell r="J64">
            <v>87957</v>
          </cell>
          <cell r="K64">
            <v>3593222</v>
          </cell>
        </row>
        <row r="65">
          <cell r="A65" t="str">
            <v xml:space="preserve"> Connecticut,2016</v>
          </cell>
          <cell r="B65">
            <v>628543</v>
          </cell>
          <cell r="C65">
            <v>494762</v>
          </cell>
          <cell r="D65">
            <v>438606</v>
          </cell>
          <cell r="E65">
            <v>439967</v>
          </cell>
          <cell r="F65">
            <v>546336</v>
          </cell>
          <cell r="G65">
            <v>488883</v>
          </cell>
          <cell r="H65">
            <v>303526</v>
          </cell>
          <cell r="I65">
            <v>162788</v>
          </cell>
          <cell r="J65">
            <v>87325</v>
          </cell>
          <cell r="K65">
            <v>3588570</v>
          </cell>
        </row>
        <row r="66">
          <cell r="A66" t="str">
            <v xml:space="preserve"> Connecticut,2017</v>
          </cell>
          <cell r="B66">
            <v>618555</v>
          </cell>
          <cell r="C66">
            <v>495626</v>
          </cell>
          <cell r="D66">
            <v>439239</v>
          </cell>
          <cell r="E66">
            <v>433401</v>
          </cell>
          <cell r="F66">
            <v>535611</v>
          </cell>
          <cell r="G66">
            <v>496289</v>
          </cell>
          <cell r="H66">
            <v>318515</v>
          </cell>
          <cell r="I66">
            <v>167133</v>
          </cell>
          <cell r="J66">
            <v>90109</v>
          </cell>
          <cell r="K66">
            <v>3594478</v>
          </cell>
        </row>
        <row r="67">
          <cell r="A67" t="str">
            <v xml:space="preserve"> Delaware,2009</v>
          </cell>
          <cell r="B67">
            <v>169437</v>
          </cell>
          <cell r="C67">
            <v>117964</v>
          </cell>
          <cell r="D67">
            <v>112326</v>
          </cell>
          <cell r="E67">
            <v>121307</v>
          </cell>
          <cell r="F67">
            <v>125074</v>
          </cell>
          <cell r="G67">
            <v>99141</v>
          </cell>
          <cell r="H67">
            <v>63094</v>
          </cell>
          <cell r="I67">
            <v>40564</v>
          </cell>
          <cell r="J67">
            <v>15491</v>
          </cell>
          <cell r="K67">
            <v>863832</v>
          </cell>
        </row>
        <row r="68">
          <cell r="A68" t="str">
            <v xml:space="preserve"> Delaware,2010</v>
          </cell>
          <cell r="B68">
            <v>168398</v>
          </cell>
          <cell r="C68">
            <v>125221</v>
          </cell>
          <cell r="D68">
            <v>109915</v>
          </cell>
          <cell r="E68">
            <v>120411</v>
          </cell>
          <cell r="F68">
            <v>130203</v>
          </cell>
          <cell r="G68">
            <v>104766</v>
          </cell>
          <cell r="H68">
            <v>67708</v>
          </cell>
          <cell r="I68">
            <v>39449</v>
          </cell>
          <cell r="J68">
            <v>15623</v>
          </cell>
          <cell r="K68">
            <v>881278</v>
          </cell>
        </row>
        <row r="69">
          <cell r="A69" t="str">
            <v xml:space="preserve"> Delaware,2011</v>
          </cell>
          <cell r="B69">
            <v>168093</v>
          </cell>
          <cell r="C69">
            <v>126169</v>
          </cell>
          <cell r="D69">
            <v>110709</v>
          </cell>
          <cell r="E69">
            <v>117918</v>
          </cell>
          <cell r="F69">
            <v>131753</v>
          </cell>
          <cell r="G69">
            <v>108786</v>
          </cell>
          <cell r="H69">
            <v>70359</v>
          </cell>
          <cell r="I69">
            <v>40073</v>
          </cell>
          <cell r="J69">
            <v>16151</v>
          </cell>
          <cell r="K69">
            <v>890856</v>
          </cell>
        </row>
        <row r="70">
          <cell r="A70" t="str">
            <v xml:space="preserve"> Delaware,2012</v>
          </cell>
          <cell r="B70">
            <v>169639</v>
          </cell>
          <cell r="C70">
            <v>127042</v>
          </cell>
          <cell r="D70">
            <v>111980</v>
          </cell>
          <cell r="E70">
            <v>115867</v>
          </cell>
          <cell r="F70">
            <v>132334</v>
          </cell>
          <cell r="G70">
            <v>111943</v>
          </cell>
          <cell r="H70">
            <v>73351</v>
          </cell>
          <cell r="I70">
            <v>41219</v>
          </cell>
          <cell r="J70">
            <v>16163</v>
          </cell>
          <cell r="K70">
            <v>900131</v>
          </cell>
        </row>
        <row r="71">
          <cell r="A71" t="str">
            <v xml:space="preserve"> Delaware,2013</v>
          </cell>
          <cell r="B71">
            <v>169959</v>
          </cell>
          <cell r="C71">
            <v>127261</v>
          </cell>
          <cell r="D71">
            <v>114392</v>
          </cell>
          <cell r="E71">
            <v>113779</v>
          </cell>
          <cell r="F71">
            <v>132611</v>
          </cell>
          <cell r="G71">
            <v>115011</v>
          </cell>
          <cell r="H71">
            <v>77609</v>
          </cell>
          <cell r="I71">
            <v>41070</v>
          </cell>
          <cell r="J71">
            <v>16718</v>
          </cell>
          <cell r="K71">
            <v>908446</v>
          </cell>
        </row>
        <row r="72">
          <cell r="A72" t="str">
            <v xml:space="preserve"> Delaware,2014</v>
          </cell>
          <cell r="B72">
            <v>170130</v>
          </cell>
          <cell r="C72">
            <v>126039</v>
          </cell>
          <cell r="D72">
            <v>117064</v>
          </cell>
          <cell r="E72">
            <v>112275</v>
          </cell>
          <cell r="F72">
            <v>132013</v>
          </cell>
          <cell r="G72">
            <v>118518</v>
          </cell>
          <cell r="H72">
            <v>81245</v>
          </cell>
          <cell r="I72">
            <v>42241</v>
          </cell>
          <cell r="J72">
            <v>17598</v>
          </cell>
          <cell r="K72">
            <v>917060</v>
          </cell>
        </row>
        <row r="73">
          <cell r="A73" t="str">
            <v xml:space="preserve"> Delaware,2015</v>
          </cell>
          <cell r="B73">
            <v>169281</v>
          </cell>
          <cell r="C73">
            <v>125758</v>
          </cell>
          <cell r="D73">
            <v>120034</v>
          </cell>
          <cell r="E73">
            <v>111329</v>
          </cell>
          <cell r="F73">
            <v>131079</v>
          </cell>
          <cell r="G73">
            <v>121254</v>
          </cell>
          <cell r="H73">
            <v>85954</v>
          </cell>
          <cell r="I73">
            <v>43807</v>
          </cell>
          <cell r="J73">
            <v>17789</v>
          </cell>
          <cell r="K73">
            <v>926454</v>
          </cell>
        </row>
        <row r="74">
          <cell r="A74" t="str">
            <v xml:space="preserve"> Delaware,2016</v>
          </cell>
          <cell r="B74">
            <v>170199</v>
          </cell>
          <cell r="C74">
            <v>124332</v>
          </cell>
          <cell r="D74">
            <v>122263</v>
          </cell>
          <cell r="E74">
            <v>110396</v>
          </cell>
          <cell r="F74">
            <v>129753</v>
          </cell>
          <cell r="G74">
            <v>124606</v>
          </cell>
          <cell r="H74">
            <v>90857</v>
          </cell>
          <cell r="I74">
            <v>44843</v>
          </cell>
          <cell r="J74">
            <v>17961</v>
          </cell>
          <cell r="K74">
            <v>934695</v>
          </cell>
        </row>
        <row r="75">
          <cell r="A75" t="str">
            <v xml:space="preserve"> Delaware,2017</v>
          </cell>
          <cell r="B75">
            <v>169306</v>
          </cell>
          <cell r="C75">
            <v>122886</v>
          </cell>
          <cell r="D75">
            <v>125241</v>
          </cell>
          <cell r="E75">
            <v>110313</v>
          </cell>
          <cell r="F75">
            <v>128392</v>
          </cell>
          <cell r="G75">
            <v>127029</v>
          </cell>
          <cell r="H75">
            <v>95605</v>
          </cell>
          <cell r="I75">
            <v>46641</v>
          </cell>
          <cell r="J75">
            <v>18319</v>
          </cell>
          <cell r="K75">
            <v>943732</v>
          </cell>
        </row>
        <row r="76">
          <cell r="A76" t="str">
            <v xml:space="preserve"> District of Columbia,2009</v>
          </cell>
          <cell r="B76">
            <v>95326</v>
          </cell>
          <cell r="C76">
            <v>89442</v>
          </cell>
          <cell r="D76">
            <v>105918</v>
          </cell>
          <cell r="E76">
            <v>86500</v>
          </cell>
          <cell r="F76">
            <v>78261</v>
          </cell>
          <cell r="G76">
            <v>64139</v>
          </cell>
          <cell r="H76">
            <v>36483</v>
          </cell>
          <cell r="I76">
            <v>23538</v>
          </cell>
          <cell r="J76">
            <v>10003</v>
          </cell>
          <cell r="K76">
            <v>588433</v>
          </cell>
        </row>
        <row r="77">
          <cell r="A77" t="str">
            <v xml:space="preserve"> District of Columbia,2010</v>
          </cell>
          <cell r="B77">
            <v>85322</v>
          </cell>
          <cell r="C77">
            <v>99932</v>
          </cell>
          <cell r="D77">
            <v>113958</v>
          </cell>
          <cell r="E77">
            <v>81816</v>
          </cell>
          <cell r="F77">
            <v>75387</v>
          </cell>
          <cell r="G77">
            <v>61946</v>
          </cell>
          <cell r="H77">
            <v>35648</v>
          </cell>
          <cell r="I77">
            <v>22207</v>
          </cell>
          <cell r="J77">
            <v>9350</v>
          </cell>
          <cell r="K77">
            <v>584400</v>
          </cell>
        </row>
        <row r="78">
          <cell r="A78" t="str">
            <v xml:space="preserve"> District of Columbia,2011</v>
          </cell>
          <cell r="B78">
            <v>85529</v>
          </cell>
          <cell r="C78">
            <v>100973</v>
          </cell>
          <cell r="D78">
            <v>119385</v>
          </cell>
          <cell r="E78">
            <v>81966</v>
          </cell>
          <cell r="F78">
            <v>75432</v>
          </cell>
          <cell r="G78">
            <v>63553</v>
          </cell>
          <cell r="H78">
            <v>35637</v>
          </cell>
          <cell r="I78">
            <v>21382</v>
          </cell>
          <cell r="J78">
            <v>10097</v>
          </cell>
          <cell r="K78">
            <v>593955</v>
          </cell>
        </row>
        <row r="79">
          <cell r="A79" t="str">
            <v xml:space="preserve"> District of Columbia,2012</v>
          </cell>
          <cell r="B79">
            <v>86623</v>
          </cell>
          <cell r="C79">
            <v>101161</v>
          </cell>
          <cell r="D79">
            <v>125393</v>
          </cell>
          <cell r="E79">
            <v>82383</v>
          </cell>
          <cell r="F79">
            <v>75114</v>
          </cell>
          <cell r="G79">
            <v>64817</v>
          </cell>
          <cell r="H79">
            <v>37557</v>
          </cell>
          <cell r="I79">
            <v>21807</v>
          </cell>
          <cell r="J79">
            <v>10298</v>
          </cell>
          <cell r="K79">
            <v>605759</v>
          </cell>
        </row>
        <row r="80">
          <cell r="A80" t="str">
            <v xml:space="preserve"> District of Columbia,2013</v>
          </cell>
          <cell r="B80">
            <v>88570</v>
          </cell>
          <cell r="C80">
            <v>99719</v>
          </cell>
          <cell r="D80">
            <v>133164</v>
          </cell>
          <cell r="E80">
            <v>84234</v>
          </cell>
          <cell r="F80">
            <v>76183</v>
          </cell>
          <cell r="G80">
            <v>65654</v>
          </cell>
          <cell r="H80">
            <v>38401</v>
          </cell>
          <cell r="I80">
            <v>21678</v>
          </cell>
          <cell r="J80">
            <v>9910</v>
          </cell>
          <cell r="K80">
            <v>619371</v>
          </cell>
        </row>
        <row r="81">
          <cell r="A81" t="str">
            <v xml:space="preserve"> District of Columbia,2014</v>
          </cell>
          <cell r="B81">
            <v>91892</v>
          </cell>
          <cell r="C81">
            <v>98863</v>
          </cell>
          <cell r="D81">
            <v>140056</v>
          </cell>
          <cell r="E81">
            <v>87455</v>
          </cell>
          <cell r="F81">
            <v>76048</v>
          </cell>
          <cell r="G81">
            <v>67810</v>
          </cell>
          <cell r="H81">
            <v>39925</v>
          </cell>
          <cell r="I81">
            <v>21547</v>
          </cell>
          <cell r="J81">
            <v>10140</v>
          </cell>
          <cell r="K81">
            <v>633736</v>
          </cell>
        </row>
        <row r="82">
          <cell r="A82" t="str">
            <v xml:space="preserve"> District of Columbia,2015</v>
          </cell>
          <cell r="B82">
            <v>95180</v>
          </cell>
          <cell r="C82">
            <v>97771</v>
          </cell>
          <cell r="D82">
            <v>145037</v>
          </cell>
          <cell r="E82">
            <v>90000</v>
          </cell>
          <cell r="F82">
            <v>77051</v>
          </cell>
          <cell r="G82">
            <v>68633</v>
          </cell>
          <cell r="H82">
            <v>41439</v>
          </cell>
          <cell r="I82">
            <v>22015</v>
          </cell>
          <cell r="J82">
            <v>10360</v>
          </cell>
          <cell r="K82">
            <v>647484</v>
          </cell>
        </row>
        <row r="83">
          <cell r="A83" t="str">
            <v xml:space="preserve"> District of Columbia,2016</v>
          </cell>
          <cell r="B83">
            <v>99510</v>
          </cell>
          <cell r="C83">
            <v>96875</v>
          </cell>
          <cell r="D83">
            <v>149595</v>
          </cell>
          <cell r="E83">
            <v>92921</v>
          </cell>
          <cell r="F83">
            <v>77105</v>
          </cell>
          <cell r="G83">
            <v>69195</v>
          </cell>
          <cell r="H83">
            <v>42835</v>
          </cell>
          <cell r="I83">
            <v>21747</v>
          </cell>
          <cell r="J83">
            <v>10544</v>
          </cell>
          <cell r="K83">
            <v>659009</v>
          </cell>
        </row>
        <row r="84">
          <cell r="A84" t="str">
            <v xml:space="preserve"> District of Columbia,2017</v>
          </cell>
          <cell r="B84">
            <v>102507</v>
          </cell>
          <cell r="C84">
            <v>92041</v>
          </cell>
          <cell r="D84">
            <v>156390</v>
          </cell>
          <cell r="E84">
            <v>95604</v>
          </cell>
          <cell r="F84">
            <v>76580</v>
          </cell>
          <cell r="G84">
            <v>69500</v>
          </cell>
          <cell r="H84">
            <v>45582</v>
          </cell>
          <cell r="I84">
            <v>23058</v>
          </cell>
          <cell r="J84">
            <v>11129</v>
          </cell>
          <cell r="K84">
            <v>672391</v>
          </cell>
        </row>
        <row r="85">
          <cell r="A85" t="str">
            <v xml:space="preserve"> Florida,2009</v>
          </cell>
          <cell r="B85">
            <v>3346184</v>
          </cell>
          <cell r="C85">
            <v>2347624</v>
          </cell>
          <cell r="D85">
            <v>2290188</v>
          </cell>
          <cell r="E85">
            <v>2518289</v>
          </cell>
          <cell r="F85">
            <v>2560326</v>
          </cell>
          <cell r="G85">
            <v>2092148</v>
          </cell>
          <cell r="H85">
            <v>1478981</v>
          </cell>
          <cell r="I85">
            <v>1165062</v>
          </cell>
          <cell r="J85">
            <v>427421</v>
          </cell>
          <cell r="K85">
            <v>18222420</v>
          </cell>
        </row>
        <row r="86">
          <cell r="A86" t="str">
            <v xml:space="preserve"> Florida,2010</v>
          </cell>
          <cell r="B86">
            <v>3291297</v>
          </cell>
          <cell r="C86">
            <v>2447808</v>
          </cell>
          <cell r="D86">
            <v>2252462</v>
          </cell>
          <cell r="E86">
            <v>2511273</v>
          </cell>
          <cell r="F86">
            <v>2671796</v>
          </cell>
          <cell r="G86">
            <v>2228964</v>
          </cell>
          <cell r="H86">
            <v>1637564</v>
          </cell>
          <cell r="I86">
            <v>1089158</v>
          </cell>
          <cell r="J86">
            <v>413686</v>
          </cell>
          <cell r="K86">
            <v>18549507</v>
          </cell>
        </row>
        <row r="87">
          <cell r="A87" t="str">
            <v xml:space="preserve"> Florida,2011</v>
          </cell>
          <cell r="B87">
            <v>3274531</v>
          </cell>
          <cell r="C87">
            <v>2450818</v>
          </cell>
          <cell r="D87">
            <v>2269669</v>
          </cell>
          <cell r="E87">
            <v>2465973</v>
          </cell>
          <cell r="F87">
            <v>2693238</v>
          </cell>
          <cell r="G87">
            <v>2282823</v>
          </cell>
          <cell r="H87">
            <v>1677540</v>
          </cell>
          <cell r="I87">
            <v>1093328</v>
          </cell>
          <cell r="J87">
            <v>430245</v>
          </cell>
          <cell r="K87">
            <v>18633958</v>
          </cell>
        </row>
        <row r="88">
          <cell r="A88" t="str">
            <v xml:space="preserve"> Florida,2012</v>
          </cell>
          <cell r="B88">
            <v>3248013</v>
          </cell>
          <cell r="C88">
            <v>2447663</v>
          </cell>
          <cell r="D88">
            <v>2286078</v>
          </cell>
          <cell r="E88">
            <v>2414769</v>
          </cell>
          <cell r="F88">
            <v>2700340</v>
          </cell>
          <cell r="G88">
            <v>2328424</v>
          </cell>
          <cell r="H88">
            <v>1732395</v>
          </cell>
          <cell r="I88">
            <v>1095271</v>
          </cell>
          <cell r="J88">
            <v>445260</v>
          </cell>
          <cell r="K88">
            <v>18696017</v>
          </cell>
        </row>
        <row r="89">
          <cell r="A89" t="str">
            <v xml:space="preserve"> Florida,2013</v>
          </cell>
          <cell r="B89">
            <v>3254773</v>
          </cell>
          <cell r="C89">
            <v>2451029</v>
          </cell>
          <cell r="D89">
            <v>2322340</v>
          </cell>
          <cell r="E89">
            <v>2390992</v>
          </cell>
          <cell r="F89">
            <v>2703346</v>
          </cell>
          <cell r="G89">
            <v>2370885</v>
          </cell>
          <cell r="H89">
            <v>1780376</v>
          </cell>
          <cell r="I89">
            <v>1093988</v>
          </cell>
          <cell r="J89">
            <v>458531</v>
          </cell>
          <cell r="K89">
            <v>18828013</v>
          </cell>
        </row>
        <row r="90">
          <cell r="A90" t="str">
            <v xml:space="preserve"> Florida,2014</v>
          </cell>
          <cell r="B90">
            <v>3291765</v>
          </cell>
          <cell r="C90">
            <v>2474686</v>
          </cell>
          <cell r="D90">
            <v>2392225</v>
          </cell>
          <cell r="E90">
            <v>2399874</v>
          </cell>
          <cell r="F90">
            <v>2725973</v>
          </cell>
          <cell r="G90">
            <v>2446349</v>
          </cell>
          <cell r="H90">
            <v>1871180</v>
          </cell>
          <cell r="I90">
            <v>1124171</v>
          </cell>
          <cell r="J90">
            <v>476817</v>
          </cell>
          <cell r="K90">
            <v>19202176</v>
          </cell>
        </row>
        <row r="91">
          <cell r="A91" t="str">
            <v xml:space="preserve"> Florida,2015</v>
          </cell>
          <cell r="B91">
            <v>3275229</v>
          </cell>
          <cell r="C91">
            <v>2448877</v>
          </cell>
          <cell r="D91">
            <v>2426549</v>
          </cell>
          <cell r="E91">
            <v>2388306</v>
          </cell>
          <cell r="F91">
            <v>2709205</v>
          </cell>
          <cell r="G91">
            <v>2498189</v>
          </cell>
          <cell r="H91">
            <v>1961765</v>
          </cell>
          <cell r="I91">
            <v>1157635</v>
          </cell>
          <cell r="J91">
            <v>494978</v>
          </cell>
          <cell r="K91">
            <v>19358086</v>
          </cell>
        </row>
        <row r="92">
          <cell r="A92" t="str">
            <v xml:space="preserve"> Florida,2016</v>
          </cell>
          <cell r="B92">
            <v>3377880</v>
          </cell>
          <cell r="C92">
            <v>2496731</v>
          </cell>
          <cell r="D92">
            <v>2539951</v>
          </cell>
          <cell r="E92">
            <v>2444307</v>
          </cell>
          <cell r="F92">
            <v>2759872</v>
          </cell>
          <cell r="G92">
            <v>2595857</v>
          </cell>
          <cell r="H92">
            <v>2094601</v>
          </cell>
          <cell r="I92">
            <v>1203596</v>
          </cell>
          <cell r="J92">
            <v>517466</v>
          </cell>
          <cell r="K92">
            <v>20031616</v>
          </cell>
        </row>
        <row r="93">
          <cell r="A93" t="str">
            <v xml:space="preserve"> Florida,2017</v>
          </cell>
          <cell r="B93">
            <v>3423440</v>
          </cell>
          <cell r="C93">
            <v>2515016</v>
          </cell>
          <cell r="D93">
            <v>2617967</v>
          </cell>
          <cell r="E93">
            <v>2482411</v>
          </cell>
          <cell r="F93">
            <v>2775781</v>
          </cell>
          <cell r="G93">
            <v>2671831</v>
          </cell>
          <cell r="H93">
            <v>2184197</v>
          </cell>
          <cell r="I93">
            <v>1241746</v>
          </cell>
          <cell r="J93">
            <v>526343</v>
          </cell>
          <cell r="K93">
            <v>20438732</v>
          </cell>
        </row>
        <row r="94">
          <cell r="A94" t="str">
            <v xml:space="preserve"> Georgia,2009</v>
          </cell>
          <cell r="B94">
            <v>2132298</v>
          </cell>
          <cell r="C94">
            <v>1417360</v>
          </cell>
          <cell r="D94">
            <v>1376399</v>
          </cell>
          <cell r="E94">
            <v>1467131</v>
          </cell>
          <cell r="F94">
            <v>1355165</v>
          </cell>
          <cell r="G94">
            <v>983696</v>
          </cell>
          <cell r="H94">
            <v>547344</v>
          </cell>
          <cell r="I94">
            <v>315189</v>
          </cell>
          <cell r="J94">
            <v>116392</v>
          </cell>
          <cell r="K94">
            <v>9713030</v>
          </cell>
        </row>
        <row r="95">
          <cell r="A95" t="str">
            <v xml:space="preserve"> Georgia,2010</v>
          </cell>
          <cell r="B95">
            <v>2067113</v>
          </cell>
          <cell r="C95">
            <v>1390275</v>
          </cell>
          <cell r="D95">
            <v>1333429</v>
          </cell>
          <cell r="E95">
            <v>1437055</v>
          </cell>
          <cell r="F95">
            <v>1362731</v>
          </cell>
          <cell r="G95">
            <v>1016204</v>
          </cell>
          <cell r="H95">
            <v>571858</v>
          </cell>
          <cell r="I95">
            <v>307706</v>
          </cell>
          <cell r="J95">
            <v>111864</v>
          </cell>
          <cell r="K95">
            <v>9598767</v>
          </cell>
        </row>
        <row r="96">
          <cell r="A96" t="str">
            <v xml:space="preserve"> Georgia,2011</v>
          </cell>
          <cell r="B96">
            <v>2065377</v>
          </cell>
          <cell r="C96">
            <v>1391753</v>
          </cell>
          <cell r="D96">
            <v>1329499</v>
          </cell>
          <cell r="E96">
            <v>1415724</v>
          </cell>
          <cell r="F96">
            <v>1371905</v>
          </cell>
          <cell r="G96">
            <v>1041022</v>
          </cell>
          <cell r="H96">
            <v>588931</v>
          </cell>
          <cell r="I96">
            <v>310824</v>
          </cell>
          <cell r="J96">
            <v>113343</v>
          </cell>
          <cell r="K96">
            <v>9627433</v>
          </cell>
        </row>
        <row r="97">
          <cell r="A97" t="str">
            <v xml:space="preserve"> Georgia,2012</v>
          </cell>
          <cell r="B97">
            <v>2113716</v>
          </cell>
          <cell r="C97">
            <v>1434464</v>
          </cell>
          <cell r="D97">
            <v>1370171</v>
          </cell>
          <cell r="E97">
            <v>1433632</v>
          </cell>
          <cell r="F97">
            <v>1418802</v>
          </cell>
          <cell r="G97">
            <v>1103372</v>
          </cell>
          <cell r="H97">
            <v>636870</v>
          </cell>
          <cell r="I97">
            <v>327599</v>
          </cell>
          <cell r="J97">
            <v>121863</v>
          </cell>
          <cell r="K97">
            <v>9955103</v>
          </cell>
        </row>
        <row r="98">
          <cell r="A98" t="str">
            <v xml:space="preserve"> Georgia,2013</v>
          </cell>
          <cell r="B98">
            <v>2117764</v>
          </cell>
          <cell r="C98">
            <v>1446628</v>
          </cell>
          <cell r="D98">
            <v>1362831</v>
          </cell>
          <cell r="E98">
            <v>1412579</v>
          </cell>
          <cell r="F98">
            <v>1419748</v>
          </cell>
          <cell r="G98">
            <v>1132043</v>
          </cell>
          <cell r="H98">
            <v>670953</v>
          </cell>
          <cell r="I98">
            <v>335351</v>
          </cell>
          <cell r="J98">
            <v>124660</v>
          </cell>
          <cell r="K98">
            <v>10022337</v>
          </cell>
        </row>
        <row r="99">
          <cell r="A99" t="str">
            <v xml:space="preserve"> Georgia,2014</v>
          </cell>
          <cell r="B99">
            <v>2059379</v>
          </cell>
          <cell r="C99">
            <v>1407182</v>
          </cell>
          <cell r="D99">
            <v>1343701</v>
          </cell>
          <cell r="E99">
            <v>1372441</v>
          </cell>
          <cell r="F99">
            <v>1383796</v>
          </cell>
          <cell r="G99">
            <v>1123101</v>
          </cell>
          <cell r="H99">
            <v>673034</v>
          </cell>
          <cell r="I99">
            <v>329937</v>
          </cell>
          <cell r="J99">
            <v>121362</v>
          </cell>
          <cell r="K99">
            <v>9817046</v>
          </cell>
        </row>
        <row r="100">
          <cell r="A100" t="str">
            <v xml:space="preserve"> Georgia,2015</v>
          </cell>
          <cell r="B100">
            <v>2132883</v>
          </cell>
          <cell r="C100">
            <v>1460427</v>
          </cell>
          <cell r="D100">
            <v>1398407</v>
          </cell>
          <cell r="E100">
            <v>1415564</v>
          </cell>
          <cell r="F100">
            <v>1443855</v>
          </cell>
          <cell r="G100">
            <v>1210462</v>
          </cell>
          <cell r="H100">
            <v>753921</v>
          </cell>
          <cell r="I100">
            <v>362468</v>
          </cell>
          <cell r="J100">
            <v>130465</v>
          </cell>
          <cell r="K100">
            <v>10307372</v>
          </cell>
        </row>
        <row r="101">
          <cell r="A101" t="str">
            <v xml:space="preserve"> Georgia,2016</v>
          </cell>
          <cell r="B101">
            <v>2073435</v>
          </cell>
          <cell r="C101">
            <v>1426918</v>
          </cell>
          <cell r="D101">
            <v>1377264</v>
          </cell>
          <cell r="E101">
            <v>1371912</v>
          </cell>
          <cell r="F101">
            <v>1400265</v>
          </cell>
          <cell r="G101">
            <v>1185186</v>
          </cell>
          <cell r="H101">
            <v>759469</v>
          </cell>
          <cell r="I101">
            <v>355827</v>
          </cell>
          <cell r="J101">
            <v>129720</v>
          </cell>
          <cell r="K101">
            <v>10082058</v>
          </cell>
        </row>
        <row r="102">
          <cell r="A102" t="str">
            <v xml:space="preserve"> Georgia,2017</v>
          </cell>
          <cell r="B102">
            <v>2091961</v>
          </cell>
          <cell r="C102">
            <v>1446984</v>
          </cell>
          <cell r="D102">
            <v>1415370</v>
          </cell>
          <cell r="E102">
            <v>1390455</v>
          </cell>
          <cell r="F102">
            <v>1427589</v>
          </cell>
          <cell r="G102">
            <v>1240644</v>
          </cell>
          <cell r="H102">
            <v>819673</v>
          </cell>
          <cell r="I102">
            <v>379593</v>
          </cell>
          <cell r="J102">
            <v>134083</v>
          </cell>
          <cell r="K102">
            <v>10346352</v>
          </cell>
        </row>
        <row r="103">
          <cell r="A103" t="str">
            <v xml:space="preserve"> Hawaii,2009</v>
          </cell>
          <cell r="B103">
            <v>240728</v>
          </cell>
          <cell r="C103">
            <v>174733</v>
          </cell>
          <cell r="D103">
            <v>183514</v>
          </cell>
          <cell r="E103">
            <v>175701</v>
          </cell>
          <cell r="F103">
            <v>180058</v>
          </cell>
          <cell r="G103">
            <v>147015</v>
          </cell>
          <cell r="H103">
            <v>86904</v>
          </cell>
          <cell r="I103">
            <v>67847</v>
          </cell>
          <cell r="J103">
            <v>25894</v>
          </cell>
          <cell r="K103">
            <v>1280241</v>
          </cell>
        </row>
        <row r="104">
          <cell r="A104" t="str">
            <v xml:space="preserve"> Hawaii,2010</v>
          </cell>
          <cell r="B104">
            <v>248427</v>
          </cell>
          <cell r="C104">
            <v>180941</v>
          </cell>
          <cell r="D104">
            <v>179787</v>
          </cell>
          <cell r="E104">
            <v>179139</v>
          </cell>
          <cell r="F104">
            <v>194287</v>
          </cell>
          <cell r="G104">
            <v>165166</v>
          </cell>
          <cell r="H104">
            <v>93985</v>
          </cell>
          <cell r="I104">
            <v>64884</v>
          </cell>
          <cell r="J104">
            <v>27041</v>
          </cell>
          <cell r="K104">
            <v>1333591</v>
          </cell>
        </row>
        <row r="105">
          <cell r="A105" t="str">
            <v xml:space="preserve"> Hawaii,2011</v>
          </cell>
          <cell r="B105">
            <v>250636</v>
          </cell>
          <cell r="C105">
            <v>181829</v>
          </cell>
          <cell r="D105">
            <v>183271</v>
          </cell>
          <cell r="E105">
            <v>177678</v>
          </cell>
          <cell r="F105">
            <v>192702</v>
          </cell>
          <cell r="G105">
            <v>170626</v>
          </cell>
          <cell r="H105">
            <v>97991</v>
          </cell>
          <cell r="I105">
            <v>65052</v>
          </cell>
          <cell r="J105">
            <v>28777</v>
          </cell>
          <cell r="K105">
            <v>1346554</v>
          </cell>
        </row>
        <row r="106">
          <cell r="A106" t="str">
            <v xml:space="preserve"> Hawaii,2012</v>
          </cell>
          <cell r="B106">
            <v>251549</v>
          </cell>
          <cell r="C106">
            <v>182442</v>
          </cell>
          <cell r="D106">
            <v>188611</v>
          </cell>
          <cell r="E106">
            <v>176125</v>
          </cell>
          <cell r="F106">
            <v>191608</v>
          </cell>
          <cell r="G106">
            <v>174620</v>
          </cell>
          <cell r="H106">
            <v>102126</v>
          </cell>
          <cell r="I106">
            <v>63201</v>
          </cell>
          <cell r="J106">
            <v>31782</v>
          </cell>
          <cell r="K106">
            <v>1362730</v>
          </cell>
        </row>
        <row r="107">
          <cell r="A107" t="str">
            <v xml:space="preserve"> Hawaii,2013</v>
          </cell>
          <cell r="B107">
            <v>254796</v>
          </cell>
          <cell r="C107">
            <v>182629</v>
          </cell>
          <cell r="D107">
            <v>192634</v>
          </cell>
          <cell r="E107">
            <v>174197</v>
          </cell>
          <cell r="F107">
            <v>188485</v>
          </cell>
          <cell r="G107">
            <v>177111</v>
          </cell>
          <cell r="H107">
            <v>106876</v>
          </cell>
          <cell r="I107">
            <v>62754</v>
          </cell>
          <cell r="J107">
            <v>32578</v>
          </cell>
          <cell r="K107">
            <v>1376298</v>
          </cell>
        </row>
        <row r="108">
          <cell r="A108" t="str">
            <v xml:space="preserve"> Hawaii,2014</v>
          </cell>
          <cell r="B108">
            <v>257519</v>
          </cell>
          <cell r="C108">
            <v>186079</v>
          </cell>
          <cell r="D108">
            <v>199122</v>
          </cell>
          <cell r="E108">
            <v>174281</v>
          </cell>
          <cell r="F108">
            <v>184343</v>
          </cell>
          <cell r="G108">
            <v>177204</v>
          </cell>
          <cell r="H108">
            <v>112912</v>
          </cell>
          <cell r="I108">
            <v>64472</v>
          </cell>
          <cell r="J108">
            <v>35490</v>
          </cell>
          <cell r="K108">
            <v>1391072</v>
          </cell>
        </row>
        <row r="109">
          <cell r="A109" t="str">
            <v xml:space="preserve"> Hawaii,2015</v>
          </cell>
          <cell r="B109">
            <v>259858</v>
          </cell>
          <cell r="C109">
            <v>184445</v>
          </cell>
          <cell r="D109">
            <v>204911</v>
          </cell>
          <cell r="E109">
            <v>175431</v>
          </cell>
          <cell r="F109">
            <v>181559</v>
          </cell>
          <cell r="G109">
            <v>179123</v>
          </cell>
          <cell r="H109">
            <v>119783</v>
          </cell>
          <cell r="I109">
            <v>63348</v>
          </cell>
          <cell r="J109">
            <v>36781</v>
          </cell>
          <cell r="K109">
            <v>1406214</v>
          </cell>
        </row>
        <row r="110">
          <cell r="A110" t="str">
            <v xml:space="preserve"> Hawaii,2016</v>
          </cell>
          <cell r="B110">
            <v>260148</v>
          </cell>
          <cell r="C110">
            <v>180209</v>
          </cell>
          <cell r="D110">
            <v>203188</v>
          </cell>
          <cell r="E110">
            <v>176254</v>
          </cell>
          <cell r="F110">
            <v>181785</v>
          </cell>
          <cell r="G110">
            <v>184037</v>
          </cell>
          <cell r="H110">
            <v>126288</v>
          </cell>
          <cell r="I110">
            <v>63877</v>
          </cell>
          <cell r="J110">
            <v>37989</v>
          </cell>
          <cell r="K110">
            <v>1413673</v>
          </cell>
        </row>
        <row r="111">
          <cell r="A111" t="str">
            <v xml:space="preserve"> Hawaii,2017</v>
          </cell>
          <cell r="B111">
            <v>260062</v>
          </cell>
          <cell r="C111">
            <v>177286</v>
          </cell>
          <cell r="D111">
            <v>205405</v>
          </cell>
          <cell r="E111">
            <v>177415</v>
          </cell>
          <cell r="F111">
            <v>179768</v>
          </cell>
          <cell r="G111">
            <v>183652</v>
          </cell>
          <cell r="H111">
            <v>133689</v>
          </cell>
          <cell r="I111">
            <v>66602</v>
          </cell>
          <cell r="J111">
            <v>37853</v>
          </cell>
          <cell r="K111">
            <v>1421732</v>
          </cell>
        </row>
        <row r="112">
          <cell r="A112" t="str">
            <v xml:space="preserve"> Idaho,2009</v>
          </cell>
          <cell r="B112">
            <v>339655</v>
          </cell>
          <cell r="C112">
            <v>227909</v>
          </cell>
          <cell r="D112">
            <v>199468</v>
          </cell>
          <cell r="E112">
            <v>191817</v>
          </cell>
          <cell r="F112">
            <v>203235</v>
          </cell>
          <cell r="G112">
            <v>159868</v>
          </cell>
          <cell r="H112">
            <v>94101</v>
          </cell>
          <cell r="I112">
            <v>58703</v>
          </cell>
          <cell r="J112">
            <v>23735</v>
          </cell>
          <cell r="K112">
            <v>1498101</v>
          </cell>
        </row>
        <row r="113">
          <cell r="A113" t="str">
            <v xml:space="preserve"> Idaho,2010</v>
          </cell>
          <cell r="B113">
            <v>351043</v>
          </cell>
          <cell r="C113">
            <v>224909</v>
          </cell>
          <cell r="D113">
            <v>202332</v>
          </cell>
          <cell r="E113">
            <v>194187</v>
          </cell>
          <cell r="F113">
            <v>209126</v>
          </cell>
          <cell r="G113">
            <v>169776</v>
          </cell>
          <cell r="H113">
            <v>100709</v>
          </cell>
          <cell r="I113">
            <v>58471</v>
          </cell>
          <cell r="J113">
            <v>23980</v>
          </cell>
          <cell r="K113">
            <v>1535086</v>
          </cell>
        </row>
        <row r="114">
          <cell r="A114" t="str">
            <v xml:space="preserve"> Idaho,2011</v>
          </cell>
          <cell r="B114">
            <v>359663</v>
          </cell>
          <cell r="C114">
            <v>229200</v>
          </cell>
          <cell r="D114">
            <v>209054</v>
          </cell>
          <cell r="E114">
            <v>196418</v>
          </cell>
          <cell r="F114">
            <v>213639</v>
          </cell>
          <cell r="G114">
            <v>180969</v>
          </cell>
          <cell r="H114">
            <v>109787</v>
          </cell>
          <cell r="I114">
            <v>62880</v>
          </cell>
          <cell r="J114">
            <v>25406</v>
          </cell>
          <cell r="K114">
            <v>1587086</v>
          </cell>
        </row>
        <row r="115">
          <cell r="A115" t="str">
            <v xml:space="preserve"> Idaho,2012</v>
          </cell>
          <cell r="B115">
            <v>356944</v>
          </cell>
          <cell r="C115">
            <v>227114</v>
          </cell>
          <cell r="D115">
            <v>208571</v>
          </cell>
          <cell r="E115">
            <v>192585</v>
          </cell>
          <cell r="F115">
            <v>207515</v>
          </cell>
          <cell r="G115">
            <v>181336</v>
          </cell>
          <cell r="H115">
            <v>111776</v>
          </cell>
          <cell r="I115">
            <v>61356</v>
          </cell>
          <cell r="J115">
            <v>24735</v>
          </cell>
          <cell r="K115">
            <v>1570747</v>
          </cell>
        </row>
        <row r="116">
          <cell r="A116" t="str">
            <v xml:space="preserve"> Idaho,2013</v>
          </cell>
          <cell r="B116">
            <v>384512</v>
          </cell>
          <cell r="C116">
            <v>240510</v>
          </cell>
          <cell r="D116">
            <v>224382</v>
          </cell>
          <cell r="E116">
            <v>208624</v>
          </cell>
          <cell r="F116">
            <v>221891</v>
          </cell>
          <cell r="G116">
            <v>202224</v>
          </cell>
          <cell r="H116">
            <v>127456</v>
          </cell>
          <cell r="I116">
            <v>67935</v>
          </cell>
          <cell r="J116">
            <v>27281</v>
          </cell>
          <cell r="K116">
            <v>1704449</v>
          </cell>
        </row>
        <row r="117">
          <cell r="A117" t="str">
            <v xml:space="preserve"> Idaho,2014</v>
          </cell>
          <cell r="B117">
            <v>364016</v>
          </cell>
          <cell r="C117">
            <v>232544</v>
          </cell>
          <cell r="D117">
            <v>219066</v>
          </cell>
          <cell r="E117">
            <v>202049</v>
          </cell>
          <cell r="F117">
            <v>210868</v>
          </cell>
          <cell r="G117">
            <v>198140</v>
          </cell>
          <cell r="H117">
            <v>128949</v>
          </cell>
          <cell r="I117">
            <v>67509</v>
          </cell>
          <cell r="J117">
            <v>26775</v>
          </cell>
          <cell r="K117">
            <v>1650525</v>
          </cell>
        </row>
        <row r="118">
          <cell r="A118" t="str">
            <v xml:space="preserve"> Idaho,2015</v>
          </cell>
          <cell r="B118">
            <v>368199</v>
          </cell>
          <cell r="C118">
            <v>238658</v>
          </cell>
          <cell r="D118">
            <v>225332</v>
          </cell>
          <cell r="E118">
            <v>211804</v>
          </cell>
          <cell r="F118">
            <v>217509</v>
          </cell>
          <cell r="G118">
            <v>207806</v>
          </cell>
          <cell r="H118">
            <v>136952</v>
          </cell>
          <cell r="I118">
            <v>70098</v>
          </cell>
          <cell r="J118">
            <v>28390</v>
          </cell>
          <cell r="K118">
            <v>1705292</v>
          </cell>
        </row>
        <row r="119">
          <cell r="A119" t="str">
            <v xml:space="preserve"> Idaho,2016</v>
          </cell>
          <cell r="B119">
            <v>340500</v>
          </cell>
          <cell r="C119">
            <v>217075</v>
          </cell>
          <cell r="D119">
            <v>204432</v>
          </cell>
          <cell r="E119">
            <v>190893</v>
          </cell>
          <cell r="F119">
            <v>190174</v>
          </cell>
          <cell r="G119">
            <v>188818</v>
          </cell>
          <cell r="H119">
            <v>131603</v>
          </cell>
          <cell r="I119">
            <v>64681</v>
          </cell>
          <cell r="J119">
            <v>25440</v>
          </cell>
          <cell r="K119">
            <v>1554682</v>
          </cell>
        </row>
        <row r="120">
          <cell r="A120" t="str">
            <v xml:space="preserve"> Idaho,2017</v>
          </cell>
          <cell r="B120">
            <v>337160</v>
          </cell>
          <cell r="C120">
            <v>213523</v>
          </cell>
          <cell r="D120">
            <v>206868</v>
          </cell>
          <cell r="E120">
            <v>196246</v>
          </cell>
          <cell r="F120">
            <v>193162</v>
          </cell>
          <cell r="G120">
            <v>194898</v>
          </cell>
          <cell r="H120">
            <v>140110</v>
          </cell>
          <cell r="I120">
            <v>67751</v>
          </cell>
          <cell r="J120">
            <v>26601</v>
          </cell>
          <cell r="K120">
            <v>1576319</v>
          </cell>
        </row>
        <row r="121">
          <cell r="A121" t="str">
            <v xml:space="preserve"> Illinois,2009</v>
          </cell>
          <cell r="B121">
            <v>2668223</v>
          </cell>
          <cell r="C121">
            <v>1845653</v>
          </cell>
          <cell r="D121">
            <v>1770477</v>
          </cell>
          <cell r="E121">
            <v>1829795</v>
          </cell>
          <cell r="F121">
            <v>1867049</v>
          </cell>
          <cell r="G121">
            <v>1342703</v>
          </cell>
          <cell r="H121">
            <v>804827</v>
          </cell>
          <cell r="I121">
            <v>539867</v>
          </cell>
          <cell r="J121">
            <v>223034</v>
          </cell>
          <cell r="K121">
            <v>12892496</v>
          </cell>
        </row>
        <row r="122">
          <cell r="A122" t="str">
            <v xml:space="preserve"> Illinois,2010</v>
          </cell>
          <cell r="B122">
            <v>2622172</v>
          </cell>
          <cell r="C122">
            <v>1827366</v>
          </cell>
          <cell r="D122">
            <v>1773197</v>
          </cell>
          <cell r="E122">
            <v>1799091</v>
          </cell>
          <cell r="F122">
            <v>1878518</v>
          </cell>
          <cell r="G122">
            <v>1410105</v>
          </cell>
          <cell r="H122">
            <v>825429</v>
          </cell>
          <cell r="I122">
            <v>534430</v>
          </cell>
          <cell r="J122">
            <v>228984</v>
          </cell>
          <cell r="K122">
            <v>12896183</v>
          </cell>
        </row>
        <row r="123">
          <cell r="A123" t="str">
            <v xml:space="preserve"> Illinois,2011</v>
          </cell>
          <cell r="B123">
            <v>2571162</v>
          </cell>
          <cell r="C123">
            <v>1796799</v>
          </cell>
          <cell r="D123">
            <v>1758492</v>
          </cell>
          <cell r="E123">
            <v>1746109</v>
          </cell>
          <cell r="F123">
            <v>1850663</v>
          </cell>
          <cell r="G123">
            <v>1427020</v>
          </cell>
          <cell r="H123">
            <v>830560</v>
          </cell>
          <cell r="I123">
            <v>525184</v>
          </cell>
          <cell r="J123">
            <v>228198</v>
          </cell>
          <cell r="K123">
            <v>12741975</v>
          </cell>
        </row>
        <row r="124">
          <cell r="A124" t="str">
            <v xml:space="preserve"> Illinois,2012</v>
          </cell>
          <cell r="B124">
            <v>2568891</v>
          </cell>
          <cell r="C124">
            <v>1803574</v>
          </cell>
          <cell r="D124">
            <v>1778851</v>
          </cell>
          <cell r="E124">
            <v>1734868</v>
          </cell>
          <cell r="F124">
            <v>1859378</v>
          </cell>
          <cell r="G124">
            <v>1483607</v>
          </cell>
          <cell r="H124">
            <v>863294</v>
          </cell>
          <cell r="I124">
            <v>531838</v>
          </cell>
          <cell r="J124">
            <v>236385</v>
          </cell>
          <cell r="K124">
            <v>12856518</v>
          </cell>
        </row>
        <row r="125">
          <cell r="A125" t="str">
            <v xml:space="preserve"> Illinois,2013</v>
          </cell>
          <cell r="B125">
            <v>2538489</v>
          </cell>
          <cell r="C125">
            <v>1788122</v>
          </cell>
          <cell r="D125">
            <v>1774291</v>
          </cell>
          <cell r="E125">
            <v>1704390</v>
          </cell>
          <cell r="F125">
            <v>1832097</v>
          </cell>
          <cell r="G125">
            <v>1508445</v>
          </cell>
          <cell r="H125">
            <v>884409</v>
          </cell>
          <cell r="I125">
            <v>515916</v>
          </cell>
          <cell r="J125">
            <v>238501</v>
          </cell>
          <cell r="K125">
            <v>12791075</v>
          </cell>
        </row>
        <row r="126">
          <cell r="A126" t="str">
            <v xml:space="preserve"> Illinois,2014</v>
          </cell>
          <cell r="B126">
            <v>2512610</v>
          </cell>
          <cell r="C126">
            <v>1789892</v>
          </cell>
          <cell r="D126">
            <v>1780439</v>
          </cell>
          <cell r="E126">
            <v>1692587</v>
          </cell>
          <cell r="F126">
            <v>1808465</v>
          </cell>
          <cell r="G126">
            <v>1552105</v>
          </cell>
          <cell r="H126">
            <v>914956</v>
          </cell>
          <cell r="I126">
            <v>515550</v>
          </cell>
          <cell r="J126">
            <v>239298</v>
          </cell>
          <cell r="K126">
            <v>12811495</v>
          </cell>
        </row>
        <row r="127">
          <cell r="A127" t="str">
            <v xml:space="preserve"> Illinois,2015</v>
          </cell>
          <cell r="B127">
            <v>2575403</v>
          </cell>
          <cell r="C127">
            <v>1829004</v>
          </cell>
          <cell r="D127">
            <v>1826274</v>
          </cell>
          <cell r="E127">
            <v>1733836</v>
          </cell>
          <cell r="F127">
            <v>1846434</v>
          </cell>
          <cell r="G127">
            <v>1631435</v>
          </cell>
          <cell r="H127">
            <v>984164</v>
          </cell>
          <cell r="I127">
            <v>544049</v>
          </cell>
          <cell r="J127">
            <v>246807</v>
          </cell>
          <cell r="K127">
            <v>13220780</v>
          </cell>
        </row>
        <row r="128">
          <cell r="A128" t="str">
            <v xml:space="preserve"> Illinois,2016</v>
          </cell>
          <cell r="B128">
            <v>2467141</v>
          </cell>
          <cell r="C128">
            <v>1765655</v>
          </cell>
          <cell r="D128">
            <v>1774105</v>
          </cell>
          <cell r="E128">
            <v>1669836</v>
          </cell>
          <cell r="F128">
            <v>1772170</v>
          </cell>
          <cell r="G128">
            <v>1620212</v>
          </cell>
          <cell r="H128">
            <v>1004433</v>
          </cell>
          <cell r="I128">
            <v>535156</v>
          </cell>
          <cell r="J128">
            <v>246761</v>
          </cell>
          <cell r="K128">
            <v>12858632</v>
          </cell>
        </row>
        <row r="129">
          <cell r="A129" t="str">
            <v xml:space="preserve"> Illinois,2017</v>
          </cell>
          <cell r="B129">
            <v>2478342</v>
          </cell>
          <cell r="C129">
            <v>1770125</v>
          </cell>
          <cell r="D129">
            <v>1805074</v>
          </cell>
          <cell r="E129">
            <v>1683736</v>
          </cell>
          <cell r="F129">
            <v>1762858</v>
          </cell>
          <cell r="G129">
            <v>1659375</v>
          </cell>
          <cell r="H129">
            <v>1062651</v>
          </cell>
          <cell r="I129">
            <v>556719</v>
          </cell>
          <cell r="J129">
            <v>252109</v>
          </cell>
          <cell r="K129">
            <v>13030989</v>
          </cell>
        </row>
        <row r="130">
          <cell r="A130" t="str">
            <v xml:space="preserve"> Indiana,2009</v>
          </cell>
          <cell r="B130">
            <v>1325884</v>
          </cell>
          <cell r="C130">
            <v>916654</v>
          </cell>
          <cell r="D130">
            <v>833688</v>
          </cell>
          <cell r="E130">
            <v>886765</v>
          </cell>
          <cell r="F130">
            <v>933525</v>
          </cell>
          <cell r="G130">
            <v>694890</v>
          </cell>
          <cell r="H130">
            <v>416773</v>
          </cell>
          <cell r="I130">
            <v>280877</v>
          </cell>
          <cell r="J130">
            <v>109599</v>
          </cell>
          <cell r="K130">
            <v>6401961</v>
          </cell>
        </row>
        <row r="131">
          <cell r="A131" t="str">
            <v xml:space="preserve"> Indiana,2010</v>
          </cell>
          <cell r="B131">
            <v>1340116</v>
          </cell>
          <cell r="C131">
            <v>933795</v>
          </cell>
          <cell r="D131">
            <v>829373</v>
          </cell>
          <cell r="E131">
            <v>876615</v>
          </cell>
          <cell r="F131">
            <v>947509</v>
          </cell>
          <cell r="G131">
            <v>730100</v>
          </cell>
          <cell r="H131">
            <v>434380</v>
          </cell>
          <cell r="I131">
            <v>281991</v>
          </cell>
          <cell r="J131">
            <v>108970</v>
          </cell>
          <cell r="K131">
            <v>6481765</v>
          </cell>
        </row>
        <row r="132">
          <cell r="A132" t="str">
            <v xml:space="preserve"> Indiana,2011</v>
          </cell>
          <cell r="B132">
            <v>1287165</v>
          </cell>
          <cell r="C132">
            <v>904037</v>
          </cell>
          <cell r="D132">
            <v>803253</v>
          </cell>
          <cell r="E132">
            <v>828416</v>
          </cell>
          <cell r="F132">
            <v>910539</v>
          </cell>
          <cell r="G132">
            <v>725261</v>
          </cell>
          <cell r="H132">
            <v>425796</v>
          </cell>
          <cell r="I132">
            <v>268972</v>
          </cell>
          <cell r="J132">
            <v>106511</v>
          </cell>
          <cell r="K132">
            <v>6258004</v>
          </cell>
        </row>
        <row r="133">
          <cell r="A133" t="str">
            <v xml:space="preserve"> Indiana,2012</v>
          </cell>
          <cell r="B133">
            <v>1329217</v>
          </cell>
          <cell r="C133">
            <v>937281</v>
          </cell>
          <cell r="D133">
            <v>833141</v>
          </cell>
          <cell r="E133">
            <v>846371</v>
          </cell>
          <cell r="F133">
            <v>941507</v>
          </cell>
          <cell r="G133">
            <v>777411</v>
          </cell>
          <cell r="H133">
            <v>462381</v>
          </cell>
          <cell r="I133">
            <v>281631</v>
          </cell>
          <cell r="J133">
            <v>113918</v>
          </cell>
          <cell r="K133">
            <v>6524394</v>
          </cell>
        </row>
        <row r="134">
          <cell r="A134" t="str">
            <v xml:space="preserve"> Indiana,2013</v>
          </cell>
          <cell r="B134">
            <v>1337278</v>
          </cell>
          <cell r="C134">
            <v>940401</v>
          </cell>
          <cell r="D134">
            <v>841073</v>
          </cell>
          <cell r="E134">
            <v>842581</v>
          </cell>
          <cell r="F134">
            <v>936252</v>
          </cell>
          <cell r="G134">
            <v>801338</v>
          </cell>
          <cell r="H134">
            <v>475469</v>
          </cell>
          <cell r="I134">
            <v>276496</v>
          </cell>
          <cell r="J134">
            <v>117887</v>
          </cell>
          <cell r="K134">
            <v>6566223</v>
          </cell>
        </row>
        <row r="135">
          <cell r="A135" t="str">
            <v xml:space="preserve"> Indiana,2014</v>
          </cell>
          <cell r="B135">
            <v>1286445</v>
          </cell>
          <cell r="C135">
            <v>912987</v>
          </cell>
          <cell r="D135">
            <v>815605</v>
          </cell>
          <cell r="E135">
            <v>809099</v>
          </cell>
          <cell r="F135">
            <v>891636</v>
          </cell>
          <cell r="G135">
            <v>789337</v>
          </cell>
          <cell r="H135">
            <v>479402</v>
          </cell>
          <cell r="I135">
            <v>269533</v>
          </cell>
          <cell r="J135">
            <v>117992</v>
          </cell>
          <cell r="K135">
            <v>6372916</v>
          </cell>
        </row>
        <row r="136">
          <cell r="A136" t="str">
            <v xml:space="preserve"> Indiana,2015</v>
          </cell>
          <cell r="B136">
            <v>1304211</v>
          </cell>
          <cell r="C136">
            <v>932686</v>
          </cell>
          <cell r="D136">
            <v>840203</v>
          </cell>
          <cell r="E136">
            <v>825368</v>
          </cell>
          <cell r="F136">
            <v>900073</v>
          </cell>
          <cell r="G136">
            <v>826073</v>
          </cell>
          <cell r="H136">
            <v>514593</v>
          </cell>
          <cell r="I136">
            <v>276055</v>
          </cell>
          <cell r="J136">
            <v>120986</v>
          </cell>
          <cell r="K136">
            <v>6539401</v>
          </cell>
        </row>
        <row r="137">
          <cell r="A137" t="str">
            <v xml:space="preserve"> Indiana,2016</v>
          </cell>
          <cell r="B137">
            <v>1334852</v>
          </cell>
          <cell r="C137">
            <v>953552</v>
          </cell>
          <cell r="D137">
            <v>861187</v>
          </cell>
          <cell r="E137">
            <v>829672</v>
          </cell>
          <cell r="F137">
            <v>897803</v>
          </cell>
          <cell r="G137">
            <v>851301</v>
          </cell>
          <cell r="H137">
            <v>544935</v>
          </cell>
          <cell r="I137">
            <v>286425</v>
          </cell>
          <cell r="J137">
            <v>125727</v>
          </cell>
          <cell r="K137">
            <v>6685870</v>
          </cell>
        </row>
        <row r="138">
          <cell r="A138" t="str">
            <v xml:space="preserve"> Indiana,2017</v>
          </cell>
          <cell r="B138">
            <v>1327389</v>
          </cell>
          <cell r="C138">
            <v>964868</v>
          </cell>
          <cell r="D138">
            <v>867615</v>
          </cell>
          <cell r="E138">
            <v>837078</v>
          </cell>
          <cell r="F138">
            <v>893061</v>
          </cell>
          <cell r="G138">
            <v>872338</v>
          </cell>
          <cell r="H138">
            <v>575878</v>
          </cell>
          <cell r="I138">
            <v>292902</v>
          </cell>
          <cell r="J138">
            <v>130689</v>
          </cell>
          <cell r="K138">
            <v>6761818</v>
          </cell>
        </row>
        <row r="139">
          <cell r="A139" t="str">
            <v xml:space="preserve"> Iowa,2009</v>
          </cell>
          <cell r="B139">
            <v>581853</v>
          </cell>
          <cell r="C139">
            <v>446174</v>
          </cell>
          <cell r="D139">
            <v>354215</v>
          </cell>
          <cell r="E139">
            <v>385064</v>
          </cell>
          <cell r="F139">
            <v>437443</v>
          </cell>
          <cell r="G139">
            <v>330391</v>
          </cell>
          <cell r="H139">
            <v>209370</v>
          </cell>
          <cell r="I139">
            <v>156821</v>
          </cell>
          <cell r="J139">
            <v>70794</v>
          </cell>
          <cell r="K139">
            <v>2972825</v>
          </cell>
        </row>
        <row r="140">
          <cell r="A140" t="str">
            <v xml:space="preserve"> Iowa,2010</v>
          </cell>
          <cell r="B140">
            <v>591922</v>
          </cell>
          <cell r="C140">
            <v>433374</v>
          </cell>
          <cell r="D140">
            <v>366560</v>
          </cell>
          <cell r="E140">
            <v>376351</v>
          </cell>
          <cell r="F140">
            <v>437032</v>
          </cell>
          <cell r="G140">
            <v>347939</v>
          </cell>
          <cell r="H140">
            <v>216771</v>
          </cell>
          <cell r="I140">
            <v>155976</v>
          </cell>
          <cell r="J140">
            <v>69946</v>
          </cell>
          <cell r="K140">
            <v>2995769</v>
          </cell>
        </row>
        <row r="141">
          <cell r="A141" t="str">
            <v xml:space="preserve"> Iowa,2011</v>
          </cell>
          <cell r="B141">
            <v>589085</v>
          </cell>
          <cell r="C141">
            <v>426935</v>
          </cell>
          <cell r="D141">
            <v>372355</v>
          </cell>
          <cell r="E141">
            <v>366682</v>
          </cell>
          <cell r="F141">
            <v>429862</v>
          </cell>
          <cell r="G141">
            <v>356417</v>
          </cell>
          <cell r="H141">
            <v>217038</v>
          </cell>
          <cell r="I141">
            <v>152103</v>
          </cell>
          <cell r="J141">
            <v>69507</v>
          </cell>
          <cell r="K141">
            <v>2980619</v>
          </cell>
        </row>
        <row r="142">
          <cell r="A142" t="str">
            <v xml:space="preserve"> Iowa,2012</v>
          </cell>
          <cell r="B142">
            <v>628691</v>
          </cell>
          <cell r="C142">
            <v>449558</v>
          </cell>
          <cell r="D142">
            <v>397450</v>
          </cell>
          <cell r="E142">
            <v>381714</v>
          </cell>
          <cell r="F142">
            <v>450450</v>
          </cell>
          <cell r="G142">
            <v>386389</v>
          </cell>
          <cell r="H142">
            <v>235375</v>
          </cell>
          <cell r="I142">
            <v>159136</v>
          </cell>
          <cell r="J142">
            <v>74453</v>
          </cell>
          <cell r="K142">
            <v>3164320</v>
          </cell>
        </row>
        <row r="143">
          <cell r="A143" t="str">
            <v xml:space="preserve"> Iowa,2013</v>
          </cell>
          <cell r="B143">
            <v>591248</v>
          </cell>
          <cell r="C143">
            <v>429969</v>
          </cell>
          <cell r="D143">
            <v>381917</v>
          </cell>
          <cell r="E143">
            <v>358731</v>
          </cell>
          <cell r="F143">
            <v>421329</v>
          </cell>
          <cell r="G143">
            <v>379767</v>
          </cell>
          <cell r="H143">
            <v>228193</v>
          </cell>
          <cell r="I143">
            <v>148212</v>
          </cell>
          <cell r="J143">
            <v>71744</v>
          </cell>
          <cell r="K143">
            <v>3011954</v>
          </cell>
        </row>
        <row r="144">
          <cell r="A144" t="str">
            <v xml:space="preserve"> Iowa,2014</v>
          </cell>
          <cell r="B144">
            <v>587035</v>
          </cell>
          <cell r="C144">
            <v>429237</v>
          </cell>
          <cell r="D144">
            <v>380811</v>
          </cell>
          <cell r="E144">
            <v>355295</v>
          </cell>
          <cell r="F144">
            <v>410956</v>
          </cell>
          <cell r="G144">
            <v>382051</v>
          </cell>
          <cell r="H144">
            <v>234740</v>
          </cell>
          <cell r="I144">
            <v>146264</v>
          </cell>
          <cell r="J144">
            <v>70042</v>
          </cell>
          <cell r="K144">
            <v>2996688</v>
          </cell>
        </row>
        <row r="145">
          <cell r="A145" t="str">
            <v xml:space="preserve"> Iowa,2015</v>
          </cell>
          <cell r="B145">
            <v>644383</v>
          </cell>
          <cell r="C145">
            <v>470780</v>
          </cell>
          <cell r="D145">
            <v>416697</v>
          </cell>
          <cell r="E145">
            <v>388664</v>
          </cell>
          <cell r="F145">
            <v>443784</v>
          </cell>
          <cell r="G145">
            <v>430891</v>
          </cell>
          <cell r="H145">
            <v>272782</v>
          </cell>
          <cell r="I145">
            <v>162674</v>
          </cell>
          <cell r="J145">
            <v>79013</v>
          </cell>
          <cell r="K145">
            <v>3310134</v>
          </cell>
        </row>
        <row r="146">
          <cell r="A146" t="str">
            <v xml:space="preserve"> Iowa,2016</v>
          </cell>
          <cell r="B146">
            <v>608435</v>
          </cell>
          <cell r="C146">
            <v>448070</v>
          </cell>
          <cell r="D146">
            <v>398813</v>
          </cell>
          <cell r="E146">
            <v>371838</v>
          </cell>
          <cell r="F146">
            <v>410783</v>
          </cell>
          <cell r="G146">
            <v>404552</v>
          </cell>
          <cell r="H146">
            <v>264476</v>
          </cell>
          <cell r="I146">
            <v>149110</v>
          </cell>
          <cell r="J146">
            <v>72796</v>
          </cell>
          <cell r="K146">
            <v>3128608</v>
          </cell>
        </row>
        <row r="147">
          <cell r="A147" t="str">
            <v xml:space="preserve"> Iowa,2017</v>
          </cell>
          <cell r="B147">
            <v>591420</v>
          </cell>
          <cell r="C147">
            <v>435360</v>
          </cell>
          <cell r="D147">
            <v>385969</v>
          </cell>
          <cell r="E147">
            <v>361612</v>
          </cell>
          <cell r="F147">
            <v>391737</v>
          </cell>
          <cell r="G147">
            <v>397796</v>
          </cell>
          <cell r="H147">
            <v>267489</v>
          </cell>
          <cell r="I147">
            <v>147532</v>
          </cell>
          <cell r="J147">
            <v>70941</v>
          </cell>
          <cell r="K147">
            <v>3049856</v>
          </cell>
        </row>
        <row r="148">
          <cell r="A148" t="str">
            <v xml:space="preserve"> Kansas,2009</v>
          </cell>
          <cell r="B148">
            <v>582207</v>
          </cell>
          <cell r="C148">
            <v>424343</v>
          </cell>
          <cell r="D148">
            <v>356725</v>
          </cell>
          <cell r="E148">
            <v>364703</v>
          </cell>
          <cell r="F148">
            <v>405240</v>
          </cell>
          <cell r="G148">
            <v>296771</v>
          </cell>
          <cell r="H148">
            <v>177191</v>
          </cell>
          <cell r="I148">
            <v>127586</v>
          </cell>
          <cell r="J148">
            <v>58394</v>
          </cell>
          <cell r="K148">
            <v>2793990</v>
          </cell>
        </row>
        <row r="149">
          <cell r="A149" t="str">
            <v xml:space="preserve"> Kansas,2010</v>
          </cell>
          <cell r="B149">
            <v>578664</v>
          </cell>
          <cell r="C149">
            <v>402473</v>
          </cell>
          <cell r="D149">
            <v>352303</v>
          </cell>
          <cell r="E149">
            <v>349127</v>
          </cell>
          <cell r="F149">
            <v>397923</v>
          </cell>
          <cell r="G149">
            <v>302515</v>
          </cell>
          <cell r="H149">
            <v>177286</v>
          </cell>
          <cell r="I149">
            <v>124211</v>
          </cell>
          <cell r="J149">
            <v>56438</v>
          </cell>
          <cell r="K149">
            <v>2740733</v>
          </cell>
        </row>
        <row r="150">
          <cell r="A150" t="str">
            <v xml:space="preserve"> Kansas,2011</v>
          </cell>
          <cell r="B150">
            <v>618694</v>
          </cell>
          <cell r="C150">
            <v>421759</v>
          </cell>
          <cell r="D150">
            <v>382136</v>
          </cell>
          <cell r="E150">
            <v>368733</v>
          </cell>
          <cell r="F150">
            <v>420954</v>
          </cell>
          <cell r="G150">
            <v>334203</v>
          </cell>
          <cell r="H150">
            <v>193862</v>
          </cell>
          <cell r="I150">
            <v>130907</v>
          </cell>
          <cell r="J150">
            <v>59434</v>
          </cell>
          <cell r="K150">
            <v>2931206</v>
          </cell>
        </row>
        <row r="151">
          <cell r="A151" t="str">
            <v xml:space="preserve"> Kansas,2012</v>
          </cell>
          <cell r="B151">
            <v>616614</v>
          </cell>
          <cell r="C151">
            <v>419097</v>
          </cell>
          <cell r="D151">
            <v>385690</v>
          </cell>
          <cell r="E151">
            <v>359195</v>
          </cell>
          <cell r="F151">
            <v>413474</v>
          </cell>
          <cell r="G151">
            <v>342597</v>
          </cell>
          <cell r="H151">
            <v>199268</v>
          </cell>
          <cell r="I151">
            <v>129873</v>
          </cell>
          <cell r="J151">
            <v>60895</v>
          </cell>
          <cell r="K151">
            <v>2925322</v>
          </cell>
        </row>
        <row r="152">
          <cell r="A152" t="str">
            <v xml:space="preserve"> Kansas,2013</v>
          </cell>
          <cell r="B152">
            <v>600473</v>
          </cell>
          <cell r="C152">
            <v>409048</v>
          </cell>
          <cell r="D152">
            <v>377913</v>
          </cell>
          <cell r="E152">
            <v>348036</v>
          </cell>
          <cell r="F152">
            <v>397163</v>
          </cell>
          <cell r="G152">
            <v>348736</v>
          </cell>
          <cell r="H152">
            <v>204748</v>
          </cell>
          <cell r="I152">
            <v>126136</v>
          </cell>
          <cell r="J152">
            <v>60438</v>
          </cell>
          <cell r="K152">
            <v>2873594</v>
          </cell>
        </row>
        <row r="153">
          <cell r="A153" t="str">
            <v xml:space="preserve"> Kansas,2014</v>
          </cell>
          <cell r="B153">
            <v>605696</v>
          </cell>
          <cell r="C153">
            <v>414747</v>
          </cell>
          <cell r="D153">
            <v>385355</v>
          </cell>
          <cell r="E153">
            <v>350577</v>
          </cell>
          <cell r="F153">
            <v>391104</v>
          </cell>
          <cell r="G153">
            <v>356699</v>
          </cell>
          <cell r="H153">
            <v>212365</v>
          </cell>
          <cell r="I153">
            <v>128895</v>
          </cell>
          <cell r="J153">
            <v>60415</v>
          </cell>
          <cell r="K153">
            <v>2905975</v>
          </cell>
        </row>
        <row r="154">
          <cell r="A154" t="str">
            <v xml:space="preserve"> Kansas,2015</v>
          </cell>
          <cell r="B154">
            <v>618322</v>
          </cell>
          <cell r="C154">
            <v>428801</v>
          </cell>
          <cell r="D154">
            <v>394318</v>
          </cell>
          <cell r="E154">
            <v>357593</v>
          </cell>
          <cell r="F154">
            <v>392629</v>
          </cell>
          <cell r="G154">
            <v>372706</v>
          </cell>
          <cell r="H154">
            <v>228014</v>
          </cell>
          <cell r="I154">
            <v>131257</v>
          </cell>
          <cell r="J154">
            <v>61827</v>
          </cell>
          <cell r="K154">
            <v>2985149</v>
          </cell>
        </row>
        <row r="155">
          <cell r="A155" t="str">
            <v xml:space="preserve"> Kansas,2016</v>
          </cell>
          <cell r="B155">
            <v>603557</v>
          </cell>
          <cell r="C155">
            <v>421188</v>
          </cell>
          <cell r="D155">
            <v>387818</v>
          </cell>
          <cell r="E155">
            <v>350499</v>
          </cell>
          <cell r="F155">
            <v>374186</v>
          </cell>
          <cell r="G155">
            <v>366287</v>
          </cell>
          <cell r="H155">
            <v>229049</v>
          </cell>
          <cell r="I155">
            <v>128394</v>
          </cell>
          <cell r="J155">
            <v>60523</v>
          </cell>
          <cell r="K155">
            <v>2919733</v>
          </cell>
        </row>
        <row r="156">
          <cell r="A156" t="str">
            <v xml:space="preserve"> Kansas,2017</v>
          </cell>
          <cell r="B156">
            <v>605233</v>
          </cell>
          <cell r="C156">
            <v>424595</v>
          </cell>
          <cell r="D156">
            <v>391988</v>
          </cell>
          <cell r="E156">
            <v>355782</v>
          </cell>
          <cell r="F156">
            <v>367532</v>
          </cell>
          <cell r="G156">
            <v>375481</v>
          </cell>
          <cell r="H156">
            <v>245295</v>
          </cell>
          <cell r="I156">
            <v>132767</v>
          </cell>
          <cell r="J156">
            <v>63198</v>
          </cell>
          <cell r="K156">
            <v>2961871</v>
          </cell>
        </row>
        <row r="157">
          <cell r="A157" t="str">
            <v xml:space="preserve"> Kentucky,2009</v>
          </cell>
          <cell r="B157">
            <v>849099</v>
          </cell>
          <cell r="C157">
            <v>597622</v>
          </cell>
          <cell r="D157">
            <v>573792</v>
          </cell>
          <cell r="E157">
            <v>609485</v>
          </cell>
          <cell r="F157">
            <v>634681</v>
          </cell>
          <cell r="G157">
            <v>493837</v>
          </cell>
          <cell r="H157">
            <v>302691</v>
          </cell>
          <cell r="I157">
            <v>187916</v>
          </cell>
          <cell r="J157">
            <v>68746</v>
          </cell>
          <cell r="K157">
            <v>4318288</v>
          </cell>
        </row>
        <row r="158">
          <cell r="A158" t="str">
            <v xml:space="preserve"> Kentucky,2010</v>
          </cell>
          <cell r="B158">
            <v>819967</v>
          </cell>
          <cell r="C158">
            <v>572596</v>
          </cell>
          <cell r="D158">
            <v>547256</v>
          </cell>
          <cell r="E158">
            <v>577540</v>
          </cell>
          <cell r="F158">
            <v>618401</v>
          </cell>
          <cell r="G158">
            <v>494932</v>
          </cell>
          <cell r="H158">
            <v>301597</v>
          </cell>
          <cell r="I158">
            <v>178448</v>
          </cell>
          <cell r="J158">
            <v>67740</v>
          </cell>
          <cell r="K158">
            <v>4178330</v>
          </cell>
        </row>
        <row r="159">
          <cell r="A159" t="str">
            <v xml:space="preserve"> Kentucky,2011</v>
          </cell>
          <cell r="B159">
            <v>842194</v>
          </cell>
          <cell r="C159">
            <v>579332</v>
          </cell>
          <cell r="D159">
            <v>556848</v>
          </cell>
          <cell r="E159">
            <v>583256</v>
          </cell>
          <cell r="F159">
            <v>635152</v>
          </cell>
          <cell r="G159">
            <v>525974</v>
          </cell>
          <cell r="H159">
            <v>319611</v>
          </cell>
          <cell r="I159">
            <v>182540</v>
          </cell>
          <cell r="J159">
            <v>71533</v>
          </cell>
          <cell r="K159">
            <v>4295103</v>
          </cell>
        </row>
        <row r="160">
          <cell r="A160" t="str">
            <v xml:space="preserve"> Kentucky,2012</v>
          </cell>
          <cell r="B160">
            <v>850876</v>
          </cell>
          <cell r="C160">
            <v>590118</v>
          </cell>
          <cell r="D160">
            <v>562861</v>
          </cell>
          <cell r="E160">
            <v>579352</v>
          </cell>
          <cell r="F160">
            <v>637822</v>
          </cell>
          <cell r="G160">
            <v>541910</v>
          </cell>
          <cell r="H160">
            <v>333018</v>
          </cell>
          <cell r="I160">
            <v>184958</v>
          </cell>
          <cell r="J160">
            <v>72126</v>
          </cell>
          <cell r="K160">
            <v>4353333</v>
          </cell>
        </row>
        <row r="161">
          <cell r="A161" t="str">
            <v xml:space="preserve"> Kentucky,2013</v>
          </cell>
          <cell r="B161">
            <v>853823</v>
          </cell>
          <cell r="C161">
            <v>596221</v>
          </cell>
          <cell r="D161">
            <v>568749</v>
          </cell>
          <cell r="E161">
            <v>570821</v>
          </cell>
          <cell r="F161">
            <v>633793</v>
          </cell>
          <cell r="G161">
            <v>556978</v>
          </cell>
          <cell r="H161">
            <v>344310</v>
          </cell>
          <cell r="I161">
            <v>187052</v>
          </cell>
          <cell r="J161">
            <v>73790</v>
          </cell>
          <cell r="K161">
            <v>4383424</v>
          </cell>
        </row>
        <row r="162">
          <cell r="A162" t="str">
            <v xml:space="preserve"> Kentucky,2014</v>
          </cell>
          <cell r="B162">
            <v>849105</v>
          </cell>
          <cell r="C162">
            <v>597273</v>
          </cell>
          <cell r="D162">
            <v>565845</v>
          </cell>
          <cell r="E162">
            <v>565856</v>
          </cell>
          <cell r="F162">
            <v>625673</v>
          </cell>
          <cell r="G162">
            <v>566778</v>
          </cell>
          <cell r="H162">
            <v>356500</v>
          </cell>
          <cell r="I162">
            <v>189014</v>
          </cell>
          <cell r="J162">
            <v>75519</v>
          </cell>
          <cell r="K162">
            <v>4391453</v>
          </cell>
        </row>
        <row r="163">
          <cell r="A163" t="str">
            <v xml:space="preserve"> Kentucky,2015</v>
          </cell>
          <cell r="B163">
            <v>920339</v>
          </cell>
          <cell r="C163">
            <v>651337</v>
          </cell>
          <cell r="D163">
            <v>604004</v>
          </cell>
          <cell r="E163">
            <v>605710</v>
          </cell>
          <cell r="F163">
            <v>669341</v>
          </cell>
          <cell r="G163">
            <v>625324</v>
          </cell>
          <cell r="H163">
            <v>407767</v>
          </cell>
          <cell r="I163">
            <v>209373</v>
          </cell>
          <cell r="J163">
            <v>84146</v>
          </cell>
          <cell r="K163">
            <v>4777819</v>
          </cell>
        </row>
        <row r="164">
          <cell r="A164" t="str">
            <v xml:space="preserve"> Kentucky,2016</v>
          </cell>
          <cell r="B164">
            <v>868194</v>
          </cell>
          <cell r="C164">
            <v>630371</v>
          </cell>
          <cell r="D164">
            <v>586386</v>
          </cell>
          <cell r="E164">
            <v>574377</v>
          </cell>
          <cell r="F164">
            <v>627717</v>
          </cell>
          <cell r="G164">
            <v>598040</v>
          </cell>
          <cell r="H164">
            <v>401651</v>
          </cell>
          <cell r="I164">
            <v>203673</v>
          </cell>
          <cell r="J164">
            <v>81928</v>
          </cell>
          <cell r="K164">
            <v>4572329</v>
          </cell>
        </row>
        <row r="165">
          <cell r="A165" t="str">
            <v xml:space="preserve"> Kentucky,2017</v>
          </cell>
          <cell r="B165">
            <v>855398</v>
          </cell>
          <cell r="C165">
            <v>606355</v>
          </cell>
          <cell r="D165">
            <v>578807</v>
          </cell>
          <cell r="E165">
            <v>562976</v>
          </cell>
          <cell r="F165">
            <v>609154</v>
          </cell>
          <cell r="G165">
            <v>594396</v>
          </cell>
          <cell r="H165">
            <v>408860</v>
          </cell>
          <cell r="I165">
            <v>204285</v>
          </cell>
          <cell r="J165">
            <v>81392</v>
          </cell>
          <cell r="K165">
            <v>4501623</v>
          </cell>
        </row>
        <row r="166">
          <cell r="A166" t="str">
            <v xml:space="preserve"> Louisiana,2009</v>
          </cell>
          <cell r="B166">
            <v>924403</v>
          </cell>
          <cell r="C166">
            <v>680957</v>
          </cell>
          <cell r="D166">
            <v>587478</v>
          </cell>
          <cell r="E166">
            <v>591233</v>
          </cell>
          <cell r="F166">
            <v>638101</v>
          </cell>
          <cell r="G166">
            <v>477647</v>
          </cell>
          <cell r="H166">
            <v>288045</v>
          </cell>
          <cell r="I166">
            <v>184257</v>
          </cell>
          <cell r="J166">
            <v>66063</v>
          </cell>
          <cell r="K166">
            <v>4437074</v>
          </cell>
        </row>
        <row r="167">
          <cell r="A167" t="str">
            <v xml:space="preserve"> Louisiana,2010</v>
          </cell>
          <cell r="B167">
            <v>922574</v>
          </cell>
          <cell r="C167">
            <v>668474</v>
          </cell>
          <cell r="D167">
            <v>596272</v>
          </cell>
          <cell r="E167">
            <v>589870</v>
          </cell>
          <cell r="F167">
            <v>656754</v>
          </cell>
          <cell r="G167">
            <v>510178</v>
          </cell>
          <cell r="H167">
            <v>302067</v>
          </cell>
          <cell r="I167">
            <v>180696</v>
          </cell>
          <cell r="J167">
            <v>64733</v>
          </cell>
          <cell r="K167">
            <v>4490871</v>
          </cell>
        </row>
        <row r="168">
          <cell r="A168" t="str">
            <v xml:space="preserve"> Louisiana,2011</v>
          </cell>
          <cell r="B168">
            <v>932034</v>
          </cell>
          <cell r="C168">
            <v>672289</v>
          </cell>
          <cell r="D168">
            <v>612939</v>
          </cell>
          <cell r="E168">
            <v>578992</v>
          </cell>
          <cell r="F168">
            <v>657506</v>
          </cell>
          <cell r="G168">
            <v>527205</v>
          </cell>
          <cell r="H168">
            <v>309801</v>
          </cell>
          <cell r="I168">
            <v>181976</v>
          </cell>
          <cell r="J168">
            <v>67101</v>
          </cell>
          <cell r="K168">
            <v>4539451</v>
          </cell>
        </row>
        <row r="169">
          <cell r="A169" t="str">
            <v xml:space="preserve"> Louisiana,2012</v>
          </cell>
          <cell r="B169">
            <v>963641</v>
          </cell>
          <cell r="C169">
            <v>688323</v>
          </cell>
          <cell r="D169">
            <v>643724</v>
          </cell>
          <cell r="E169">
            <v>595998</v>
          </cell>
          <cell r="F169">
            <v>678077</v>
          </cell>
          <cell r="G169">
            <v>562828</v>
          </cell>
          <cell r="H169">
            <v>330837</v>
          </cell>
          <cell r="I169">
            <v>188346</v>
          </cell>
          <cell r="J169">
            <v>70666</v>
          </cell>
          <cell r="K169">
            <v>4722489</v>
          </cell>
        </row>
        <row r="170">
          <cell r="A170" t="str">
            <v xml:space="preserve"> Louisiana,2013</v>
          </cell>
          <cell r="B170">
            <v>907175</v>
          </cell>
          <cell r="C170">
            <v>646775</v>
          </cell>
          <cell r="D170">
            <v>625330</v>
          </cell>
          <cell r="E170">
            <v>553243</v>
          </cell>
          <cell r="F170">
            <v>627969</v>
          </cell>
          <cell r="G170">
            <v>543455</v>
          </cell>
          <cell r="H170">
            <v>321902</v>
          </cell>
          <cell r="I170">
            <v>179769</v>
          </cell>
          <cell r="J170">
            <v>67549</v>
          </cell>
          <cell r="K170">
            <v>4472031</v>
          </cell>
        </row>
        <row r="171">
          <cell r="A171" t="str">
            <v xml:space="preserve"> Louisiana,2014</v>
          </cell>
          <cell r="B171">
            <v>945674</v>
          </cell>
          <cell r="C171">
            <v>671584</v>
          </cell>
          <cell r="D171">
            <v>657622</v>
          </cell>
          <cell r="E171">
            <v>579181</v>
          </cell>
          <cell r="F171">
            <v>650460</v>
          </cell>
          <cell r="G171">
            <v>586517</v>
          </cell>
          <cell r="H171">
            <v>356160</v>
          </cell>
          <cell r="I171">
            <v>193538</v>
          </cell>
          <cell r="J171">
            <v>74510</v>
          </cell>
          <cell r="K171">
            <v>4714491</v>
          </cell>
        </row>
        <row r="172">
          <cell r="A172" t="str">
            <v xml:space="preserve"> Louisiana,2015</v>
          </cell>
          <cell r="B172">
            <v>917340</v>
          </cell>
          <cell r="C172">
            <v>645807</v>
          </cell>
          <cell r="D172">
            <v>645143</v>
          </cell>
          <cell r="E172">
            <v>556143</v>
          </cell>
          <cell r="F172">
            <v>614968</v>
          </cell>
          <cell r="G172">
            <v>577402</v>
          </cell>
          <cell r="H172">
            <v>354599</v>
          </cell>
          <cell r="I172">
            <v>186715</v>
          </cell>
          <cell r="J172">
            <v>72346</v>
          </cell>
          <cell r="K172">
            <v>4572767</v>
          </cell>
        </row>
        <row r="173">
          <cell r="A173" t="str">
            <v xml:space="preserve"> Louisiana,2016</v>
          </cell>
          <cell r="B173">
            <v>974629</v>
          </cell>
          <cell r="C173">
            <v>677647</v>
          </cell>
          <cell r="D173">
            <v>694440</v>
          </cell>
          <cell r="E173">
            <v>599292</v>
          </cell>
          <cell r="F173">
            <v>649178</v>
          </cell>
          <cell r="G173">
            <v>641556</v>
          </cell>
          <cell r="H173">
            <v>421504</v>
          </cell>
          <cell r="I173">
            <v>213070</v>
          </cell>
          <cell r="J173">
            <v>83536</v>
          </cell>
          <cell r="K173">
            <v>4956698</v>
          </cell>
        </row>
        <row r="174">
          <cell r="A174" t="str">
            <v xml:space="preserve"> Louisiana,2017</v>
          </cell>
          <cell r="B174">
            <v>882013</v>
          </cell>
          <cell r="C174">
            <v>618373</v>
          </cell>
          <cell r="D174">
            <v>640936</v>
          </cell>
          <cell r="E174">
            <v>543239</v>
          </cell>
          <cell r="F174">
            <v>569889</v>
          </cell>
          <cell r="G174">
            <v>564752</v>
          </cell>
          <cell r="H174">
            <v>370525</v>
          </cell>
          <cell r="I174">
            <v>183095</v>
          </cell>
          <cell r="J174">
            <v>71512</v>
          </cell>
          <cell r="K174">
            <v>4444334</v>
          </cell>
        </row>
        <row r="175">
          <cell r="A175" t="str">
            <v xml:space="preserve"> Maine,2009</v>
          </cell>
          <cell r="B175">
            <v>225082</v>
          </cell>
          <cell r="C175">
            <v>173479</v>
          </cell>
          <cell r="D175">
            <v>147388</v>
          </cell>
          <cell r="E175">
            <v>184909</v>
          </cell>
          <cell r="F175">
            <v>216656</v>
          </cell>
          <cell r="G175">
            <v>171820</v>
          </cell>
          <cell r="H175">
            <v>101939</v>
          </cell>
          <cell r="I175">
            <v>68909</v>
          </cell>
          <cell r="J175">
            <v>26939</v>
          </cell>
          <cell r="K175">
            <v>1316380</v>
          </cell>
        </row>
        <row r="176">
          <cell r="A176" t="str">
            <v xml:space="preserve"> Maine,2010</v>
          </cell>
          <cell r="B176">
            <v>226246</v>
          </cell>
          <cell r="C176">
            <v>171737</v>
          </cell>
          <cell r="D176">
            <v>144233</v>
          </cell>
          <cell r="E176">
            <v>182628</v>
          </cell>
          <cell r="F176">
            <v>218991</v>
          </cell>
          <cell r="G176">
            <v>180792</v>
          </cell>
          <cell r="H176">
            <v>106281</v>
          </cell>
          <cell r="I176">
            <v>69815</v>
          </cell>
          <cell r="J176">
            <v>27321</v>
          </cell>
          <cell r="K176">
            <v>1327665</v>
          </cell>
        </row>
        <row r="177">
          <cell r="A177" t="str">
            <v xml:space="preserve"> Maine,2011</v>
          </cell>
          <cell r="B177">
            <v>242043</v>
          </cell>
          <cell r="C177">
            <v>181163</v>
          </cell>
          <cell r="D177">
            <v>155800</v>
          </cell>
          <cell r="E177">
            <v>188513</v>
          </cell>
          <cell r="F177">
            <v>232144</v>
          </cell>
          <cell r="G177">
            <v>198770</v>
          </cell>
          <cell r="H177">
            <v>117379</v>
          </cell>
          <cell r="I177">
            <v>73424</v>
          </cell>
          <cell r="J177">
            <v>29011</v>
          </cell>
          <cell r="K177">
            <v>1417781</v>
          </cell>
        </row>
        <row r="178">
          <cell r="A178" t="str">
            <v xml:space="preserve"> Maine,2012</v>
          </cell>
          <cell r="B178">
            <v>219751</v>
          </cell>
          <cell r="C178">
            <v>166608</v>
          </cell>
          <cell r="D178">
            <v>143638</v>
          </cell>
          <cell r="E178">
            <v>169246</v>
          </cell>
          <cell r="F178">
            <v>213957</v>
          </cell>
          <cell r="G178">
            <v>189178</v>
          </cell>
          <cell r="H178">
            <v>112263</v>
          </cell>
          <cell r="I178">
            <v>69189</v>
          </cell>
          <cell r="J178">
            <v>28274</v>
          </cell>
          <cell r="K178">
            <v>1311652</v>
          </cell>
        </row>
        <row r="179">
          <cell r="A179" t="str">
            <v xml:space="preserve"> Maine,2013</v>
          </cell>
          <cell r="B179">
            <v>218593</v>
          </cell>
          <cell r="C179">
            <v>166279</v>
          </cell>
          <cell r="D179">
            <v>146564</v>
          </cell>
          <cell r="E179">
            <v>166513</v>
          </cell>
          <cell r="F179">
            <v>214112</v>
          </cell>
          <cell r="G179">
            <v>197093</v>
          </cell>
          <cell r="H179">
            <v>120086</v>
          </cell>
          <cell r="I179">
            <v>70660</v>
          </cell>
          <cell r="J179">
            <v>29654</v>
          </cell>
          <cell r="K179">
            <v>1328320</v>
          </cell>
        </row>
        <row r="180">
          <cell r="A180" t="str">
            <v xml:space="preserve"> Maine,2014</v>
          </cell>
          <cell r="B180">
            <v>218652</v>
          </cell>
          <cell r="C180">
            <v>166034</v>
          </cell>
          <cell r="D180">
            <v>150840</v>
          </cell>
          <cell r="E180">
            <v>164227</v>
          </cell>
          <cell r="F180">
            <v>212276</v>
          </cell>
          <cell r="G180">
            <v>203725</v>
          </cell>
          <cell r="H180">
            <v>128155</v>
          </cell>
          <cell r="I180">
            <v>72091</v>
          </cell>
          <cell r="J180">
            <v>30316</v>
          </cell>
          <cell r="K180">
            <v>1346053</v>
          </cell>
        </row>
        <row r="181">
          <cell r="A181" t="str">
            <v xml:space="preserve"> Maine,2015</v>
          </cell>
          <cell r="B181">
            <v>216902</v>
          </cell>
          <cell r="C181">
            <v>164313</v>
          </cell>
          <cell r="D181">
            <v>151581</v>
          </cell>
          <cell r="E181">
            <v>158881</v>
          </cell>
          <cell r="F181">
            <v>204442</v>
          </cell>
          <cell r="G181">
            <v>202883</v>
          </cell>
          <cell r="H181">
            <v>132451</v>
          </cell>
          <cell r="I181">
            <v>71816</v>
          </cell>
          <cell r="J181">
            <v>30595</v>
          </cell>
          <cell r="K181">
            <v>1333487</v>
          </cell>
        </row>
        <row r="182">
          <cell r="A182" t="str">
            <v xml:space="preserve"> Maine,2016</v>
          </cell>
          <cell r="B182">
            <v>218996</v>
          </cell>
          <cell r="C182">
            <v>166783</v>
          </cell>
          <cell r="D182">
            <v>157304</v>
          </cell>
          <cell r="E182">
            <v>159473</v>
          </cell>
          <cell r="F182">
            <v>203667</v>
          </cell>
          <cell r="G182">
            <v>208576</v>
          </cell>
          <cell r="H182">
            <v>140638</v>
          </cell>
          <cell r="I182">
            <v>71882</v>
          </cell>
          <cell r="J182">
            <v>31387</v>
          </cell>
          <cell r="K182">
            <v>1359301</v>
          </cell>
        </row>
        <row r="183">
          <cell r="A183" t="str">
            <v xml:space="preserve"> Maine,2017</v>
          </cell>
          <cell r="B183">
            <v>218626</v>
          </cell>
          <cell r="C183">
            <v>166189</v>
          </cell>
          <cell r="D183">
            <v>158937</v>
          </cell>
          <cell r="E183">
            <v>158271</v>
          </cell>
          <cell r="F183">
            <v>198553</v>
          </cell>
          <cell r="G183">
            <v>210140</v>
          </cell>
          <cell r="H183">
            <v>148510</v>
          </cell>
          <cell r="I183">
            <v>74485</v>
          </cell>
          <cell r="J183">
            <v>32183</v>
          </cell>
          <cell r="K183">
            <v>1365894</v>
          </cell>
        </row>
        <row r="184">
          <cell r="A184" t="str">
            <v xml:space="preserve"> Maryland,2009</v>
          </cell>
          <cell r="B184">
            <v>1120998</v>
          </cell>
          <cell r="C184">
            <v>777086</v>
          </cell>
          <cell r="D184">
            <v>737196</v>
          </cell>
          <cell r="E184">
            <v>845035</v>
          </cell>
          <cell r="F184">
            <v>866536</v>
          </cell>
          <cell r="G184">
            <v>626578</v>
          </cell>
          <cell r="H184">
            <v>353989</v>
          </cell>
          <cell r="I184">
            <v>224763</v>
          </cell>
          <cell r="J184">
            <v>84360</v>
          </cell>
          <cell r="K184">
            <v>5637418</v>
          </cell>
        </row>
        <row r="185">
          <cell r="A185" t="str">
            <v xml:space="preserve"> Maryland,2010</v>
          </cell>
          <cell r="B185">
            <v>1121335</v>
          </cell>
          <cell r="C185">
            <v>798622</v>
          </cell>
          <cell r="D185">
            <v>745941</v>
          </cell>
          <cell r="E185">
            <v>836774</v>
          </cell>
          <cell r="F185">
            <v>886047</v>
          </cell>
          <cell r="G185">
            <v>659568</v>
          </cell>
          <cell r="H185">
            <v>365058</v>
          </cell>
          <cell r="I185">
            <v>225909</v>
          </cell>
          <cell r="J185">
            <v>89746</v>
          </cell>
          <cell r="K185">
            <v>5729150</v>
          </cell>
        </row>
        <row r="186">
          <cell r="A186" t="str">
            <v xml:space="preserve"> Maryland,2011</v>
          </cell>
          <cell r="B186">
            <v>1112404</v>
          </cell>
          <cell r="C186">
            <v>801519</v>
          </cell>
          <cell r="D186">
            <v>751945</v>
          </cell>
          <cell r="E186">
            <v>817329</v>
          </cell>
          <cell r="F186">
            <v>890940</v>
          </cell>
          <cell r="G186">
            <v>677913</v>
          </cell>
          <cell r="H186">
            <v>377455</v>
          </cell>
          <cell r="I186">
            <v>227257</v>
          </cell>
          <cell r="J186">
            <v>93426</v>
          </cell>
          <cell r="K186">
            <v>5750718</v>
          </cell>
        </row>
        <row r="187">
          <cell r="A187" t="str">
            <v xml:space="preserve"> Maryland,2012</v>
          </cell>
          <cell r="B187">
            <v>1109459</v>
          </cell>
          <cell r="C187">
            <v>800618</v>
          </cell>
          <cell r="D187">
            <v>765833</v>
          </cell>
          <cell r="E187">
            <v>799053</v>
          </cell>
          <cell r="F187">
            <v>894067</v>
          </cell>
          <cell r="G187">
            <v>698045</v>
          </cell>
          <cell r="H187">
            <v>392611</v>
          </cell>
          <cell r="I187">
            <v>225660</v>
          </cell>
          <cell r="J187">
            <v>98017</v>
          </cell>
          <cell r="K187">
            <v>5785496</v>
          </cell>
        </row>
        <row r="188">
          <cell r="A188" t="str">
            <v xml:space="preserve"> Maryland,2013</v>
          </cell>
          <cell r="B188">
            <v>1106563</v>
          </cell>
          <cell r="C188">
            <v>796375</v>
          </cell>
          <cell r="D188">
            <v>780149</v>
          </cell>
          <cell r="E188">
            <v>781574</v>
          </cell>
          <cell r="F188">
            <v>891724</v>
          </cell>
          <cell r="G188">
            <v>714194</v>
          </cell>
          <cell r="H188">
            <v>408911</v>
          </cell>
          <cell r="I188">
            <v>224541</v>
          </cell>
          <cell r="J188">
            <v>100627</v>
          </cell>
          <cell r="K188">
            <v>5801682</v>
          </cell>
        </row>
        <row r="189">
          <cell r="A189" t="str">
            <v xml:space="preserve"> Maryland,2014</v>
          </cell>
          <cell r="B189">
            <v>1122714</v>
          </cell>
          <cell r="C189">
            <v>804358</v>
          </cell>
          <cell r="D189">
            <v>804553</v>
          </cell>
          <cell r="E189">
            <v>782216</v>
          </cell>
          <cell r="F189">
            <v>896819</v>
          </cell>
          <cell r="G189">
            <v>740652</v>
          </cell>
          <cell r="H189">
            <v>434185</v>
          </cell>
          <cell r="I189">
            <v>230765</v>
          </cell>
          <cell r="J189">
            <v>104186</v>
          </cell>
          <cell r="K189">
            <v>5923810</v>
          </cell>
        </row>
        <row r="190">
          <cell r="A190" t="str">
            <v xml:space="preserve"> Maryland,2015</v>
          </cell>
          <cell r="B190">
            <v>1121390</v>
          </cell>
          <cell r="C190">
            <v>801896</v>
          </cell>
          <cell r="D190">
            <v>814913</v>
          </cell>
          <cell r="E190">
            <v>776558</v>
          </cell>
          <cell r="F190">
            <v>891910</v>
          </cell>
          <cell r="G190">
            <v>755815</v>
          </cell>
          <cell r="H190">
            <v>453442</v>
          </cell>
          <cell r="I190">
            <v>231276</v>
          </cell>
          <cell r="J190">
            <v>106208</v>
          </cell>
          <cell r="K190">
            <v>5950118</v>
          </cell>
        </row>
        <row r="191">
          <cell r="A191" t="str">
            <v xml:space="preserve"> Maryland,2016</v>
          </cell>
          <cell r="B191">
            <v>1105352</v>
          </cell>
          <cell r="C191">
            <v>785477</v>
          </cell>
          <cell r="D191">
            <v>815252</v>
          </cell>
          <cell r="E191">
            <v>762823</v>
          </cell>
          <cell r="F191">
            <v>868779</v>
          </cell>
          <cell r="G191">
            <v>759229</v>
          </cell>
          <cell r="H191">
            <v>470187</v>
          </cell>
          <cell r="I191">
            <v>232135</v>
          </cell>
          <cell r="J191">
            <v>106493</v>
          </cell>
          <cell r="K191">
            <v>5904814</v>
          </cell>
        </row>
        <row r="192">
          <cell r="A192" t="str">
            <v xml:space="preserve"> Maryland,2017</v>
          </cell>
          <cell r="B192">
            <v>1104423</v>
          </cell>
          <cell r="C192">
            <v>772879</v>
          </cell>
          <cell r="D192">
            <v>818802</v>
          </cell>
          <cell r="E192">
            <v>759833</v>
          </cell>
          <cell r="F192">
            <v>857032</v>
          </cell>
          <cell r="G192">
            <v>771764</v>
          </cell>
          <cell r="H192">
            <v>489182</v>
          </cell>
          <cell r="I192">
            <v>240311</v>
          </cell>
          <cell r="J192">
            <v>106981</v>
          </cell>
          <cell r="K192">
            <v>5921207</v>
          </cell>
        </row>
        <row r="193">
          <cell r="A193" t="str">
            <v xml:space="preserve"> Massachusetts,2009</v>
          </cell>
          <cell r="B193">
            <v>1184968</v>
          </cell>
          <cell r="C193">
            <v>909982</v>
          </cell>
          <cell r="D193">
            <v>839233</v>
          </cell>
          <cell r="E193">
            <v>975464</v>
          </cell>
          <cell r="F193">
            <v>998065</v>
          </cell>
          <cell r="G193">
            <v>732769</v>
          </cell>
          <cell r="H193">
            <v>426481</v>
          </cell>
          <cell r="I193">
            <v>305551</v>
          </cell>
          <cell r="J193">
            <v>136969</v>
          </cell>
          <cell r="K193">
            <v>6511176</v>
          </cell>
        </row>
        <row r="194">
          <cell r="A194" t="str">
            <v xml:space="preserve"> Massachusetts,2010</v>
          </cell>
          <cell r="B194">
            <v>1166474</v>
          </cell>
          <cell r="C194">
            <v>930411</v>
          </cell>
          <cell r="D194">
            <v>829289</v>
          </cell>
          <cell r="E194">
            <v>933229</v>
          </cell>
          <cell r="F194">
            <v>992881</v>
          </cell>
          <cell r="G194">
            <v>758277</v>
          </cell>
          <cell r="H194">
            <v>431492</v>
          </cell>
          <cell r="I194">
            <v>307584</v>
          </cell>
          <cell r="J194">
            <v>138046</v>
          </cell>
          <cell r="K194">
            <v>6492771</v>
          </cell>
        </row>
        <row r="195">
          <cell r="A195" t="str">
            <v xml:space="preserve"> Massachusetts,2011</v>
          </cell>
          <cell r="B195">
            <v>1160565</v>
          </cell>
          <cell r="C195">
            <v>935023</v>
          </cell>
          <cell r="D195">
            <v>837935</v>
          </cell>
          <cell r="E195">
            <v>911026</v>
          </cell>
          <cell r="F195">
            <v>999914</v>
          </cell>
          <cell r="G195">
            <v>782347</v>
          </cell>
          <cell r="H195">
            <v>447029</v>
          </cell>
          <cell r="I195">
            <v>308066</v>
          </cell>
          <cell r="J195">
            <v>141922</v>
          </cell>
          <cell r="K195">
            <v>6522562</v>
          </cell>
        </row>
        <row r="196">
          <cell r="A196" t="str">
            <v xml:space="preserve"> Massachusetts,2012</v>
          </cell>
          <cell r="B196">
            <v>1157126</v>
          </cell>
          <cell r="C196">
            <v>936838</v>
          </cell>
          <cell r="D196">
            <v>852945</v>
          </cell>
          <cell r="E196">
            <v>888480</v>
          </cell>
          <cell r="F196">
            <v>1005599</v>
          </cell>
          <cell r="G196">
            <v>805789</v>
          </cell>
          <cell r="H196">
            <v>464265</v>
          </cell>
          <cell r="I196">
            <v>302477</v>
          </cell>
          <cell r="J196">
            <v>144764</v>
          </cell>
          <cell r="K196">
            <v>6555027</v>
          </cell>
        </row>
        <row r="197">
          <cell r="A197" t="str">
            <v xml:space="preserve"> Massachusetts,2013</v>
          </cell>
          <cell r="B197">
            <v>1154040</v>
          </cell>
          <cell r="C197">
            <v>943962</v>
          </cell>
          <cell r="D197">
            <v>874625</v>
          </cell>
          <cell r="E197">
            <v>872081</v>
          </cell>
          <cell r="F197">
            <v>1007272</v>
          </cell>
          <cell r="G197">
            <v>831201</v>
          </cell>
          <cell r="H197">
            <v>487404</v>
          </cell>
          <cell r="I197">
            <v>301364</v>
          </cell>
          <cell r="J197">
            <v>148703</v>
          </cell>
          <cell r="K197">
            <v>6615252</v>
          </cell>
        </row>
        <row r="198">
          <cell r="A198" t="str">
            <v xml:space="preserve"> Massachusetts,2014</v>
          </cell>
          <cell r="B198">
            <v>1150613</v>
          </cell>
          <cell r="C198">
            <v>948618</v>
          </cell>
          <cell r="D198">
            <v>893275</v>
          </cell>
          <cell r="E198">
            <v>857952</v>
          </cell>
          <cell r="F198">
            <v>1003496</v>
          </cell>
          <cell r="G198">
            <v>852348</v>
          </cell>
          <cell r="H198">
            <v>511109</v>
          </cell>
          <cell r="I198">
            <v>300084</v>
          </cell>
          <cell r="J198">
            <v>151198</v>
          </cell>
          <cell r="K198">
            <v>6667515</v>
          </cell>
        </row>
        <row r="199">
          <cell r="A199" t="str">
            <v xml:space="preserve"> Massachusetts,2015</v>
          </cell>
          <cell r="B199">
            <v>1140664</v>
          </cell>
          <cell r="C199">
            <v>948499</v>
          </cell>
          <cell r="D199">
            <v>908255</v>
          </cell>
          <cell r="E199">
            <v>847155</v>
          </cell>
          <cell r="F199">
            <v>994200</v>
          </cell>
          <cell r="G199">
            <v>865075</v>
          </cell>
          <cell r="H199">
            <v>532942</v>
          </cell>
          <cell r="I199">
            <v>293687</v>
          </cell>
          <cell r="J199">
            <v>153640</v>
          </cell>
          <cell r="K199">
            <v>6688538</v>
          </cell>
        </row>
        <row r="200">
          <cell r="A200" t="str">
            <v xml:space="preserve"> Massachusetts,2016</v>
          </cell>
          <cell r="B200">
            <v>1140210</v>
          </cell>
          <cell r="C200">
            <v>953978</v>
          </cell>
          <cell r="D200">
            <v>926169</v>
          </cell>
          <cell r="E200">
            <v>838653</v>
          </cell>
          <cell r="F200">
            <v>984369</v>
          </cell>
          <cell r="G200">
            <v>883742</v>
          </cell>
          <cell r="H200">
            <v>560636</v>
          </cell>
          <cell r="I200">
            <v>300956</v>
          </cell>
          <cell r="J200">
            <v>155002</v>
          </cell>
          <cell r="K200">
            <v>6741921</v>
          </cell>
        </row>
        <row r="201">
          <cell r="A201" t="str">
            <v xml:space="preserve"> Massachusetts,2017</v>
          </cell>
          <cell r="B201">
            <v>1135288</v>
          </cell>
          <cell r="C201">
            <v>950843</v>
          </cell>
          <cell r="D201">
            <v>947736</v>
          </cell>
          <cell r="E201">
            <v>835419</v>
          </cell>
          <cell r="F201">
            <v>972968</v>
          </cell>
          <cell r="G201">
            <v>901460</v>
          </cell>
          <cell r="H201">
            <v>588877</v>
          </cell>
          <cell r="I201">
            <v>305080</v>
          </cell>
          <cell r="J201">
            <v>155261</v>
          </cell>
          <cell r="K201">
            <v>6792932</v>
          </cell>
        </row>
        <row r="202">
          <cell r="A202" t="str">
            <v xml:space="preserve"> Michigan,2009</v>
          </cell>
          <cell r="B202">
            <v>1986970</v>
          </cell>
          <cell r="C202">
            <v>1438126</v>
          </cell>
          <cell r="D202">
            <v>1229116</v>
          </cell>
          <cell r="E202">
            <v>1418517</v>
          </cell>
          <cell r="F202">
            <v>1531858</v>
          </cell>
          <cell r="G202">
            <v>1138515</v>
          </cell>
          <cell r="H202">
            <v>666763</v>
          </cell>
          <cell r="I202">
            <v>445422</v>
          </cell>
          <cell r="J202">
            <v>174174</v>
          </cell>
          <cell r="K202">
            <v>10032443</v>
          </cell>
        </row>
        <row r="203">
          <cell r="A203" t="str">
            <v xml:space="preserve"> Michigan,2010</v>
          </cell>
          <cell r="B203">
            <v>1985579</v>
          </cell>
          <cell r="C203">
            <v>1442499</v>
          </cell>
          <cell r="D203">
            <v>1200067</v>
          </cell>
          <cell r="E203">
            <v>1366893</v>
          </cell>
          <cell r="F203">
            <v>1529005</v>
          </cell>
          <cell r="G203">
            <v>1189090</v>
          </cell>
          <cell r="H203">
            <v>689785</v>
          </cell>
          <cell r="I203">
            <v>455675</v>
          </cell>
          <cell r="J203">
            <v>180206</v>
          </cell>
          <cell r="K203">
            <v>10036819</v>
          </cell>
        </row>
        <row r="204">
          <cell r="A204" t="str">
            <v xml:space="preserve"> Michigan,2011</v>
          </cell>
          <cell r="B204">
            <v>1961016</v>
          </cell>
          <cell r="C204">
            <v>1434265</v>
          </cell>
          <cell r="D204">
            <v>1191776</v>
          </cell>
          <cell r="E204">
            <v>1331193</v>
          </cell>
          <cell r="F204">
            <v>1528539</v>
          </cell>
          <cell r="G204">
            <v>1235175</v>
          </cell>
          <cell r="H204">
            <v>713446</v>
          </cell>
          <cell r="I204">
            <v>456166</v>
          </cell>
          <cell r="J204">
            <v>186451</v>
          </cell>
          <cell r="K204">
            <v>10032554</v>
          </cell>
        </row>
        <row r="205">
          <cell r="A205" t="str">
            <v xml:space="preserve"> Michigan,2012</v>
          </cell>
          <cell r="B205">
            <v>1919368</v>
          </cell>
          <cell r="C205">
            <v>1426906</v>
          </cell>
          <cell r="D205">
            <v>1186224</v>
          </cell>
          <cell r="E205">
            <v>1289747</v>
          </cell>
          <cell r="F205">
            <v>1504701</v>
          </cell>
          <cell r="G205">
            <v>1261432</v>
          </cell>
          <cell r="H205">
            <v>734816</v>
          </cell>
          <cell r="I205">
            <v>450348</v>
          </cell>
          <cell r="J205">
            <v>192075</v>
          </cell>
          <cell r="K205">
            <v>9964477</v>
          </cell>
        </row>
        <row r="206">
          <cell r="A206" t="str">
            <v xml:space="preserve"> Michigan,2013</v>
          </cell>
          <cell r="B206">
            <v>1903194</v>
          </cell>
          <cell r="C206">
            <v>1431365</v>
          </cell>
          <cell r="D206">
            <v>1186757</v>
          </cell>
          <cell r="E206">
            <v>1265560</v>
          </cell>
          <cell r="F206">
            <v>1493006</v>
          </cell>
          <cell r="G206">
            <v>1305020</v>
          </cell>
          <cell r="H206">
            <v>771330</v>
          </cell>
          <cell r="I206">
            <v>448409</v>
          </cell>
          <cell r="J206">
            <v>197208</v>
          </cell>
          <cell r="K206">
            <v>10002911</v>
          </cell>
        </row>
        <row r="207">
          <cell r="A207" t="str">
            <v xml:space="preserve"> Michigan,2014</v>
          </cell>
          <cell r="B207">
            <v>1923038</v>
          </cell>
          <cell r="C207">
            <v>1462378</v>
          </cell>
          <cell r="D207">
            <v>1225759</v>
          </cell>
          <cell r="E207">
            <v>1265748</v>
          </cell>
          <cell r="F207">
            <v>1497348</v>
          </cell>
          <cell r="G207">
            <v>1357616</v>
          </cell>
          <cell r="H207">
            <v>816393</v>
          </cell>
          <cell r="I207">
            <v>459374</v>
          </cell>
          <cell r="J207">
            <v>206075</v>
          </cell>
          <cell r="K207">
            <v>10210022</v>
          </cell>
        </row>
        <row r="208">
          <cell r="A208" t="str">
            <v xml:space="preserve"> Michigan,2015</v>
          </cell>
          <cell r="B208">
            <v>1831405</v>
          </cell>
          <cell r="C208">
            <v>1405401</v>
          </cell>
          <cell r="D208">
            <v>1182814</v>
          </cell>
          <cell r="E208">
            <v>1200098</v>
          </cell>
          <cell r="F208">
            <v>1415200</v>
          </cell>
          <cell r="G208">
            <v>1333377</v>
          </cell>
          <cell r="H208">
            <v>821140</v>
          </cell>
          <cell r="I208">
            <v>446290</v>
          </cell>
          <cell r="J208">
            <v>200908</v>
          </cell>
          <cell r="K208">
            <v>9833515</v>
          </cell>
        </row>
        <row r="209">
          <cell r="A209" t="str">
            <v xml:space="preserve"> Michigan,2016</v>
          </cell>
          <cell r="B209">
            <v>1857081</v>
          </cell>
          <cell r="C209">
            <v>1429864</v>
          </cell>
          <cell r="D209">
            <v>1227828</v>
          </cell>
          <cell r="E209">
            <v>1209748</v>
          </cell>
          <cell r="F209">
            <v>1413354</v>
          </cell>
          <cell r="G209">
            <v>1368970</v>
          </cell>
          <cell r="H209">
            <v>872464</v>
          </cell>
          <cell r="I209">
            <v>453485</v>
          </cell>
          <cell r="J209">
            <v>205862</v>
          </cell>
          <cell r="K209">
            <v>10038266</v>
          </cell>
        </row>
        <row r="210">
          <cell r="A210" t="str">
            <v xml:space="preserve"> Michigan,2017</v>
          </cell>
          <cell r="B210">
            <v>1807844</v>
          </cell>
          <cell r="C210">
            <v>1385654</v>
          </cell>
          <cell r="D210">
            <v>1214309</v>
          </cell>
          <cell r="E210">
            <v>1173696</v>
          </cell>
          <cell r="F210">
            <v>1353847</v>
          </cell>
          <cell r="G210">
            <v>1355360</v>
          </cell>
          <cell r="H210">
            <v>891473</v>
          </cell>
          <cell r="I210">
            <v>450898</v>
          </cell>
          <cell r="J210">
            <v>202620</v>
          </cell>
          <cell r="K210">
            <v>9835701</v>
          </cell>
        </row>
        <row r="211">
          <cell r="A211" t="str">
            <v xml:space="preserve"> Minnesota,2009</v>
          </cell>
          <cell r="B211">
            <v>1038235</v>
          </cell>
          <cell r="C211">
            <v>744505</v>
          </cell>
          <cell r="D211">
            <v>674692</v>
          </cell>
          <cell r="E211">
            <v>732414</v>
          </cell>
          <cell r="F211">
            <v>793113</v>
          </cell>
          <cell r="G211">
            <v>555632</v>
          </cell>
          <cell r="H211">
            <v>322401</v>
          </cell>
          <cell r="I211">
            <v>220313</v>
          </cell>
          <cell r="J211">
            <v>98966</v>
          </cell>
          <cell r="K211">
            <v>5177992</v>
          </cell>
        </row>
        <row r="212">
          <cell r="A212" t="str">
            <v xml:space="preserve"> Minnesota,2010</v>
          </cell>
          <cell r="B212">
            <v>1065712</v>
          </cell>
          <cell r="C212">
            <v>742478</v>
          </cell>
          <cell r="D212">
            <v>699476</v>
          </cell>
          <cell r="E212">
            <v>721483</v>
          </cell>
          <cell r="F212">
            <v>808406</v>
          </cell>
          <cell r="G212">
            <v>591692</v>
          </cell>
          <cell r="H212">
            <v>337080</v>
          </cell>
          <cell r="I212">
            <v>227161</v>
          </cell>
          <cell r="J212">
            <v>99925</v>
          </cell>
          <cell r="K212">
            <v>5293148</v>
          </cell>
        </row>
        <row r="213">
          <cell r="A213" t="str">
            <v xml:space="preserve"> Minnesota,2011</v>
          </cell>
          <cell r="B213">
            <v>1039686</v>
          </cell>
          <cell r="C213">
            <v>717507</v>
          </cell>
          <cell r="D213">
            <v>693966</v>
          </cell>
          <cell r="E213">
            <v>688191</v>
          </cell>
          <cell r="F213">
            <v>789206</v>
          </cell>
          <cell r="G213">
            <v>597249</v>
          </cell>
          <cell r="H213">
            <v>335299</v>
          </cell>
          <cell r="I213">
            <v>217665</v>
          </cell>
          <cell r="J213">
            <v>98866</v>
          </cell>
          <cell r="K213">
            <v>5176137</v>
          </cell>
        </row>
        <row r="214">
          <cell r="A214" t="str">
            <v xml:space="preserve"> Minnesota,2012</v>
          </cell>
          <cell r="B214">
            <v>1024401</v>
          </cell>
          <cell r="C214">
            <v>704983</v>
          </cell>
          <cell r="D214">
            <v>696397</v>
          </cell>
          <cell r="E214">
            <v>664135</v>
          </cell>
          <cell r="F214">
            <v>769389</v>
          </cell>
          <cell r="G214">
            <v>603532</v>
          </cell>
          <cell r="H214">
            <v>339426</v>
          </cell>
          <cell r="I214">
            <v>210270</v>
          </cell>
          <cell r="J214">
            <v>96862</v>
          </cell>
          <cell r="K214">
            <v>5110756</v>
          </cell>
        </row>
        <row r="215">
          <cell r="A215" t="str">
            <v xml:space="preserve"> Minnesota,2013</v>
          </cell>
          <cell r="B215">
            <v>1124731</v>
          </cell>
          <cell r="C215">
            <v>764498</v>
          </cell>
          <cell r="D215">
            <v>764300</v>
          </cell>
          <cell r="E215">
            <v>719794</v>
          </cell>
          <cell r="F215">
            <v>846046</v>
          </cell>
          <cell r="G215">
            <v>709237</v>
          </cell>
          <cell r="H215">
            <v>423448</v>
          </cell>
          <cell r="I215">
            <v>256016</v>
          </cell>
          <cell r="J215">
            <v>115688</v>
          </cell>
          <cell r="K215">
            <v>5721822</v>
          </cell>
        </row>
        <row r="216">
          <cell r="A216" t="str">
            <v xml:space="preserve"> Minnesota,2014</v>
          </cell>
          <cell r="B216">
            <v>1067730</v>
          </cell>
          <cell r="C216">
            <v>724879</v>
          </cell>
          <cell r="D216">
            <v>740830</v>
          </cell>
          <cell r="E216">
            <v>676227</v>
          </cell>
          <cell r="F216">
            <v>782853</v>
          </cell>
          <cell r="G216">
            <v>670173</v>
          </cell>
          <cell r="H216">
            <v>390399</v>
          </cell>
          <cell r="I216">
            <v>224498</v>
          </cell>
          <cell r="J216">
            <v>104746</v>
          </cell>
          <cell r="K216">
            <v>5381551</v>
          </cell>
        </row>
        <row r="217">
          <cell r="A217" t="str">
            <v xml:space="preserve"> Minnesota,2015</v>
          </cell>
          <cell r="B217">
            <v>1072154</v>
          </cell>
          <cell r="C217">
            <v>721010</v>
          </cell>
          <cell r="D217">
            <v>747056</v>
          </cell>
          <cell r="E217">
            <v>678469</v>
          </cell>
          <cell r="F217">
            <v>778897</v>
          </cell>
          <cell r="G217">
            <v>699632</v>
          </cell>
          <cell r="H217">
            <v>414254</v>
          </cell>
          <cell r="I217">
            <v>231028</v>
          </cell>
          <cell r="J217">
            <v>109603</v>
          </cell>
          <cell r="K217">
            <v>5453931</v>
          </cell>
        </row>
        <row r="218">
          <cell r="A218" t="str">
            <v xml:space="preserve"> Minnesota,2016</v>
          </cell>
          <cell r="B218">
            <v>1070987</v>
          </cell>
          <cell r="C218">
            <v>714905</v>
          </cell>
          <cell r="D218">
            <v>745740</v>
          </cell>
          <cell r="E218">
            <v>673199</v>
          </cell>
          <cell r="F218">
            <v>758628</v>
          </cell>
          <cell r="G218">
            <v>709639</v>
          </cell>
          <cell r="H218">
            <v>431224</v>
          </cell>
          <cell r="I218">
            <v>231963</v>
          </cell>
          <cell r="J218">
            <v>112454</v>
          </cell>
          <cell r="K218">
            <v>5449528</v>
          </cell>
        </row>
        <row r="219">
          <cell r="A219" t="str">
            <v xml:space="preserve"> Minnesota,2017</v>
          </cell>
          <cell r="B219">
            <v>1041527</v>
          </cell>
          <cell r="C219">
            <v>687775</v>
          </cell>
          <cell r="D219">
            <v>727777</v>
          </cell>
          <cell r="E219">
            <v>659606</v>
          </cell>
          <cell r="F219">
            <v>722635</v>
          </cell>
          <cell r="G219">
            <v>700935</v>
          </cell>
          <cell r="H219">
            <v>437517</v>
          </cell>
          <cell r="I219">
            <v>227864</v>
          </cell>
          <cell r="J219">
            <v>108553</v>
          </cell>
          <cell r="K219">
            <v>5314189</v>
          </cell>
        </row>
        <row r="220">
          <cell r="A220" t="str">
            <v xml:space="preserve"> Mississippi,2009</v>
          </cell>
          <cell r="B220">
            <v>644690</v>
          </cell>
          <cell r="C220">
            <v>455543</v>
          </cell>
          <cell r="D220">
            <v>389155</v>
          </cell>
          <cell r="E220">
            <v>392662</v>
          </cell>
          <cell r="F220">
            <v>413092</v>
          </cell>
          <cell r="G220">
            <v>318897</v>
          </cell>
          <cell r="H220">
            <v>199675</v>
          </cell>
          <cell r="I220">
            <v>127688</v>
          </cell>
          <cell r="J220">
            <v>47583</v>
          </cell>
          <cell r="K220">
            <v>2987771</v>
          </cell>
        </row>
        <row r="221">
          <cell r="A221" t="str">
            <v xml:space="preserve"> Mississippi,2010</v>
          </cell>
          <cell r="B221">
            <v>599687</v>
          </cell>
          <cell r="C221">
            <v>425779</v>
          </cell>
          <cell r="D221">
            <v>365292</v>
          </cell>
          <cell r="E221">
            <v>370775</v>
          </cell>
          <cell r="F221">
            <v>398371</v>
          </cell>
          <cell r="G221">
            <v>317045</v>
          </cell>
          <cell r="H221">
            <v>196536</v>
          </cell>
          <cell r="I221">
            <v>114209</v>
          </cell>
          <cell r="J221">
            <v>41517</v>
          </cell>
          <cell r="K221">
            <v>2830107</v>
          </cell>
        </row>
        <row r="222">
          <cell r="A222" t="str">
            <v xml:space="preserve"> Mississippi,2011</v>
          </cell>
          <cell r="B222">
            <v>626981</v>
          </cell>
          <cell r="C222">
            <v>439585</v>
          </cell>
          <cell r="D222">
            <v>382879</v>
          </cell>
          <cell r="E222">
            <v>387005</v>
          </cell>
          <cell r="F222">
            <v>420767</v>
          </cell>
          <cell r="G222">
            <v>346067</v>
          </cell>
          <cell r="H222">
            <v>214898</v>
          </cell>
          <cell r="I222">
            <v>122846</v>
          </cell>
          <cell r="J222">
            <v>44277</v>
          </cell>
          <cell r="K222">
            <v>2986137</v>
          </cell>
        </row>
        <row r="223">
          <cell r="A223" t="str">
            <v xml:space="preserve"> Mississippi,2012</v>
          </cell>
          <cell r="B223">
            <v>627559</v>
          </cell>
          <cell r="C223">
            <v>440161</v>
          </cell>
          <cell r="D223">
            <v>385338</v>
          </cell>
          <cell r="E223">
            <v>379239</v>
          </cell>
          <cell r="F223">
            <v>418051</v>
          </cell>
          <cell r="G223">
            <v>354995</v>
          </cell>
          <cell r="H223">
            <v>221140</v>
          </cell>
          <cell r="I223">
            <v>123278</v>
          </cell>
          <cell r="J223">
            <v>45573</v>
          </cell>
          <cell r="K223">
            <v>2995152</v>
          </cell>
        </row>
        <row r="224">
          <cell r="A224" t="str">
            <v xml:space="preserve"> Mississippi,2013</v>
          </cell>
          <cell r="B224">
            <v>636816</v>
          </cell>
          <cell r="C224">
            <v>444612</v>
          </cell>
          <cell r="D224">
            <v>395525</v>
          </cell>
          <cell r="E224">
            <v>382026</v>
          </cell>
          <cell r="F224">
            <v>417873</v>
          </cell>
          <cell r="G224">
            <v>367097</v>
          </cell>
          <cell r="H224">
            <v>232288</v>
          </cell>
          <cell r="I224">
            <v>127792</v>
          </cell>
          <cell r="J224">
            <v>48331</v>
          </cell>
          <cell r="K224">
            <v>3052906</v>
          </cell>
        </row>
        <row r="225">
          <cell r="A225" t="str">
            <v xml:space="preserve"> Mississippi,2014</v>
          </cell>
          <cell r="B225">
            <v>619678</v>
          </cell>
          <cell r="C225">
            <v>428190</v>
          </cell>
          <cell r="D225">
            <v>389925</v>
          </cell>
          <cell r="E225">
            <v>377963</v>
          </cell>
          <cell r="F225">
            <v>413095</v>
          </cell>
          <cell r="G225">
            <v>375580</v>
          </cell>
          <cell r="H225">
            <v>241432</v>
          </cell>
          <cell r="I225">
            <v>132555</v>
          </cell>
          <cell r="J225">
            <v>49480</v>
          </cell>
          <cell r="K225">
            <v>3028046</v>
          </cell>
        </row>
        <row r="226">
          <cell r="A226" t="str">
            <v xml:space="preserve"> Mississippi,2015</v>
          </cell>
          <cell r="B226">
            <v>599532</v>
          </cell>
          <cell r="C226">
            <v>423660</v>
          </cell>
          <cell r="D226">
            <v>381514</v>
          </cell>
          <cell r="E226">
            <v>366535</v>
          </cell>
          <cell r="F226">
            <v>391082</v>
          </cell>
          <cell r="G226">
            <v>363150</v>
          </cell>
          <cell r="H226">
            <v>238065</v>
          </cell>
          <cell r="I226">
            <v>124108</v>
          </cell>
          <cell r="J226">
            <v>46473</v>
          </cell>
          <cell r="K226">
            <v>2933682</v>
          </cell>
        </row>
        <row r="227">
          <cell r="A227" t="str">
            <v xml:space="preserve"> Mississippi,2016</v>
          </cell>
          <cell r="B227">
            <v>612900</v>
          </cell>
          <cell r="C227">
            <v>435385</v>
          </cell>
          <cell r="D227">
            <v>393907</v>
          </cell>
          <cell r="E227">
            <v>377380</v>
          </cell>
          <cell r="F227">
            <v>400185</v>
          </cell>
          <cell r="G227">
            <v>383256</v>
          </cell>
          <cell r="H227">
            <v>256739</v>
          </cell>
          <cell r="I227">
            <v>131126</v>
          </cell>
          <cell r="J227">
            <v>51026</v>
          </cell>
          <cell r="K227">
            <v>3041972</v>
          </cell>
        </row>
        <row r="228">
          <cell r="A228" t="str">
            <v xml:space="preserve"> Mississippi,2017</v>
          </cell>
          <cell r="B228">
            <v>529183</v>
          </cell>
          <cell r="C228">
            <v>375183</v>
          </cell>
          <cell r="D228">
            <v>343218</v>
          </cell>
          <cell r="E228">
            <v>330638</v>
          </cell>
          <cell r="F228">
            <v>349128</v>
          </cell>
          <cell r="G228">
            <v>346668</v>
          </cell>
          <cell r="H228">
            <v>238831</v>
          </cell>
          <cell r="I228">
            <v>121400</v>
          </cell>
          <cell r="J228">
            <v>45104</v>
          </cell>
          <cell r="K228">
            <v>2679353</v>
          </cell>
        </row>
        <row r="229">
          <cell r="A229" t="str">
            <v xml:space="preserve"> Missouri,2009</v>
          </cell>
          <cell r="B229">
            <v>1153758</v>
          </cell>
          <cell r="C229">
            <v>823916</v>
          </cell>
          <cell r="D229">
            <v>743736</v>
          </cell>
          <cell r="E229">
            <v>785583</v>
          </cell>
          <cell r="F229">
            <v>855731</v>
          </cell>
          <cell r="G229">
            <v>643491</v>
          </cell>
          <cell r="H229">
            <v>399548</v>
          </cell>
          <cell r="I229">
            <v>269274</v>
          </cell>
          <cell r="J229">
            <v>108364</v>
          </cell>
          <cell r="K229">
            <v>5784755</v>
          </cell>
        </row>
        <row r="230">
          <cell r="A230" t="str">
            <v xml:space="preserve"> Missouri,2010</v>
          </cell>
          <cell r="B230">
            <v>1162403</v>
          </cell>
          <cell r="C230">
            <v>834423</v>
          </cell>
          <cell r="D230">
            <v>747360</v>
          </cell>
          <cell r="E230">
            <v>773095</v>
          </cell>
          <cell r="F230">
            <v>871699</v>
          </cell>
          <cell r="G230">
            <v>676562</v>
          </cell>
          <cell r="H230">
            <v>425423</v>
          </cell>
          <cell r="I230">
            <v>271521</v>
          </cell>
          <cell r="J230">
            <v>110522</v>
          </cell>
          <cell r="K230">
            <v>5871467</v>
          </cell>
        </row>
        <row r="231">
          <cell r="A231" t="str">
            <v xml:space="preserve"> Missouri,2011</v>
          </cell>
          <cell r="B231">
            <v>1156890</v>
          </cell>
          <cell r="C231">
            <v>830372</v>
          </cell>
          <cell r="D231">
            <v>760080</v>
          </cell>
          <cell r="E231">
            <v>756612</v>
          </cell>
          <cell r="F231">
            <v>871215</v>
          </cell>
          <cell r="G231">
            <v>698275</v>
          </cell>
          <cell r="H231">
            <v>431676</v>
          </cell>
          <cell r="I231">
            <v>269173</v>
          </cell>
          <cell r="J231">
            <v>110949</v>
          </cell>
          <cell r="K231">
            <v>5886675</v>
          </cell>
        </row>
        <row r="232">
          <cell r="A232" t="str">
            <v xml:space="preserve"> Missouri,2012</v>
          </cell>
          <cell r="B232">
            <v>1173532</v>
          </cell>
          <cell r="C232">
            <v>832270</v>
          </cell>
          <cell r="D232">
            <v>774683</v>
          </cell>
          <cell r="E232">
            <v>750441</v>
          </cell>
          <cell r="F232">
            <v>875619</v>
          </cell>
          <cell r="G232">
            <v>726092</v>
          </cell>
          <cell r="H232">
            <v>453953</v>
          </cell>
          <cell r="I232">
            <v>272174</v>
          </cell>
          <cell r="J232">
            <v>115390</v>
          </cell>
          <cell r="K232">
            <v>5975295</v>
          </cell>
        </row>
        <row r="233">
          <cell r="A233" t="str">
            <v xml:space="preserve"> Missouri,2013</v>
          </cell>
          <cell r="B233">
            <v>1124711</v>
          </cell>
          <cell r="C233">
            <v>806248</v>
          </cell>
          <cell r="D233">
            <v>764532</v>
          </cell>
          <cell r="E233">
            <v>718097</v>
          </cell>
          <cell r="F233">
            <v>837061</v>
          </cell>
          <cell r="G233">
            <v>715104</v>
          </cell>
          <cell r="H233">
            <v>446155</v>
          </cell>
          <cell r="I233">
            <v>262104</v>
          </cell>
          <cell r="J233">
            <v>111870</v>
          </cell>
          <cell r="K233">
            <v>5786199</v>
          </cell>
        </row>
        <row r="234">
          <cell r="A234" t="str">
            <v xml:space="preserve"> Missouri,2014</v>
          </cell>
          <cell r="B234">
            <v>1219025</v>
          </cell>
          <cell r="C234">
            <v>877051</v>
          </cell>
          <cell r="D234">
            <v>823596</v>
          </cell>
          <cell r="E234">
            <v>769214</v>
          </cell>
          <cell r="F234">
            <v>893791</v>
          </cell>
          <cell r="G234">
            <v>804267</v>
          </cell>
          <cell r="H234">
            <v>508952</v>
          </cell>
          <cell r="I234">
            <v>289575</v>
          </cell>
          <cell r="J234">
            <v>125310</v>
          </cell>
          <cell r="K234">
            <v>6312109</v>
          </cell>
        </row>
        <row r="235">
          <cell r="A235" t="str">
            <v xml:space="preserve"> Missouri,2015</v>
          </cell>
          <cell r="B235">
            <v>1139473</v>
          </cell>
          <cell r="C235">
            <v>816511</v>
          </cell>
          <cell r="D235">
            <v>789340</v>
          </cell>
          <cell r="E235">
            <v>727394</v>
          </cell>
          <cell r="F235">
            <v>827995</v>
          </cell>
          <cell r="G235">
            <v>768787</v>
          </cell>
          <cell r="H235">
            <v>492674</v>
          </cell>
          <cell r="I235">
            <v>274954</v>
          </cell>
          <cell r="J235">
            <v>118669</v>
          </cell>
          <cell r="K235">
            <v>5954813</v>
          </cell>
        </row>
        <row r="236">
          <cell r="A236" t="str">
            <v xml:space="preserve"> Missouri,2016</v>
          </cell>
          <cell r="B236">
            <v>1178077</v>
          </cell>
          <cell r="C236">
            <v>849625</v>
          </cell>
          <cell r="D236">
            <v>816821</v>
          </cell>
          <cell r="E236">
            <v>748626</v>
          </cell>
          <cell r="F236">
            <v>836979</v>
          </cell>
          <cell r="G236">
            <v>809676</v>
          </cell>
          <cell r="H236">
            <v>534890</v>
          </cell>
          <cell r="I236">
            <v>288149</v>
          </cell>
          <cell r="J236">
            <v>122917</v>
          </cell>
          <cell r="K236">
            <v>6185934</v>
          </cell>
        </row>
        <row r="237">
          <cell r="A237" t="str">
            <v xml:space="preserve"> Missouri,2017</v>
          </cell>
          <cell r="B237">
            <v>1120894</v>
          </cell>
          <cell r="C237">
            <v>805328</v>
          </cell>
          <cell r="D237">
            <v>792812</v>
          </cell>
          <cell r="E237">
            <v>713426</v>
          </cell>
          <cell r="F237">
            <v>780347</v>
          </cell>
          <cell r="G237">
            <v>775162</v>
          </cell>
          <cell r="H237">
            <v>519174</v>
          </cell>
          <cell r="I237">
            <v>273580</v>
          </cell>
          <cell r="J237">
            <v>116853</v>
          </cell>
          <cell r="K237">
            <v>5897576</v>
          </cell>
        </row>
        <row r="238">
          <cell r="A238" t="str">
            <v xml:space="preserve"> Montana,2009</v>
          </cell>
          <cell r="B238">
            <v>175299</v>
          </cell>
          <cell r="C238">
            <v>143010</v>
          </cell>
          <cell r="D238">
            <v>111007</v>
          </cell>
          <cell r="E238">
            <v>115051</v>
          </cell>
          <cell r="F238">
            <v>146498</v>
          </cell>
          <cell r="G238">
            <v>116654</v>
          </cell>
          <cell r="H238">
            <v>68052</v>
          </cell>
          <cell r="I238">
            <v>45974</v>
          </cell>
          <cell r="J238">
            <v>17812</v>
          </cell>
          <cell r="K238">
            <v>938828</v>
          </cell>
        </row>
        <row r="239">
          <cell r="A239" t="str">
            <v xml:space="preserve"> Montana,2010</v>
          </cell>
          <cell r="B239">
            <v>175142</v>
          </cell>
          <cell r="C239">
            <v>133209</v>
          </cell>
          <cell r="D239">
            <v>111923</v>
          </cell>
          <cell r="E239">
            <v>113009</v>
          </cell>
          <cell r="F239">
            <v>146683</v>
          </cell>
          <cell r="G239">
            <v>124053</v>
          </cell>
          <cell r="H239">
            <v>71842</v>
          </cell>
          <cell r="I239">
            <v>45056</v>
          </cell>
          <cell r="J239">
            <v>17197</v>
          </cell>
          <cell r="K239">
            <v>937821</v>
          </cell>
        </row>
        <row r="240">
          <cell r="A240" t="str">
            <v xml:space="preserve"> Montana,2011</v>
          </cell>
          <cell r="B240">
            <v>185582</v>
          </cell>
          <cell r="C240">
            <v>137956</v>
          </cell>
          <cell r="D240">
            <v>122841</v>
          </cell>
          <cell r="E240">
            <v>117623</v>
          </cell>
          <cell r="F240">
            <v>150897</v>
          </cell>
          <cell r="G240">
            <v>134596</v>
          </cell>
          <cell r="H240">
            <v>78915</v>
          </cell>
          <cell r="I240">
            <v>47577</v>
          </cell>
          <cell r="J240">
            <v>19462</v>
          </cell>
          <cell r="K240">
            <v>995740</v>
          </cell>
        </row>
        <row r="241">
          <cell r="A241" t="str">
            <v xml:space="preserve"> Montana,2012</v>
          </cell>
          <cell r="B241">
            <v>178451</v>
          </cell>
          <cell r="C241">
            <v>132046</v>
          </cell>
          <cell r="D241">
            <v>119137</v>
          </cell>
          <cell r="E241">
            <v>112004</v>
          </cell>
          <cell r="F241">
            <v>144569</v>
          </cell>
          <cell r="G241">
            <v>136813</v>
          </cell>
          <cell r="H241">
            <v>80536</v>
          </cell>
          <cell r="I241">
            <v>46815</v>
          </cell>
          <cell r="J241">
            <v>19600</v>
          </cell>
          <cell r="K241">
            <v>969860</v>
          </cell>
        </row>
        <row r="242">
          <cell r="A242" t="str">
            <v xml:space="preserve"> Montana,2013</v>
          </cell>
          <cell r="B242">
            <v>177336</v>
          </cell>
          <cell r="C242">
            <v>131099</v>
          </cell>
          <cell r="D242">
            <v>120921</v>
          </cell>
          <cell r="E242">
            <v>110086</v>
          </cell>
          <cell r="F242">
            <v>138614</v>
          </cell>
          <cell r="G242">
            <v>137737</v>
          </cell>
          <cell r="H242">
            <v>81923</v>
          </cell>
          <cell r="I242">
            <v>46013</v>
          </cell>
          <cell r="J242">
            <v>19646</v>
          </cell>
          <cell r="K242">
            <v>963052</v>
          </cell>
        </row>
        <row r="243">
          <cell r="A243" t="str">
            <v xml:space="preserve"> Montana,2014</v>
          </cell>
          <cell r="B243">
            <v>170611</v>
          </cell>
          <cell r="C243">
            <v>126296</v>
          </cell>
          <cell r="D243">
            <v>117369</v>
          </cell>
          <cell r="E243">
            <v>104476</v>
          </cell>
          <cell r="F243">
            <v>126348</v>
          </cell>
          <cell r="G243">
            <v>131778</v>
          </cell>
          <cell r="H243">
            <v>80406</v>
          </cell>
          <cell r="I243">
            <v>43139</v>
          </cell>
          <cell r="J243">
            <v>18423</v>
          </cell>
          <cell r="K243">
            <v>918790</v>
          </cell>
        </row>
        <row r="244">
          <cell r="A244" t="str">
            <v xml:space="preserve"> Montana,2015</v>
          </cell>
          <cell r="B244">
            <v>195446</v>
          </cell>
          <cell r="C244">
            <v>143835</v>
          </cell>
          <cell r="D244">
            <v>134175</v>
          </cell>
          <cell r="E244">
            <v>120896</v>
          </cell>
          <cell r="F244">
            <v>142575</v>
          </cell>
          <cell r="G244">
            <v>154982</v>
          </cell>
          <cell r="H244">
            <v>99994</v>
          </cell>
          <cell r="I244">
            <v>52445</v>
          </cell>
          <cell r="J244">
            <v>22695</v>
          </cell>
          <cell r="K244">
            <v>1066866</v>
          </cell>
        </row>
        <row r="245">
          <cell r="A245" t="str">
            <v xml:space="preserve"> Montana,2016</v>
          </cell>
          <cell r="B245">
            <v>190803</v>
          </cell>
          <cell r="C245">
            <v>137164</v>
          </cell>
          <cell r="D245">
            <v>130693</v>
          </cell>
          <cell r="E245">
            <v>117867</v>
          </cell>
          <cell r="F245">
            <v>132925</v>
          </cell>
          <cell r="G245">
            <v>149491</v>
          </cell>
          <cell r="H245">
            <v>99169</v>
          </cell>
          <cell r="I245">
            <v>50590</v>
          </cell>
          <cell r="J245">
            <v>21442</v>
          </cell>
          <cell r="K245">
            <v>1030376</v>
          </cell>
        </row>
        <row r="246">
          <cell r="A246" t="str">
            <v xml:space="preserve"> Montana,2017</v>
          </cell>
          <cell r="B246">
            <v>172024</v>
          </cell>
          <cell r="C246">
            <v>127478</v>
          </cell>
          <cell r="D246">
            <v>119587</v>
          </cell>
          <cell r="E246">
            <v>107395</v>
          </cell>
          <cell r="F246">
            <v>114763</v>
          </cell>
          <cell r="G246">
            <v>129638</v>
          </cell>
          <cell r="H246">
            <v>89819</v>
          </cell>
          <cell r="I246">
            <v>45137</v>
          </cell>
          <cell r="J246">
            <v>18875</v>
          </cell>
          <cell r="K246">
            <v>924716</v>
          </cell>
        </row>
        <row r="247">
          <cell r="A247" t="str">
            <v xml:space="preserve"> Nebraska,2009</v>
          </cell>
          <cell r="B247">
            <v>363781</v>
          </cell>
          <cell r="C247">
            <v>267907</v>
          </cell>
          <cell r="D247">
            <v>220687</v>
          </cell>
          <cell r="E247">
            <v>225027</v>
          </cell>
          <cell r="F247">
            <v>249708</v>
          </cell>
          <cell r="G247">
            <v>184190</v>
          </cell>
          <cell r="H247">
            <v>112652</v>
          </cell>
          <cell r="I247">
            <v>83378</v>
          </cell>
          <cell r="J247">
            <v>36219</v>
          </cell>
          <cell r="K247">
            <v>1743003</v>
          </cell>
        </row>
        <row r="248">
          <cell r="A248" t="str">
            <v xml:space="preserve"> Nebraska,2010</v>
          </cell>
          <cell r="B248">
            <v>373787</v>
          </cell>
          <cell r="C248">
            <v>259380</v>
          </cell>
          <cell r="D248">
            <v>234102</v>
          </cell>
          <cell r="E248">
            <v>225907</v>
          </cell>
          <cell r="F248">
            <v>257586</v>
          </cell>
          <cell r="G248">
            <v>198791</v>
          </cell>
          <cell r="H248">
            <v>118198</v>
          </cell>
          <cell r="I248">
            <v>84764</v>
          </cell>
          <cell r="J248">
            <v>37081</v>
          </cell>
          <cell r="K248">
            <v>1790032</v>
          </cell>
        </row>
        <row r="249">
          <cell r="A249" t="str">
            <v xml:space="preserve"> Nebraska,2011</v>
          </cell>
          <cell r="B249">
            <v>377996</v>
          </cell>
          <cell r="C249">
            <v>260638</v>
          </cell>
          <cell r="D249">
            <v>239870</v>
          </cell>
          <cell r="E249">
            <v>226437</v>
          </cell>
          <cell r="F249">
            <v>259917</v>
          </cell>
          <cell r="G249">
            <v>209478</v>
          </cell>
          <cell r="H249">
            <v>122305</v>
          </cell>
          <cell r="I249">
            <v>85175</v>
          </cell>
          <cell r="J249">
            <v>37747</v>
          </cell>
          <cell r="K249">
            <v>1817825</v>
          </cell>
        </row>
        <row r="250">
          <cell r="A250" t="str">
            <v xml:space="preserve"> Nebraska,2012</v>
          </cell>
          <cell r="B250">
            <v>369872</v>
          </cell>
          <cell r="C250">
            <v>254139</v>
          </cell>
          <cell r="D250">
            <v>240415</v>
          </cell>
          <cell r="E250">
            <v>218363</v>
          </cell>
          <cell r="F250">
            <v>248312</v>
          </cell>
          <cell r="G250">
            <v>208017</v>
          </cell>
          <cell r="H250">
            <v>121084</v>
          </cell>
          <cell r="I250">
            <v>81161</v>
          </cell>
          <cell r="J250">
            <v>36158</v>
          </cell>
          <cell r="K250">
            <v>1777623</v>
          </cell>
        </row>
        <row r="251">
          <cell r="A251" t="str">
            <v xml:space="preserve"> Nebraska,2013</v>
          </cell>
          <cell r="B251">
            <v>378829</v>
          </cell>
          <cell r="C251">
            <v>256238</v>
          </cell>
          <cell r="D251">
            <v>245499</v>
          </cell>
          <cell r="E251">
            <v>219690</v>
          </cell>
          <cell r="F251">
            <v>248600</v>
          </cell>
          <cell r="G251">
            <v>216529</v>
          </cell>
          <cell r="H251">
            <v>126551</v>
          </cell>
          <cell r="I251">
            <v>80976</v>
          </cell>
          <cell r="J251">
            <v>37525</v>
          </cell>
          <cell r="K251">
            <v>1810303</v>
          </cell>
        </row>
        <row r="252">
          <cell r="A252" t="str">
            <v xml:space="preserve"> Nebraska,2014</v>
          </cell>
          <cell r="B252">
            <v>384829</v>
          </cell>
          <cell r="C252">
            <v>256737</v>
          </cell>
          <cell r="D252">
            <v>248800</v>
          </cell>
          <cell r="E252">
            <v>223421</v>
          </cell>
          <cell r="F252">
            <v>251812</v>
          </cell>
          <cell r="G252">
            <v>230235</v>
          </cell>
          <cell r="H252">
            <v>137033</v>
          </cell>
          <cell r="I252">
            <v>85144</v>
          </cell>
          <cell r="J252">
            <v>39182</v>
          </cell>
          <cell r="K252">
            <v>1854867</v>
          </cell>
        </row>
        <row r="253">
          <cell r="A253" t="str">
            <v xml:space="preserve"> Nebraska,2015</v>
          </cell>
          <cell r="B253">
            <v>394603</v>
          </cell>
          <cell r="C253">
            <v>272834</v>
          </cell>
          <cell r="D253">
            <v>257869</v>
          </cell>
          <cell r="E253">
            <v>234161</v>
          </cell>
          <cell r="F253">
            <v>252790</v>
          </cell>
          <cell r="G253">
            <v>239954</v>
          </cell>
          <cell r="H253">
            <v>150763</v>
          </cell>
          <cell r="I253">
            <v>86108</v>
          </cell>
          <cell r="J253">
            <v>40129</v>
          </cell>
          <cell r="K253">
            <v>1930224</v>
          </cell>
        </row>
        <row r="254">
          <cell r="A254" t="str">
            <v xml:space="preserve"> Nebraska,2016</v>
          </cell>
          <cell r="B254">
            <v>402413</v>
          </cell>
          <cell r="C254">
            <v>270475</v>
          </cell>
          <cell r="D254">
            <v>259859</v>
          </cell>
          <cell r="E254">
            <v>233899</v>
          </cell>
          <cell r="F254">
            <v>246750</v>
          </cell>
          <cell r="G254">
            <v>242823</v>
          </cell>
          <cell r="H254">
            <v>154254</v>
          </cell>
          <cell r="I254">
            <v>87680</v>
          </cell>
          <cell r="J254">
            <v>41503</v>
          </cell>
          <cell r="K254">
            <v>1939639</v>
          </cell>
        </row>
        <row r="255">
          <cell r="A255" t="str">
            <v xml:space="preserve"> Nebraska,2017</v>
          </cell>
          <cell r="B255">
            <v>383524</v>
          </cell>
          <cell r="C255">
            <v>257819</v>
          </cell>
          <cell r="D255">
            <v>248172</v>
          </cell>
          <cell r="E255">
            <v>223639</v>
          </cell>
          <cell r="F255">
            <v>226855</v>
          </cell>
          <cell r="G255">
            <v>229877</v>
          </cell>
          <cell r="H255">
            <v>149138</v>
          </cell>
          <cell r="I255">
            <v>80321</v>
          </cell>
          <cell r="J255">
            <v>37761</v>
          </cell>
          <cell r="K255">
            <v>1837106</v>
          </cell>
        </row>
        <row r="256">
          <cell r="A256" t="str">
            <v xml:space="preserve"> Nevada,2009</v>
          </cell>
          <cell r="B256">
            <v>550836</v>
          </cell>
          <cell r="C256">
            <v>327974</v>
          </cell>
          <cell r="D256">
            <v>376724</v>
          </cell>
          <cell r="E256">
            <v>370813</v>
          </cell>
          <cell r="F256">
            <v>346272</v>
          </cell>
          <cell r="G256">
            <v>278049</v>
          </cell>
          <cell r="H256">
            <v>164274</v>
          </cell>
          <cell r="I256">
            <v>94968</v>
          </cell>
          <cell r="J256">
            <v>28294</v>
          </cell>
          <cell r="K256">
            <v>2534911</v>
          </cell>
        </row>
        <row r="257">
          <cell r="A257" t="str">
            <v xml:space="preserve"> Nevada,2010</v>
          </cell>
          <cell r="B257">
            <v>547285</v>
          </cell>
          <cell r="C257">
            <v>352834</v>
          </cell>
          <cell r="D257">
            <v>380830</v>
          </cell>
          <cell r="E257">
            <v>385295</v>
          </cell>
          <cell r="F257">
            <v>365176</v>
          </cell>
          <cell r="G257">
            <v>299854</v>
          </cell>
          <cell r="H257">
            <v>181077</v>
          </cell>
          <cell r="I257">
            <v>92022</v>
          </cell>
          <cell r="J257">
            <v>28665</v>
          </cell>
          <cell r="K257">
            <v>2633331</v>
          </cell>
        </row>
        <row r="258">
          <cell r="A258" t="str">
            <v xml:space="preserve"> Nevada,2011</v>
          </cell>
          <cell r="B258">
            <v>551853</v>
          </cell>
          <cell r="C258">
            <v>357542</v>
          </cell>
          <cell r="D258">
            <v>385689</v>
          </cell>
          <cell r="E258">
            <v>386022</v>
          </cell>
          <cell r="F258">
            <v>369463</v>
          </cell>
          <cell r="G258">
            <v>307407</v>
          </cell>
          <cell r="H258">
            <v>191347</v>
          </cell>
          <cell r="I258">
            <v>94111</v>
          </cell>
          <cell r="J258">
            <v>29642</v>
          </cell>
          <cell r="K258">
            <v>2671338</v>
          </cell>
        </row>
        <row r="259">
          <cell r="A259" t="str">
            <v xml:space="preserve"> Nevada,2012</v>
          </cell>
          <cell r="B259">
            <v>546392</v>
          </cell>
          <cell r="C259">
            <v>363557</v>
          </cell>
          <cell r="D259">
            <v>384477</v>
          </cell>
          <cell r="E259">
            <v>381116</v>
          </cell>
          <cell r="F259">
            <v>370640</v>
          </cell>
          <cell r="G259">
            <v>313987</v>
          </cell>
          <cell r="H259">
            <v>198862</v>
          </cell>
          <cell r="I259">
            <v>96375</v>
          </cell>
          <cell r="J259">
            <v>32582</v>
          </cell>
          <cell r="K259">
            <v>2685965</v>
          </cell>
        </row>
        <row r="260">
          <cell r="A260" t="str">
            <v xml:space="preserve"> Nevada,2013</v>
          </cell>
          <cell r="B260">
            <v>549581</v>
          </cell>
          <cell r="C260">
            <v>360807</v>
          </cell>
          <cell r="D260">
            <v>390637</v>
          </cell>
          <cell r="E260">
            <v>381686</v>
          </cell>
          <cell r="F260">
            <v>375758</v>
          </cell>
          <cell r="G260">
            <v>322568</v>
          </cell>
          <cell r="H260">
            <v>211644</v>
          </cell>
          <cell r="I260">
            <v>99279</v>
          </cell>
          <cell r="J260">
            <v>33530</v>
          </cell>
          <cell r="K260">
            <v>2727982</v>
          </cell>
        </row>
        <row r="261">
          <cell r="A261" t="str">
            <v xml:space="preserve"> Nevada,2014</v>
          </cell>
          <cell r="B261">
            <v>551210</v>
          </cell>
          <cell r="C261">
            <v>363724</v>
          </cell>
          <cell r="D261">
            <v>395076</v>
          </cell>
          <cell r="E261">
            <v>381156</v>
          </cell>
          <cell r="F261">
            <v>379240</v>
          </cell>
          <cell r="G261">
            <v>332336</v>
          </cell>
          <cell r="H261">
            <v>225143</v>
          </cell>
          <cell r="I261">
            <v>103000</v>
          </cell>
          <cell r="J261">
            <v>36497</v>
          </cell>
          <cell r="K261">
            <v>2767742</v>
          </cell>
        </row>
        <row r="262">
          <cell r="A262" t="str">
            <v xml:space="preserve"> Nevada,2015</v>
          </cell>
          <cell r="B262">
            <v>574137</v>
          </cell>
          <cell r="C262">
            <v>375333</v>
          </cell>
          <cell r="D262">
            <v>411751</v>
          </cell>
          <cell r="E262">
            <v>394541</v>
          </cell>
          <cell r="F262">
            <v>393080</v>
          </cell>
          <cell r="G262">
            <v>348747</v>
          </cell>
          <cell r="H262">
            <v>241845</v>
          </cell>
          <cell r="I262">
            <v>111422</v>
          </cell>
          <cell r="J262">
            <v>37972</v>
          </cell>
          <cell r="K262">
            <v>2892387</v>
          </cell>
        </row>
        <row r="263">
          <cell r="A263" t="str">
            <v xml:space="preserve"> Nevada,2016</v>
          </cell>
          <cell r="B263">
            <v>571220</v>
          </cell>
          <cell r="C263">
            <v>375451</v>
          </cell>
          <cell r="D263">
            <v>418954</v>
          </cell>
          <cell r="E263">
            <v>395162</v>
          </cell>
          <cell r="F263">
            <v>397615</v>
          </cell>
          <cell r="G263">
            <v>358289</v>
          </cell>
          <cell r="H263">
            <v>262382</v>
          </cell>
          <cell r="I263">
            <v>120551</v>
          </cell>
          <cell r="J263">
            <v>39352</v>
          </cell>
          <cell r="K263">
            <v>2941149</v>
          </cell>
        </row>
        <row r="264">
          <cell r="A264" t="str">
            <v xml:space="preserve"> Nevada,2017</v>
          </cell>
          <cell r="B264">
            <v>553673</v>
          </cell>
          <cell r="C264">
            <v>359722</v>
          </cell>
          <cell r="D264">
            <v>414543</v>
          </cell>
          <cell r="E264">
            <v>385303</v>
          </cell>
          <cell r="F264">
            <v>385152</v>
          </cell>
          <cell r="G264">
            <v>351068</v>
          </cell>
          <cell r="H264">
            <v>263281</v>
          </cell>
          <cell r="I264">
            <v>119059</v>
          </cell>
          <cell r="J264">
            <v>39350</v>
          </cell>
          <cell r="K264">
            <v>2871151</v>
          </cell>
        </row>
        <row r="265">
          <cell r="A265" t="str">
            <v xml:space="preserve"> New Hampshire,2009</v>
          </cell>
          <cell r="B265">
            <v>241499</v>
          </cell>
          <cell r="C265">
            <v>184753</v>
          </cell>
          <cell r="D265">
            <v>148507</v>
          </cell>
          <cell r="E265">
            <v>197502</v>
          </cell>
          <cell r="F265">
            <v>217264</v>
          </cell>
          <cell r="G265">
            <v>157432</v>
          </cell>
          <cell r="H265">
            <v>87887</v>
          </cell>
          <cell r="I265">
            <v>57528</v>
          </cell>
          <cell r="J265">
            <v>23766</v>
          </cell>
          <cell r="K265">
            <v>1315419</v>
          </cell>
        </row>
        <row r="266">
          <cell r="A266" t="str">
            <v xml:space="preserve"> New Hampshire,2010</v>
          </cell>
          <cell r="B266">
            <v>238528</v>
          </cell>
          <cell r="C266">
            <v>179680</v>
          </cell>
          <cell r="D266">
            <v>144227</v>
          </cell>
          <cell r="E266">
            <v>192147</v>
          </cell>
          <cell r="F266">
            <v>221676</v>
          </cell>
          <cell r="G266">
            <v>166818</v>
          </cell>
          <cell r="H266">
            <v>90485</v>
          </cell>
          <cell r="I266">
            <v>56784</v>
          </cell>
          <cell r="J266">
            <v>23052</v>
          </cell>
          <cell r="K266">
            <v>1313939</v>
          </cell>
        </row>
        <row r="267">
          <cell r="A267" t="str">
            <v xml:space="preserve"> New Hampshire,2011</v>
          </cell>
          <cell r="B267">
            <v>240930</v>
          </cell>
          <cell r="C267">
            <v>183086</v>
          </cell>
          <cell r="D267">
            <v>147094</v>
          </cell>
          <cell r="E267">
            <v>188182</v>
          </cell>
          <cell r="F267">
            <v>224791</v>
          </cell>
          <cell r="G267">
            <v>173301</v>
          </cell>
          <cell r="H267">
            <v>94940</v>
          </cell>
          <cell r="I267">
            <v>57630</v>
          </cell>
          <cell r="J267">
            <v>23462</v>
          </cell>
          <cell r="K267">
            <v>1332919</v>
          </cell>
        </row>
        <row r="268">
          <cell r="A268" t="str">
            <v xml:space="preserve"> New Hampshire,2012</v>
          </cell>
          <cell r="B268">
            <v>231055</v>
          </cell>
          <cell r="C268">
            <v>178786</v>
          </cell>
          <cell r="D268">
            <v>145687</v>
          </cell>
          <cell r="E268">
            <v>179322</v>
          </cell>
          <cell r="F268">
            <v>223223</v>
          </cell>
          <cell r="G268">
            <v>179231</v>
          </cell>
          <cell r="H268">
            <v>99044</v>
          </cell>
          <cell r="I268">
            <v>57767</v>
          </cell>
          <cell r="J268">
            <v>24347</v>
          </cell>
          <cell r="K268">
            <v>1317474</v>
          </cell>
        </row>
        <row r="269">
          <cell r="A269" t="str">
            <v xml:space="preserve"> New Hampshire,2013</v>
          </cell>
          <cell r="B269">
            <v>227136</v>
          </cell>
          <cell r="C269">
            <v>178922</v>
          </cell>
          <cell r="D269">
            <v>147078</v>
          </cell>
          <cell r="E269">
            <v>172301</v>
          </cell>
          <cell r="F269">
            <v>221963</v>
          </cell>
          <cell r="G269">
            <v>184647</v>
          </cell>
          <cell r="H269">
            <v>104005</v>
          </cell>
          <cell r="I269">
            <v>57908</v>
          </cell>
          <cell r="J269">
            <v>24943</v>
          </cell>
          <cell r="K269">
            <v>1319171</v>
          </cell>
        </row>
        <row r="270">
          <cell r="A270" t="str">
            <v xml:space="preserve"> New Hampshire,2014</v>
          </cell>
          <cell r="B270">
            <v>215952</v>
          </cell>
          <cell r="C270">
            <v>174619</v>
          </cell>
          <cell r="D270">
            <v>144658</v>
          </cell>
          <cell r="E270">
            <v>162287</v>
          </cell>
          <cell r="F270">
            <v>211506</v>
          </cell>
          <cell r="G270">
            <v>182791</v>
          </cell>
          <cell r="H270">
            <v>105524</v>
          </cell>
          <cell r="I270">
            <v>56336</v>
          </cell>
          <cell r="J270">
            <v>24366</v>
          </cell>
          <cell r="K270">
            <v>1277778</v>
          </cell>
        </row>
        <row r="271">
          <cell r="A271" t="str">
            <v xml:space="preserve"> New Hampshire,2015</v>
          </cell>
          <cell r="B271">
            <v>209241</v>
          </cell>
          <cell r="C271">
            <v>171238</v>
          </cell>
          <cell r="D271">
            <v>144131</v>
          </cell>
          <cell r="E271">
            <v>154145</v>
          </cell>
          <cell r="F271">
            <v>201831</v>
          </cell>
          <cell r="G271">
            <v>180084</v>
          </cell>
          <cell r="H271">
            <v>105754</v>
          </cell>
          <cell r="I271">
            <v>54451</v>
          </cell>
          <cell r="J271">
            <v>23990</v>
          </cell>
          <cell r="K271">
            <v>1244818</v>
          </cell>
        </row>
        <row r="272">
          <cell r="A272" t="str">
            <v xml:space="preserve"> New Hampshire,2016</v>
          </cell>
          <cell r="B272">
            <v>216402</v>
          </cell>
          <cell r="C272">
            <v>178852</v>
          </cell>
          <cell r="D272">
            <v>154724</v>
          </cell>
          <cell r="E272">
            <v>158884</v>
          </cell>
          <cell r="F272">
            <v>209898</v>
          </cell>
          <cell r="G272">
            <v>197882</v>
          </cell>
          <cell r="H272">
            <v>123488</v>
          </cell>
          <cell r="I272">
            <v>59863</v>
          </cell>
          <cell r="J272">
            <v>27162</v>
          </cell>
          <cell r="K272">
            <v>1327503</v>
          </cell>
        </row>
        <row r="273">
          <cell r="A273" t="str">
            <v xml:space="preserve"> New Hampshire,2017</v>
          </cell>
          <cell r="B273">
            <v>223350</v>
          </cell>
          <cell r="C273">
            <v>184658</v>
          </cell>
          <cell r="D273">
            <v>162018</v>
          </cell>
          <cell r="E273">
            <v>161691</v>
          </cell>
          <cell r="F273">
            <v>210968</v>
          </cell>
          <cell r="G273">
            <v>207397</v>
          </cell>
          <cell r="H273">
            <v>133240</v>
          </cell>
          <cell r="I273">
            <v>62943</v>
          </cell>
          <cell r="J273">
            <v>29117</v>
          </cell>
          <cell r="K273">
            <v>1375382</v>
          </cell>
        </row>
        <row r="274">
          <cell r="A274" t="str">
            <v xml:space="preserve"> New Jersey,2009</v>
          </cell>
          <cell r="B274">
            <v>1707568</v>
          </cell>
          <cell r="C274">
            <v>1100045</v>
          </cell>
          <cell r="D274">
            <v>1103868</v>
          </cell>
          <cell r="E274">
            <v>1315712</v>
          </cell>
          <cell r="F274">
            <v>1329101</v>
          </cell>
          <cell r="G274">
            <v>953247</v>
          </cell>
          <cell r="H274">
            <v>577339</v>
          </cell>
          <cell r="I274">
            <v>402432</v>
          </cell>
          <cell r="J274">
            <v>161653</v>
          </cell>
          <cell r="K274">
            <v>8650548</v>
          </cell>
        </row>
        <row r="275">
          <cell r="A275" t="str">
            <v xml:space="preserve"> New Jersey,2010</v>
          </cell>
          <cell r="B275">
            <v>1703281</v>
          </cell>
          <cell r="C275">
            <v>1127538</v>
          </cell>
          <cell r="D275">
            <v>1096904</v>
          </cell>
          <cell r="E275">
            <v>1294288</v>
          </cell>
          <cell r="F275">
            <v>1350560</v>
          </cell>
          <cell r="G275">
            <v>993149</v>
          </cell>
          <cell r="H275">
            <v>586232</v>
          </cell>
          <cell r="I275">
            <v>402941</v>
          </cell>
          <cell r="J275">
            <v>166414</v>
          </cell>
          <cell r="K275">
            <v>8721577</v>
          </cell>
        </row>
        <row r="276">
          <cell r="A276" t="str">
            <v xml:space="preserve"> New Jersey,2011</v>
          </cell>
          <cell r="B276">
            <v>1693771</v>
          </cell>
          <cell r="C276">
            <v>1131402</v>
          </cell>
          <cell r="D276">
            <v>1103401</v>
          </cell>
          <cell r="E276">
            <v>1265708</v>
          </cell>
          <cell r="F276">
            <v>1361410</v>
          </cell>
          <cell r="G276">
            <v>1021102</v>
          </cell>
          <cell r="H276">
            <v>600154</v>
          </cell>
          <cell r="I276">
            <v>400734</v>
          </cell>
          <cell r="J276">
            <v>172154</v>
          </cell>
          <cell r="K276">
            <v>8753064</v>
          </cell>
        </row>
        <row r="277">
          <cell r="A277" t="str">
            <v xml:space="preserve"> New Jersey,2012</v>
          </cell>
          <cell r="B277">
            <v>1687369</v>
          </cell>
          <cell r="C277">
            <v>1137600</v>
          </cell>
          <cell r="D277">
            <v>1113213</v>
          </cell>
          <cell r="E277">
            <v>1242361</v>
          </cell>
          <cell r="F277">
            <v>1366570</v>
          </cell>
          <cell r="G277">
            <v>1050465</v>
          </cell>
          <cell r="H277">
            <v>622644</v>
          </cell>
          <cell r="I277">
            <v>397867</v>
          </cell>
          <cell r="J277">
            <v>177894</v>
          </cell>
          <cell r="K277">
            <v>8793888</v>
          </cell>
        </row>
        <row r="278">
          <cell r="A278" t="str">
            <v xml:space="preserve"> New Jersey,2013</v>
          </cell>
          <cell r="B278">
            <v>1680711</v>
          </cell>
          <cell r="C278">
            <v>1143322</v>
          </cell>
          <cell r="D278">
            <v>1122072</v>
          </cell>
          <cell r="E278">
            <v>1216613</v>
          </cell>
          <cell r="F278">
            <v>1369036</v>
          </cell>
          <cell r="G278">
            <v>1078717</v>
          </cell>
          <cell r="H278">
            <v>643652</v>
          </cell>
          <cell r="I278">
            <v>393736</v>
          </cell>
          <cell r="J278">
            <v>184430</v>
          </cell>
          <cell r="K278">
            <v>8832406</v>
          </cell>
        </row>
        <row r="279">
          <cell r="A279" t="str">
            <v xml:space="preserve"> New Jersey,2014</v>
          </cell>
          <cell r="B279">
            <v>1676039</v>
          </cell>
          <cell r="C279">
            <v>1148662</v>
          </cell>
          <cell r="D279">
            <v>1132705</v>
          </cell>
          <cell r="E279">
            <v>1201296</v>
          </cell>
          <cell r="F279">
            <v>1364408</v>
          </cell>
          <cell r="G279">
            <v>1107083</v>
          </cell>
          <cell r="H279">
            <v>669593</v>
          </cell>
          <cell r="I279">
            <v>389663</v>
          </cell>
          <cell r="J279">
            <v>188697</v>
          </cell>
          <cell r="K279">
            <v>8874374</v>
          </cell>
        </row>
        <row r="280">
          <cell r="A280" t="str">
            <v xml:space="preserve"> New Jersey,2015</v>
          </cell>
          <cell r="B280">
            <v>1663385</v>
          </cell>
          <cell r="C280">
            <v>1147500</v>
          </cell>
          <cell r="D280">
            <v>1140742</v>
          </cell>
          <cell r="E280">
            <v>1188729</v>
          </cell>
          <cell r="F280">
            <v>1352773</v>
          </cell>
          <cell r="G280">
            <v>1131039</v>
          </cell>
          <cell r="H280">
            <v>699333</v>
          </cell>
          <cell r="I280">
            <v>388818</v>
          </cell>
          <cell r="J280">
            <v>191619</v>
          </cell>
          <cell r="K280">
            <v>8904413</v>
          </cell>
        </row>
        <row r="281">
          <cell r="A281" t="str">
            <v xml:space="preserve"> New Jersey,2016</v>
          </cell>
          <cell r="B281">
            <v>1641333</v>
          </cell>
          <cell r="C281">
            <v>1142048</v>
          </cell>
          <cell r="D281">
            <v>1140935</v>
          </cell>
          <cell r="E281">
            <v>1161363</v>
          </cell>
          <cell r="F281">
            <v>1322252</v>
          </cell>
          <cell r="G281">
            <v>1142374</v>
          </cell>
          <cell r="H281">
            <v>720345</v>
          </cell>
          <cell r="I281">
            <v>387962</v>
          </cell>
          <cell r="J281">
            <v>193387</v>
          </cell>
          <cell r="K281">
            <v>8850952</v>
          </cell>
        </row>
        <row r="282">
          <cell r="A282" t="str">
            <v xml:space="preserve"> New Jersey,2017</v>
          </cell>
          <cell r="B282">
            <v>1685518</v>
          </cell>
          <cell r="C282">
            <v>1174553</v>
          </cell>
          <cell r="D282">
            <v>1176857</v>
          </cell>
          <cell r="E282">
            <v>1184412</v>
          </cell>
          <cell r="F282">
            <v>1334784</v>
          </cell>
          <cell r="G282">
            <v>1190989</v>
          </cell>
          <cell r="H282">
            <v>763913</v>
          </cell>
          <cell r="I282">
            <v>404170</v>
          </cell>
          <cell r="J282">
            <v>200709</v>
          </cell>
          <cell r="K282">
            <v>9115905</v>
          </cell>
        </row>
        <row r="283">
          <cell r="A283" t="str">
            <v xml:space="preserve"> New Mexico,2009</v>
          </cell>
          <cell r="B283">
            <v>417286</v>
          </cell>
          <cell r="C283">
            <v>289013</v>
          </cell>
          <cell r="D283">
            <v>263016</v>
          </cell>
          <cell r="E283">
            <v>254303</v>
          </cell>
          <cell r="F283">
            <v>275629</v>
          </cell>
          <cell r="G283">
            <v>217999</v>
          </cell>
          <cell r="H283">
            <v>132614</v>
          </cell>
          <cell r="I283">
            <v>84984</v>
          </cell>
          <cell r="J283">
            <v>31078</v>
          </cell>
          <cell r="K283">
            <v>1964860</v>
          </cell>
        </row>
        <row r="284">
          <cell r="A284" t="str">
            <v xml:space="preserve"> New Mexico,2010</v>
          </cell>
          <cell r="B284">
            <v>442465</v>
          </cell>
          <cell r="C284">
            <v>310064</v>
          </cell>
          <cell r="D284">
            <v>269445</v>
          </cell>
          <cell r="E284">
            <v>267408</v>
          </cell>
          <cell r="F284">
            <v>301121</v>
          </cell>
          <cell r="G284">
            <v>248445</v>
          </cell>
          <cell r="H284">
            <v>149408</v>
          </cell>
          <cell r="I284">
            <v>86890</v>
          </cell>
          <cell r="J284">
            <v>31527</v>
          </cell>
          <cell r="K284">
            <v>2107569</v>
          </cell>
        </row>
        <row r="285">
          <cell r="A285" t="str">
            <v xml:space="preserve"> New Mexico,2011</v>
          </cell>
          <cell r="B285">
            <v>429429</v>
          </cell>
          <cell r="C285">
            <v>296388</v>
          </cell>
          <cell r="D285">
            <v>262657</v>
          </cell>
          <cell r="E285">
            <v>252637</v>
          </cell>
          <cell r="F285">
            <v>291069</v>
          </cell>
          <cell r="G285">
            <v>250286</v>
          </cell>
          <cell r="H285">
            <v>150234</v>
          </cell>
          <cell r="I285">
            <v>84753</v>
          </cell>
          <cell r="J285">
            <v>31529</v>
          </cell>
          <cell r="K285">
            <v>2050625</v>
          </cell>
        </row>
        <row r="286">
          <cell r="A286" t="str">
            <v xml:space="preserve"> New Mexico,2012</v>
          </cell>
          <cell r="B286">
            <v>420601</v>
          </cell>
          <cell r="C286">
            <v>288431</v>
          </cell>
          <cell r="D286">
            <v>264128</v>
          </cell>
          <cell r="E286">
            <v>245824</v>
          </cell>
          <cell r="F286">
            <v>281550</v>
          </cell>
          <cell r="G286">
            <v>250344</v>
          </cell>
          <cell r="H286">
            <v>150571</v>
          </cell>
          <cell r="I286">
            <v>83798</v>
          </cell>
          <cell r="J286">
            <v>32117</v>
          </cell>
          <cell r="K286">
            <v>2016248</v>
          </cell>
        </row>
        <row r="287">
          <cell r="A287" t="str">
            <v xml:space="preserve"> New Mexico,2013</v>
          </cell>
          <cell r="B287">
            <v>426862</v>
          </cell>
          <cell r="C287">
            <v>293240</v>
          </cell>
          <cell r="D287">
            <v>271580</v>
          </cell>
          <cell r="E287">
            <v>249242</v>
          </cell>
          <cell r="F287">
            <v>282768</v>
          </cell>
          <cell r="G287">
            <v>260760</v>
          </cell>
          <cell r="H287">
            <v>161556</v>
          </cell>
          <cell r="I287">
            <v>88175</v>
          </cell>
          <cell r="J287">
            <v>33532</v>
          </cell>
          <cell r="K287">
            <v>2067785</v>
          </cell>
        </row>
        <row r="288">
          <cell r="A288" t="str">
            <v xml:space="preserve"> New Mexico,2014</v>
          </cell>
          <cell r="B288">
            <v>412496</v>
          </cell>
          <cell r="C288">
            <v>285031</v>
          </cell>
          <cell r="D288">
            <v>264853</v>
          </cell>
          <cell r="E288">
            <v>239268</v>
          </cell>
          <cell r="F288">
            <v>268356</v>
          </cell>
          <cell r="G288">
            <v>256780</v>
          </cell>
          <cell r="H288">
            <v>163636</v>
          </cell>
          <cell r="I288">
            <v>87908</v>
          </cell>
          <cell r="J288">
            <v>32154</v>
          </cell>
          <cell r="K288">
            <v>2008756</v>
          </cell>
        </row>
        <row r="289">
          <cell r="A289" t="str">
            <v xml:space="preserve"> New Mexico,2015</v>
          </cell>
          <cell r="B289">
            <v>395338</v>
          </cell>
          <cell r="C289">
            <v>272675</v>
          </cell>
          <cell r="D289">
            <v>260845</v>
          </cell>
          <cell r="E289">
            <v>229267</v>
          </cell>
          <cell r="F289">
            <v>252578</v>
          </cell>
          <cell r="G289">
            <v>248354</v>
          </cell>
          <cell r="H289">
            <v>163727</v>
          </cell>
          <cell r="I289">
            <v>85566</v>
          </cell>
          <cell r="J289">
            <v>31964</v>
          </cell>
          <cell r="K289">
            <v>1939978</v>
          </cell>
        </row>
        <row r="290">
          <cell r="A290" t="str">
            <v xml:space="preserve"> New Mexico,2016</v>
          </cell>
          <cell r="B290">
            <v>412443</v>
          </cell>
          <cell r="C290">
            <v>287260</v>
          </cell>
          <cell r="D290">
            <v>274737</v>
          </cell>
          <cell r="E290">
            <v>245431</v>
          </cell>
          <cell r="F290">
            <v>263949</v>
          </cell>
          <cell r="G290">
            <v>268323</v>
          </cell>
          <cell r="H290">
            <v>183836</v>
          </cell>
          <cell r="I290">
            <v>92547</v>
          </cell>
          <cell r="J290">
            <v>34865</v>
          </cell>
          <cell r="K290">
            <v>2063342</v>
          </cell>
        </row>
        <row r="291">
          <cell r="A291" t="str">
            <v xml:space="preserve"> New Mexico,2017</v>
          </cell>
          <cell r="B291">
            <v>414346</v>
          </cell>
          <cell r="C291">
            <v>286425</v>
          </cell>
          <cell r="D291">
            <v>278333</v>
          </cell>
          <cell r="E291">
            <v>243737</v>
          </cell>
          <cell r="F291">
            <v>256900</v>
          </cell>
          <cell r="G291">
            <v>267011</v>
          </cell>
          <cell r="H291">
            <v>188108</v>
          </cell>
          <cell r="I291">
            <v>94595</v>
          </cell>
          <cell r="J291">
            <v>36113</v>
          </cell>
          <cell r="K291">
            <v>2065568</v>
          </cell>
        </row>
        <row r="292">
          <cell r="A292" t="str">
            <v xml:space="preserve"> New York,2009</v>
          </cell>
          <cell r="B292">
            <v>3677768</v>
          </cell>
          <cell r="C292">
            <v>2697086</v>
          </cell>
          <cell r="D292">
            <v>2607136</v>
          </cell>
          <cell r="E292">
            <v>2835922</v>
          </cell>
          <cell r="F292">
            <v>2882213</v>
          </cell>
          <cell r="G292">
            <v>2162933</v>
          </cell>
          <cell r="H292">
            <v>1304993</v>
          </cell>
          <cell r="I292">
            <v>891491</v>
          </cell>
          <cell r="J292">
            <v>365827</v>
          </cell>
          <cell r="K292">
            <v>19423896</v>
          </cell>
        </row>
        <row r="293">
          <cell r="A293" t="str">
            <v xml:space="preserve"> New York,2010</v>
          </cell>
          <cell r="B293">
            <v>3568735</v>
          </cell>
          <cell r="C293">
            <v>2752965</v>
          </cell>
          <cell r="D293">
            <v>2606555</v>
          </cell>
          <cell r="E293">
            <v>2726523</v>
          </cell>
          <cell r="F293">
            <v>2837310</v>
          </cell>
          <cell r="G293">
            <v>2192212</v>
          </cell>
          <cell r="H293">
            <v>1306544</v>
          </cell>
          <cell r="I293">
            <v>883286</v>
          </cell>
          <cell r="J293">
            <v>366707</v>
          </cell>
          <cell r="K293">
            <v>19229752</v>
          </cell>
        </row>
        <row r="294">
          <cell r="A294" t="str">
            <v xml:space="preserve"> New York,2011</v>
          </cell>
          <cell r="B294">
            <v>3552549</v>
          </cell>
          <cell r="C294">
            <v>2759587</v>
          </cell>
          <cell r="D294">
            <v>2637721</v>
          </cell>
          <cell r="E294">
            <v>2676819</v>
          </cell>
          <cell r="F294">
            <v>2856003</v>
          </cell>
          <cell r="G294">
            <v>2264508</v>
          </cell>
          <cell r="H294">
            <v>1343996</v>
          </cell>
          <cell r="I294">
            <v>880996</v>
          </cell>
          <cell r="J294">
            <v>378952</v>
          </cell>
          <cell r="K294">
            <v>19359449</v>
          </cell>
        </row>
        <row r="295">
          <cell r="A295" t="str">
            <v xml:space="preserve"> New York,2012</v>
          </cell>
          <cell r="B295">
            <v>3515617</v>
          </cell>
          <cell r="C295">
            <v>2757528</v>
          </cell>
          <cell r="D295">
            <v>2665409</v>
          </cell>
          <cell r="E295">
            <v>2609426</v>
          </cell>
          <cell r="F295">
            <v>2838289</v>
          </cell>
          <cell r="G295">
            <v>2294539</v>
          </cell>
          <cell r="H295">
            <v>1370035</v>
          </cell>
          <cell r="I295">
            <v>864136</v>
          </cell>
          <cell r="J295">
            <v>388287</v>
          </cell>
          <cell r="K295">
            <v>19312883</v>
          </cell>
        </row>
        <row r="296">
          <cell r="A296" t="str">
            <v xml:space="preserve"> New York,2013</v>
          </cell>
          <cell r="B296">
            <v>3525857</v>
          </cell>
          <cell r="C296">
            <v>2755115</v>
          </cell>
          <cell r="D296">
            <v>2717088</v>
          </cell>
          <cell r="E296">
            <v>2574905</v>
          </cell>
          <cell r="F296">
            <v>2852773</v>
          </cell>
          <cell r="G296">
            <v>2368690</v>
          </cell>
          <cell r="H296">
            <v>1428237</v>
          </cell>
          <cell r="I296">
            <v>870203</v>
          </cell>
          <cell r="J296">
            <v>401525</v>
          </cell>
          <cell r="K296">
            <v>19490635</v>
          </cell>
        </row>
        <row r="297">
          <cell r="A297" t="str">
            <v xml:space="preserve"> New York,2014</v>
          </cell>
          <cell r="B297">
            <v>3524404</v>
          </cell>
          <cell r="C297">
            <v>2750812</v>
          </cell>
          <cell r="D297">
            <v>2766620</v>
          </cell>
          <cell r="E297">
            <v>2559999</v>
          </cell>
          <cell r="F297">
            <v>2847691</v>
          </cell>
          <cell r="G297">
            <v>2422883</v>
          </cell>
          <cell r="H297">
            <v>1485205</v>
          </cell>
          <cell r="I297">
            <v>865510</v>
          </cell>
          <cell r="J297">
            <v>413034</v>
          </cell>
          <cell r="K297">
            <v>19644020</v>
          </cell>
        </row>
        <row r="298">
          <cell r="A298" t="str">
            <v xml:space="preserve"> New York,2015</v>
          </cell>
          <cell r="B298">
            <v>3496421</v>
          </cell>
          <cell r="C298">
            <v>2720069</v>
          </cell>
          <cell r="D298">
            <v>2796627</v>
          </cell>
          <cell r="E298">
            <v>2525879</v>
          </cell>
          <cell r="F298">
            <v>2808283</v>
          </cell>
          <cell r="G298">
            <v>2452637</v>
          </cell>
          <cell r="H298">
            <v>1530209</v>
          </cell>
          <cell r="I298">
            <v>856838</v>
          </cell>
          <cell r="J298">
            <v>415314</v>
          </cell>
          <cell r="K298">
            <v>19601171</v>
          </cell>
        </row>
        <row r="299">
          <cell r="A299" t="str">
            <v xml:space="preserve"> New York,2016</v>
          </cell>
          <cell r="B299">
            <v>3507092</v>
          </cell>
          <cell r="C299">
            <v>2708689</v>
          </cell>
          <cell r="D299">
            <v>2842286</v>
          </cell>
          <cell r="E299">
            <v>2514911</v>
          </cell>
          <cell r="F299">
            <v>2790794</v>
          </cell>
          <cell r="G299">
            <v>2509294</v>
          </cell>
          <cell r="H299">
            <v>1607111</v>
          </cell>
          <cell r="I299">
            <v>873030</v>
          </cell>
          <cell r="J299">
            <v>427627</v>
          </cell>
          <cell r="K299">
            <v>19781344</v>
          </cell>
        </row>
        <row r="300">
          <cell r="A300" t="str">
            <v xml:space="preserve"> New York,2017</v>
          </cell>
          <cell r="B300">
            <v>3504381</v>
          </cell>
          <cell r="C300">
            <v>2683001</v>
          </cell>
          <cell r="D300">
            <v>2901294</v>
          </cell>
          <cell r="E300">
            <v>2500734</v>
          </cell>
          <cell r="F300">
            <v>2754470</v>
          </cell>
          <cell r="G300">
            <v>2544427</v>
          </cell>
          <cell r="H300">
            <v>1677241</v>
          </cell>
          <cell r="I300">
            <v>896084</v>
          </cell>
          <cell r="J300">
            <v>438169</v>
          </cell>
          <cell r="K300">
            <v>19899801</v>
          </cell>
        </row>
        <row r="301">
          <cell r="A301" t="str">
            <v xml:space="preserve"> North Carolina,2009</v>
          </cell>
          <cell r="B301">
            <v>1824814</v>
          </cell>
          <cell r="C301">
            <v>1260246</v>
          </cell>
          <cell r="D301">
            <v>1200880</v>
          </cell>
          <cell r="E301">
            <v>1313500</v>
          </cell>
          <cell r="F301">
            <v>1276092</v>
          </cell>
          <cell r="G301">
            <v>997942</v>
          </cell>
          <cell r="H301">
            <v>601076</v>
          </cell>
          <cell r="I301">
            <v>378798</v>
          </cell>
          <cell r="J301">
            <v>132131</v>
          </cell>
          <cell r="K301">
            <v>8983850</v>
          </cell>
        </row>
        <row r="302">
          <cell r="A302" t="str">
            <v xml:space="preserve"> North Carolina,2010</v>
          </cell>
          <cell r="B302">
            <v>1855672</v>
          </cell>
          <cell r="C302">
            <v>1290165</v>
          </cell>
          <cell r="D302">
            <v>1218517</v>
          </cell>
          <cell r="E302">
            <v>1336443</v>
          </cell>
          <cell r="F302">
            <v>1327563</v>
          </cell>
          <cell r="G302">
            <v>1066108</v>
          </cell>
          <cell r="H302">
            <v>649581</v>
          </cell>
          <cell r="I302">
            <v>381372</v>
          </cell>
          <cell r="J302">
            <v>134984</v>
          </cell>
          <cell r="K302">
            <v>9256890</v>
          </cell>
        </row>
        <row r="303">
          <cell r="A303" t="str">
            <v xml:space="preserve"> North Carolina,2011</v>
          </cell>
          <cell r="B303">
            <v>1864678</v>
          </cell>
          <cell r="C303">
            <v>1299088</v>
          </cell>
          <cell r="D303">
            <v>1222388</v>
          </cell>
          <cell r="E303">
            <v>1323309</v>
          </cell>
          <cell r="F303">
            <v>1334056</v>
          </cell>
          <cell r="G303">
            <v>1094146</v>
          </cell>
          <cell r="H303">
            <v>664471</v>
          </cell>
          <cell r="I303">
            <v>383293</v>
          </cell>
          <cell r="J303">
            <v>138312</v>
          </cell>
          <cell r="K303">
            <v>9326745</v>
          </cell>
        </row>
        <row r="304">
          <cell r="A304" t="str">
            <v xml:space="preserve"> North Carolina,2012</v>
          </cell>
          <cell r="B304">
            <v>1882986</v>
          </cell>
          <cell r="C304">
            <v>1320693</v>
          </cell>
          <cell r="D304">
            <v>1241329</v>
          </cell>
          <cell r="E304">
            <v>1321063</v>
          </cell>
          <cell r="F304">
            <v>1348090</v>
          </cell>
          <cell r="G304">
            <v>1128939</v>
          </cell>
          <cell r="H304">
            <v>697288</v>
          </cell>
          <cell r="I304">
            <v>388988</v>
          </cell>
          <cell r="J304">
            <v>142799</v>
          </cell>
          <cell r="K304">
            <v>9473471</v>
          </cell>
        </row>
        <row r="305">
          <cell r="A305" t="str">
            <v xml:space="preserve"> North Carolina,2013</v>
          </cell>
          <cell r="B305">
            <v>1953970</v>
          </cell>
          <cell r="C305">
            <v>1370777</v>
          </cell>
          <cell r="D305">
            <v>1282068</v>
          </cell>
          <cell r="E305">
            <v>1350790</v>
          </cell>
          <cell r="F305">
            <v>1398545</v>
          </cell>
          <cell r="G305">
            <v>1196788</v>
          </cell>
          <cell r="H305">
            <v>758099</v>
          </cell>
          <cell r="I305">
            <v>408644</v>
          </cell>
          <cell r="J305">
            <v>154484</v>
          </cell>
          <cell r="K305">
            <v>9872176</v>
          </cell>
        </row>
        <row r="306">
          <cell r="A306" t="str">
            <v xml:space="preserve"> North Carolina,2014</v>
          </cell>
          <cell r="B306">
            <v>1980265</v>
          </cell>
          <cell r="C306">
            <v>1413456</v>
          </cell>
          <cell r="D306">
            <v>1313196</v>
          </cell>
          <cell r="E306">
            <v>1358076</v>
          </cell>
          <cell r="F306">
            <v>1418901</v>
          </cell>
          <cell r="G306">
            <v>1248551</v>
          </cell>
          <cell r="H306">
            <v>813229</v>
          </cell>
          <cell r="I306">
            <v>426384</v>
          </cell>
          <cell r="J306">
            <v>166054</v>
          </cell>
          <cell r="K306">
            <v>10135660</v>
          </cell>
        </row>
        <row r="307">
          <cell r="A307" t="str">
            <v xml:space="preserve"> North Carolina,2015</v>
          </cell>
          <cell r="B307">
            <v>1869643</v>
          </cell>
          <cell r="C307">
            <v>1332001</v>
          </cell>
          <cell r="D307">
            <v>1245968</v>
          </cell>
          <cell r="E307">
            <v>1279965</v>
          </cell>
          <cell r="F307">
            <v>1335010</v>
          </cell>
          <cell r="G307">
            <v>1187530</v>
          </cell>
          <cell r="H307">
            <v>792293</v>
          </cell>
          <cell r="I307">
            <v>404126</v>
          </cell>
          <cell r="J307">
            <v>153871</v>
          </cell>
          <cell r="K307">
            <v>9600041</v>
          </cell>
        </row>
        <row r="308">
          <cell r="A308" t="str">
            <v xml:space="preserve"> North Carolina,2016</v>
          </cell>
          <cell r="B308">
            <v>1884362</v>
          </cell>
          <cell r="C308">
            <v>1345721</v>
          </cell>
          <cell r="D308">
            <v>1282145</v>
          </cell>
          <cell r="E308">
            <v>1288504</v>
          </cell>
          <cell r="F308">
            <v>1355693</v>
          </cell>
          <cell r="G308">
            <v>1223047</v>
          </cell>
          <cell r="H308">
            <v>833167</v>
          </cell>
          <cell r="I308">
            <v>418160</v>
          </cell>
          <cell r="J308">
            <v>159386</v>
          </cell>
          <cell r="K308">
            <v>9790104</v>
          </cell>
        </row>
        <row r="309">
          <cell r="A309" t="str">
            <v xml:space="preserve"> North Carolina,2017</v>
          </cell>
          <cell r="B309">
            <v>1939086</v>
          </cell>
          <cell r="C309">
            <v>1395287</v>
          </cell>
          <cell r="D309">
            <v>1342357</v>
          </cell>
          <cell r="E309">
            <v>1324286</v>
          </cell>
          <cell r="F309">
            <v>1404269</v>
          </cell>
          <cell r="G309">
            <v>1300705</v>
          </cell>
          <cell r="H309">
            <v>920283</v>
          </cell>
          <cell r="I309">
            <v>452761</v>
          </cell>
          <cell r="J309">
            <v>171815</v>
          </cell>
          <cell r="K309">
            <v>10250849</v>
          </cell>
        </row>
        <row r="310">
          <cell r="A310" t="str">
            <v xml:space="preserve"> North Dakota,2009</v>
          </cell>
          <cell r="B310">
            <v>114379</v>
          </cell>
          <cell r="C310">
            <v>112088</v>
          </cell>
          <cell r="D310">
            <v>76469</v>
          </cell>
          <cell r="E310">
            <v>73982</v>
          </cell>
          <cell r="F310">
            <v>89925</v>
          </cell>
          <cell r="G310">
            <v>66566</v>
          </cell>
          <cell r="H310">
            <v>41835</v>
          </cell>
          <cell r="I310">
            <v>33129</v>
          </cell>
          <cell r="J310">
            <v>15606</v>
          </cell>
          <cell r="K310">
            <v>623992</v>
          </cell>
        </row>
        <row r="311">
          <cell r="A311" t="str">
            <v xml:space="preserve"> North Dakota,2010</v>
          </cell>
          <cell r="B311">
            <v>106494</v>
          </cell>
          <cell r="C311">
            <v>88317</v>
          </cell>
          <cell r="D311">
            <v>72023</v>
          </cell>
          <cell r="E311">
            <v>67847</v>
          </cell>
          <cell r="F311">
            <v>84672</v>
          </cell>
          <cell r="G311">
            <v>66286</v>
          </cell>
          <cell r="H311">
            <v>40436</v>
          </cell>
          <cell r="I311">
            <v>30364</v>
          </cell>
          <cell r="J311">
            <v>14115</v>
          </cell>
          <cell r="K311">
            <v>570866</v>
          </cell>
        </row>
        <row r="312">
          <cell r="A312" t="str">
            <v xml:space="preserve"> North Dakota,2011</v>
          </cell>
          <cell r="B312">
            <v>148066</v>
          </cell>
          <cell r="C312">
            <v>126258</v>
          </cell>
          <cell r="D312">
            <v>103695</v>
          </cell>
          <cell r="E312">
            <v>95982</v>
          </cell>
          <cell r="F312">
            <v>119931</v>
          </cell>
          <cell r="G312">
            <v>100525</v>
          </cell>
          <cell r="H312">
            <v>60306</v>
          </cell>
          <cell r="I312">
            <v>44944</v>
          </cell>
          <cell r="J312">
            <v>19917</v>
          </cell>
          <cell r="K312">
            <v>820058</v>
          </cell>
        </row>
        <row r="313">
          <cell r="A313" t="str">
            <v xml:space="preserve"> North Dakota,2012</v>
          </cell>
          <cell r="B313">
            <v>130216</v>
          </cell>
          <cell r="C313">
            <v>112410</v>
          </cell>
          <cell r="D313">
            <v>93605</v>
          </cell>
          <cell r="E313">
            <v>79408</v>
          </cell>
          <cell r="F313">
            <v>100137</v>
          </cell>
          <cell r="G313">
            <v>86938</v>
          </cell>
          <cell r="H313">
            <v>51300</v>
          </cell>
          <cell r="I313">
            <v>35657</v>
          </cell>
          <cell r="J313">
            <v>17003</v>
          </cell>
          <cell r="K313">
            <v>706929</v>
          </cell>
        </row>
        <row r="314">
          <cell r="A314" t="str">
            <v xml:space="preserve"> North Dakota,2013</v>
          </cell>
          <cell r="B314">
            <v>138410</v>
          </cell>
          <cell r="C314">
            <v>117154</v>
          </cell>
          <cell r="D314">
            <v>99671</v>
          </cell>
          <cell r="E314">
            <v>82753</v>
          </cell>
          <cell r="F314">
            <v>101226</v>
          </cell>
          <cell r="G314">
            <v>91865</v>
          </cell>
          <cell r="H314">
            <v>53393</v>
          </cell>
          <cell r="I314">
            <v>35921</v>
          </cell>
          <cell r="J314">
            <v>17330</v>
          </cell>
          <cell r="K314">
            <v>737626</v>
          </cell>
        </row>
        <row r="315">
          <cell r="A315" t="str">
            <v xml:space="preserve"> North Dakota,2014</v>
          </cell>
          <cell r="B315">
            <v>134131</v>
          </cell>
          <cell r="C315">
            <v>114172</v>
          </cell>
          <cell r="D315">
            <v>98583</v>
          </cell>
          <cell r="E315">
            <v>80094</v>
          </cell>
          <cell r="F315">
            <v>92292</v>
          </cell>
          <cell r="G315">
            <v>87863</v>
          </cell>
          <cell r="H315">
            <v>52381</v>
          </cell>
          <cell r="I315">
            <v>33149</v>
          </cell>
          <cell r="J315">
            <v>15936</v>
          </cell>
          <cell r="K315">
            <v>708911</v>
          </cell>
        </row>
        <row r="316">
          <cell r="A316" t="str">
            <v xml:space="preserve"> North Dakota,2015</v>
          </cell>
          <cell r="B316">
            <v>138903</v>
          </cell>
          <cell r="C316">
            <v>115632</v>
          </cell>
          <cell r="D316">
            <v>103673</v>
          </cell>
          <cell r="E316">
            <v>82018</v>
          </cell>
          <cell r="F316">
            <v>93597</v>
          </cell>
          <cell r="G316">
            <v>93207</v>
          </cell>
          <cell r="H316">
            <v>55467</v>
          </cell>
          <cell r="I316">
            <v>33692</v>
          </cell>
          <cell r="J316">
            <v>16399</v>
          </cell>
          <cell r="K316">
            <v>732713</v>
          </cell>
        </row>
        <row r="317">
          <cell r="A317" t="str">
            <v xml:space="preserve"> North Dakota,2016</v>
          </cell>
          <cell r="B317">
            <v>119320</v>
          </cell>
          <cell r="C317">
            <v>93190</v>
          </cell>
          <cell r="D317">
            <v>90122</v>
          </cell>
          <cell r="E317">
            <v>71341</v>
          </cell>
          <cell r="F317">
            <v>78256</v>
          </cell>
          <cell r="G317">
            <v>79933</v>
          </cell>
          <cell r="H317">
            <v>48688</v>
          </cell>
          <cell r="I317">
            <v>28512</v>
          </cell>
          <cell r="J317">
            <v>15201</v>
          </cell>
          <cell r="K317">
            <v>624247</v>
          </cell>
        </row>
        <row r="318">
          <cell r="A318" t="str">
            <v xml:space="preserve"> North Dakota,2017</v>
          </cell>
          <cell r="B318">
            <v>158883</v>
          </cell>
          <cell r="C318">
            <v>129177</v>
          </cell>
          <cell r="D318">
            <v>120553</v>
          </cell>
          <cell r="E318">
            <v>94335</v>
          </cell>
          <cell r="F318">
            <v>99115</v>
          </cell>
          <cell r="G318">
            <v>106582</v>
          </cell>
          <cell r="H318">
            <v>67766</v>
          </cell>
          <cell r="I318">
            <v>38922</v>
          </cell>
          <cell r="J318">
            <v>19608</v>
          </cell>
          <cell r="K318">
            <v>834941</v>
          </cell>
        </row>
        <row r="319">
          <cell r="A319" t="str">
            <v xml:space="preserve"> Ohio,2009</v>
          </cell>
          <cell r="B319">
            <v>2257706</v>
          </cell>
          <cell r="C319">
            <v>1550589</v>
          </cell>
          <cell r="D319">
            <v>1462750</v>
          </cell>
          <cell r="E319">
            <v>1585348</v>
          </cell>
          <cell r="F319">
            <v>1737750</v>
          </cell>
          <cell r="G319">
            <v>1296381</v>
          </cell>
          <cell r="H319">
            <v>793429</v>
          </cell>
          <cell r="I319">
            <v>551716</v>
          </cell>
          <cell r="J319">
            <v>212150</v>
          </cell>
          <cell r="K319">
            <v>11448785</v>
          </cell>
        </row>
        <row r="320">
          <cell r="A320" t="str">
            <v xml:space="preserve"> Ohio,2010</v>
          </cell>
          <cell r="B320">
            <v>2267981</v>
          </cell>
          <cell r="C320">
            <v>1609345</v>
          </cell>
          <cell r="D320">
            <v>1417915</v>
          </cell>
          <cell r="E320">
            <v>1547270</v>
          </cell>
          <cell r="F320">
            <v>1744557</v>
          </cell>
          <cell r="G320">
            <v>1363845</v>
          </cell>
          <cell r="H320">
            <v>816481</v>
          </cell>
          <cell r="I320">
            <v>550267</v>
          </cell>
          <cell r="J320">
            <v>217122</v>
          </cell>
          <cell r="K320">
            <v>11537145</v>
          </cell>
        </row>
        <row r="321">
          <cell r="A321" t="str">
            <v xml:space="preserve"> Ohio,2011</v>
          </cell>
          <cell r="B321">
            <v>2247360</v>
          </cell>
          <cell r="C321">
            <v>1583516</v>
          </cell>
          <cell r="D321">
            <v>1416323</v>
          </cell>
          <cell r="E321">
            <v>1511352</v>
          </cell>
          <cell r="F321">
            <v>1737508</v>
          </cell>
          <cell r="G321">
            <v>1410424</v>
          </cell>
          <cell r="H321">
            <v>834779</v>
          </cell>
          <cell r="I321">
            <v>545493</v>
          </cell>
          <cell r="J321">
            <v>222926</v>
          </cell>
          <cell r="K321">
            <v>11514097</v>
          </cell>
        </row>
        <row r="322">
          <cell r="A322" t="str">
            <v xml:space="preserve"> Ohio,2012</v>
          </cell>
          <cell r="B322">
            <v>2226806</v>
          </cell>
          <cell r="C322">
            <v>1581631</v>
          </cell>
          <cell r="D322">
            <v>1419239</v>
          </cell>
          <cell r="E322">
            <v>1482186</v>
          </cell>
          <cell r="F322">
            <v>1725952</v>
          </cell>
          <cell r="G322">
            <v>1456513</v>
          </cell>
          <cell r="H322">
            <v>860801</v>
          </cell>
          <cell r="I322">
            <v>543865</v>
          </cell>
          <cell r="J322">
            <v>231183</v>
          </cell>
          <cell r="K322">
            <v>11528293</v>
          </cell>
        </row>
        <row r="323">
          <cell r="A323" t="str">
            <v xml:space="preserve"> Ohio,2013</v>
          </cell>
          <cell r="B323">
            <v>2149166</v>
          </cell>
          <cell r="C323">
            <v>1540677</v>
          </cell>
          <cell r="D323">
            <v>1387387</v>
          </cell>
          <cell r="E323">
            <v>1412858</v>
          </cell>
          <cell r="F323">
            <v>1650752</v>
          </cell>
          <cell r="G323">
            <v>1449706</v>
          </cell>
          <cell r="H323">
            <v>861204</v>
          </cell>
          <cell r="I323">
            <v>523956</v>
          </cell>
          <cell r="J323">
            <v>229456</v>
          </cell>
          <cell r="K323">
            <v>11209614</v>
          </cell>
        </row>
        <row r="324">
          <cell r="A324" t="str">
            <v xml:space="preserve"> Ohio,2014</v>
          </cell>
          <cell r="B324">
            <v>2221877</v>
          </cell>
          <cell r="C324">
            <v>1591914</v>
          </cell>
          <cell r="D324">
            <v>1453893</v>
          </cell>
          <cell r="E324">
            <v>1453512</v>
          </cell>
          <cell r="F324">
            <v>1689877</v>
          </cell>
          <cell r="G324">
            <v>1546205</v>
          </cell>
          <cell r="H324">
            <v>935698</v>
          </cell>
          <cell r="I324">
            <v>544183</v>
          </cell>
          <cell r="J324">
            <v>243441</v>
          </cell>
          <cell r="K324">
            <v>11680583</v>
          </cell>
        </row>
        <row r="325">
          <cell r="A325" t="str">
            <v xml:space="preserve"> Ohio,2015</v>
          </cell>
          <cell r="B325">
            <v>2102878</v>
          </cell>
          <cell r="C325">
            <v>1503641</v>
          </cell>
          <cell r="D325">
            <v>1402072</v>
          </cell>
          <cell r="E325">
            <v>1372825</v>
          </cell>
          <cell r="F325">
            <v>1577384</v>
          </cell>
          <cell r="G325">
            <v>1495429</v>
          </cell>
          <cell r="H325">
            <v>927512</v>
          </cell>
          <cell r="I325">
            <v>518383</v>
          </cell>
          <cell r="J325">
            <v>239217</v>
          </cell>
          <cell r="K325">
            <v>11141119</v>
          </cell>
        </row>
        <row r="326">
          <cell r="A326" t="str">
            <v xml:space="preserve"> Ohio,2016</v>
          </cell>
          <cell r="B326">
            <v>2182548</v>
          </cell>
          <cell r="C326">
            <v>1579501</v>
          </cell>
          <cell r="D326">
            <v>1478929</v>
          </cell>
          <cell r="E326">
            <v>1410662</v>
          </cell>
          <cell r="F326">
            <v>1608406</v>
          </cell>
          <cell r="G326">
            <v>1579775</v>
          </cell>
          <cell r="H326">
            <v>1016519</v>
          </cell>
          <cell r="I326">
            <v>545550</v>
          </cell>
          <cell r="J326">
            <v>252237</v>
          </cell>
          <cell r="K326">
            <v>11653442</v>
          </cell>
        </row>
        <row r="327">
          <cell r="A327" t="str">
            <v xml:space="preserve"> Ohio,2017</v>
          </cell>
          <cell r="B327">
            <v>2105835</v>
          </cell>
          <cell r="C327">
            <v>1519736</v>
          </cell>
          <cell r="D327">
            <v>1448875</v>
          </cell>
          <cell r="E327">
            <v>1360397</v>
          </cell>
          <cell r="F327">
            <v>1532033</v>
          </cell>
          <cell r="G327">
            <v>1544596</v>
          </cell>
          <cell r="H327">
            <v>1015171</v>
          </cell>
          <cell r="I327">
            <v>532275</v>
          </cell>
          <cell r="J327">
            <v>246935</v>
          </cell>
          <cell r="K327">
            <v>11305853</v>
          </cell>
        </row>
        <row r="328">
          <cell r="A328" t="str">
            <v xml:space="preserve"> Oklahoma,2009</v>
          </cell>
          <cell r="B328">
            <v>747339</v>
          </cell>
          <cell r="C328">
            <v>538258</v>
          </cell>
          <cell r="D328">
            <v>479325</v>
          </cell>
          <cell r="E328">
            <v>463809</v>
          </cell>
          <cell r="F328">
            <v>503775</v>
          </cell>
          <cell r="G328">
            <v>394334</v>
          </cell>
          <cell r="H328">
            <v>253935</v>
          </cell>
          <cell r="I328">
            <v>165705</v>
          </cell>
          <cell r="J328">
            <v>61244</v>
          </cell>
          <cell r="K328">
            <v>3607249</v>
          </cell>
        </row>
        <row r="329">
          <cell r="A329" t="str">
            <v xml:space="preserve"> Oklahoma,2010</v>
          </cell>
          <cell r="B329">
            <v>748701</v>
          </cell>
          <cell r="C329">
            <v>531911</v>
          </cell>
          <cell r="D329">
            <v>478240</v>
          </cell>
          <cell r="E329">
            <v>462070</v>
          </cell>
          <cell r="F329">
            <v>513485</v>
          </cell>
          <cell r="G329">
            <v>411579</v>
          </cell>
          <cell r="H329">
            <v>263522</v>
          </cell>
          <cell r="I329">
            <v>159526</v>
          </cell>
          <cell r="J329">
            <v>58957</v>
          </cell>
          <cell r="K329">
            <v>3629062</v>
          </cell>
        </row>
        <row r="330">
          <cell r="A330" t="str">
            <v xml:space="preserve"> Oklahoma,2011</v>
          </cell>
          <cell r="B330">
            <v>733500</v>
          </cell>
          <cell r="C330">
            <v>514070</v>
          </cell>
          <cell r="D330">
            <v>476725</v>
          </cell>
          <cell r="E330">
            <v>447929</v>
          </cell>
          <cell r="F330">
            <v>500253</v>
          </cell>
          <cell r="G330">
            <v>410341</v>
          </cell>
          <cell r="H330">
            <v>259943</v>
          </cell>
          <cell r="I330">
            <v>155251</v>
          </cell>
          <cell r="J330">
            <v>56959</v>
          </cell>
          <cell r="K330">
            <v>3556899</v>
          </cell>
        </row>
        <row r="331">
          <cell r="A331" t="str">
            <v xml:space="preserve"> Oklahoma,2012</v>
          </cell>
          <cell r="B331">
            <v>776708</v>
          </cell>
          <cell r="C331">
            <v>539611</v>
          </cell>
          <cell r="D331">
            <v>505694</v>
          </cell>
          <cell r="E331">
            <v>466358</v>
          </cell>
          <cell r="F331">
            <v>521412</v>
          </cell>
          <cell r="G331">
            <v>443290</v>
          </cell>
          <cell r="H331">
            <v>283722</v>
          </cell>
          <cell r="I331">
            <v>164651</v>
          </cell>
          <cell r="J331">
            <v>62589</v>
          </cell>
          <cell r="K331">
            <v>3764791</v>
          </cell>
        </row>
        <row r="332">
          <cell r="A332" t="str">
            <v xml:space="preserve"> Oklahoma,2013</v>
          </cell>
          <cell r="B332">
            <v>780520</v>
          </cell>
          <cell r="C332">
            <v>537014</v>
          </cell>
          <cell r="D332">
            <v>508554</v>
          </cell>
          <cell r="E332">
            <v>463268</v>
          </cell>
          <cell r="F332">
            <v>514689</v>
          </cell>
          <cell r="G332">
            <v>453948</v>
          </cell>
          <cell r="H332">
            <v>293306</v>
          </cell>
          <cell r="I332">
            <v>167952</v>
          </cell>
          <cell r="J332">
            <v>64267</v>
          </cell>
          <cell r="K332">
            <v>3781894</v>
          </cell>
        </row>
        <row r="333">
          <cell r="A333" t="str">
            <v xml:space="preserve"> Oklahoma,2014</v>
          </cell>
          <cell r="B333">
            <v>786145</v>
          </cell>
          <cell r="C333">
            <v>545365</v>
          </cell>
          <cell r="D333">
            <v>521112</v>
          </cell>
          <cell r="E333">
            <v>467236</v>
          </cell>
          <cell r="F333">
            <v>507682</v>
          </cell>
          <cell r="G333">
            <v>465726</v>
          </cell>
          <cell r="H333">
            <v>302854</v>
          </cell>
          <cell r="I333">
            <v>169489</v>
          </cell>
          <cell r="J333">
            <v>65834</v>
          </cell>
          <cell r="K333">
            <v>3831863</v>
          </cell>
        </row>
        <row r="334">
          <cell r="A334" t="str">
            <v xml:space="preserve"> Oklahoma,2015</v>
          </cell>
          <cell r="B334">
            <v>846708</v>
          </cell>
          <cell r="C334">
            <v>583306</v>
          </cell>
          <cell r="D334">
            <v>559067</v>
          </cell>
          <cell r="E334">
            <v>503153</v>
          </cell>
          <cell r="F334">
            <v>539859</v>
          </cell>
          <cell r="G334">
            <v>512996</v>
          </cell>
          <cell r="H334">
            <v>341825</v>
          </cell>
          <cell r="I334">
            <v>187496</v>
          </cell>
          <cell r="J334">
            <v>73086</v>
          </cell>
          <cell r="K334">
            <v>4148512</v>
          </cell>
        </row>
        <row r="335">
          <cell r="A335" t="str">
            <v xml:space="preserve"> Oklahoma,2016</v>
          </cell>
          <cell r="B335">
            <v>776116</v>
          </cell>
          <cell r="C335">
            <v>531803</v>
          </cell>
          <cell r="D335">
            <v>519585</v>
          </cell>
          <cell r="E335">
            <v>463153</v>
          </cell>
          <cell r="F335">
            <v>480307</v>
          </cell>
          <cell r="G335">
            <v>469938</v>
          </cell>
          <cell r="H335">
            <v>317663</v>
          </cell>
          <cell r="I335">
            <v>168820</v>
          </cell>
          <cell r="J335">
            <v>65485</v>
          </cell>
          <cell r="K335">
            <v>3791992</v>
          </cell>
        </row>
        <row r="336">
          <cell r="A336" t="str">
            <v xml:space="preserve"> Oklahoma,2017</v>
          </cell>
          <cell r="B336">
            <v>815719</v>
          </cell>
          <cell r="C336">
            <v>556584</v>
          </cell>
          <cell r="D336">
            <v>549059</v>
          </cell>
          <cell r="E336">
            <v>492289</v>
          </cell>
          <cell r="F336">
            <v>500186</v>
          </cell>
          <cell r="G336">
            <v>499355</v>
          </cell>
          <cell r="H336">
            <v>341004</v>
          </cell>
          <cell r="I336">
            <v>177472</v>
          </cell>
          <cell r="J336">
            <v>67773</v>
          </cell>
          <cell r="K336">
            <v>3999441</v>
          </cell>
        </row>
        <row r="337">
          <cell r="A337" t="str">
            <v xml:space="preserve"> Oregon,2009</v>
          </cell>
          <cell r="B337">
            <v>704912</v>
          </cell>
          <cell r="C337">
            <v>504994</v>
          </cell>
          <cell r="D337">
            <v>499861</v>
          </cell>
          <cell r="E337">
            <v>500843</v>
          </cell>
          <cell r="F337">
            <v>547269</v>
          </cell>
          <cell r="G337">
            <v>450190</v>
          </cell>
          <cell r="H337">
            <v>250647</v>
          </cell>
          <cell r="I337">
            <v>164593</v>
          </cell>
          <cell r="J337">
            <v>73066</v>
          </cell>
          <cell r="K337">
            <v>3694697</v>
          </cell>
        </row>
        <row r="338">
          <cell r="A338" t="str">
            <v xml:space="preserve"> Oregon,2010</v>
          </cell>
          <cell r="B338">
            <v>712305</v>
          </cell>
          <cell r="C338">
            <v>509067</v>
          </cell>
          <cell r="D338">
            <v>508931</v>
          </cell>
          <cell r="E338">
            <v>503245</v>
          </cell>
          <cell r="F338">
            <v>546233</v>
          </cell>
          <cell r="G338">
            <v>476107</v>
          </cell>
          <cell r="H338">
            <v>267410</v>
          </cell>
          <cell r="I338">
            <v>166729</v>
          </cell>
          <cell r="J338">
            <v>74357</v>
          </cell>
          <cell r="K338">
            <v>3761910</v>
          </cell>
        </row>
        <row r="339">
          <cell r="A339" t="str">
            <v xml:space="preserve"> Oregon,2011</v>
          </cell>
          <cell r="B339">
            <v>705095</v>
          </cell>
          <cell r="C339">
            <v>502701</v>
          </cell>
          <cell r="D339">
            <v>512171</v>
          </cell>
          <cell r="E339">
            <v>496039</v>
          </cell>
          <cell r="F339">
            <v>534242</v>
          </cell>
          <cell r="G339">
            <v>485872</v>
          </cell>
          <cell r="H339">
            <v>273134</v>
          </cell>
          <cell r="I339">
            <v>163936</v>
          </cell>
          <cell r="J339">
            <v>72577</v>
          </cell>
          <cell r="K339">
            <v>3745417</v>
          </cell>
        </row>
        <row r="340">
          <cell r="A340" t="str">
            <v xml:space="preserve"> Oregon,2012</v>
          </cell>
          <cell r="B340">
            <v>725390</v>
          </cell>
          <cell r="C340">
            <v>514073</v>
          </cell>
          <cell r="D340">
            <v>531131</v>
          </cell>
          <cell r="E340">
            <v>510105</v>
          </cell>
          <cell r="F340">
            <v>540650</v>
          </cell>
          <cell r="G340">
            <v>506197</v>
          </cell>
          <cell r="H340">
            <v>290710</v>
          </cell>
          <cell r="I340">
            <v>164857</v>
          </cell>
          <cell r="J340">
            <v>75509</v>
          </cell>
          <cell r="K340">
            <v>3859680</v>
          </cell>
        </row>
        <row r="341">
          <cell r="A341" t="str">
            <v xml:space="preserve"> Oregon,2013</v>
          </cell>
          <cell r="B341">
            <v>722268</v>
          </cell>
          <cell r="C341">
            <v>520282</v>
          </cell>
          <cell r="D341">
            <v>532805</v>
          </cell>
          <cell r="E341">
            <v>507811</v>
          </cell>
          <cell r="F341">
            <v>532945</v>
          </cell>
          <cell r="G341">
            <v>520378</v>
          </cell>
          <cell r="H341">
            <v>311904</v>
          </cell>
          <cell r="I341">
            <v>167711</v>
          </cell>
          <cell r="J341">
            <v>78556</v>
          </cell>
          <cell r="K341">
            <v>3894343</v>
          </cell>
        </row>
        <row r="342">
          <cell r="A342" t="str">
            <v xml:space="preserve"> Oregon,2014</v>
          </cell>
          <cell r="B342">
            <v>720820</v>
          </cell>
          <cell r="C342">
            <v>515962</v>
          </cell>
          <cell r="D342">
            <v>536971</v>
          </cell>
          <cell r="E342">
            <v>513980</v>
          </cell>
          <cell r="F342">
            <v>529402</v>
          </cell>
          <cell r="G342">
            <v>530888</v>
          </cell>
          <cell r="H342">
            <v>332250</v>
          </cell>
          <cell r="I342">
            <v>171462</v>
          </cell>
          <cell r="J342">
            <v>79445</v>
          </cell>
          <cell r="K342">
            <v>3931719</v>
          </cell>
        </row>
        <row r="343">
          <cell r="A343" t="str">
            <v xml:space="preserve"> Oregon,2015</v>
          </cell>
          <cell r="B343">
            <v>693602</v>
          </cell>
          <cell r="C343">
            <v>498918</v>
          </cell>
          <cell r="D343">
            <v>525453</v>
          </cell>
          <cell r="E343">
            <v>497482</v>
          </cell>
          <cell r="F343">
            <v>501990</v>
          </cell>
          <cell r="G343">
            <v>515290</v>
          </cell>
          <cell r="H343">
            <v>335455</v>
          </cell>
          <cell r="I343">
            <v>164883</v>
          </cell>
          <cell r="J343">
            <v>79101</v>
          </cell>
          <cell r="K343">
            <v>3813556</v>
          </cell>
        </row>
        <row r="344">
          <cell r="A344" t="str">
            <v xml:space="preserve"> Oregon,2016</v>
          </cell>
          <cell r="B344">
            <v>721741</v>
          </cell>
          <cell r="C344">
            <v>518378</v>
          </cell>
          <cell r="D344">
            <v>554107</v>
          </cell>
          <cell r="E344">
            <v>523910</v>
          </cell>
          <cell r="F344">
            <v>521999</v>
          </cell>
          <cell r="G344">
            <v>545398</v>
          </cell>
          <cell r="H344">
            <v>379359</v>
          </cell>
          <cell r="I344">
            <v>178371</v>
          </cell>
          <cell r="J344">
            <v>86257</v>
          </cell>
          <cell r="K344">
            <v>4029474</v>
          </cell>
        </row>
        <row r="345">
          <cell r="A345" t="str">
            <v xml:space="preserve"> Oregon,2017</v>
          </cell>
          <cell r="B345">
            <v>705932</v>
          </cell>
          <cell r="C345">
            <v>502310</v>
          </cell>
          <cell r="D345">
            <v>550912</v>
          </cell>
          <cell r="E345">
            <v>520108</v>
          </cell>
          <cell r="F345">
            <v>506038</v>
          </cell>
          <cell r="G345">
            <v>529144</v>
          </cell>
          <cell r="H345">
            <v>381554</v>
          </cell>
          <cell r="I345">
            <v>174687</v>
          </cell>
          <cell r="J345">
            <v>81159</v>
          </cell>
          <cell r="K345">
            <v>3951844</v>
          </cell>
        </row>
        <row r="346">
          <cell r="A346" t="str">
            <v xml:space="preserve"> Pennsylvania,2009</v>
          </cell>
          <cell r="B346">
            <v>2289608</v>
          </cell>
          <cell r="C346">
            <v>1720888</v>
          </cell>
          <cell r="D346">
            <v>1503515</v>
          </cell>
          <cell r="E346">
            <v>1730596</v>
          </cell>
          <cell r="F346">
            <v>1919116</v>
          </cell>
          <cell r="G346">
            <v>1456168</v>
          </cell>
          <cell r="H346">
            <v>918698</v>
          </cell>
          <cell r="I346">
            <v>715470</v>
          </cell>
          <cell r="J346">
            <v>285192</v>
          </cell>
          <cell r="K346">
            <v>12539703</v>
          </cell>
        </row>
        <row r="347">
          <cell r="A347" t="str">
            <v xml:space="preserve"> Pennsylvania,2010</v>
          </cell>
          <cell r="B347">
            <v>2279791</v>
          </cell>
          <cell r="C347">
            <v>1753348</v>
          </cell>
          <cell r="D347">
            <v>1478695</v>
          </cell>
          <cell r="E347">
            <v>1683482</v>
          </cell>
          <cell r="F347">
            <v>1923624</v>
          </cell>
          <cell r="G347">
            <v>1517166</v>
          </cell>
          <cell r="H347">
            <v>937051</v>
          </cell>
          <cell r="I347">
            <v>696253</v>
          </cell>
          <cell r="J347">
            <v>286483</v>
          </cell>
          <cell r="K347">
            <v>12554832</v>
          </cell>
        </row>
        <row r="348">
          <cell r="A348" t="str">
            <v xml:space="preserve"> Pennsylvania,2011</v>
          </cell>
          <cell r="B348">
            <v>2256503</v>
          </cell>
          <cell r="C348">
            <v>1755915</v>
          </cell>
          <cell r="D348">
            <v>1485857</v>
          </cell>
          <cell r="E348">
            <v>1637430</v>
          </cell>
          <cell r="F348">
            <v>1912698</v>
          </cell>
          <cell r="G348">
            <v>1561454</v>
          </cell>
          <cell r="H348">
            <v>950215</v>
          </cell>
          <cell r="I348">
            <v>679265</v>
          </cell>
          <cell r="J348">
            <v>293466</v>
          </cell>
          <cell r="K348">
            <v>12537929</v>
          </cell>
        </row>
        <row r="349">
          <cell r="A349" t="str">
            <v xml:space="preserve"> Pennsylvania,2012</v>
          </cell>
          <cell r="B349">
            <v>2259270</v>
          </cell>
          <cell r="C349">
            <v>1763575</v>
          </cell>
          <cell r="D349">
            <v>1515168</v>
          </cell>
          <cell r="E349">
            <v>1608520</v>
          </cell>
          <cell r="F349">
            <v>1914401</v>
          </cell>
          <cell r="G349">
            <v>1617188</v>
          </cell>
          <cell r="H349">
            <v>987181</v>
          </cell>
          <cell r="I349">
            <v>671899</v>
          </cell>
          <cell r="J349">
            <v>303962</v>
          </cell>
          <cell r="K349">
            <v>12638726</v>
          </cell>
        </row>
        <row r="350">
          <cell r="A350" t="str">
            <v xml:space="preserve"> Pennsylvania,2013</v>
          </cell>
          <cell r="B350">
            <v>2248283</v>
          </cell>
          <cell r="C350">
            <v>1752200</v>
          </cell>
          <cell r="D350">
            <v>1546117</v>
          </cell>
          <cell r="E350">
            <v>1577390</v>
          </cell>
          <cell r="F350">
            <v>1892224</v>
          </cell>
          <cell r="G350">
            <v>1661583</v>
          </cell>
          <cell r="H350">
            <v>1017457</v>
          </cell>
          <cell r="I350">
            <v>663222</v>
          </cell>
          <cell r="J350">
            <v>309329</v>
          </cell>
          <cell r="K350">
            <v>12666382</v>
          </cell>
        </row>
        <row r="351">
          <cell r="A351" t="str">
            <v xml:space="preserve"> Pennsylvania,2014</v>
          </cell>
          <cell r="B351">
            <v>2217510</v>
          </cell>
          <cell r="C351">
            <v>1712393</v>
          </cell>
          <cell r="D351">
            <v>1561527</v>
          </cell>
          <cell r="E351">
            <v>1535478</v>
          </cell>
          <cell r="F351">
            <v>1848767</v>
          </cell>
          <cell r="G351">
            <v>1683348</v>
          </cell>
          <cell r="H351">
            <v>1046389</v>
          </cell>
          <cell r="I351">
            <v>650669</v>
          </cell>
          <cell r="J351">
            <v>314998</v>
          </cell>
          <cell r="K351">
            <v>12566922</v>
          </cell>
        </row>
        <row r="352">
          <cell r="A352" t="str">
            <v xml:space="preserve"> Pennsylvania,2015</v>
          </cell>
          <cell r="B352">
            <v>2216482</v>
          </cell>
          <cell r="C352">
            <v>1724990</v>
          </cell>
          <cell r="D352">
            <v>1591969</v>
          </cell>
          <cell r="E352">
            <v>1514379</v>
          </cell>
          <cell r="F352">
            <v>1817949</v>
          </cell>
          <cell r="G352">
            <v>1713672</v>
          </cell>
          <cell r="H352">
            <v>1086772</v>
          </cell>
          <cell r="I352">
            <v>644901</v>
          </cell>
          <cell r="J352">
            <v>313398</v>
          </cell>
          <cell r="K352">
            <v>12617386</v>
          </cell>
        </row>
        <row r="353">
          <cell r="A353" t="str">
            <v xml:space="preserve"> Pennsylvania,2016</v>
          </cell>
          <cell r="B353">
            <v>2245614</v>
          </cell>
          <cell r="C353">
            <v>1728216</v>
          </cell>
          <cell r="D353">
            <v>1650730</v>
          </cell>
          <cell r="E353">
            <v>1530348</v>
          </cell>
          <cell r="F353">
            <v>1819535</v>
          </cell>
          <cell r="G353">
            <v>1775258</v>
          </cell>
          <cell r="H353">
            <v>1160206</v>
          </cell>
          <cell r="I353">
            <v>662265</v>
          </cell>
          <cell r="J353">
            <v>325753</v>
          </cell>
          <cell r="K353">
            <v>12893949</v>
          </cell>
        </row>
        <row r="354">
          <cell r="A354" t="str">
            <v xml:space="preserve"> Pennsylvania,2017</v>
          </cell>
          <cell r="B354">
            <v>2225902</v>
          </cell>
          <cell r="C354">
            <v>1703779</v>
          </cell>
          <cell r="D354">
            <v>1655660</v>
          </cell>
          <cell r="E354">
            <v>1508763</v>
          </cell>
          <cell r="F354">
            <v>1777792</v>
          </cell>
          <cell r="G354">
            <v>1792804</v>
          </cell>
          <cell r="H354">
            <v>1203329</v>
          </cell>
          <cell r="I354">
            <v>663455</v>
          </cell>
          <cell r="J354">
            <v>326620</v>
          </cell>
          <cell r="K354">
            <v>12858104</v>
          </cell>
        </row>
        <row r="355">
          <cell r="A355" t="str">
            <v xml:space="preserve"> Puerto Rico,2009</v>
          </cell>
          <cell r="B355">
            <v>808240</v>
          </cell>
          <cell r="C355">
            <v>571873</v>
          </cell>
          <cell r="D355">
            <v>547909</v>
          </cell>
          <cell r="E355">
            <v>521684</v>
          </cell>
          <cell r="F355">
            <v>493381</v>
          </cell>
          <cell r="G355">
            <v>429426</v>
          </cell>
          <cell r="H355">
            <v>291558</v>
          </cell>
          <cell r="I355">
            <v>163090</v>
          </cell>
          <cell r="J355">
            <v>62701</v>
          </cell>
          <cell r="K355">
            <v>3889937</v>
          </cell>
        </row>
        <row r="356">
          <cell r="A356" t="str">
            <v xml:space="preserve"> Puerto Rico,2010</v>
          </cell>
          <cell r="B356">
            <v>739587</v>
          </cell>
          <cell r="C356">
            <v>535957</v>
          </cell>
          <cell r="D356">
            <v>480979</v>
          </cell>
          <cell r="E356">
            <v>473897</v>
          </cell>
          <cell r="F356">
            <v>462607</v>
          </cell>
          <cell r="G356">
            <v>414223</v>
          </cell>
          <cell r="H356">
            <v>285915</v>
          </cell>
          <cell r="I356">
            <v>155527</v>
          </cell>
          <cell r="J356">
            <v>58496</v>
          </cell>
          <cell r="K356">
            <v>3605444</v>
          </cell>
        </row>
        <row r="357">
          <cell r="A357" t="str">
            <v xml:space="preserve"> Puerto Rico,2011</v>
          </cell>
          <cell r="B357">
            <v>734723</v>
          </cell>
          <cell r="C357">
            <v>541035</v>
          </cell>
          <cell r="D357">
            <v>484424</v>
          </cell>
          <cell r="E357">
            <v>477859</v>
          </cell>
          <cell r="F357">
            <v>480933</v>
          </cell>
          <cell r="G357">
            <v>432019</v>
          </cell>
          <cell r="H357">
            <v>304936</v>
          </cell>
          <cell r="I357">
            <v>166826</v>
          </cell>
          <cell r="J357">
            <v>62702</v>
          </cell>
          <cell r="K357">
            <v>3685160</v>
          </cell>
        </row>
        <row r="358">
          <cell r="A358" t="str">
            <v xml:space="preserve"> Puerto Rico,2012</v>
          </cell>
          <cell r="B358">
            <v>694155</v>
          </cell>
          <cell r="C358">
            <v>520680</v>
          </cell>
          <cell r="D358">
            <v>466249</v>
          </cell>
          <cell r="E358">
            <v>459930</v>
          </cell>
          <cell r="F358">
            <v>462973</v>
          </cell>
          <cell r="G358">
            <v>418721</v>
          </cell>
          <cell r="H358">
            <v>301127</v>
          </cell>
          <cell r="I358">
            <v>160741</v>
          </cell>
          <cell r="J358">
            <v>62384</v>
          </cell>
          <cell r="K358">
            <v>3546468</v>
          </cell>
        </row>
        <row r="359">
          <cell r="A359" t="str">
            <v xml:space="preserve"> Puerto Rico,2013</v>
          </cell>
          <cell r="B359">
            <v>710508</v>
          </cell>
          <cell r="C359">
            <v>538970</v>
          </cell>
          <cell r="D359">
            <v>481183</v>
          </cell>
          <cell r="E359">
            <v>477618</v>
          </cell>
          <cell r="F359">
            <v>492386</v>
          </cell>
          <cell r="G359">
            <v>450300</v>
          </cell>
          <cell r="H359">
            <v>331910</v>
          </cell>
          <cell r="I359">
            <v>178156</v>
          </cell>
          <cell r="J359">
            <v>70632</v>
          </cell>
          <cell r="K359">
            <v>3732530</v>
          </cell>
        </row>
        <row r="360">
          <cell r="A360" t="str">
            <v xml:space="preserve"> Puerto Rico,2014</v>
          </cell>
          <cell r="B360">
            <v>645415</v>
          </cell>
          <cell r="C360">
            <v>503718</v>
          </cell>
          <cell r="D360">
            <v>444106</v>
          </cell>
          <cell r="E360">
            <v>439701</v>
          </cell>
          <cell r="F360">
            <v>452756</v>
          </cell>
          <cell r="G360">
            <v>418181</v>
          </cell>
          <cell r="H360">
            <v>316548</v>
          </cell>
          <cell r="I360">
            <v>169079</v>
          </cell>
          <cell r="J360">
            <v>65448</v>
          </cell>
          <cell r="K360">
            <v>3455578</v>
          </cell>
        </row>
        <row r="361">
          <cell r="A361" t="str">
            <v xml:space="preserve"> Puerto Rico,2015</v>
          </cell>
          <cell r="B361">
            <v>627578</v>
          </cell>
          <cell r="C361">
            <v>501049</v>
          </cell>
          <cell r="D361">
            <v>438791</v>
          </cell>
          <cell r="E361">
            <v>441919</v>
          </cell>
          <cell r="F361">
            <v>459431</v>
          </cell>
          <cell r="G361">
            <v>425629</v>
          </cell>
          <cell r="H361">
            <v>331291</v>
          </cell>
          <cell r="I361">
            <v>179563</v>
          </cell>
          <cell r="J361">
            <v>69611</v>
          </cell>
          <cell r="K361">
            <v>3474636</v>
          </cell>
        </row>
        <row r="362">
          <cell r="A362" t="str">
            <v xml:space="preserve"> Puerto Rico,2016</v>
          </cell>
          <cell r="B362">
            <v>602646</v>
          </cell>
          <cell r="C362">
            <v>484959</v>
          </cell>
          <cell r="D362">
            <v>421250</v>
          </cell>
          <cell r="E362">
            <v>429278</v>
          </cell>
          <cell r="F362">
            <v>449532</v>
          </cell>
          <cell r="G362">
            <v>424442</v>
          </cell>
          <cell r="H362">
            <v>337528</v>
          </cell>
          <cell r="I362">
            <v>179312</v>
          </cell>
          <cell r="J362">
            <v>71640</v>
          </cell>
          <cell r="K362">
            <v>3399813</v>
          </cell>
        </row>
        <row r="363">
          <cell r="A363" t="str">
            <v xml:space="preserve"> Puerto Rico,2017</v>
          </cell>
          <cell r="B363">
            <v>605052</v>
          </cell>
          <cell r="C363">
            <v>490739</v>
          </cell>
          <cell r="D363">
            <v>440439</v>
          </cell>
          <cell r="E363">
            <v>441536</v>
          </cell>
          <cell r="F363">
            <v>465252</v>
          </cell>
          <cell r="G363">
            <v>448981</v>
          </cell>
          <cell r="H363">
            <v>365090</v>
          </cell>
          <cell r="I363">
            <v>202950</v>
          </cell>
          <cell r="J363">
            <v>76516</v>
          </cell>
          <cell r="K363">
            <v>3536555</v>
          </cell>
        </row>
        <row r="364">
          <cell r="A364" t="str">
            <v xml:space="preserve"> Rhode Island,2009</v>
          </cell>
          <cell r="B364">
            <v>190309</v>
          </cell>
          <cell r="C364">
            <v>152565</v>
          </cell>
          <cell r="D364">
            <v>132593</v>
          </cell>
          <cell r="E364">
            <v>153612</v>
          </cell>
          <cell r="F364">
            <v>160691</v>
          </cell>
          <cell r="G364">
            <v>118191</v>
          </cell>
          <cell r="H364">
            <v>70284</v>
          </cell>
          <cell r="I364">
            <v>55548</v>
          </cell>
          <cell r="J364">
            <v>23552</v>
          </cell>
          <cell r="K364">
            <v>1057381</v>
          </cell>
        </row>
        <row r="365">
          <cell r="A365" t="str">
            <v xml:space="preserve"> Rhode Island,2010</v>
          </cell>
          <cell r="B365">
            <v>186817</v>
          </cell>
          <cell r="C365">
            <v>160699</v>
          </cell>
          <cell r="D365">
            <v>127787</v>
          </cell>
          <cell r="E365">
            <v>146915</v>
          </cell>
          <cell r="F365">
            <v>160828</v>
          </cell>
          <cell r="G365">
            <v>122761</v>
          </cell>
          <cell r="H365">
            <v>70635</v>
          </cell>
          <cell r="I365">
            <v>54669</v>
          </cell>
          <cell r="J365">
            <v>24560</v>
          </cell>
          <cell r="K365">
            <v>1056389</v>
          </cell>
        </row>
        <row r="366">
          <cell r="A366" t="str">
            <v xml:space="preserve"> Rhode Island,2011</v>
          </cell>
          <cell r="B366">
            <v>184282</v>
          </cell>
          <cell r="C366">
            <v>161451</v>
          </cell>
          <cell r="D366">
            <v>127380</v>
          </cell>
          <cell r="E366">
            <v>142138</v>
          </cell>
          <cell r="F366">
            <v>160669</v>
          </cell>
          <cell r="G366">
            <v>127613</v>
          </cell>
          <cell r="H366">
            <v>72232</v>
          </cell>
          <cell r="I366">
            <v>53683</v>
          </cell>
          <cell r="J366">
            <v>25087</v>
          </cell>
          <cell r="K366">
            <v>1053959</v>
          </cell>
        </row>
        <row r="367">
          <cell r="A367" t="str">
            <v xml:space="preserve"> Rhode Island,2012</v>
          </cell>
          <cell r="B367">
            <v>181387</v>
          </cell>
          <cell r="C367">
            <v>161409</v>
          </cell>
          <cell r="D367">
            <v>128130</v>
          </cell>
          <cell r="E367">
            <v>137112</v>
          </cell>
          <cell r="F367">
            <v>160128</v>
          </cell>
          <cell r="G367">
            <v>130742</v>
          </cell>
          <cell r="H367">
            <v>75066</v>
          </cell>
          <cell r="I367">
            <v>51453</v>
          </cell>
          <cell r="J367">
            <v>26116</v>
          </cell>
          <cell r="K367">
            <v>1052471</v>
          </cell>
        </row>
        <row r="368">
          <cell r="A368" t="str">
            <v xml:space="preserve"> Rhode Island,2013</v>
          </cell>
          <cell r="B368">
            <v>179489</v>
          </cell>
          <cell r="C368">
            <v>160716</v>
          </cell>
          <cell r="D368">
            <v>129838</v>
          </cell>
          <cell r="E368">
            <v>133709</v>
          </cell>
          <cell r="F368">
            <v>159530</v>
          </cell>
          <cell r="G368">
            <v>134100</v>
          </cell>
          <cell r="H368">
            <v>78668</v>
          </cell>
          <cell r="I368">
            <v>50036</v>
          </cell>
          <cell r="J368">
            <v>27202</v>
          </cell>
          <cell r="K368">
            <v>1051695</v>
          </cell>
        </row>
        <row r="369">
          <cell r="A369" t="str">
            <v xml:space="preserve"> Rhode Island,2014</v>
          </cell>
          <cell r="B369">
            <v>177184</v>
          </cell>
          <cell r="C369">
            <v>159176</v>
          </cell>
          <cell r="D369">
            <v>132137</v>
          </cell>
          <cell r="E369">
            <v>130328</v>
          </cell>
          <cell r="F369">
            <v>156939</v>
          </cell>
          <cell r="G369">
            <v>137176</v>
          </cell>
          <cell r="H369">
            <v>81733</v>
          </cell>
          <cell r="I369">
            <v>49354</v>
          </cell>
          <cell r="J369">
            <v>27806</v>
          </cell>
          <cell r="K369">
            <v>1053252</v>
          </cell>
        </row>
        <row r="370">
          <cell r="A370" t="str">
            <v xml:space="preserve"> Rhode Island,2015</v>
          </cell>
          <cell r="B370">
            <v>191117</v>
          </cell>
          <cell r="C370">
            <v>167465</v>
          </cell>
          <cell r="D370">
            <v>144972</v>
          </cell>
          <cell r="E370">
            <v>138296</v>
          </cell>
          <cell r="F370">
            <v>166246</v>
          </cell>
          <cell r="G370">
            <v>151538</v>
          </cell>
          <cell r="H370">
            <v>93733</v>
          </cell>
          <cell r="I370">
            <v>52903</v>
          </cell>
          <cell r="J370">
            <v>30530</v>
          </cell>
          <cell r="K370">
            <v>1136426</v>
          </cell>
        </row>
        <row r="371">
          <cell r="A371" t="str">
            <v xml:space="preserve"> Rhode Island,2016</v>
          </cell>
          <cell r="B371">
            <v>173715</v>
          </cell>
          <cell r="C371">
            <v>156283</v>
          </cell>
          <cell r="D371">
            <v>138074</v>
          </cell>
          <cell r="E371">
            <v>125862</v>
          </cell>
          <cell r="F371">
            <v>152606</v>
          </cell>
          <cell r="G371">
            <v>142243</v>
          </cell>
          <cell r="H371">
            <v>88890</v>
          </cell>
          <cell r="I371">
            <v>47757</v>
          </cell>
          <cell r="J371">
            <v>28939</v>
          </cell>
          <cell r="K371">
            <v>1054491</v>
          </cell>
        </row>
        <row r="372">
          <cell r="A372" t="str">
            <v xml:space="preserve"> Rhode Island,2017</v>
          </cell>
          <cell r="B372">
            <v>172365</v>
          </cell>
          <cell r="C372">
            <v>154512</v>
          </cell>
          <cell r="D372">
            <v>140547</v>
          </cell>
          <cell r="E372">
            <v>124511</v>
          </cell>
          <cell r="F372">
            <v>149424</v>
          </cell>
          <cell r="G372">
            <v>144635</v>
          </cell>
          <cell r="H372">
            <v>93339</v>
          </cell>
          <cell r="I372">
            <v>49153</v>
          </cell>
          <cell r="J372">
            <v>27652</v>
          </cell>
          <cell r="K372">
            <v>1056138</v>
          </cell>
        </row>
        <row r="373">
          <cell r="A373" t="str">
            <v xml:space="preserve"> South Carolina,2009</v>
          </cell>
          <cell r="B373">
            <v>867517</v>
          </cell>
          <cell r="C373">
            <v>622320</v>
          </cell>
          <cell r="D373">
            <v>576716</v>
          </cell>
          <cell r="E373">
            <v>606808</v>
          </cell>
          <cell r="F373">
            <v>622041</v>
          </cell>
          <cell r="G373">
            <v>514633</v>
          </cell>
          <cell r="H373">
            <v>314381</v>
          </cell>
          <cell r="I373">
            <v>195410</v>
          </cell>
          <cell r="J373">
            <v>66005</v>
          </cell>
          <cell r="K373">
            <v>4386090</v>
          </cell>
        </row>
        <row r="374">
          <cell r="A374" t="str">
            <v xml:space="preserve"> South Carolina,2010</v>
          </cell>
          <cell r="B374">
            <v>932307</v>
          </cell>
          <cell r="C374">
            <v>687402</v>
          </cell>
          <cell r="D374">
            <v>612782</v>
          </cell>
          <cell r="E374">
            <v>656475</v>
          </cell>
          <cell r="F374">
            <v>695496</v>
          </cell>
          <cell r="G374">
            <v>592630</v>
          </cell>
          <cell r="H374">
            <v>365185</v>
          </cell>
          <cell r="I374">
            <v>202964</v>
          </cell>
          <cell r="J374">
            <v>71053</v>
          </cell>
          <cell r="K374">
            <v>4815846</v>
          </cell>
        </row>
        <row r="375">
          <cell r="A375" t="str">
            <v xml:space="preserve"> South Carolina,2011</v>
          </cell>
          <cell r="B375">
            <v>872053</v>
          </cell>
          <cell r="C375">
            <v>642729</v>
          </cell>
          <cell r="D375">
            <v>573452</v>
          </cell>
          <cell r="E375">
            <v>596942</v>
          </cell>
          <cell r="F375">
            <v>638516</v>
          </cell>
          <cell r="G375">
            <v>556355</v>
          </cell>
          <cell r="H375">
            <v>350247</v>
          </cell>
          <cell r="I375">
            <v>188045</v>
          </cell>
          <cell r="J375">
            <v>65827</v>
          </cell>
          <cell r="K375">
            <v>4484229</v>
          </cell>
        </row>
        <row r="376">
          <cell r="A376" t="str">
            <v xml:space="preserve"> South Carolina,2012</v>
          </cell>
          <cell r="B376">
            <v>893468</v>
          </cell>
          <cell r="C376">
            <v>666024</v>
          </cell>
          <cell r="D376">
            <v>592259</v>
          </cell>
          <cell r="E376">
            <v>602527</v>
          </cell>
          <cell r="F376">
            <v>653669</v>
          </cell>
          <cell r="G376">
            <v>585188</v>
          </cell>
          <cell r="H376">
            <v>376016</v>
          </cell>
          <cell r="I376">
            <v>195531</v>
          </cell>
          <cell r="J376">
            <v>70238</v>
          </cell>
          <cell r="K376">
            <v>4634882</v>
          </cell>
        </row>
        <row r="377">
          <cell r="A377" t="str">
            <v xml:space="preserve"> South Carolina,2013</v>
          </cell>
          <cell r="B377">
            <v>892644</v>
          </cell>
          <cell r="C377">
            <v>658244</v>
          </cell>
          <cell r="D377">
            <v>594960</v>
          </cell>
          <cell r="E377">
            <v>594108</v>
          </cell>
          <cell r="F377">
            <v>651162</v>
          </cell>
          <cell r="G377">
            <v>593015</v>
          </cell>
          <cell r="H377">
            <v>389586</v>
          </cell>
          <cell r="I377">
            <v>197298</v>
          </cell>
          <cell r="J377">
            <v>72935</v>
          </cell>
          <cell r="K377">
            <v>4642701</v>
          </cell>
        </row>
        <row r="378">
          <cell r="A378" t="str">
            <v xml:space="preserve"> South Carolina,2014</v>
          </cell>
          <cell r="B378">
            <v>898833</v>
          </cell>
          <cell r="C378">
            <v>663082</v>
          </cell>
          <cell r="D378">
            <v>605713</v>
          </cell>
          <cell r="E378">
            <v>595008</v>
          </cell>
          <cell r="F378">
            <v>653559</v>
          </cell>
          <cell r="G378">
            <v>611839</v>
          </cell>
          <cell r="H378">
            <v>417400</v>
          </cell>
          <cell r="I378">
            <v>205227</v>
          </cell>
          <cell r="J378">
            <v>75784</v>
          </cell>
          <cell r="K378">
            <v>4725911</v>
          </cell>
        </row>
        <row r="379">
          <cell r="A379" t="str">
            <v xml:space="preserve"> South Carolina,2015</v>
          </cell>
          <cell r="B379">
            <v>879774</v>
          </cell>
          <cell r="C379">
            <v>637093</v>
          </cell>
          <cell r="D379">
            <v>598182</v>
          </cell>
          <cell r="E379">
            <v>577672</v>
          </cell>
          <cell r="F379">
            <v>630880</v>
          </cell>
          <cell r="G379">
            <v>602879</v>
          </cell>
          <cell r="H379">
            <v>426022</v>
          </cell>
          <cell r="I379">
            <v>203117</v>
          </cell>
          <cell r="J379">
            <v>76147</v>
          </cell>
          <cell r="K379">
            <v>4630051</v>
          </cell>
        </row>
        <row r="380">
          <cell r="A380" t="str">
            <v xml:space="preserve"> South Carolina,2016</v>
          </cell>
          <cell r="B380">
            <v>915489</v>
          </cell>
          <cell r="C380">
            <v>669347</v>
          </cell>
          <cell r="D380">
            <v>635437</v>
          </cell>
          <cell r="E380">
            <v>606911</v>
          </cell>
          <cell r="F380">
            <v>661726</v>
          </cell>
          <cell r="G380">
            <v>649762</v>
          </cell>
          <cell r="H380">
            <v>483954</v>
          </cell>
          <cell r="I380">
            <v>220350</v>
          </cell>
          <cell r="J380">
            <v>82515</v>
          </cell>
          <cell r="K380">
            <v>4929093</v>
          </cell>
        </row>
        <row r="381">
          <cell r="A381" t="str">
            <v xml:space="preserve"> South Carolina,2017</v>
          </cell>
          <cell r="B381">
            <v>897634</v>
          </cell>
          <cell r="C381">
            <v>653241</v>
          </cell>
          <cell r="D381">
            <v>629942</v>
          </cell>
          <cell r="E381">
            <v>589578</v>
          </cell>
          <cell r="F381">
            <v>639932</v>
          </cell>
          <cell r="G381">
            <v>631530</v>
          </cell>
          <cell r="H381">
            <v>478421</v>
          </cell>
          <cell r="I381">
            <v>219282</v>
          </cell>
          <cell r="J381">
            <v>82674</v>
          </cell>
          <cell r="K381">
            <v>4822234</v>
          </cell>
        </row>
        <row r="382">
          <cell r="A382" t="str">
            <v xml:space="preserve"> South Dakota,2009</v>
          </cell>
          <cell r="B382">
            <v>159729</v>
          </cell>
          <cell r="C382">
            <v>119501</v>
          </cell>
          <cell r="D382">
            <v>96951</v>
          </cell>
          <cell r="E382">
            <v>96794</v>
          </cell>
          <cell r="F382">
            <v>114734</v>
          </cell>
          <cell r="G382">
            <v>86549</v>
          </cell>
          <cell r="H382">
            <v>53423</v>
          </cell>
          <cell r="I382">
            <v>40956</v>
          </cell>
          <cell r="J382">
            <v>18535</v>
          </cell>
          <cell r="K382">
            <v>786961</v>
          </cell>
        </row>
        <row r="383">
          <cell r="A383" t="str">
            <v xml:space="preserve"> South Dakota,2010</v>
          </cell>
          <cell r="B383">
            <v>153755</v>
          </cell>
          <cell r="C383">
            <v>107120</v>
          </cell>
          <cell r="D383">
            <v>92844</v>
          </cell>
          <cell r="E383">
            <v>90924</v>
          </cell>
          <cell r="F383">
            <v>108640</v>
          </cell>
          <cell r="G383">
            <v>83744</v>
          </cell>
          <cell r="H383">
            <v>51130</v>
          </cell>
          <cell r="I383">
            <v>36538</v>
          </cell>
          <cell r="J383">
            <v>16913</v>
          </cell>
          <cell r="K383">
            <v>741943</v>
          </cell>
        </row>
        <row r="384">
          <cell r="A384" t="str">
            <v xml:space="preserve"> South Dakota,2011</v>
          </cell>
          <cell r="B384">
            <v>174387</v>
          </cell>
          <cell r="C384">
            <v>123365</v>
          </cell>
          <cell r="D384">
            <v>106586</v>
          </cell>
          <cell r="E384">
            <v>101188</v>
          </cell>
          <cell r="F384">
            <v>123283</v>
          </cell>
          <cell r="G384">
            <v>99691</v>
          </cell>
          <cell r="H384">
            <v>59612</v>
          </cell>
          <cell r="I384">
            <v>40951</v>
          </cell>
          <cell r="J384">
            <v>18971</v>
          </cell>
          <cell r="K384">
            <v>848110</v>
          </cell>
        </row>
        <row r="385">
          <cell r="A385" t="str">
            <v xml:space="preserve"> South Dakota,2012</v>
          </cell>
          <cell r="B385">
            <v>159444</v>
          </cell>
          <cell r="C385">
            <v>112202</v>
          </cell>
          <cell r="D385">
            <v>101855</v>
          </cell>
          <cell r="E385">
            <v>92121</v>
          </cell>
          <cell r="F385">
            <v>114949</v>
          </cell>
          <cell r="G385">
            <v>99499</v>
          </cell>
          <cell r="H385">
            <v>59091</v>
          </cell>
          <cell r="I385">
            <v>40292</v>
          </cell>
          <cell r="J385">
            <v>19231</v>
          </cell>
          <cell r="K385">
            <v>798524</v>
          </cell>
        </row>
        <row r="386">
          <cell r="A386" t="str">
            <v xml:space="preserve"> South Dakota,2013</v>
          </cell>
          <cell r="B386">
            <v>157057</v>
          </cell>
          <cell r="C386">
            <v>102711</v>
          </cell>
          <cell r="D386">
            <v>99047</v>
          </cell>
          <cell r="E386">
            <v>90952</v>
          </cell>
          <cell r="F386">
            <v>108124</v>
          </cell>
          <cell r="G386">
            <v>99204</v>
          </cell>
          <cell r="H386">
            <v>60275</v>
          </cell>
          <cell r="I386">
            <v>38318</v>
          </cell>
          <cell r="J386">
            <v>17781</v>
          </cell>
          <cell r="K386">
            <v>773290</v>
          </cell>
        </row>
        <row r="387">
          <cell r="A387" t="str">
            <v xml:space="preserve"> South Dakota,2014</v>
          </cell>
          <cell r="B387">
            <v>143793</v>
          </cell>
          <cell r="C387">
            <v>97906</v>
          </cell>
          <cell r="D387">
            <v>92404</v>
          </cell>
          <cell r="E387">
            <v>81978</v>
          </cell>
          <cell r="F387">
            <v>97549</v>
          </cell>
          <cell r="G387">
            <v>91154</v>
          </cell>
          <cell r="H387">
            <v>55469</v>
          </cell>
          <cell r="I387">
            <v>34501</v>
          </cell>
          <cell r="J387">
            <v>16764</v>
          </cell>
          <cell r="K387">
            <v>711602</v>
          </cell>
        </row>
        <row r="388">
          <cell r="A388" t="str">
            <v xml:space="preserve"> South Dakota,2015</v>
          </cell>
          <cell r="B388">
            <v>134319</v>
          </cell>
          <cell r="C388">
            <v>94222</v>
          </cell>
          <cell r="D388">
            <v>82978</v>
          </cell>
          <cell r="E388">
            <v>74375</v>
          </cell>
          <cell r="F388">
            <v>84220</v>
          </cell>
          <cell r="G388">
            <v>85089</v>
          </cell>
          <cell r="H388">
            <v>53655</v>
          </cell>
          <cell r="I388">
            <v>33141</v>
          </cell>
          <cell r="J388">
            <v>15555</v>
          </cell>
          <cell r="K388">
            <v>657576</v>
          </cell>
        </row>
        <row r="389">
          <cell r="A389" t="str">
            <v xml:space="preserve"> South Dakota,2016</v>
          </cell>
          <cell r="B389">
            <v>155987</v>
          </cell>
          <cell r="C389">
            <v>104980</v>
          </cell>
          <cell r="D389">
            <v>101234</v>
          </cell>
          <cell r="E389">
            <v>88875</v>
          </cell>
          <cell r="F389">
            <v>98084</v>
          </cell>
          <cell r="G389">
            <v>101828</v>
          </cell>
          <cell r="H389">
            <v>63264</v>
          </cell>
          <cell r="I389">
            <v>36246</v>
          </cell>
          <cell r="J389">
            <v>17608</v>
          </cell>
          <cell r="K389">
            <v>768118</v>
          </cell>
        </row>
        <row r="390">
          <cell r="A390" t="str">
            <v xml:space="preserve"> South Dakota,2017</v>
          </cell>
          <cell r="B390">
            <v>180216</v>
          </cell>
          <cell r="C390">
            <v>121720</v>
          </cell>
          <cell r="D390">
            <v>116598</v>
          </cell>
          <cell r="E390">
            <v>105042</v>
          </cell>
          <cell r="F390">
            <v>109302</v>
          </cell>
          <cell r="G390">
            <v>118246</v>
          </cell>
          <cell r="H390">
            <v>79809</v>
          </cell>
          <cell r="I390">
            <v>42592</v>
          </cell>
          <cell r="J390">
            <v>19178</v>
          </cell>
          <cell r="K390">
            <v>892703</v>
          </cell>
        </row>
        <row r="391">
          <cell r="A391" t="str">
            <v xml:space="preserve"> Tennessee,2009</v>
          </cell>
          <cell r="B391">
            <v>1201149</v>
          </cell>
          <cell r="C391">
            <v>815504</v>
          </cell>
          <cell r="D391">
            <v>820089</v>
          </cell>
          <cell r="E391">
            <v>861013</v>
          </cell>
          <cell r="F391">
            <v>879132</v>
          </cell>
          <cell r="G391">
            <v>696164</v>
          </cell>
          <cell r="H391">
            <v>426951</v>
          </cell>
          <cell r="I391">
            <v>262075</v>
          </cell>
          <cell r="J391">
            <v>94521</v>
          </cell>
          <cell r="K391">
            <v>6056214</v>
          </cell>
        </row>
        <row r="392">
          <cell r="A392" t="str">
            <v xml:space="preserve"> Tennessee,2010</v>
          </cell>
          <cell r="B392">
            <v>1235247</v>
          </cell>
          <cell r="C392">
            <v>854010</v>
          </cell>
          <cell r="D392">
            <v>822705</v>
          </cell>
          <cell r="E392">
            <v>876686</v>
          </cell>
          <cell r="F392">
            <v>913956</v>
          </cell>
          <cell r="G392">
            <v>746006</v>
          </cell>
          <cell r="H392">
            <v>460383</v>
          </cell>
          <cell r="I392">
            <v>264392</v>
          </cell>
          <cell r="J392">
            <v>95326</v>
          </cell>
          <cell r="K392">
            <v>6268463</v>
          </cell>
        </row>
        <row r="393">
          <cell r="A393" t="str">
            <v xml:space="preserve"> Tennessee,2011</v>
          </cell>
          <cell r="B393">
            <v>1248306</v>
          </cell>
          <cell r="C393">
            <v>864392</v>
          </cell>
          <cell r="D393">
            <v>829299</v>
          </cell>
          <cell r="E393">
            <v>870349</v>
          </cell>
          <cell r="F393">
            <v>919271</v>
          </cell>
          <cell r="G393">
            <v>768299</v>
          </cell>
          <cell r="H393">
            <v>474596</v>
          </cell>
          <cell r="I393">
            <v>267835</v>
          </cell>
          <cell r="J393">
            <v>98623</v>
          </cell>
          <cell r="K393">
            <v>6341858</v>
          </cell>
        </row>
        <row r="394">
          <cell r="A394" t="str">
            <v xml:space="preserve"> Tennessee,2012</v>
          </cell>
          <cell r="B394">
            <v>1236734</v>
          </cell>
          <cell r="C394">
            <v>864446</v>
          </cell>
          <cell r="D394">
            <v>824638</v>
          </cell>
          <cell r="E394">
            <v>854743</v>
          </cell>
          <cell r="F394">
            <v>914109</v>
          </cell>
          <cell r="G394">
            <v>783968</v>
          </cell>
          <cell r="H394">
            <v>488556</v>
          </cell>
          <cell r="I394">
            <v>267615</v>
          </cell>
          <cell r="J394">
            <v>98938</v>
          </cell>
          <cell r="K394">
            <v>6331873</v>
          </cell>
        </row>
        <row r="395">
          <cell r="A395" t="str">
            <v xml:space="preserve"> Tennessee,2013</v>
          </cell>
          <cell r="B395">
            <v>1194282</v>
          </cell>
          <cell r="C395">
            <v>857794</v>
          </cell>
          <cell r="D395">
            <v>808217</v>
          </cell>
          <cell r="E395">
            <v>819599</v>
          </cell>
          <cell r="F395">
            <v>879522</v>
          </cell>
          <cell r="G395">
            <v>774238</v>
          </cell>
          <cell r="H395">
            <v>489885</v>
          </cell>
          <cell r="I395">
            <v>263204</v>
          </cell>
          <cell r="J395">
            <v>98280</v>
          </cell>
          <cell r="K395">
            <v>6184829</v>
          </cell>
        </row>
        <row r="396">
          <cell r="A396" t="str">
            <v xml:space="preserve"> Tennessee,2014</v>
          </cell>
          <cell r="B396">
            <v>1255696</v>
          </cell>
          <cell r="C396">
            <v>885146</v>
          </cell>
          <cell r="D396">
            <v>847093</v>
          </cell>
          <cell r="E396">
            <v>848301</v>
          </cell>
          <cell r="F396">
            <v>911849</v>
          </cell>
          <cell r="G396">
            <v>825405</v>
          </cell>
          <cell r="H396">
            <v>542650</v>
          </cell>
          <cell r="I396">
            <v>289909</v>
          </cell>
          <cell r="J396">
            <v>108791</v>
          </cell>
          <cell r="K396">
            <v>6516834</v>
          </cell>
        </row>
        <row r="397">
          <cell r="A397" t="str">
            <v xml:space="preserve"> Tennessee,2015</v>
          </cell>
          <cell r="B397">
            <v>1236801</v>
          </cell>
          <cell r="C397">
            <v>872132</v>
          </cell>
          <cell r="D397">
            <v>847679</v>
          </cell>
          <cell r="E397">
            <v>837672</v>
          </cell>
          <cell r="F397">
            <v>898667</v>
          </cell>
          <cell r="G397">
            <v>830839</v>
          </cell>
          <cell r="H397">
            <v>552914</v>
          </cell>
          <cell r="I397">
            <v>283526</v>
          </cell>
          <cell r="J397">
            <v>106922</v>
          </cell>
          <cell r="K397">
            <v>6469040</v>
          </cell>
        </row>
        <row r="398">
          <cell r="A398" t="str">
            <v xml:space="preserve"> Tennessee,2016</v>
          </cell>
          <cell r="B398">
            <v>1207938</v>
          </cell>
          <cell r="C398">
            <v>857365</v>
          </cell>
          <cell r="D398">
            <v>838951</v>
          </cell>
          <cell r="E398">
            <v>812443</v>
          </cell>
          <cell r="F398">
            <v>868679</v>
          </cell>
          <cell r="G398">
            <v>816612</v>
          </cell>
          <cell r="H398">
            <v>561857</v>
          </cell>
          <cell r="I398">
            <v>281941</v>
          </cell>
          <cell r="J398">
            <v>104948</v>
          </cell>
          <cell r="K398">
            <v>6350236</v>
          </cell>
        </row>
        <row r="399">
          <cell r="A399" t="str">
            <v xml:space="preserve"> Tennessee,2017</v>
          </cell>
          <cell r="B399">
            <v>1295115</v>
          </cell>
          <cell r="C399">
            <v>921170</v>
          </cell>
          <cell r="D399">
            <v>914686</v>
          </cell>
          <cell r="E399">
            <v>872935</v>
          </cell>
          <cell r="F399">
            <v>931694</v>
          </cell>
          <cell r="G399">
            <v>894819</v>
          </cell>
          <cell r="H399">
            <v>630197</v>
          </cell>
          <cell r="I399">
            <v>311698</v>
          </cell>
          <cell r="J399">
            <v>117505</v>
          </cell>
          <cell r="K399">
            <v>6889819</v>
          </cell>
        </row>
        <row r="400">
          <cell r="A400" t="str">
            <v xml:space="preserve"> Texas,2009</v>
          </cell>
          <cell r="B400">
            <v>5552411</v>
          </cell>
          <cell r="C400">
            <v>3508391</v>
          </cell>
          <cell r="D400">
            <v>3482932</v>
          </cell>
          <cell r="E400">
            <v>3379840</v>
          </cell>
          <cell r="F400">
            <v>3189723</v>
          </cell>
          <cell r="G400">
            <v>2232492</v>
          </cell>
          <cell r="H400">
            <v>1285089</v>
          </cell>
          <cell r="I400">
            <v>809226</v>
          </cell>
          <cell r="J400">
            <v>293158</v>
          </cell>
          <cell r="K400">
            <v>23721521</v>
          </cell>
        </row>
        <row r="401">
          <cell r="A401" t="str">
            <v xml:space="preserve"> Texas,2010</v>
          </cell>
          <cell r="B401">
            <v>5537128</v>
          </cell>
          <cell r="C401">
            <v>3609527</v>
          </cell>
          <cell r="D401">
            <v>3465991</v>
          </cell>
          <cell r="E401">
            <v>3414623</v>
          </cell>
          <cell r="F401">
            <v>3306796</v>
          </cell>
          <cell r="G401">
            <v>2388884</v>
          </cell>
          <cell r="H401">
            <v>1366250</v>
          </cell>
          <cell r="I401">
            <v>796678</v>
          </cell>
          <cell r="J401">
            <v>289285</v>
          </cell>
          <cell r="K401">
            <v>24172190</v>
          </cell>
        </row>
        <row r="402">
          <cell r="A402" t="str">
            <v xml:space="preserve"> Texas,2011</v>
          </cell>
          <cell r="B402">
            <v>5658057</v>
          </cell>
          <cell r="C402">
            <v>3682618</v>
          </cell>
          <cell r="D402">
            <v>3555927</v>
          </cell>
          <cell r="E402">
            <v>3458485</v>
          </cell>
          <cell r="F402">
            <v>3387213</v>
          </cell>
          <cell r="G402">
            <v>2518830</v>
          </cell>
          <cell r="H402">
            <v>1436214</v>
          </cell>
          <cell r="I402">
            <v>815481</v>
          </cell>
          <cell r="J402">
            <v>302245</v>
          </cell>
          <cell r="K402">
            <v>24819768</v>
          </cell>
        </row>
        <row r="403">
          <cell r="A403" t="str">
            <v xml:space="preserve"> Texas,2012</v>
          </cell>
          <cell r="B403">
            <v>5677404</v>
          </cell>
          <cell r="C403">
            <v>3694816</v>
          </cell>
          <cell r="D403">
            <v>3600545</v>
          </cell>
          <cell r="E403">
            <v>3454688</v>
          </cell>
          <cell r="F403">
            <v>3392560</v>
          </cell>
          <cell r="G403">
            <v>2598302</v>
          </cell>
          <cell r="H403">
            <v>1486835</v>
          </cell>
          <cell r="I403">
            <v>822911</v>
          </cell>
          <cell r="J403">
            <v>312122</v>
          </cell>
          <cell r="K403">
            <v>25037667</v>
          </cell>
        </row>
        <row r="404">
          <cell r="A404" t="str">
            <v xml:space="preserve"> Texas,2013</v>
          </cell>
          <cell r="B404">
            <v>5798557</v>
          </cell>
          <cell r="C404">
            <v>3768462</v>
          </cell>
          <cell r="D404">
            <v>3689713</v>
          </cell>
          <cell r="E404">
            <v>3515052</v>
          </cell>
          <cell r="F404">
            <v>3444030</v>
          </cell>
          <cell r="G404">
            <v>2715321</v>
          </cell>
          <cell r="H404">
            <v>1573986</v>
          </cell>
          <cell r="I404">
            <v>851789</v>
          </cell>
          <cell r="J404">
            <v>323940</v>
          </cell>
          <cell r="K404">
            <v>25684305</v>
          </cell>
        </row>
        <row r="405">
          <cell r="A405" t="str">
            <v xml:space="preserve"> Texas,2014</v>
          </cell>
          <cell r="B405">
            <v>5836057</v>
          </cell>
          <cell r="C405">
            <v>3797513</v>
          </cell>
          <cell r="D405">
            <v>3756945</v>
          </cell>
          <cell r="E405">
            <v>3546390</v>
          </cell>
          <cell r="F405">
            <v>3447283</v>
          </cell>
          <cell r="G405">
            <v>2795285</v>
          </cell>
          <cell r="H405">
            <v>1640312</v>
          </cell>
          <cell r="I405">
            <v>867252</v>
          </cell>
          <cell r="J405">
            <v>331818</v>
          </cell>
          <cell r="K405">
            <v>26011866</v>
          </cell>
        </row>
        <row r="406">
          <cell r="A406" t="str">
            <v xml:space="preserve"> Texas,2015</v>
          </cell>
          <cell r="B406">
            <v>5802270</v>
          </cell>
          <cell r="C406">
            <v>3804171</v>
          </cell>
          <cell r="D406">
            <v>3768794</v>
          </cell>
          <cell r="E406">
            <v>3538069</v>
          </cell>
          <cell r="F406">
            <v>3400367</v>
          </cell>
          <cell r="G406">
            <v>2839069</v>
          </cell>
          <cell r="H406">
            <v>1700893</v>
          </cell>
          <cell r="I406">
            <v>874635</v>
          </cell>
          <cell r="J406">
            <v>334933</v>
          </cell>
          <cell r="K406">
            <v>26071613</v>
          </cell>
        </row>
        <row r="407">
          <cell r="A407" t="str">
            <v xml:space="preserve"> Texas,2016</v>
          </cell>
          <cell r="B407">
            <v>5874013</v>
          </cell>
          <cell r="C407">
            <v>3843175</v>
          </cell>
          <cell r="D407">
            <v>3853363</v>
          </cell>
          <cell r="E407">
            <v>3591030</v>
          </cell>
          <cell r="F407">
            <v>3417353</v>
          </cell>
          <cell r="G407">
            <v>2916431</v>
          </cell>
          <cell r="H407">
            <v>1799094</v>
          </cell>
          <cell r="I407">
            <v>902842</v>
          </cell>
          <cell r="J407">
            <v>347127</v>
          </cell>
          <cell r="K407">
            <v>26545899</v>
          </cell>
        </row>
        <row r="408">
          <cell r="A408" t="str">
            <v xml:space="preserve"> Texas,2017</v>
          </cell>
          <cell r="B408">
            <v>5948565</v>
          </cell>
          <cell r="C408">
            <v>3899817</v>
          </cell>
          <cell r="D408">
            <v>3953626</v>
          </cell>
          <cell r="E408">
            <v>3667632</v>
          </cell>
          <cell r="F408">
            <v>3469176</v>
          </cell>
          <cell r="G408">
            <v>3022032</v>
          </cell>
          <cell r="H408">
            <v>1908434</v>
          </cell>
          <cell r="I408">
            <v>939087</v>
          </cell>
          <cell r="J408">
            <v>359501</v>
          </cell>
          <cell r="K408">
            <v>27167870</v>
          </cell>
        </row>
        <row r="409">
          <cell r="A409" t="str">
            <v xml:space="preserve"> Utah,2009</v>
          </cell>
          <cell r="B409">
            <v>696774</v>
          </cell>
          <cell r="C409">
            <v>463180</v>
          </cell>
          <cell r="D409">
            <v>413122</v>
          </cell>
          <cell r="E409">
            <v>318041</v>
          </cell>
          <cell r="F409">
            <v>299993</v>
          </cell>
          <cell r="G409">
            <v>211220</v>
          </cell>
          <cell r="H409">
            <v>123370</v>
          </cell>
          <cell r="I409">
            <v>79238</v>
          </cell>
          <cell r="J409">
            <v>29271</v>
          </cell>
          <cell r="K409">
            <v>2632280</v>
          </cell>
        </row>
        <row r="410">
          <cell r="A410" t="str">
            <v xml:space="preserve"> Utah,2010</v>
          </cell>
          <cell r="B410">
            <v>708034</v>
          </cell>
          <cell r="C410">
            <v>448949</v>
          </cell>
          <cell r="D410">
            <v>425976</v>
          </cell>
          <cell r="E410">
            <v>320633</v>
          </cell>
          <cell r="F410">
            <v>301819</v>
          </cell>
          <cell r="G410">
            <v>223937</v>
          </cell>
          <cell r="H410">
            <v>128442</v>
          </cell>
          <cell r="I410">
            <v>79535</v>
          </cell>
          <cell r="J410">
            <v>28675</v>
          </cell>
          <cell r="K410">
            <v>2665430</v>
          </cell>
        </row>
        <row r="411">
          <cell r="A411" t="str">
            <v xml:space="preserve"> Utah,2011</v>
          </cell>
          <cell r="B411">
            <v>706787</v>
          </cell>
          <cell r="C411">
            <v>443869</v>
          </cell>
          <cell r="D411">
            <v>427466</v>
          </cell>
          <cell r="E411">
            <v>322234</v>
          </cell>
          <cell r="F411">
            <v>300489</v>
          </cell>
          <cell r="G411">
            <v>230372</v>
          </cell>
          <cell r="H411">
            <v>133849</v>
          </cell>
          <cell r="I411">
            <v>80000</v>
          </cell>
          <cell r="J411">
            <v>29839</v>
          </cell>
          <cell r="K411">
            <v>2672834</v>
          </cell>
        </row>
        <row r="412">
          <cell r="A412" t="str">
            <v xml:space="preserve"> Utah,2012</v>
          </cell>
          <cell r="B412">
            <v>737721</v>
          </cell>
          <cell r="C412">
            <v>451651</v>
          </cell>
          <cell r="D412">
            <v>442335</v>
          </cell>
          <cell r="E412">
            <v>336749</v>
          </cell>
          <cell r="F412">
            <v>307240</v>
          </cell>
          <cell r="G412">
            <v>242459</v>
          </cell>
          <cell r="H412">
            <v>139584</v>
          </cell>
          <cell r="I412">
            <v>82829</v>
          </cell>
          <cell r="J412">
            <v>30754</v>
          </cell>
          <cell r="K412">
            <v>2773327</v>
          </cell>
        </row>
        <row r="413">
          <cell r="A413" t="str">
            <v xml:space="preserve"> Utah,2013</v>
          </cell>
          <cell r="B413">
            <v>764368</v>
          </cell>
          <cell r="C413">
            <v>467756</v>
          </cell>
          <cell r="D413">
            <v>456735</v>
          </cell>
          <cell r="E413">
            <v>364374</v>
          </cell>
          <cell r="F413">
            <v>326875</v>
          </cell>
          <cell r="G413">
            <v>271391</v>
          </cell>
          <cell r="H413">
            <v>160512</v>
          </cell>
          <cell r="I413">
            <v>91756</v>
          </cell>
          <cell r="J413">
            <v>34870</v>
          </cell>
          <cell r="K413">
            <v>2938531</v>
          </cell>
        </row>
        <row r="414">
          <cell r="A414" t="str">
            <v xml:space="preserve"> Utah,2014</v>
          </cell>
          <cell r="B414">
            <v>742212</v>
          </cell>
          <cell r="C414">
            <v>451359</v>
          </cell>
          <cell r="D414">
            <v>438415</v>
          </cell>
          <cell r="E414">
            <v>357852</v>
          </cell>
          <cell r="F414">
            <v>306607</v>
          </cell>
          <cell r="G414">
            <v>261316</v>
          </cell>
          <cell r="H414">
            <v>156477</v>
          </cell>
          <cell r="I414">
            <v>85772</v>
          </cell>
          <cell r="J414">
            <v>33225</v>
          </cell>
          <cell r="K414">
            <v>2835421</v>
          </cell>
        </row>
        <row r="415">
          <cell r="A415" t="str">
            <v xml:space="preserve"> Utah,2015</v>
          </cell>
          <cell r="B415">
            <v>752311</v>
          </cell>
          <cell r="C415">
            <v>466388</v>
          </cell>
          <cell r="D415">
            <v>441310</v>
          </cell>
          <cell r="E415">
            <v>373260</v>
          </cell>
          <cell r="F415">
            <v>311185</v>
          </cell>
          <cell r="G415">
            <v>274713</v>
          </cell>
          <cell r="H415">
            <v>165085</v>
          </cell>
          <cell r="I415">
            <v>88985</v>
          </cell>
          <cell r="J415">
            <v>33920</v>
          </cell>
          <cell r="K415">
            <v>2906075</v>
          </cell>
        </row>
        <row r="416">
          <cell r="A416" t="str">
            <v xml:space="preserve"> Utah,2016</v>
          </cell>
          <cell r="B416">
            <v>751494</v>
          </cell>
          <cell r="C416">
            <v>469972</v>
          </cell>
          <cell r="D416">
            <v>437226</v>
          </cell>
          <cell r="E416">
            <v>381256</v>
          </cell>
          <cell r="F416">
            <v>306208</v>
          </cell>
          <cell r="G416">
            <v>277140</v>
          </cell>
          <cell r="H416">
            <v>172717</v>
          </cell>
          <cell r="I416">
            <v>89992</v>
          </cell>
          <cell r="J416">
            <v>34069</v>
          </cell>
          <cell r="K416">
            <v>2919477</v>
          </cell>
        </row>
        <row r="417">
          <cell r="A417" t="str">
            <v xml:space="preserve"> Utah,2017</v>
          </cell>
          <cell r="B417">
            <v>757973</v>
          </cell>
          <cell r="C417">
            <v>480382</v>
          </cell>
          <cell r="D417">
            <v>443533</v>
          </cell>
          <cell r="E417">
            <v>395492</v>
          </cell>
          <cell r="F417">
            <v>311592</v>
          </cell>
          <cell r="G417">
            <v>287014</v>
          </cell>
          <cell r="H417">
            <v>185269</v>
          </cell>
          <cell r="I417">
            <v>93407</v>
          </cell>
          <cell r="J417">
            <v>35307</v>
          </cell>
          <cell r="K417">
            <v>2989969</v>
          </cell>
        </row>
        <row r="418">
          <cell r="A418" t="str">
            <v xml:space="preserve"> Vermont,2009</v>
          </cell>
          <cell r="B418">
            <v>104770</v>
          </cell>
          <cell r="C418">
            <v>94735</v>
          </cell>
          <cell r="D418">
            <v>67506</v>
          </cell>
          <cell r="E418">
            <v>85457</v>
          </cell>
          <cell r="F418">
            <v>102430</v>
          </cell>
          <cell r="G418">
            <v>80432</v>
          </cell>
          <cell r="H418">
            <v>44564</v>
          </cell>
          <cell r="I418">
            <v>30203</v>
          </cell>
          <cell r="J418">
            <v>10729</v>
          </cell>
          <cell r="K418">
            <v>620414</v>
          </cell>
        </row>
        <row r="419">
          <cell r="A419" t="str">
            <v xml:space="preserve"> Vermont,2010</v>
          </cell>
          <cell r="B419">
            <v>97030</v>
          </cell>
          <cell r="C419">
            <v>84956</v>
          </cell>
          <cell r="D419">
            <v>62463</v>
          </cell>
          <cell r="E419">
            <v>76907</v>
          </cell>
          <cell r="F419">
            <v>94817</v>
          </cell>
          <cell r="G419">
            <v>77050</v>
          </cell>
          <cell r="H419">
            <v>42027</v>
          </cell>
          <cell r="I419">
            <v>27469</v>
          </cell>
          <cell r="J419">
            <v>10508</v>
          </cell>
          <cell r="K419">
            <v>572962</v>
          </cell>
        </row>
        <row r="420">
          <cell r="A420" t="str">
            <v xml:space="preserve"> Vermont,2011</v>
          </cell>
          <cell r="B420">
            <v>116215</v>
          </cell>
          <cell r="C420">
            <v>98920</v>
          </cell>
          <cell r="D420">
            <v>77618</v>
          </cell>
          <cell r="E420">
            <v>89851</v>
          </cell>
          <cell r="F420">
            <v>112469</v>
          </cell>
          <cell r="G420">
            <v>95936</v>
          </cell>
          <cell r="H420">
            <v>53433</v>
          </cell>
          <cell r="I420">
            <v>33289</v>
          </cell>
          <cell r="J420">
            <v>13040</v>
          </cell>
          <cell r="K420">
            <v>691057</v>
          </cell>
        </row>
        <row r="421">
          <cell r="A421" t="str">
            <v xml:space="preserve"> Vermont,2012</v>
          </cell>
          <cell r="B421">
            <v>111476</v>
          </cell>
          <cell r="C421">
            <v>93619</v>
          </cell>
          <cell r="D421">
            <v>72889</v>
          </cell>
          <cell r="E421">
            <v>81094</v>
          </cell>
          <cell r="F421">
            <v>102853</v>
          </cell>
          <cell r="G421">
            <v>90942</v>
          </cell>
          <cell r="H421">
            <v>51159</v>
          </cell>
          <cell r="I421">
            <v>31000</v>
          </cell>
          <cell r="J421">
            <v>12934</v>
          </cell>
          <cell r="K421">
            <v>647458</v>
          </cell>
        </row>
        <row r="422">
          <cell r="A422" t="str">
            <v xml:space="preserve"> Vermont,2013</v>
          </cell>
          <cell r="B422">
            <v>92516</v>
          </cell>
          <cell r="C422">
            <v>81487</v>
          </cell>
          <cell r="D422">
            <v>63789</v>
          </cell>
          <cell r="E422">
            <v>69041</v>
          </cell>
          <cell r="F422">
            <v>87829</v>
          </cell>
          <cell r="G422">
            <v>80418</v>
          </cell>
          <cell r="H422">
            <v>46130</v>
          </cell>
          <cell r="I422">
            <v>25963</v>
          </cell>
          <cell r="J422">
            <v>10937</v>
          </cell>
          <cell r="K422">
            <v>557930</v>
          </cell>
        </row>
        <row r="423">
          <cell r="A423" t="str">
            <v xml:space="preserve"> Vermont,2014</v>
          </cell>
          <cell r="B423">
            <v>83623</v>
          </cell>
          <cell r="C423">
            <v>72286</v>
          </cell>
          <cell r="D423">
            <v>59505</v>
          </cell>
          <cell r="E423">
            <v>61516</v>
          </cell>
          <cell r="F423">
            <v>78245</v>
          </cell>
          <cell r="G423">
            <v>75640</v>
          </cell>
          <cell r="H423">
            <v>44133</v>
          </cell>
          <cell r="I423">
            <v>23957</v>
          </cell>
          <cell r="J423">
            <v>10168</v>
          </cell>
          <cell r="K423">
            <v>508585</v>
          </cell>
        </row>
        <row r="424">
          <cell r="A424" t="str">
            <v xml:space="preserve"> Vermont,2015</v>
          </cell>
          <cell r="B424">
            <v>122947</v>
          </cell>
          <cell r="C424">
            <v>105469</v>
          </cell>
          <cell r="D424">
            <v>85646</v>
          </cell>
          <cell r="E424">
            <v>89136</v>
          </cell>
          <cell r="F424">
            <v>111912</v>
          </cell>
          <cell r="G424">
            <v>110591</v>
          </cell>
          <cell r="H424">
            <v>69551</v>
          </cell>
          <cell r="I424">
            <v>35468</v>
          </cell>
          <cell r="J424">
            <v>15367</v>
          </cell>
          <cell r="K424">
            <v>746112</v>
          </cell>
        </row>
        <row r="425">
          <cell r="A425" t="str">
            <v xml:space="preserve"> Vermont,2016</v>
          </cell>
          <cell r="B425">
            <v>86969</v>
          </cell>
          <cell r="C425">
            <v>81278</v>
          </cell>
          <cell r="D425">
            <v>64654</v>
          </cell>
          <cell r="E425">
            <v>63090</v>
          </cell>
          <cell r="F425">
            <v>80573</v>
          </cell>
          <cell r="G425">
            <v>83938</v>
          </cell>
          <cell r="H425">
            <v>54931</v>
          </cell>
          <cell r="I425">
            <v>27403</v>
          </cell>
          <cell r="J425">
            <v>12720</v>
          </cell>
          <cell r="K425">
            <v>555569</v>
          </cell>
        </row>
        <row r="426">
          <cell r="A426" t="str">
            <v xml:space="preserve"> Vermont,2017</v>
          </cell>
          <cell r="B426">
            <v>104589</v>
          </cell>
          <cell r="C426">
            <v>92808</v>
          </cell>
          <cell r="D426">
            <v>74877</v>
          </cell>
          <cell r="E426">
            <v>74671</v>
          </cell>
          <cell r="F426">
            <v>93129</v>
          </cell>
          <cell r="G426">
            <v>101817</v>
          </cell>
          <cell r="H426">
            <v>69213</v>
          </cell>
          <cell r="I426">
            <v>32302</v>
          </cell>
          <cell r="J426">
            <v>14061</v>
          </cell>
          <cell r="K426">
            <v>657467</v>
          </cell>
        </row>
        <row r="427">
          <cell r="A427" t="str">
            <v xml:space="preserve"> Virginia,2009</v>
          </cell>
          <cell r="B427">
            <v>1512198</v>
          </cell>
          <cell r="C427">
            <v>1108235</v>
          </cell>
          <cell r="D427">
            <v>1040516</v>
          </cell>
          <cell r="E427">
            <v>1141703</v>
          </cell>
          <cell r="F427">
            <v>1134935</v>
          </cell>
          <cell r="G427">
            <v>847947</v>
          </cell>
          <cell r="H427">
            <v>489289</v>
          </cell>
          <cell r="I427">
            <v>299644</v>
          </cell>
          <cell r="J427">
            <v>111584</v>
          </cell>
          <cell r="K427">
            <v>7685567</v>
          </cell>
        </row>
        <row r="428">
          <cell r="A428" t="str">
            <v xml:space="preserve"> Virginia,2010</v>
          </cell>
          <cell r="B428">
            <v>1472094</v>
          </cell>
          <cell r="C428">
            <v>1065180</v>
          </cell>
          <cell r="D428">
            <v>1020823</v>
          </cell>
          <cell r="E428">
            <v>1108666</v>
          </cell>
          <cell r="F428">
            <v>1146437</v>
          </cell>
          <cell r="G428">
            <v>868866</v>
          </cell>
          <cell r="H428">
            <v>492347</v>
          </cell>
          <cell r="I428">
            <v>289075</v>
          </cell>
          <cell r="J428">
            <v>107962</v>
          </cell>
          <cell r="K428">
            <v>7572296</v>
          </cell>
        </row>
        <row r="429">
          <cell r="A429" t="str">
            <v xml:space="preserve"> Virginia,2011</v>
          </cell>
          <cell r="B429">
            <v>1526876</v>
          </cell>
          <cell r="C429">
            <v>1117061</v>
          </cell>
          <cell r="D429">
            <v>1071790</v>
          </cell>
          <cell r="E429">
            <v>1126466</v>
          </cell>
          <cell r="F429">
            <v>1193537</v>
          </cell>
          <cell r="G429">
            <v>927371</v>
          </cell>
          <cell r="H429">
            <v>531500</v>
          </cell>
          <cell r="I429">
            <v>302103</v>
          </cell>
          <cell r="J429">
            <v>117062</v>
          </cell>
          <cell r="K429">
            <v>7910723</v>
          </cell>
        </row>
        <row r="430">
          <cell r="A430" t="str">
            <v xml:space="preserve"> Virginia,2012</v>
          </cell>
          <cell r="B430">
            <v>1464319</v>
          </cell>
          <cell r="C430">
            <v>1067077</v>
          </cell>
          <cell r="D430">
            <v>1040963</v>
          </cell>
          <cell r="E430">
            <v>1065639</v>
          </cell>
          <cell r="F430">
            <v>1147669</v>
          </cell>
          <cell r="G430">
            <v>909375</v>
          </cell>
          <cell r="H430">
            <v>526104</v>
          </cell>
          <cell r="I430">
            <v>289141</v>
          </cell>
          <cell r="J430">
            <v>114266</v>
          </cell>
          <cell r="K430">
            <v>7625851</v>
          </cell>
        </row>
        <row r="431">
          <cell r="A431" t="str">
            <v xml:space="preserve"> Virginia,2013</v>
          </cell>
          <cell r="B431">
            <v>1553892</v>
          </cell>
          <cell r="C431">
            <v>1111512</v>
          </cell>
          <cell r="D431">
            <v>1111680</v>
          </cell>
          <cell r="E431">
            <v>1102913</v>
          </cell>
          <cell r="F431">
            <v>1202096</v>
          </cell>
          <cell r="G431">
            <v>978947</v>
          </cell>
          <cell r="H431">
            <v>582325</v>
          </cell>
          <cell r="I431">
            <v>309381</v>
          </cell>
          <cell r="J431">
            <v>125104</v>
          </cell>
          <cell r="K431">
            <v>8076916</v>
          </cell>
        </row>
        <row r="432">
          <cell r="A432" t="str">
            <v xml:space="preserve"> Virginia,2014</v>
          </cell>
          <cell r="B432">
            <v>1536421</v>
          </cell>
          <cell r="C432">
            <v>1120389</v>
          </cell>
          <cell r="D432">
            <v>1121481</v>
          </cell>
          <cell r="E432">
            <v>1089345</v>
          </cell>
          <cell r="F432">
            <v>1190257</v>
          </cell>
          <cell r="G432">
            <v>1002776</v>
          </cell>
          <cell r="H432">
            <v>612470</v>
          </cell>
          <cell r="I432">
            <v>310646</v>
          </cell>
          <cell r="J432">
            <v>129439</v>
          </cell>
          <cell r="K432">
            <v>8114452</v>
          </cell>
        </row>
        <row r="433">
          <cell r="A433" t="str">
            <v xml:space="preserve"> Virginia,2015</v>
          </cell>
          <cell r="B433">
            <v>1572780</v>
          </cell>
          <cell r="C433">
            <v>1150866</v>
          </cell>
          <cell r="D433">
            <v>1162710</v>
          </cell>
          <cell r="E433">
            <v>1102698</v>
          </cell>
          <cell r="F433">
            <v>1195955</v>
          </cell>
          <cell r="G433">
            <v>1033633</v>
          </cell>
          <cell r="H433">
            <v>645863</v>
          </cell>
          <cell r="I433">
            <v>323489</v>
          </cell>
          <cell r="J433">
            <v>138348</v>
          </cell>
          <cell r="K433">
            <v>8323168</v>
          </cell>
        </row>
        <row r="434">
          <cell r="A434" t="str">
            <v xml:space="preserve"> Virginia,2016</v>
          </cell>
          <cell r="B434">
            <v>1533740</v>
          </cell>
          <cell r="C434">
            <v>1129046</v>
          </cell>
          <cell r="D434">
            <v>1143418</v>
          </cell>
          <cell r="E434">
            <v>1080547</v>
          </cell>
          <cell r="F434">
            <v>1159124</v>
          </cell>
          <cell r="G434">
            <v>1022766</v>
          </cell>
          <cell r="H434">
            <v>658060</v>
          </cell>
          <cell r="I434">
            <v>319682</v>
          </cell>
          <cell r="J434">
            <v>132259</v>
          </cell>
          <cell r="K434">
            <v>8182040</v>
          </cell>
        </row>
        <row r="435">
          <cell r="A435" t="str">
            <v xml:space="preserve"> Virginia,2017</v>
          </cell>
          <cell r="B435">
            <v>1533663</v>
          </cell>
          <cell r="C435">
            <v>1121874</v>
          </cell>
          <cell r="D435">
            <v>1149295</v>
          </cell>
          <cell r="E435">
            <v>1080076</v>
          </cell>
          <cell r="F435">
            <v>1149272</v>
          </cell>
          <cell r="G435">
            <v>1038827</v>
          </cell>
          <cell r="H435">
            <v>684948</v>
          </cell>
          <cell r="I435">
            <v>330496</v>
          </cell>
          <cell r="J435">
            <v>137011</v>
          </cell>
          <cell r="K435">
            <v>8225462</v>
          </cell>
        </row>
        <row r="436">
          <cell r="A436" t="str">
            <v xml:space="preserve"> Washington,2009</v>
          </cell>
          <cell r="B436">
            <v>1275631</v>
          </cell>
          <cell r="C436">
            <v>900474</v>
          </cell>
          <cell r="D436">
            <v>895434</v>
          </cell>
          <cell r="E436">
            <v>922172</v>
          </cell>
          <cell r="F436">
            <v>972852</v>
          </cell>
          <cell r="G436">
            <v>738331</v>
          </cell>
          <cell r="H436">
            <v>400283</v>
          </cell>
          <cell r="I436">
            <v>255181</v>
          </cell>
          <cell r="J436">
            <v>103077</v>
          </cell>
          <cell r="K436">
            <v>6465755</v>
          </cell>
        </row>
        <row r="437">
          <cell r="A437" t="str">
            <v xml:space="preserve"> Washington,2010</v>
          </cell>
          <cell r="B437">
            <v>1278857</v>
          </cell>
          <cell r="C437">
            <v>915997</v>
          </cell>
          <cell r="D437">
            <v>895182</v>
          </cell>
          <cell r="E437">
            <v>921789</v>
          </cell>
          <cell r="F437">
            <v>977531</v>
          </cell>
          <cell r="G437">
            <v>774020</v>
          </cell>
          <cell r="H437">
            <v>415535</v>
          </cell>
          <cell r="I437">
            <v>253456</v>
          </cell>
          <cell r="J437">
            <v>106944</v>
          </cell>
          <cell r="K437">
            <v>6541242</v>
          </cell>
        </row>
        <row r="438">
          <cell r="A438" t="str">
            <v xml:space="preserve"> Washington,2011</v>
          </cell>
          <cell r="B438">
            <v>1290117</v>
          </cell>
          <cell r="C438">
            <v>921590</v>
          </cell>
          <cell r="D438">
            <v>915268</v>
          </cell>
          <cell r="E438">
            <v>912903</v>
          </cell>
          <cell r="F438">
            <v>978299</v>
          </cell>
          <cell r="G438">
            <v>805826</v>
          </cell>
          <cell r="H438">
            <v>437025</v>
          </cell>
          <cell r="I438">
            <v>256533</v>
          </cell>
          <cell r="J438">
            <v>111301</v>
          </cell>
          <cell r="K438">
            <v>6628098</v>
          </cell>
        </row>
        <row r="439">
          <cell r="A439" t="str">
            <v xml:space="preserve"> Washington,2012</v>
          </cell>
          <cell r="B439">
            <v>1307389</v>
          </cell>
          <cell r="C439">
            <v>931722</v>
          </cell>
          <cell r="D439">
            <v>943522</v>
          </cell>
          <cell r="E439">
            <v>916007</v>
          </cell>
          <cell r="F439">
            <v>985834</v>
          </cell>
          <cell r="G439">
            <v>840024</v>
          </cell>
          <cell r="H439">
            <v>466811</v>
          </cell>
          <cell r="I439">
            <v>260373</v>
          </cell>
          <cell r="J439">
            <v>114730</v>
          </cell>
          <cell r="K439">
            <v>6763880</v>
          </cell>
        </row>
        <row r="440">
          <cell r="A440" t="str">
            <v xml:space="preserve"> Washington,2013</v>
          </cell>
          <cell r="B440">
            <v>1306981</v>
          </cell>
          <cell r="C440">
            <v>926965</v>
          </cell>
          <cell r="D440">
            <v>953262</v>
          </cell>
          <cell r="E440">
            <v>907758</v>
          </cell>
          <cell r="F440">
            <v>966287</v>
          </cell>
          <cell r="G440">
            <v>854228</v>
          </cell>
          <cell r="H440">
            <v>486829</v>
          </cell>
          <cell r="I440">
            <v>257820</v>
          </cell>
          <cell r="J440">
            <v>117467</v>
          </cell>
          <cell r="K440">
            <v>6780347</v>
          </cell>
        </row>
        <row r="441">
          <cell r="A441" t="str">
            <v xml:space="preserve"> Washington,2014</v>
          </cell>
          <cell r="B441">
            <v>1330820</v>
          </cell>
          <cell r="C441">
            <v>935513</v>
          </cell>
          <cell r="D441">
            <v>983400</v>
          </cell>
          <cell r="E441">
            <v>916946</v>
          </cell>
          <cell r="F441">
            <v>968528</v>
          </cell>
          <cell r="G441">
            <v>884997</v>
          </cell>
          <cell r="H441">
            <v>525249</v>
          </cell>
          <cell r="I441">
            <v>264003</v>
          </cell>
          <cell r="J441">
            <v>124059</v>
          </cell>
          <cell r="K441">
            <v>6936198</v>
          </cell>
        </row>
        <row r="442">
          <cell r="A442" t="str">
            <v xml:space="preserve"> Washington,2015</v>
          </cell>
          <cell r="B442">
            <v>1321197</v>
          </cell>
          <cell r="C442">
            <v>925864</v>
          </cell>
          <cell r="D442">
            <v>1001145</v>
          </cell>
          <cell r="E442">
            <v>917729</v>
          </cell>
          <cell r="F442">
            <v>952543</v>
          </cell>
          <cell r="G442">
            <v>889667</v>
          </cell>
          <cell r="H442">
            <v>546892</v>
          </cell>
          <cell r="I442">
            <v>265425</v>
          </cell>
          <cell r="J442">
            <v>124771</v>
          </cell>
          <cell r="K442">
            <v>6946663</v>
          </cell>
        </row>
        <row r="443">
          <cell r="A443" t="str">
            <v xml:space="preserve"> Washington,2016</v>
          </cell>
          <cell r="B443">
            <v>1325990</v>
          </cell>
          <cell r="C443">
            <v>924088</v>
          </cell>
          <cell r="D443">
            <v>1015085</v>
          </cell>
          <cell r="E443">
            <v>915662</v>
          </cell>
          <cell r="F443">
            <v>945954</v>
          </cell>
          <cell r="G443">
            <v>902152</v>
          </cell>
          <cell r="H443">
            <v>577675</v>
          </cell>
          <cell r="I443">
            <v>271587</v>
          </cell>
          <cell r="J443">
            <v>124633</v>
          </cell>
          <cell r="K443">
            <v>7002722</v>
          </cell>
        </row>
        <row r="444">
          <cell r="A444" t="str">
            <v xml:space="preserve"> Washington,2017</v>
          </cell>
          <cell r="B444">
            <v>1330303</v>
          </cell>
          <cell r="C444">
            <v>917135</v>
          </cell>
          <cell r="D444">
            <v>1042519</v>
          </cell>
          <cell r="E444">
            <v>930595</v>
          </cell>
          <cell r="F444">
            <v>942242</v>
          </cell>
          <cell r="G444">
            <v>919015</v>
          </cell>
          <cell r="H444">
            <v>612201</v>
          </cell>
          <cell r="I444">
            <v>280157</v>
          </cell>
          <cell r="J444">
            <v>125907</v>
          </cell>
          <cell r="K444">
            <v>7100074</v>
          </cell>
        </row>
        <row r="445">
          <cell r="A445" t="str">
            <v xml:space="preserve"> West Virginia,2009</v>
          </cell>
          <cell r="B445">
            <v>310158</v>
          </cell>
          <cell r="C445">
            <v>235781</v>
          </cell>
          <cell r="D445">
            <v>217245</v>
          </cell>
          <cell r="E445">
            <v>236578</v>
          </cell>
          <cell r="F445">
            <v>268578</v>
          </cell>
          <cell r="G445">
            <v>228271</v>
          </cell>
          <cell r="H445">
            <v>143810</v>
          </cell>
          <cell r="I445">
            <v>96772</v>
          </cell>
          <cell r="J445">
            <v>35055</v>
          </cell>
          <cell r="K445">
            <v>1771937</v>
          </cell>
        </row>
        <row r="446">
          <cell r="A446" t="str">
            <v xml:space="preserve"> West Virginia,2010</v>
          </cell>
          <cell r="B446">
            <v>327506</v>
          </cell>
          <cell r="C446">
            <v>246094</v>
          </cell>
          <cell r="D446">
            <v>225326</v>
          </cell>
          <cell r="E446">
            <v>247468</v>
          </cell>
          <cell r="F446">
            <v>284958</v>
          </cell>
          <cell r="G446">
            <v>253307</v>
          </cell>
          <cell r="H446">
            <v>159353</v>
          </cell>
          <cell r="I446">
            <v>101271</v>
          </cell>
          <cell r="J446">
            <v>35990</v>
          </cell>
          <cell r="K446">
            <v>1881165</v>
          </cell>
        </row>
        <row r="447">
          <cell r="A447" t="str">
            <v xml:space="preserve"> West Virginia,2011</v>
          </cell>
          <cell r="B447">
            <v>314907</v>
          </cell>
          <cell r="C447">
            <v>237663</v>
          </cell>
          <cell r="D447">
            <v>214919</v>
          </cell>
          <cell r="E447">
            <v>234576</v>
          </cell>
          <cell r="F447">
            <v>270667</v>
          </cell>
          <cell r="G447">
            <v>250878</v>
          </cell>
          <cell r="H447">
            <v>156961</v>
          </cell>
          <cell r="I447">
            <v>96929</v>
          </cell>
          <cell r="J447">
            <v>35867</v>
          </cell>
          <cell r="K447">
            <v>1814205</v>
          </cell>
        </row>
        <row r="448">
          <cell r="A448" t="str">
            <v xml:space="preserve"> West Virginia,2012</v>
          </cell>
          <cell r="B448">
            <v>314606</v>
          </cell>
          <cell r="C448">
            <v>234153</v>
          </cell>
          <cell r="D448">
            <v>213817</v>
          </cell>
          <cell r="E448">
            <v>228368</v>
          </cell>
          <cell r="F448">
            <v>261117</v>
          </cell>
          <cell r="G448">
            <v>248113</v>
          </cell>
          <cell r="H448">
            <v>156894</v>
          </cell>
          <cell r="I448">
            <v>92546</v>
          </cell>
          <cell r="J448">
            <v>35306</v>
          </cell>
          <cell r="K448">
            <v>1785173</v>
          </cell>
        </row>
        <row r="449">
          <cell r="A449" t="str">
            <v xml:space="preserve"> West Virginia,2013</v>
          </cell>
          <cell r="B449">
            <v>320720</v>
          </cell>
          <cell r="C449">
            <v>239775</v>
          </cell>
          <cell r="D449">
            <v>221182</v>
          </cell>
          <cell r="E449">
            <v>237085</v>
          </cell>
          <cell r="F449">
            <v>273507</v>
          </cell>
          <cell r="G449">
            <v>269731</v>
          </cell>
          <cell r="H449">
            <v>169287</v>
          </cell>
          <cell r="I449">
            <v>98027</v>
          </cell>
          <cell r="J449">
            <v>37012</v>
          </cell>
          <cell r="K449">
            <v>1867261</v>
          </cell>
        </row>
        <row r="450">
          <cell r="A450" t="str">
            <v xml:space="preserve"> West Virginia,2014</v>
          </cell>
          <cell r="B450">
            <v>331830</v>
          </cell>
          <cell r="C450">
            <v>245374</v>
          </cell>
          <cell r="D450">
            <v>228332</v>
          </cell>
          <cell r="E450">
            <v>239361</v>
          </cell>
          <cell r="F450">
            <v>271147</v>
          </cell>
          <cell r="G450">
            <v>280810</v>
          </cell>
          <cell r="H450">
            <v>182531</v>
          </cell>
          <cell r="I450">
            <v>101930</v>
          </cell>
          <cell r="J450">
            <v>40150</v>
          </cell>
          <cell r="K450">
            <v>1921821</v>
          </cell>
        </row>
        <row r="451">
          <cell r="A451" t="str">
            <v xml:space="preserve"> West Virginia,2015</v>
          </cell>
          <cell r="B451">
            <v>290806</v>
          </cell>
          <cell r="C451">
            <v>220863</v>
          </cell>
          <cell r="D451">
            <v>200475</v>
          </cell>
          <cell r="E451">
            <v>207665</v>
          </cell>
          <cell r="F451">
            <v>231586</v>
          </cell>
          <cell r="G451">
            <v>240582</v>
          </cell>
          <cell r="H451">
            <v>161306</v>
          </cell>
          <cell r="I451">
            <v>87312</v>
          </cell>
          <cell r="J451">
            <v>36338</v>
          </cell>
          <cell r="K451">
            <v>1676448</v>
          </cell>
        </row>
        <row r="452">
          <cell r="A452" t="str">
            <v xml:space="preserve"> West Virginia,2016</v>
          </cell>
          <cell r="B452">
            <v>315432</v>
          </cell>
          <cell r="C452">
            <v>233950</v>
          </cell>
          <cell r="D452">
            <v>218568</v>
          </cell>
          <cell r="E452">
            <v>225461</v>
          </cell>
          <cell r="F452">
            <v>248461</v>
          </cell>
          <cell r="G452">
            <v>262774</v>
          </cell>
          <cell r="H452">
            <v>184992</v>
          </cell>
          <cell r="I452">
            <v>96563</v>
          </cell>
          <cell r="J452">
            <v>37527</v>
          </cell>
          <cell r="K452">
            <v>1824017</v>
          </cell>
        </row>
        <row r="453">
          <cell r="A453" t="str">
            <v xml:space="preserve"> West Virginia,2017</v>
          </cell>
          <cell r="B453">
            <v>305686</v>
          </cell>
          <cell r="C453">
            <v>224618</v>
          </cell>
          <cell r="D453">
            <v>213472</v>
          </cell>
          <cell r="E453">
            <v>214790</v>
          </cell>
          <cell r="F453">
            <v>237863</v>
          </cell>
          <cell r="G453">
            <v>257692</v>
          </cell>
          <cell r="H453">
            <v>187986</v>
          </cell>
          <cell r="I453">
            <v>97923</v>
          </cell>
          <cell r="J453">
            <v>37589</v>
          </cell>
          <cell r="K453">
            <v>1777619</v>
          </cell>
        </row>
        <row r="454">
          <cell r="A454" t="str">
            <v xml:space="preserve"> Wisconsin,2009</v>
          </cell>
          <cell r="B454">
            <v>1079713</v>
          </cell>
          <cell r="C454">
            <v>826690</v>
          </cell>
          <cell r="D454">
            <v>687414</v>
          </cell>
          <cell r="E454">
            <v>786254</v>
          </cell>
          <cell r="F454">
            <v>860908</v>
          </cell>
          <cell r="G454">
            <v>620629</v>
          </cell>
          <cell r="H454">
            <v>369187</v>
          </cell>
          <cell r="I454">
            <v>261494</v>
          </cell>
          <cell r="J454">
            <v>108898</v>
          </cell>
          <cell r="K454">
            <v>5599420</v>
          </cell>
        </row>
        <row r="455">
          <cell r="A455" t="str">
            <v xml:space="preserve"> Wisconsin,2010</v>
          </cell>
          <cell r="B455">
            <v>1094062</v>
          </cell>
          <cell r="C455">
            <v>795690</v>
          </cell>
          <cell r="D455">
            <v>697099</v>
          </cell>
          <cell r="E455">
            <v>758614</v>
          </cell>
          <cell r="F455">
            <v>861932</v>
          </cell>
          <cell r="G455">
            <v>647190</v>
          </cell>
          <cell r="H455">
            <v>374896</v>
          </cell>
          <cell r="I455">
            <v>259912</v>
          </cell>
          <cell r="J455">
            <v>110657</v>
          </cell>
          <cell r="K455">
            <v>5599318</v>
          </cell>
        </row>
        <row r="456">
          <cell r="A456" t="str">
            <v xml:space="preserve"> Wisconsin,2011</v>
          </cell>
          <cell r="B456">
            <v>1059358</v>
          </cell>
          <cell r="C456">
            <v>769870</v>
          </cell>
          <cell r="D456">
            <v>686944</v>
          </cell>
          <cell r="E456">
            <v>717253</v>
          </cell>
          <cell r="F456">
            <v>832208</v>
          </cell>
          <cell r="G456">
            <v>651000</v>
          </cell>
          <cell r="H456">
            <v>372766</v>
          </cell>
          <cell r="I456">
            <v>251436</v>
          </cell>
          <cell r="J456">
            <v>109639</v>
          </cell>
          <cell r="K456">
            <v>5449940</v>
          </cell>
        </row>
        <row r="457">
          <cell r="A457" t="str">
            <v xml:space="preserve"> Wisconsin,2012</v>
          </cell>
          <cell r="B457">
            <v>1152546</v>
          </cell>
          <cell r="C457">
            <v>826311</v>
          </cell>
          <cell r="D457">
            <v>753505</v>
          </cell>
          <cell r="E457">
            <v>763543</v>
          </cell>
          <cell r="F457">
            <v>909278</v>
          </cell>
          <cell r="G457">
            <v>743275</v>
          </cell>
          <cell r="H457">
            <v>427685</v>
          </cell>
          <cell r="I457">
            <v>273364</v>
          </cell>
          <cell r="J457">
            <v>121166</v>
          </cell>
          <cell r="K457">
            <v>5972135</v>
          </cell>
        </row>
        <row r="458">
          <cell r="A458" t="str">
            <v xml:space="preserve"> Wisconsin,2013</v>
          </cell>
          <cell r="B458">
            <v>1073669</v>
          </cell>
          <cell r="C458">
            <v>777204</v>
          </cell>
          <cell r="D458">
            <v>715225</v>
          </cell>
          <cell r="E458">
            <v>702750</v>
          </cell>
          <cell r="F458">
            <v>842065</v>
          </cell>
          <cell r="G458">
            <v>709702</v>
          </cell>
          <cell r="H458">
            <v>408749</v>
          </cell>
          <cell r="I458">
            <v>252239</v>
          </cell>
          <cell r="J458">
            <v>117272</v>
          </cell>
          <cell r="K458">
            <v>5597184</v>
          </cell>
        </row>
        <row r="459">
          <cell r="A459" t="str">
            <v xml:space="preserve"> Wisconsin,2014</v>
          </cell>
          <cell r="B459">
            <v>1078836</v>
          </cell>
          <cell r="C459">
            <v>783005</v>
          </cell>
          <cell r="D459">
            <v>724276</v>
          </cell>
          <cell r="E459">
            <v>698780</v>
          </cell>
          <cell r="F459">
            <v>840067</v>
          </cell>
          <cell r="G459">
            <v>741178</v>
          </cell>
          <cell r="H459">
            <v>435384</v>
          </cell>
          <cell r="I459">
            <v>258237</v>
          </cell>
          <cell r="J459">
            <v>120652</v>
          </cell>
          <cell r="K459">
            <v>5678734</v>
          </cell>
        </row>
        <row r="460">
          <cell r="A460" t="str">
            <v xml:space="preserve"> Wisconsin,2015</v>
          </cell>
          <cell r="B460">
            <v>1073335</v>
          </cell>
          <cell r="C460">
            <v>787011</v>
          </cell>
          <cell r="D460">
            <v>729172</v>
          </cell>
          <cell r="E460">
            <v>695769</v>
          </cell>
          <cell r="F460">
            <v>822603</v>
          </cell>
          <cell r="G460">
            <v>757184</v>
          </cell>
          <cell r="H460">
            <v>457668</v>
          </cell>
          <cell r="I460">
            <v>259859</v>
          </cell>
          <cell r="J460">
            <v>121942</v>
          </cell>
          <cell r="K460">
            <v>5702115</v>
          </cell>
        </row>
        <row r="461">
          <cell r="A461" t="str">
            <v xml:space="preserve"> Wisconsin,2016</v>
          </cell>
          <cell r="B461">
            <v>1070422</v>
          </cell>
          <cell r="C461">
            <v>785300</v>
          </cell>
          <cell r="D461">
            <v>724944</v>
          </cell>
          <cell r="E461">
            <v>687995</v>
          </cell>
          <cell r="F461">
            <v>804039</v>
          </cell>
          <cell r="G461">
            <v>765386</v>
          </cell>
          <cell r="H461">
            <v>474608</v>
          </cell>
          <cell r="I461">
            <v>257186</v>
          </cell>
          <cell r="J461">
            <v>122997</v>
          </cell>
          <cell r="K461">
            <v>5693776</v>
          </cell>
        </row>
        <row r="462">
          <cell r="A462" t="str">
            <v xml:space="preserve"> Wisconsin,2017</v>
          </cell>
          <cell r="B462">
            <v>1081404</v>
          </cell>
          <cell r="C462">
            <v>792281</v>
          </cell>
          <cell r="D462">
            <v>738604</v>
          </cell>
          <cell r="E462">
            <v>702893</v>
          </cell>
          <cell r="F462">
            <v>806048</v>
          </cell>
          <cell r="G462">
            <v>802186</v>
          </cell>
          <cell r="H462">
            <v>513232</v>
          </cell>
          <cell r="I462">
            <v>269252</v>
          </cell>
          <cell r="J462">
            <v>126275</v>
          </cell>
          <cell r="K462">
            <v>5832175</v>
          </cell>
        </row>
        <row r="463">
          <cell r="A463" t="str">
            <v xml:space="preserve"> Wyoming,2009</v>
          </cell>
          <cell r="B463">
            <v>102754</v>
          </cell>
          <cell r="C463">
            <v>80416</v>
          </cell>
          <cell r="D463">
            <v>67059</v>
          </cell>
          <cell r="E463">
            <v>64125</v>
          </cell>
          <cell r="F463">
            <v>81240</v>
          </cell>
          <cell r="G463">
            <v>61509</v>
          </cell>
          <cell r="H463">
            <v>33328</v>
          </cell>
          <cell r="I463">
            <v>21283</v>
          </cell>
          <cell r="J463">
            <v>7884</v>
          </cell>
          <cell r="K463">
            <v>519426</v>
          </cell>
        </row>
        <row r="464">
          <cell r="A464" t="str">
            <v xml:space="preserve"> Wyoming,2010</v>
          </cell>
          <cell r="B464">
            <v>118210</v>
          </cell>
          <cell r="C464">
            <v>88852</v>
          </cell>
          <cell r="D464">
            <v>77154</v>
          </cell>
          <cell r="E464">
            <v>73258</v>
          </cell>
          <cell r="F464">
            <v>93039</v>
          </cell>
          <cell r="G464">
            <v>74794</v>
          </cell>
          <cell r="H464">
            <v>41134</v>
          </cell>
          <cell r="I464">
            <v>24625</v>
          </cell>
          <cell r="J464">
            <v>9434</v>
          </cell>
          <cell r="K464">
            <v>600605</v>
          </cell>
        </row>
        <row r="465">
          <cell r="A465" t="str">
            <v xml:space="preserve"> Wyoming,2011</v>
          </cell>
          <cell r="B465">
            <v>130708</v>
          </cell>
          <cell r="C465">
            <v>91285</v>
          </cell>
          <cell r="D465">
            <v>86546</v>
          </cell>
          <cell r="E465">
            <v>76520</v>
          </cell>
          <cell r="F465">
            <v>93799</v>
          </cell>
          <cell r="G465">
            <v>78732</v>
          </cell>
          <cell r="H465">
            <v>42335</v>
          </cell>
          <cell r="I465">
            <v>24834</v>
          </cell>
          <cell r="J465">
            <v>9253</v>
          </cell>
          <cell r="K465">
            <v>633559</v>
          </cell>
        </row>
        <row r="466">
          <cell r="A466" t="str">
            <v xml:space="preserve"> Wyoming,2012</v>
          </cell>
          <cell r="B466">
            <v>143078</v>
          </cell>
          <cell r="C466">
            <v>100166</v>
          </cell>
          <cell r="D466">
            <v>95374</v>
          </cell>
          <cell r="E466">
            <v>86696</v>
          </cell>
          <cell r="F466">
            <v>105039</v>
          </cell>
          <cell r="G466">
            <v>93465</v>
          </cell>
          <cell r="H466">
            <v>52437</v>
          </cell>
          <cell r="I466">
            <v>29319</v>
          </cell>
          <cell r="J466">
            <v>11634</v>
          </cell>
          <cell r="K466">
            <v>717595</v>
          </cell>
        </row>
        <row r="467">
          <cell r="A467" t="str">
            <v xml:space="preserve"> Wyoming,2013</v>
          </cell>
          <cell r="B467">
            <v>114465</v>
          </cell>
          <cell r="C467">
            <v>78988</v>
          </cell>
          <cell r="D467">
            <v>76793</v>
          </cell>
          <cell r="E467">
            <v>67702</v>
          </cell>
          <cell r="F467">
            <v>79645</v>
          </cell>
          <cell r="G467">
            <v>76242</v>
          </cell>
          <cell r="H467">
            <v>41833</v>
          </cell>
          <cell r="I467">
            <v>22434</v>
          </cell>
          <cell r="J467">
            <v>8757</v>
          </cell>
          <cell r="K467">
            <v>566391</v>
          </cell>
        </row>
        <row r="468">
          <cell r="A468" t="str">
            <v xml:space="preserve"> Wyoming,2014</v>
          </cell>
          <cell r="B468">
            <v>128700</v>
          </cell>
          <cell r="C468">
            <v>90182</v>
          </cell>
          <cell r="D468">
            <v>90801</v>
          </cell>
          <cell r="E468">
            <v>78033</v>
          </cell>
          <cell r="F468">
            <v>88805</v>
          </cell>
          <cell r="G468">
            <v>88308</v>
          </cell>
          <cell r="H468">
            <v>51072</v>
          </cell>
          <cell r="I468">
            <v>27423</v>
          </cell>
          <cell r="J468">
            <v>10953</v>
          </cell>
          <cell r="K468">
            <v>654471</v>
          </cell>
        </row>
        <row r="469">
          <cell r="A469" t="str">
            <v xml:space="preserve"> Wyoming,2015</v>
          </cell>
          <cell r="B469">
            <v>119001</v>
          </cell>
          <cell r="C469">
            <v>83522</v>
          </cell>
          <cell r="D469">
            <v>84058</v>
          </cell>
          <cell r="E469">
            <v>73227</v>
          </cell>
          <cell r="F469">
            <v>80369</v>
          </cell>
          <cell r="G469">
            <v>83836</v>
          </cell>
          <cell r="H469">
            <v>48197</v>
          </cell>
          <cell r="I469">
            <v>24389</v>
          </cell>
          <cell r="J469">
            <v>9882</v>
          </cell>
          <cell r="K469">
            <v>606146</v>
          </cell>
        </row>
        <row r="470">
          <cell r="A470" t="str">
            <v xml:space="preserve"> Wyoming,2016</v>
          </cell>
          <cell r="B470">
            <v>108892</v>
          </cell>
          <cell r="C470">
            <v>70388</v>
          </cell>
          <cell r="D470">
            <v>71215</v>
          </cell>
          <cell r="E470">
            <v>64977</v>
          </cell>
          <cell r="F470">
            <v>68861</v>
          </cell>
          <cell r="G470">
            <v>75210</v>
          </cell>
          <cell r="H470">
            <v>47087</v>
          </cell>
          <cell r="I470">
            <v>23757</v>
          </cell>
          <cell r="J470">
            <v>9214</v>
          </cell>
          <cell r="K470">
            <v>539403</v>
          </cell>
        </row>
        <row r="471">
          <cell r="A471" t="str">
            <v xml:space="preserve"> Wyoming,2017</v>
          </cell>
          <cell r="B471">
            <v>122955</v>
          </cell>
          <cell r="C471">
            <v>85784</v>
          </cell>
          <cell r="D471">
            <v>86765</v>
          </cell>
          <cell r="E471">
            <v>74910</v>
          </cell>
          <cell r="F471">
            <v>76858</v>
          </cell>
          <cell r="G471">
            <v>88143</v>
          </cell>
          <cell r="H471">
            <v>55233</v>
          </cell>
          <cell r="I471">
            <v>26931</v>
          </cell>
          <cell r="J471">
            <v>10586</v>
          </cell>
          <cell r="K471">
            <v>628165</v>
          </cell>
        </row>
        <row r="472">
          <cell r="A472" t="str">
            <v>Grand Total</v>
          </cell>
          <cell r="B472">
            <v>556024748</v>
          </cell>
          <cell r="C472">
            <v>397462004</v>
          </cell>
          <cell r="D472">
            <v>381170786</v>
          </cell>
          <cell r="E472">
            <v>375607572</v>
          </cell>
          <cell r="F472">
            <v>400655941</v>
          </cell>
          <cell r="G472">
            <v>339391465</v>
          </cell>
          <cell r="H472">
            <v>212117039</v>
          </cell>
          <cell r="I472">
            <v>122184322</v>
          </cell>
          <cell r="J472">
            <v>51428609</v>
          </cell>
          <cell r="K472">
            <v>2835955652</v>
          </cell>
        </row>
      </sheetData>
      <sheetData sheetId="4"/>
      <sheetData sheetId="5"/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bin George" refreshedDate="45422.632602199075" createdVersion="6" refreshedVersion="6" minRefreshableVersion="3" recordCount="460" xr:uid="{1585A4DB-36C3-40EB-BC9D-D3E1D49AA02B}">
  <cacheSource type="worksheet">
    <worksheetSource ref="A3:AF463" sheet="Final Integrated data"/>
  </cacheSource>
  <cacheFields count="33">
    <cacheField name="StateYear" numFmtId="0">
      <sharedItems count="460">
        <s v="Alabama,2009"/>
        <s v="Alabama,2010"/>
        <s v="Alabama,2011"/>
        <s v="Alabama,2012"/>
        <s v="Alabama,2013"/>
        <s v="Alabama,2014"/>
        <s v="Alabama,2015"/>
        <s v="Alabama,2016"/>
        <s v="Alabama,2017"/>
        <s v="Alaska,2009"/>
        <s v="Alaska,2010"/>
        <s v="Alaska,2011"/>
        <s v="Alaska,2012"/>
        <s v="Alaska,2013"/>
        <s v="Alaska,2014"/>
        <s v="Alaska,2015"/>
        <s v="Alaska,2016"/>
        <s v="Alaska,2017"/>
        <s v="Arizona,2009"/>
        <s v="Arizona,2010"/>
        <s v="Arizona,2011"/>
        <s v="Arizona,2012"/>
        <s v="Arizona,2013"/>
        <s v="Arizona,2014"/>
        <s v="Arizona,2015"/>
        <s v="Arizona,2016"/>
        <s v="Arizona,2017"/>
        <s v="Arkansas,2009"/>
        <s v="Arkansas,2010"/>
        <s v="Arkansas,2011"/>
        <s v="Arkansas,2012"/>
        <s v="Arkansas,2013"/>
        <s v="Arkansas,2014"/>
        <s v="Arkansas,2015"/>
        <s v="Arkansas,2016"/>
        <s v="Arkansas,2017"/>
        <s v="California,2009"/>
        <s v="California,2010"/>
        <s v="California,2011"/>
        <s v="California,2012"/>
        <s v="California,2013"/>
        <s v="California,2014"/>
        <s v="California,2015"/>
        <s v="California,2016"/>
        <s v="California,2017"/>
        <s v="Colorado,2009"/>
        <s v="Colorado,2010"/>
        <s v="Colorado,2011"/>
        <s v="Colorado,2012"/>
        <s v="Colorado,2013"/>
        <s v="Colorado,2014"/>
        <s v="Colorado,2015"/>
        <s v="Colorado,2016"/>
        <s v="Colorado,2017"/>
        <s v="Connecticut,2009"/>
        <s v="Connecticut,2010"/>
        <s v="Connecticut,2011"/>
        <s v="Connecticut,2012"/>
        <s v="Connecticut,2013"/>
        <s v="Connecticut,2014"/>
        <s v="Connecticut,2015"/>
        <s v="Connecticut,2016"/>
        <s v="Connecticut,2017"/>
        <s v="Delaware,2009"/>
        <s v="Delaware,2010"/>
        <s v="Delaware,2011"/>
        <s v="Delaware,2012"/>
        <s v="Delaware,2013"/>
        <s v="Delaware,2014"/>
        <s v="Delaware,2015"/>
        <s v="Delaware,2016"/>
        <s v="Delaware,2017"/>
        <s v="District of Columbia,2009"/>
        <s v="District of Columbia,2010"/>
        <s v="District of Columbia,2011"/>
        <s v="District of Columbia,2012"/>
        <s v="District of Columbia,2013"/>
        <s v="District of Columbia,2014"/>
        <s v="District of Columbia,2015"/>
        <s v="District of Columbia,2016"/>
        <s v="District of Columbia,2017"/>
        <s v="Florida,2009"/>
        <s v="Florida,2010"/>
        <s v="Florida,2011"/>
        <s v="Florida,2012"/>
        <s v="Florida,2013"/>
        <s v="Florida,2014"/>
        <s v="Florida,2015"/>
        <s v="Florida,2016"/>
        <s v="Florida,2017"/>
        <s v="Georgia,2009"/>
        <s v="Georgia,2010"/>
        <s v="Georgia,2011"/>
        <s v="Georgia,2012"/>
        <s v="Georgia,2013"/>
        <s v="Georgia,2014"/>
        <s v="Georgia,2015"/>
        <s v="Georgia,2016"/>
        <s v="Georgia,2017"/>
        <s v="Hawaii,2009"/>
        <s v="Hawaii,2010"/>
        <s v="Hawaii,2011"/>
        <s v="Hawaii,2012"/>
        <s v="Hawaii,2013"/>
        <s v="Hawaii,2014"/>
        <s v="Hawaii,2015"/>
        <s v="Hawaii,2016"/>
        <s v="Hawaii,2017"/>
        <s v="Idaho,2009"/>
        <s v="Idaho,2010"/>
        <s v="Idaho,2011"/>
        <s v="Idaho,2012"/>
        <s v="Idaho,2013"/>
        <s v="Idaho,2014"/>
        <s v="Idaho,2015"/>
        <s v="Idaho,2016"/>
        <s v="Idaho,2017"/>
        <s v="Illinois,2009"/>
        <s v="Illinois,2010"/>
        <s v="Illinois,2011"/>
        <s v="Illinois,2012"/>
        <s v="Illinois,2013"/>
        <s v="Illinois,2014"/>
        <s v="Illinois,2015"/>
        <s v="Illinois,2016"/>
        <s v="Illinois,2017"/>
        <s v="Indiana,2009"/>
        <s v="Indiana,2010"/>
        <s v="Indiana,2011"/>
        <s v="Indiana,2012"/>
        <s v="Indiana,2013"/>
        <s v="Indiana,2014"/>
        <s v="Indiana,2015"/>
        <s v="Indiana,2016"/>
        <s v="Indiana,2017"/>
        <s v="Iowa,2009"/>
        <s v="Iowa,2010"/>
        <s v="Iowa,2011"/>
        <s v="Iowa,2012"/>
        <s v="Iowa,2013"/>
        <s v="Iowa,2014"/>
        <s v="Iowa,2015"/>
        <s v="Iowa,2016"/>
        <s v="Iowa,2017"/>
        <s v="Kansas,2009"/>
        <s v="Kansas,2010"/>
        <s v="Kansas,2011"/>
        <s v="Kansas,2012"/>
        <s v="Kansas,2013"/>
        <s v="Kansas,2014"/>
        <s v="Kansas,2015"/>
        <s v="Kansas,2016"/>
        <s v="Kansas,2017"/>
        <s v="Kentucky,2009"/>
        <s v="Kentucky,2010"/>
        <s v="Kentucky,2011"/>
        <s v="Kentucky,2012"/>
        <s v="Kentucky,2013"/>
        <s v="Kentucky,2014"/>
        <s v="Kentucky,2015"/>
        <s v="Kentucky,2016"/>
        <s v="Kentucky,2017"/>
        <s v="Louisiana,2009"/>
        <s v="Louisiana,2010"/>
        <s v="Louisiana,2011"/>
        <s v="Louisiana,2012"/>
        <s v="Louisiana,2013"/>
        <s v="Louisiana,2014"/>
        <s v="Louisiana,2015"/>
        <s v="Louisiana,2016"/>
        <s v="Louisiana,2017"/>
        <s v="Maine,2009"/>
        <s v="Maine,2010"/>
        <s v="Maine,2011"/>
        <s v="Maine,2012"/>
        <s v="Maine,2013"/>
        <s v="Maine,2014"/>
        <s v="Maine,2015"/>
        <s v="Maine,2016"/>
        <s v="Maine,2017"/>
        <s v="Maryland,2009"/>
        <s v="Maryland,2010"/>
        <s v="Maryland,2011"/>
        <s v="Maryland,2012"/>
        <s v="Maryland,2013"/>
        <s v="Maryland,2014"/>
        <s v="Maryland,2015"/>
        <s v="Maryland,2016"/>
        <s v="Maryland,2017"/>
        <s v="Massachusetts,2009"/>
        <s v="Massachusetts,2010"/>
        <s v="Massachusetts,2011"/>
        <s v="Massachusetts,2012"/>
        <s v="Massachusetts,2013"/>
        <s v="Massachusetts,2014"/>
        <s v="Massachusetts,2015"/>
        <s v="Massachusetts,2016"/>
        <s v="Massachusetts,2017"/>
        <s v="Michigan,2009"/>
        <s v="Michigan,2010"/>
        <s v="Michigan,2011"/>
        <s v="Michigan,2012"/>
        <s v="Michigan,2013"/>
        <s v="Michigan,2014"/>
        <s v="Michigan,2015"/>
        <s v="Michigan,2016"/>
        <s v="Michigan,2017"/>
        <s v="Minnesota,2009"/>
        <s v="Minnesota,2010"/>
        <s v="Minnesota,2011"/>
        <s v="Minnesota,2012"/>
        <s v="Minnesota,2013"/>
        <s v="Minnesota,2014"/>
        <s v="Minnesota,2015"/>
        <s v="Minnesota,2016"/>
        <s v="Minnesota,2017"/>
        <s v="Mississippi,2009"/>
        <s v="Mississippi,2010"/>
        <s v="Mississippi,2011"/>
        <s v="Mississippi,2012"/>
        <s v="Mississippi,2013"/>
        <s v="Mississippi,2014"/>
        <s v="Mississippi,2015"/>
        <s v="Mississippi,2016"/>
        <s v="Mississippi,2017"/>
        <s v="Missouri,2009"/>
        <s v="Missouri,2010"/>
        <s v="Missouri,2011"/>
        <s v="Missouri,2012"/>
        <s v="Missouri,2013"/>
        <s v="Missouri,2014"/>
        <s v="Missouri,2015"/>
        <s v="Missouri,2016"/>
        <s v="Missouri,2017"/>
        <s v="Montana,2009"/>
        <s v="Montana,2010"/>
        <s v="Montana,2011"/>
        <s v="Montana,2012"/>
        <s v="Montana,2013"/>
        <s v="Montana,2014"/>
        <s v="Montana,2015"/>
        <s v="Montana,2016"/>
        <s v="Montana,2017"/>
        <s v="Nebraska,2009"/>
        <s v="Nebraska,2010"/>
        <s v="Nebraska,2011"/>
        <s v="Nebraska,2012"/>
        <s v="Nebraska,2013"/>
        <s v="Nebraska,2014"/>
        <s v="Nebraska,2015"/>
        <s v="Nebraska,2016"/>
        <s v="Nebraska,2017"/>
        <s v="Nevada,2009"/>
        <s v="Nevada,2010"/>
        <s v="Nevada,2011"/>
        <s v="Nevada,2012"/>
        <s v="Nevada,2013"/>
        <s v="Nevada,2014"/>
        <s v="Nevada,2015"/>
        <s v="Nevada,2016"/>
        <s v="Nevada,2017"/>
        <s v="New Hampshire,2009"/>
        <s v="New Hampshire,2010"/>
        <s v="New Hampshire,2011"/>
        <s v="New Hampshire,2012"/>
        <s v="New Hampshire,2013"/>
        <s v="New Hampshire,2014"/>
        <s v="New Hampshire,2015"/>
        <s v="New Hampshire,2016"/>
        <s v="New Hampshire,2017"/>
        <s v="New Jersey,2009"/>
        <s v="New Jersey,2010"/>
        <s v="New Jersey,2011"/>
        <s v="New Jersey,2012"/>
        <s v="New Jersey,2013"/>
        <s v="New Jersey,2014"/>
        <s v="New Jersey,2015"/>
        <s v="New Jersey,2016"/>
        <s v="New Jersey,2017"/>
        <s v="New Mexico,2009"/>
        <s v="New Mexico,2010"/>
        <s v="New Mexico,2011"/>
        <s v="New Mexico,2012"/>
        <s v="New Mexico,2013"/>
        <s v="New Mexico,2014"/>
        <s v="New Mexico,2015"/>
        <s v="New Mexico,2016"/>
        <s v="New Mexico,2017"/>
        <s v="New York,2009"/>
        <s v="New York,2010"/>
        <s v="New York,2011"/>
        <s v="New York,2012"/>
        <s v="New York,2013"/>
        <s v="New York,2014"/>
        <s v="New York,2015"/>
        <s v="New York,2016"/>
        <s v="New York,2017"/>
        <s v="North Carolina,2009"/>
        <s v="North Carolina,2010"/>
        <s v="North Carolina,2011"/>
        <s v="North Carolina,2012"/>
        <s v="North Carolina,2013"/>
        <s v="North Carolina,2014"/>
        <s v="North Carolina,2015"/>
        <s v="North Carolina,2016"/>
        <s v="North Carolina,2017"/>
        <s v="North Dakota,2009"/>
        <s v="North Dakota,2010"/>
        <s v="North Dakota,2011"/>
        <s v="North Dakota,2012"/>
        <s v="North Dakota,2013"/>
        <s v="North Dakota,2014"/>
        <s v="North Dakota,2015"/>
        <s v="North Dakota,2016"/>
        <s v="North Dakota,2017"/>
        <s v="Ohio,2009"/>
        <s v="Ohio,2010"/>
        <s v="Ohio,2011"/>
        <s v="Ohio,2012"/>
        <s v="Ohio,2013"/>
        <s v="Ohio,2014"/>
        <s v="Ohio,2015"/>
        <s v="Ohio,2016"/>
        <s v="Ohio,2017"/>
        <s v="Oklahoma,2009"/>
        <s v="Oklahoma,2010"/>
        <s v="Oklahoma,2011"/>
        <s v="Oklahoma,2012"/>
        <s v="Oklahoma,2013"/>
        <s v="Oklahoma,2014"/>
        <s v="Oklahoma,2015"/>
        <s v="Oklahoma,2016"/>
        <s v="Oklahoma,2017"/>
        <s v="Oregon,2009"/>
        <s v="Oregon,2010"/>
        <s v="Oregon,2011"/>
        <s v="Oregon,2012"/>
        <s v="Oregon,2013"/>
        <s v="Oregon,2014"/>
        <s v="Oregon,2015"/>
        <s v="Oregon,2016"/>
        <s v="Oregon,2017"/>
        <s v="Pennsylvania,2009"/>
        <s v="Pennsylvania,2010"/>
        <s v="Pennsylvania,2011"/>
        <s v="Pennsylvania,2012"/>
        <s v="Pennsylvania,2013"/>
        <s v="Pennsylvania,2014"/>
        <s v="Pennsylvania,2015"/>
        <s v="Pennsylvania,2016"/>
        <s v="Pennsylvania,2017"/>
        <s v="Rhode Island,2009"/>
        <s v="Rhode Island,2010"/>
        <s v="Rhode Island,2011"/>
        <s v="Rhode Island,2012"/>
        <s v="Rhode Island,2013"/>
        <s v="Rhode Island,2014"/>
        <s v="Rhode Island,2015"/>
        <s v="Rhode Island,2016"/>
        <s v="Rhode Island,2017"/>
        <s v="South Carolina,2009"/>
        <s v="South Carolina,2010"/>
        <s v="South Carolina,2011"/>
        <s v="South Carolina,2012"/>
        <s v="South Carolina,2013"/>
        <s v="South Carolina,2014"/>
        <s v="South Carolina,2015"/>
        <s v="South Carolina,2016"/>
        <s v="South Carolina,2017"/>
        <s v="South Dakota,2009"/>
        <s v="South Dakota,2010"/>
        <s v="South Dakota,2011"/>
        <s v="South Dakota,2012"/>
        <s v="South Dakota,2013"/>
        <s v="South Dakota,2014"/>
        <s v="South Dakota,2015"/>
        <s v="South Dakota,2016"/>
        <s v="South Dakota,2017"/>
        <s v="Tennessee,2009"/>
        <s v="Tennessee,2010"/>
        <s v="Tennessee,2011"/>
        <s v="Tennessee,2012"/>
        <s v="Tennessee,2013"/>
        <s v="Tennessee,2014"/>
        <s v="Tennessee,2015"/>
        <s v="Tennessee,2016"/>
        <s v="Tennessee,2017"/>
        <s v="Texas,2009"/>
        <s v="Texas,2010"/>
        <s v="Texas,2011"/>
        <s v="Texas,2012"/>
        <s v="Texas,2013"/>
        <s v="Texas,2014"/>
        <s v="Texas,2015"/>
        <s v="Texas,2016"/>
        <s v="Texas,2017"/>
        <s v="Utah,2009"/>
        <s v="Utah,2010"/>
        <s v="Utah,2011"/>
        <s v="Utah,2012"/>
        <s v="Utah,2013"/>
        <s v="Utah,2014"/>
        <s v="Utah,2015"/>
        <s v="Utah,2016"/>
        <s v="Utah,2017"/>
        <s v="Vermont,2009"/>
        <s v="Vermont,2010"/>
        <s v="Vermont,2011"/>
        <s v="Vermont,2012"/>
        <s v="Vermont,2013"/>
        <s v="Vermont,2014"/>
        <s v="Vermont,2015"/>
        <s v="Vermont,2016"/>
        <s v="Vermont,2017"/>
        <s v="Virginia,2009"/>
        <s v="Virginia,2010"/>
        <s v="Virginia,2011"/>
        <s v="Virginia,2012"/>
        <s v="Virginia,2013"/>
        <s v="Virginia,2014"/>
        <s v="Virginia,2015"/>
        <s v="Virginia,2016"/>
        <s v="Virginia,2017"/>
        <s v="Washington,2009"/>
        <s v="Washington,2010"/>
        <s v="Washington,2011"/>
        <s v="Washington,2012"/>
        <s v="Washington,2013"/>
        <s v="Washington,2014"/>
        <s v="Washington,2015"/>
        <s v="Washington,2016"/>
        <s v="Washington,2017"/>
        <s v="West Virginia,2009"/>
        <s v="West Virginia,2010"/>
        <s v="West Virginia,2011"/>
        <s v="West Virginia,2012"/>
        <s v="West Virginia,2013"/>
        <s v="West Virginia,2014"/>
        <s v="West Virginia,2015"/>
        <s v="West Virginia,2016"/>
        <s v="West Virginia,2017"/>
        <s v="Wisconsin,2009"/>
        <s v="Wisconsin,2010"/>
        <s v="Wisconsin,2011"/>
        <s v="Wisconsin,2012"/>
        <s v="Wisconsin,2013"/>
        <s v="Wisconsin,2014"/>
        <s v="Wisconsin,2015"/>
        <s v="Wisconsin,2016"/>
        <s v="Wisconsin,2017"/>
        <s v="Wyoming,2009"/>
        <s v="Wyoming,2010"/>
        <s v="Wyoming,2011"/>
        <s v="Wyoming,2012"/>
        <s v="Wyoming,2013"/>
        <s v="Wyoming,2014"/>
        <s v="Wyoming,2015"/>
        <s v="Wyoming,2016"/>
        <s v="Wyoming,2017"/>
        <s v="Grand Total"/>
      </sharedItems>
    </cacheField>
    <cacheField name="0-14 years" numFmtId="0">
      <sharedItems containsSemiMixedTypes="0" containsString="0" containsNumber="1" containsInteger="1" minValue="0" maxValue="10"/>
    </cacheField>
    <cacheField name="15-24 years" numFmtId="0">
      <sharedItems containsSemiMixedTypes="0" containsString="0" containsNumber="1" containsInteger="1" minValue="0" maxValue="11"/>
    </cacheField>
    <cacheField name="25-34 years" numFmtId="0">
      <sharedItems containsSemiMixedTypes="0" containsString="0" containsNumber="1" containsInteger="1" minValue="0" maxValue="304"/>
    </cacheField>
    <cacheField name="35-44 years" numFmtId="0">
      <sharedItems containsSemiMixedTypes="0" containsString="0" containsNumber="1" containsInteger="1" minValue="0" maxValue="1192"/>
    </cacheField>
    <cacheField name="45-54 years" numFmtId="0">
      <sharedItems containsSemiMixedTypes="0" containsString="0" containsNumber="1" containsInteger="1" minValue="0" maxValue="7779"/>
    </cacheField>
    <cacheField name="55-64 years" numFmtId="0">
      <sharedItems containsSemiMixedTypes="0" containsString="0" containsNumber="1" containsInteger="1" minValue="0" maxValue="26857"/>
    </cacheField>
    <cacheField name="65-74 years" numFmtId="0">
      <sharedItems containsSemiMixedTypes="0" containsString="0" containsNumber="1" containsInteger="1" minValue="0" maxValue="53446"/>
    </cacheField>
    <cacheField name="75-84 years" numFmtId="0">
      <sharedItems containsSemiMixedTypes="0" containsString="0" containsNumber="1" containsInteger="1" minValue="0" maxValue="113081"/>
    </cacheField>
    <cacheField name="85+ years" numFmtId="0">
      <sharedItems containsSemiMixedTypes="0" containsString="0" containsNumber="1" containsInteger="1" minValue="0" maxValue="212739"/>
    </cacheField>
    <cacheField name="Grand Total" numFmtId="0">
      <sharedItems containsSemiMixedTypes="0" containsString="0" containsNumber="1" containsInteger="1" minValue="0" maxValue="415419"/>
    </cacheField>
    <cacheField name="% of death from Total population" numFmtId="166">
      <sharedItems containsSemiMixedTypes="0" containsString="0" containsNumber="1" minValue="0" maxValue="9.2049229386492529E-2"/>
    </cacheField>
    <cacheField name="Sum of 0 to 14 years" numFmtId="0">
      <sharedItems containsSemiMixedTypes="0" containsString="0" containsNumber="1" containsInteger="1" minValue="83623" maxValue="556024748"/>
    </cacheField>
    <cacheField name="Sum of 15 to 24 years" numFmtId="0">
      <sharedItems containsSemiMixedTypes="0" containsString="0" containsNumber="1" containsInteger="1" minValue="72286" maxValue="397462004"/>
    </cacheField>
    <cacheField name="Sum of 25 to 34 years" numFmtId="0">
      <sharedItems containsSemiMixedTypes="0" containsString="0" containsNumber="1" containsInteger="1" minValue="59505" maxValue="381170786"/>
    </cacheField>
    <cacheField name="Sum of 35 to 44 years" numFmtId="0">
      <sharedItems containsSemiMixedTypes="0" containsString="0" containsNumber="1" containsInteger="1" minValue="61516" maxValue="375607572"/>
    </cacheField>
    <cacheField name="Sum of 45 to 54 years" numFmtId="0">
      <sharedItems containsSemiMixedTypes="0" containsString="0" containsNumber="1" containsInteger="1" minValue="75114" maxValue="400655941"/>
    </cacheField>
    <cacheField name="Sum of 55 to 64 years" numFmtId="0">
      <sharedItems containsSemiMixedTypes="0" containsString="0" containsNumber="1" containsInteger="1" minValue="61946" maxValue="339391465"/>
    </cacheField>
    <cacheField name="Sum of 65 to 74 years" numFmtId="0">
      <sharedItems containsSemiMixedTypes="0" containsString="0" containsNumber="1" containsInteger="1" minValue="33438" maxValue="212117039"/>
    </cacheField>
    <cacheField name="Sum of 75 to 84 years" numFmtId="0">
      <sharedItems containsSemiMixedTypes="0" containsString="0" containsNumber="1" containsInteger="1" minValue="14682" maxValue="122184322"/>
    </cacheField>
    <cacheField name="Sum of 85 years and over" numFmtId="0">
      <sharedItems containsSemiMixedTypes="0" containsString="0" containsNumber="1" containsInteger="1" minValue="4469" maxValue="51428609"/>
    </cacheField>
    <cacheField name="Sum of Total population" numFmtId="0">
      <sharedItems containsSemiMixedTypes="0" containsString="0" containsNumber="1" containsInteger="1" minValue="508585" maxValue="2835955652"/>
    </cacheField>
    <cacheField name="0-14 years2" numFmtId="164">
      <sharedItems containsSemiMixedTypes="0" containsString="0" containsNumber="1" minValue="0" maxValue="1.2771646535997396E-6"/>
    </cacheField>
    <cacheField name="15-24 years2" numFmtId="164">
      <sharedItems containsSemiMixedTypes="0" containsString="0" containsNumber="1" minValue="0" maxValue="2.0825109781459406E-6"/>
    </cacheField>
    <cacheField name="25-34 years2" numFmtId="164">
      <sharedItems containsSemiMixedTypes="0" containsString="0" containsNumber="1" minValue="0" maxValue="4.7220317013598273E-5"/>
    </cacheField>
    <cacheField name="35-44 years2" numFmtId="164">
      <sharedItems containsSemiMixedTypes="0" containsString="0" containsNumber="1" minValue="0" maxValue="1.9517431506013808E-4"/>
    </cacheField>
    <cacheField name="45-54 years2" numFmtId="164">
      <sharedItems containsSemiMixedTypes="0" containsString="0" containsNumber="1" minValue="0" maxValue="6.0482424217572707E-4"/>
    </cacheField>
    <cacheField name="55-64 years2" numFmtId="164">
      <sharedItems containsSemiMixedTypes="0" containsString="0" containsNumber="1" minValue="0" maxValue="1.7772121903591725E-3"/>
    </cacheField>
    <cacheField name="65-74 years2" numFmtId="164">
      <sharedItems containsSemiMixedTypes="0" containsString="0" containsNumber="1" minValue="0" maxValue="5.7403783431180695E-3"/>
    </cacheField>
    <cacheField name="75-84 years2" numFmtId="164">
      <sharedItems containsSemiMixedTypes="0" containsString="0" containsNumber="1" minValue="0" maxValue="1.5527820678716032E-2"/>
    </cacheField>
    <cacheField name="85+ years2" numFmtId="164">
      <sharedItems containsSemiMixedTypes="0" containsString="0" containsNumber="1" minValue="0" maxValue="6.097560975609756E-2"/>
    </cacheField>
    <cacheField name="Sum of Total population2" numFmtId="164">
      <sharedItems containsSemiMixedTypes="0" containsString="0" containsNumber="1" minValue="0" maxValue="0.13503147128245477"/>
    </cacheField>
    <cacheField name="65 years+" numFmtId="0" formula="'Sum of 65 to 74 years'+'Sum of 75 to 84 years'+'Sum of 85 years and over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0">
  <r>
    <x v="0"/>
    <n v="0"/>
    <n v="0"/>
    <n v="0"/>
    <n v="0"/>
    <n v="23"/>
    <n v="32"/>
    <n v="83"/>
    <n v="261"/>
    <n v="356"/>
    <n v="755"/>
    <n v="1.6017651239511621E-4"/>
    <n v="943712"/>
    <n v="666389"/>
    <n v="612758"/>
    <n v="642363"/>
    <n v="677825"/>
    <n v="534880"/>
    <n v="341652"/>
    <n v="217122"/>
    <n v="77805"/>
    <n v="4713550"/>
    <n v="0"/>
    <n v="0"/>
    <n v="0"/>
    <n v="0"/>
    <n v="3.3932062110426733E-5"/>
    <n v="5.9826503140891417E-5"/>
    <n v="2.4293725779448092E-4"/>
    <n v="1.2020891480365877E-3"/>
    <n v="4.5755414176466809E-3"/>
    <n v="9.7037465458518091E-3"/>
  </r>
  <r>
    <x v="1"/>
    <n v="0"/>
    <n v="0"/>
    <n v="0"/>
    <n v="0"/>
    <n v="10"/>
    <n v="45"/>
    <n v="143"/>
    <n v="263"/>
    <n v="348"/>
    <n v="809"/>
    <n v="1.6638764001036579E-4"/>
    <n v="960932"/>
    <n v="693473"/>
    <n v="617886"/>
    <n v="653875"/>
    <n v="706564"/>
    <n v="574936"/>
    <n v="366250"/>
    <n v="214823"/>
    <n v="76841"/>
    <n v="4862140"/>
    <n v="0"/>
    <n v="0"/>
    <n v="0"/>
    <n v="0"/>
    <n v="1.4152999586732411E-5"/>
    <n v="7.8269581309919708E-5"/>
    <n v="3.9044368600682592E-4"/>
    <n v="1.2242636961591637E-3"/>
    <n v="4.5288322640257153E-3"/>
    <n v="1.0528233625278171E-2"/>
  </r>
  <r>
    <x v="2"/>
    <n v="0"/>
    <n v="0"/>
    <n v="0"/>
    <n v="0"/>
    <n v="0"/>
    <n v="20"/>
    <n v="116"/>
    <n v="292"/>
    <n v="348"/>
    <n v="776"/>
    <n v="1.5272367720827417E-4"/>
    <n v="988465"/>
    <n v="729371"/>
    <n v="642174"/>
    <n v="666642"/>
    <n v="738126"/>
    <n v="617655"/>
    <n v="390497"/>
    <n v="226973"/>
    <n v="81441"/>
    <n v="5081072"/>
    <n v="0"/>
    <n v="0"/>
    <n v="0"/>
    <n v="0"/>
    <n v="0"/>
    <n v="3.2380536059774469E-5"/>
    <n v="2.9705733974908898E-4"/>
    <n v="1.2864966317579624E-3"/>
    <n v="4.2730320109035987E-3"/>
    <n v="9.5283702312103247E-3"/>
  </r>
  <r>
    <x v="3"/>
    <n v="0"/>
    <n v="0"/>
    <n v="0"/>
    <n v="0"/>
    <n v="0"/>
    <n v="25"/>
    <n v="108"/>
    <n v="270"/>
    <n v="358"/>
    <n v="761"/>
    <n v="1.5637592525847234E-4"/>
    <n v="946829"/>
    <n v="687201"/>
    <n v="614920"/>
    <n v="629227"/>
    <n v="702692"/>
    <n v="604314"/>
    <n v="384674"/>
    <n v="216927"/>
    <n v="79571"/>
    <n v="4866478"/>
    <n v="0"/>
    <n v="0"/>
    <n v="0"/>
    <n v="0"/>
    <n v="0"/>
    <n v="4.1369221960768738E-5"/>
    <n v="2.8075721260079962E-4"/>
    <n v="1.2446583412853171E-3"/>
    <n v="4.4991265662113079E-3"/>
    <n v="9.563785801359791E-3"/>
  </r>
  <r>
    <x v="4"/>
    <n v="0"/>
    <n v="0"/>
    <n v="0"/>
    <n v="0"/>
    <n v="10"/>
    <n v="84"/>
    <n v="103"/>
    <n v="283"/>
    <n v="381"/>
    <n v="861"/>
    <n v="1.765675755487745E-4"/>
    <n v="937398"/>
    <n v="693262"/>
    <n v="619137"/>
    <n v="620931"/>
    <n v="692813"/>
    <n v="615750"/>
    <n v="396296"/>
    <n v="220390"/>
    <n v="82021"/>
    <n v="4876320"/>
    <n v="0"/>
    <n v="0"/>
    <n v="0"/>
    <n v="0"/>
    <n v="1.4433909294427211E-5"/>
    <n v="1.364190012180268E-4"/>
    <n v="2.5990673637886832E-4"/>
    <n v="1.2840872997867416E-3"/>
    <n v="4.645151851355141E-3"/>
    <n v="1.0497311664086026E-2"/>
  </r>
  <r>
    <x v="5"/>
    <n v="0"/>
    <n v="0"/>
    <n v="0"/>
    <n v="15"/>
    <n v="41"/>
    <n v="58"/>
    <n v="167"/>
    <n v="261"/>
    <n v="345"/>
    <n v="887"/>
    <n v="1.91890537157212E-4"/>
    <n v="888028"/>
    <n v="649809"/>
    <n v="596991"/>
    <n v="587552"/>
    <n v="647491"/>
    <n v="587088"/>
    <n v="380790"/>
    <n v="206637"/>
    <n v="77028"/>
    <n v="4622427"/>
    <n v="0"/>
    <n v="0"/>
    <n v="0"/>
    <n v="2.5529655247535537E-5"/>
    <n v="6.3321343462689061E-5"/>
    <n v="9.8792685253318077E-5"/>
    <n v="4.3856193702565717E-4"/>
    <n v="1.2630845395548715E-3"/>
    <n v="4.4788907929584048E-3"/>
    <n v="1.1515293140156826E-2"/>
  </r>
  <r>
    <x v="6"/>
    <n v="0"/>
    <n v="0"/>
    <n v="0"/>
    <n v="0"/>
    <n v="0"/>
    <n v="102"/>
    <n v="186"/>
    <n v="308"/>
    <n v="381"/>
    <n v="977"/>
    <n v="2.0668246507658675E-4"/>
    <n v="900304"/>
    <n v="652928"/>
    <n v="610981"/>
    <n v="595042"/>
    <n v="652441"/>
    <n v="610372"/>
    <n v="408053"/>
    <n v="216653"/>
    <n v="80086"/>
    <n v="4727058"/>
    <n v="0"/>
    <n v="0"/>
    <n v="0"/>
    <n v="0"/>
    <n v="0"/>
    <n v="1.6711120431474577E-4"/>
    <n v="4.5582314062143887E-4"/>
    <n v="1.4216281334668802E-3"/>
    <n v="4.757385810253977E-3"/>
    <n v="1.2199385660415054E-2"/>
  </r>
  <r>
    <x v="7"/>
    <n v="0"/>
    <n v="0"/>
    <n v="0"/>
    <n v="0"/>
    <n v="12"/>
    <n v="106"/>
    <n v="191"/>
    <n v="277"/>
    <n v="289"/>
    <n v="875"/>
    <n v="1.7714149900982962E-4"/>
    <n v="929083"/>
    <n v="674001"/>
    <n v="635804"/>
    <n v="619380"/>
    <n v="670538"/>
    <n v="644268"/>
    <n v="447755"/>
    <n v="232427"/>
    <n v="85792"/>
    <n v="4939554"/>
    <n v="0"/>
    <n v="0"/>
    <n v="0"/>
    <n v="0"/>
    <n v="1.7896077478084762E-5"/>
    <n v="1.6452780519907864E-4"/>
    <n v="4.2657256758718494E-4"/>
    <n v="1.1917720402534989E-3"/>
    <n v="3.3686124580380454E-3"/>
    <n v="1.0199086161879896E-2"/>
  </r>
  <r>
    <x v="8"/>
    <n v="0"/>
    <n v="0"/>
    <n v="0"/>
    <n v="0"/>
    <n v="10"/>
    <n v="94"/>
    <n v="227"/>
    <n v="338"/>
    <n v="375"/>
    <n v="1044"/>
    <n v="2.1924887519446788E-4"/>
    <n v="890185"/>
    <n v="650293"/>
    <n v="614519"/>
    <n v="590164"/>
    <n v="637686"/>
    <n v="627460"/>
    <n v="443258"/>
    <n v="225993"/>
    <n v="82154"/>
    <n v="4761712"/>
    <n v="0"/>
    <n v="0"/>
    <n v="0"/>
    <n v="0"/>
    <n v="1.5681699143465592E-5"/>
    <n v="1.4981034647626939E-4"/>
    <n v="5.1211709658934522E-4"/>
    <n v="1.4956215458000913E-3"/>
    <n v="4.5645981936363418E-3"/>
    <n v="1.2707841371083575E-2"/>
  </r>
  <r>
    <x v="9"/>
    <n v="0"/>
    <n v="0"/>
    <n v="0"/>
    <n v="0"/>
    <n v="0"/>
    <n v="0"/>
    <n v="0"/>
    <n v="0"/>
    <n v="0"/>
    <n v="0"/>
    <n v="0"/>
    <n v="161191"/>
    <n v="121294"/>
    <n v="102702"/>
    <n v="102963"/>
    <n v="114658"/>
    <n v="77423"/>
    <n v="33478"/>
    <n v="16098"/>
    <n v="5240"/>
    <n v="734628"/>
    <n v="0"/>
    <n v="0"/>
    <n v="0"/>
    <n v="0"/>
    <n v="0"/>
    <n v="0"/>
    <n v="0"/>
    <n v="0"/>
    <n v="0"/>
    <n v="0"/>
  </r>
  <r>
    <x v="10"/>
    <n v="0"/>
    <n v="0"/>
    <n v="0"/>
    <n v="0"/>
    <n v="0"/>
    <n v="0"/>
    <n v="0"/>
    <n v="0"/>
    <n v="0"/>
    <n v="0"/>
    <n v="0"/>
    <n v="154466"/>
    <n v="110410"/>
    <n v="94658"/>
    <n v="97169"/>
    <n v="111615"/>
    <n v="80037"/>
    <n v="33815"/>
    <n v="15442"/>
    <n v="5011"/>
    <n v="702506"/>
    <n v="0"/>
    <n v="0"/>
    <n v="0"/>
    <n v="0"/>
    <n v="0"/>
    <n v="0"/>
    <n v="0"/>
    <n v="0"/>
    <n v="0"/>
    <n v="0"/>
  </r>
  <r>
    <x v="11"/>
    <n v="0"/>
    <n v="0"/>
    <n v="0"/>
    <n v="0"/>
    <n v="0"/>
    <n v="0"/>
    <n v="0"/>
    <n v="0"/>
    <n v="0"/>
    <n v="0"/>
    <n v="0"/>
    <n v="147308"/>
    <n v="103423"/>
    <n v="94883"/>
    <n v="91424"/>
    <n v="106783"/>
    <n v="80474"/>
    <n v="33438"/>
    <n v="15401"/>
    <n v="4469"/>
    <n v="677432"/>
    <n v="0"/>
    <n v="0"/>
    <n v="0"/>
    <n v="0"/>
    <n v="0"/>
    <n v="0"/>
    <n v="0"/>
    <n v="0"/>
    <n v="0"/>
    <n v="0"/>
  </r>
  <r>
    <x v="12"/>
    <n v="0"/>
    <n v="0"/>
    <n v="0"/>
    <n v="0"/>
    <n v="0"/>
    <n v="0"/>
    <n v="0"/>
    <n v="0"/>
    <n v="0"/>
    <n v="0"/>
    <n v="0"/>
    <n v="146310"/>
    <n v="103243"/>
    <n v="97754"/>
    <n v="89172"/>
    <n v="103840"/>
    <n v="82275"/>
    <n v="34092"/>
    <n v="14682"/>
    <n v="4488"/>
    <n v="675805"/>
    <n v="0"/>
    <n v="0"/>
    <n v="0"/>
    <n v="0"/>
    <n v="0"/>
    <n v="0"/>
    <n v="0"/>
    <n v="0"/>
    <n v="0"/>
    <n v="0"/>
  </r>
  <r>
    <x v="13"/>
    <n v="0"/>
    <n v="0"/>
    <n v="0"/>
    <n v="0"/>
    <n v="0"/>
    <n v="0"/>
    <n v="0"/>
    <n v="0"/>
    <n v="0"/>
    <n v="0"/>
    <n v="0"/>
    <n v="155890"/>
    <n v="109767"/>
    <n v="106829"/>
    <n v="92445"/>
    <n v="106276"/>
    <n v="89798"/>
    <n v="40321"/>
    <n v="17173"/>
    <n v="5638"/>
    <n v="724271"/>
    <n v="0"/>
    <n v="0"/>
    <n v="0"/>
    <n v="0"/>
    <n v="0"/>
    <n v="0"/>
    <n v="0"/>
    <n v="0"/>
    <n v="0"/>
    <n v="0"/>
  </r>
  <r>
    <x v="14"/>
    <n v="0"/>
    <n v="0"/>
    <n v="0"/>
    <n v="0"/>
    <n v="0"/>
    <n v="0"/>
    <n v="0"/>
    <n v="0"/>
    <n v="0"/>
    <n v="0"/>
    <n v="0"/>
    <n v="137060"/>
    <n v="98191"/>
    <n v="99906"/>
    <n v="82456"/>
    <n v="92261"/>
    <n v="79764"/>
    <n v="37162"/>
    <n v="15517"/>
    <n v="5566"/>
    <n v="647536"/>
    <n v="0"/>
    <n v="0"/>
    <n v="0"/>
    <n v="0"/>
    <n v="0"/>
    <n v="0"/>
    <n v="0"/>
    <n v="0"/>
    <n v="0"/>
    <n v="0"/>
  </r>
  <r>
    <x v="15"/>
    <n v="0"/>
    <n v="0"/>
    <n v="0"/>
    <n v="0"/>
    <n v="0"/>
    <n v="0"/>
    <n v="0"/>
    <n v="0"/>
    <n v="0"/>
    <n v="0"/>
    <n v="0"/>
    <n v="148418"/>
    <n v="106174"/>
    <n v="108430"/>
    <n v="87363"/>
    <n v="96761"/>
    <n v="89329"/>
    <n v="44177"/>
    <n v="18067"/>
    <n v="6497"/>
    <n v="705215"/>
    <n v="0"/>
    <n v="0"/>
    <n v="0"/>
    <n v="0"/>
    <n v="0"/>
    <n v="0"/>
    <n v="0"/>
    <n v="0"/>
    <n v="0"/>
    <n v="0"/>
  </r>
  <r>
    <x v="16"/>
    <n v="0"/>
    <n v="0"/>
    <n v="0"/>
    <n v="0"/>
    <n v="0"/>
    <n v="0"/>
    <n v="0"/>
    <n v="0"/>
    <n v="0"/>
    <n v="0"/>
    <n v="0"/>
    <n v="151681"/>
    <n v="105916"/>
    <n v="111529"/>
    <n v="90152"/>
    <n v="97778"/>
    <n v="94821"/>
    <n v="49570"/>
    <n v="19226"/>
    <n v="7466"/>
    <n v="728682"/>
    <n v="0"/>
    <n v="0"/>
    <n v="0"/>
    <n v="0"/>
    <n v="0"/>
    <n v="0"/>
    <n v="0"/>
    <n v="0"/>
    <n v="0"/>
    <n v="0"/>
  </r>
  <r>
    <x v="17"/>
    <n v="0"/>
    <n v="0"/>
    <n v="0"/>
    <n v="0"/>
    <n v="0"/>
    <n v="0"/>
    <n v="0"/>
    <n v="0"/>
    <n v="0"/>
    <n v="0"/>
    <n v="0"/>
    <n v="152920"/>
    <n v="105060"/>
    <n v="114406"/>
    <n v="90822"/>
    <n v="94719"/>
    <n v="93754"/>
    <n v="52637"/>
    <n v="20247"/>
    <n v="7051"/>
    <n v="731616"/>
    <n v="0"/>
    <n v="0"/>
    <n v="0"/>
    <n v="0"/>
    <n v="0"/>
    <n v="0"/>
    <n v="0"/>
    <n v="0"/>
    <n v="0"/>
    <n v="0"/>
  </r>
  <r>
    <x v="18"/>
    <n v="0"/>
    <n v="0"/>
    <n v="0"/>
    <n v="10"/>
    <n v="32"/>
    <n v="27"/>
    <n v="151"/>
    <n v="278"/>
    <n v="350"/>
    <n v="848"/>
    <n v="1.3407400790372602E-4"/>
    <n v="1400749"/>
    <n v="858306"/>
    <n v="919458"/>
    <n v="858827"/>
    <n v="819785"/>
    <n v="651776"/>
    <n v="422657"/>
    <n v="294834"/>
    <n v="96567"/>
    <n v="6324865"/>
    <n v="0"/>
    <n v="0"/>
    <n v="0"/>
    <n v="1.1643788562772247E-5"/>
    <n v="3.9034624932146842E-5"/>
    <n v="4.142527494108405E-5"/>
    <n v="3.5726369136202641E-4"/>
    <n v="9.4290346432229658E-4"/>
    <n v="3.6244265639400622E-3"/>
    <n v="8.7814677892033514E-3"/>
  </r>
  <r>
    <x v="19"/>
    <n v="0"/>
    <n v="0"/>
    <n v="0"/>
    <n v="0"/>
    <n v="0"/>
    <n v="26"/>
    <n v="57"/>
    <n v="208"/>
    <n v="295"/>
    <n v="586"/>
    <n v="9.3201981098765466E-5"/>
    <n v="1349386"/>
    <n v="889392"/>
    <n v="856180"/>
    <n v="833850"/>
    <n v="823423"/>
    <n v="688894"/>
    <n v="463952"/>
    <n v="279254"/>
    <n v="95231"/>
    <n v="6287420"/>
    <n v="0"/>
    <n v="0"/>
    <n v="0"/>
    <n v="0"/>
    <n v="0"/>
    <n v="3.7741655465136869E-5"/>
    <n v="1.2285753698658482E-4"/>
    <n v="7.4484161372800385E-4"/>
    <n v="3.0977307809431803E-3"/>
    <n v="6.1534584326532324E-3"/>
  </r>
  <r>
    <x v="20"/>
    <n v="0"/>
    <n v="0"/>
    <n v="0"/>
    <n v="0"/>
    <n v="10"/>
    <n v="0"/>
    <n v="65"/>
    <n v="188"/>
    <n v="269"/>
    <n v="532"/>
    <n v="8.4390247152384357E-5"/>
    <n v="1336481"/>
    <n v="892591"/>
    <n v="856796"/>
    <n v="825215"/>
    <n v="825702"/>
    <n v="702904"/>
    <n v="479824"/>
    <n v="282414"/>
    <n v="97634"/>
    <n v="6304046"/>
    <n v="0"/>
    <n v="0"/>
    <n v="0"/>
    <n v="0"/>
    <n v="1.2110906840482402E-5"/>
    <n v="0"/>
    <n v="1.3546633765714096E-4"/>
    <n v="6.6568937800533972E-4"/>
    <n v="2.7551877419751316E-3"/>
    <n v="5.4489214822705202E-3"/>
  </r>
  <r>
    <x v="21"/>
    <n v="0"/>
    <n v="0"/>
    <n v="0"/>
    <n v="0"/>
    <n v="0"/>
    <n v="11"/>
    <n v="35"/>
    <n v="199"/>
    <n v="273"/>
    <n v="518"/>
    <n v="8.0150658480984105E-5"/>
    <n v="1366845"/>
    <n v="913166"/>
    <n v="872688"/>
    <n v="833065"/>
    <n v="840804"/>
    <n v="732410"/>
    <n v="504675"/>
    <n v="285555"/>
    <n v="104702"/>
    <n v="6462829"/>
    <n v="0"/>
    <n v="0"/>
    <n v="0"/>
    <n v="0"/>
    <n v="0"/>
    <n v="1.5018910173263608E-5"/>
    <n v="6.935156288700649E-5"/>
    <n v="6.9688851534730617E-4"/>
    <n v="2.6074000496647629E-3"/>
    <n v="4.9473744532100633E-3"/>
  </r>
  <r>
    <x v="22"/>
    <n v="0"/>
    <n v="0"/>
    <n v="0"/>
    <n v="0"/>
    <n v="0"/>
    <n v="10"/>
    <n v="48"/>
    <n v="187"/>
    <n v="348"/>
    <n v="593"/>
    <n v="9.0977697270101432E-5"/>
    <n v="1360547"/>
    <n v="921846"/>
    <n v="870088"/>
    <n v="834821"/>
    <n v="844304"/>
    <n v="752309"/>
    <n v="531488"/>
    <n v="293289"/>
    <n v="107786"/>
    <n v="6518081"/>
    <n v="0"/>
    <n v="0"/>
    <n v="0"/>
    <n v="0"/>
    <n v="0"/>
    <n v="1.3292410432415404E-5"/>
    <n v="9.0312481184899758E-5"/>
    <n v="6.3759636399592209E-4"/>
    <n v="3.2286196723136586E-3"/>
    <n v="5.5016421427643665E-3"/>
  </r>
  <r>
    <x v="23"/>
    <n v="0"/>
    <n v="0"/>
    <n v="0"/>
    <n v="10"/>
    <n v="15"/>
    <n v="33"/>
    <n v="109"/>
    <n v="174"/>
    <n v="270"/>
    <n v="611"/>
    <n v="9.3248446215334009E-5"/>
    <n v="1348077"/>
    <n v="923683"/>
    <n v="874116"/>
    <n v="826591"/>
    <n v="840884"/>
    <n v="764092"/>
    <n v="556749"/>
    <n v="300493"/>
    <n v="113770"/>
    <n v="6552388"/>
    <n v="0"/>
    <n v="0"/>
    <n v="0"/>
    <n v="1.2097881539963537E-5"/>
    <n v="1.783837009623206E-5"/>
    <n v="4.3188516566067963E-5"/>
    <n v="1.957794266357012E-4"/>
    <n v="5.7904843041268843E-4"/>
    <n v="2.3732091060912367E-3"/>
    <n v="5.3704843104509098E-3"/>
  </r>
  <r>
    <x v="24"/>
    <n v="0"/>
    <n v="0"/>
    <n v="0"/>
    <n v="0"/>
    <n v="0"/>
    <n v="12"/>
    <n v="72"/>
    <n v="203"/>
    <n v="321"/>
    <n v="608"/>
    <n v="9.3212490289726801E-5"/>
    <n v="1317700"/>
    <n v="916343"/>
    <n v="873997"/>
    <n v="823282"/>
    <n v="824480"/>
    <n v="767757"/>
    <n v="581229"/>
    <n v="309296"/>
    <n v="119063"/>
    <n v="6522731"/>
    <n v="0"/>
    <n v="0"/>
    <n v="0"/>
    <n v="0"/>
    <n v="0"/>
    <n v="1.5629945412415647E-5"/>
    <n v="1.2387544324182035E-4"/>
    <n v="6.5632921214629357E-4"/>
    <n v="2.6960516701242201E-3"/>
    <n v="5.1065402350016376E-3"/>
  </r>
  <r>
    <x v="25"/>
    <n v="0"/>
    <n v="0"/>
    <n v="0"/>
    <n v="0"/>
    <n v="23"/>
    <n v="70"/>
    <n v="137"/>
    <n v="213"/>
    <n v="299"/>
    <n v="742"/>
    <n v="1.1335239242292725E-4"/>
    <n v="1325557"/>
    <n v="924842"/>
    <n v="883723"/>
    <n v="817904"/>
    <n v="822772"/>
    <n v="761319"/>
    <n v="587134"/>
    <n v="308297"/>
    <n v="116430"/>
    <n v="6545958"/>
    <n v="0"/>
    <n v="0"/>
    <n v="0"/>
    <n v="0"/>
    <n v="2.7954281380503957E-5"/>
    <n v="9.1945688995020489E-5"/>
    <n v="2.3333685325666712E-4"/>
    <n v="6.9089222405667265E-4"/>
    <n v="2.5680666494889634E-3"/>
    <n v="6.3729279395344845E-3"/>
  </r>
  <r>
    <x v="26"/>
    <n v="0"/>
    <n v="0"/>
    <n v="0"/>
    <n v="0"/>
    <n v="0"/>
    <n v="30"/>
    <n v="124"/>
    <n v="203"/>
    <n v="339"/>
    <n v="696"/>
    <n v="1.0322732213643182E-4"/>
    <n v="1334265"/>
    <n v="936681"/>
    <n v="909225"/>
    <n v="834243"/>
    <n v="833583"/>
    <n v="801636"/>
    <n v="637694"/>
    <n v="331749"/>
    <n v="123325"/>
    <n v="6742401"/>
    <n v="0"/>
    <n v="0"/>
    <n v="0"/>
    <n v="0"/>
    <n v="0"/>
    <n v="3.7423469005882969E-5"/>
    <n v="1.9445062992595193E-4"/>
    <n v="6.1190840062818577E-4"/>
    <n v="2.7488343807013987E-3"/>
    <n v="5.6436245692276501E-3"/>
  </r>
  <r>
    <x v="27"/>
    <n v="0"/>
    <n v="0"/>
    <n v="0"/>
    <n v="0"/>
    <n v="0"/>
    <n v="10"/>
    <n v="12"/>
    <n v="198"/>
    <n v="288"/>
    <n v="508"/>
    <n v="1.7864967572270475E-4"/>
    <n v="582060"/>
    <n v="391800"/>
    <n v="377694"/>
    <n v="375806"/>
    <n v="394376"/>
    <n v="323353"/>
    <n v="211230"/>
    <n v="137599"/>
    <n v="51395"/>
    <n v="2843554"/>
    <n v="0"/>
    <n v="0"/>
    <n v="0"/>
    <n v="0"/>
    <n v="0"/>
    <n v="3.0925953988365659E-5"/>
    <n v="5.6810112199971597E-5"/>
    <n v="1.4389639459589096E-3"/>
    <n v="5.6036579433797066E-3"/>
    <n v="9.8842299834614265E-3"/>
  </r>
  <r>
    <x v="28"/>
    <n v="0"/>
    <n v="0"/>
    <n v="0"/>
    <n v="0"/>
    <n v="0"/>
    <n v="0"/>
    <n v="26"/>
    <n v="173"/>
    <n v="263"/>
    <n v="462"/>
    <n v="1.5189069393334759E-4"/>
    <n v="614855"/>
    <n v="423370"/>
    <n v="386474"/>
    <n v="395140"/>
    <n v="425148"/>
    <n v="360633"/>
    <n v="240601"/>
    <n v="142091"/>
    <n v="53409"/>
    <n v="3041661"/>
    <n v="0"/>
    <n v="0"/>
    <n v="0"/>
    <n v="0"/>
    <n v="0"/>
    <n v="0"/>
    <n v="1.080627262563331E-4"/>
    <n v="1.2175296113054309E-3"/>
    <n v="4.9242637008743845E-3"/>
    <n v="8.6502274897489184E-3"/>
  </r>
  <r>
    <x v="29"/>
    <n v="0"/>
    <n v="0"/>
    <n v="0"/>
    <n v="0"/>
    <n v="0"/>
    <n v="11"/>
    <n v="33"/>
    <n v="187"/>
    <n v="343"/>
    <n v="574"/>
    <n v="1.9318767745331523E-4"/>
    <n v="602607"/>
    <n v="413010"/>
    <n v="382855"/>
    <n v="381658"/>
    <n v="412796"/>
    <n v="353581"/>
    <n v="234666"/>
    <n v="137711"/>
    <n v="51658"/>
    <n v="2971204"/>
    <n v="0"/>
    <n v="0"/>
    <n v="0"/>
    <n v="0"/>
    <n v="0"/>
    <n v="3.1110268934133906E-5"/>
    <n v="1.4062539950397587E-4"/>
    <n v="1.3579162158433241E-3"/>
    <n v="6.6398234542568435E-3"/>
    <n v="1.1111541290797167E-2"/>
  </r>
  <r>
    <x v="30"/>
    <n v="0"/>
    <n v="0"/>
    <n v="0"/>
    <n v="0"/>
    <n v="0"/>
    <n v="10"/>
    <n v="35"/>
    <n v="148"/>
    <n v="353"/>
    <n v="546"/>
    <n v="1.7824578722937489E-4"/>
    <n v="614366"/>
    <n v="418005"/>
    <n v="391036"/>
    <n v="387438"/>
    <n v="426073"/>
    <n v="377369"/>
    <n v="251004"/>
    <n v="144374"/>
    <n v="53395"/>
    <n v="3063186"/>
    <n v="0"/>
    <n v="0"/>
    <n v="0"/>
    <n v="0"/>
    <n v="0"/>
    <n v="2.6499261995553424E-5"/>
    <n v="1.3944000892416057E-4"/>
    <n v="1.0251153254741158E-3"/>
    <n v="6.6111059087929584E-3"/>
    <n v="1.0225676561475794E-2"/>
  </r>
  <r>
    <x v="31"/>
    <n v="0"/>
    <n v="0"/>
    <n v="0"/>
    <n v="0"/>
    <n v="0"/>
    <n v="0"/>
    <n v="105"/>
    <n v="179"/>
    <n v="335"/>
    <n v="619"/>
    <n v="2.0364970539882277E-4"/>
    <n v="611550"/>
    <n v="417462"/>
    <n v="394157"/>
    <n v="381015"/>
    <n v="416717"/>
    <n v="372294"/>
    <n v="250174"/>
    <n v="141745"/>
    <n v="53802"/>
    <n v="3039533"/>
    <n v="0"/>
    <n v="0"/>
    <n v="0"/>
    <n v="0"/>
    <n v="0"/>
    <n v="0"/>
    <n v="4.1970788331321398E-4"/>
    <n v="1.2628311404282338E-3"/>
    <n v="6.2265343295788258E-3"/>
    <n v="1.1505148507490428E-2"/>
  </r>
  <r>
    <x v="32"/>
    <n v="0"/>
    <n v="0"/>
    <n v="0"/>
    <n v="0"/>
    <n v="10"/>
    <n v="33"/>
    <n v="55"/>
    <n v="170"/>
    <n v="260"/>
    <n v="528"/>
    <n v="1.7877815290340122E-4"/>
    <n v="598805"/>
    <n v="406388"/>
    <n v="383399"/>
    <n v="368468"/>
    <n v="397405"/>
    <n v="363030"/>
    <n v="248654"/>
    <n v="136224"/>
    <n v="51220"/>
    <n v="2953381"/>
    <n v="0"/>
    <n v="0"/>
    <n v="0"/>
    <n v="0"/>
    <n v="2.5163246562071439E-5"/>
    <n v="9.09015783819519E-5"/>
    <n v="2.2119089176124253E-4"/>
    <n v="1.2479445618980502E-3"/>
    <n v="5.076142131979695E-3"/>
    <n v="1.0308473252635689E-2"/>
  </r>
  <r>
    <x v="33"/>
    <n v="0"/>
    <n v="0"/>
    <n v="0"/>
    <n v="0"/>
    <n v="0"/>
    <n v="0"/>
    <n v="75"/>
    <n v="178"/>
    <n v="268"/>
    <n v="521"/>
    <n v="1.6806603414482453E-4"/>
    <n v="613476"/>
    <n v="420884"/>
    <n v="402624"/>
    <n v="382224"/>
    <n v="409135"/>
    <n v="389169"/>
    <n v="276441"/>
    <n v="148363"/>
    <n v="57186"/>
    <n v="3099972"/>
    <n v="0"/>
    <n v="0"/>
    <n v="0"/>
    <n v="0"/>
    <n v="0"/>
    <n v="0"/>
    <n v="2.7130563121968162E-4"/>
    <n v="1.1997600479904018E-3"/>
    <n v="4.6864617214003425E-3"/>
    <n v="9.110621480782009E-3"/>
  </r>
  <r>
    <x v="34"/>
    <n v="0"/>
    <n v="0"/>
    <n v="0"/>
    <n v="0"/>
    <n v="0"/>
    <n v="0"/>
    <n v="88"/>
    <n v="164"/>
    <n v="239"/>
    <n v="491"/>
    <n v="1.5929973006644519E-4"/>
    <n v="608276"/>
    <n v="426132"/>
    <n v="400673"/>
    <n v="380202"/>
    <n v="401267"/>
    <n v="385225"/>
    <n v="277137"/>
    <n v="145822"/>
    <n v="57302"/>
    <n v="3082240"/>
    <n v="0"/>
    <n v="0"/>
    <n v="0"/>
    <n v="0"/>
    <n v="0"/>
    <n v="0"/>
    <n v="3.175324839339388E-4"/>
    <n v="1.1246588306291232E-3"/>
    <n v="4.1708840878154343E-3"/>
    <n v="8.5686363477714567E-3"/>
  </r>
  <r>
    <x v="35"/>
    <n v="0"/>
    <n v="0"/>
    <n v="0"/>
    <n v="0"/>
    <n v="0"/>
    <n v="11"/>
    <n v="89"/>
    <n v="220"/>
    <n v="240"/>
    <n v="560"/>
    <n v="1.7810787103209058E-4"/>
    <n v="622073"/>
    <n v="430904"/>
    <n v="411178"/>
    <n v="389361"/>
    <n v="401397"/>
    <n v="393915"/>
    <n v="289374"/>
    <n v="148419"/>
    <n v="57541"/>
    <n v="3144162"/>
    <n v="0"/>
    <n v="0"/>
    <n v="0"/>
    <n v="0"/>
    <n v="0"/>
    <n v="2.7924806112993921E-5"/>
    <n v="3.0756045809229578E-4"/>
    <n v="1.4822900033014642E-3"/>
    <n v="4.1709389826384662E-3"/>
    <n v="9.7321909594897549E-3"/>
  </r>
  <r>
    <x v="36"/>
    <n v="10"/>
    <n v="11"/>
    <n v="93"/>
    <n v="168"/>
    <n v="346"/>
    <n v="436"/>
    <n v="708"/>
    <n v="1633"/>
    <n v="2856"/>
    <n v="6261"/>
    <n v="1.7234129014618234E-4"/>
    <n v="7829844"/>
    <n v="5282085"/>
    <n v="5291272"/>
    <n v="5353473"/>
    <n v="5067791"/>
    <n v="3565301"/>
    <n v="2054752"/>
    <n v="1376970"/>
    <n v="543960"/>
    <n v="36329077"/>
    <n v="1.2771646535997396E-6"/>
    <n v="2.0825109781459406E-6"/>
    <n v="1.7576114023244316E-5"/>
    <n v="3.1381497581102958E-5"/>
    <n v="6.8274323072912827E-5"/>
    <n v="1.2228981508153168E-4"/>
    <n v="3.4456713024248183E-4"/>
    <n v="1.1859372390102907E-3"/>
    <n v="5.2503860577983678E-3"/>
    <n v="1.1510037502757555E-2"/>
  </r>
  <r>
    <x v="37"/>
    <n v="0"/>
    <n v="0"/>
    <n v="0"/>
    <n v="27"/>
    <n v="125"/>
    <n v="351"/>
    <n v="695"/>
    <n v="1579"/>
    <n v="2955"/>
    <n v="5732"/>
    <n v="1.5752147597293214E-4"/>
    <n v="7605018"/>
    <n v="5478725"/>
    <n v="5214200"/>
    <n v="5246791"/>
    <n v="5104320"/>
    <n v="3730651"/>
    <n v="2113251"/>
    <n v="1351940"/>
    <n v="555560"/>
    <n v="36388689"/>
    <n v="0"/>
    <n v="0"/>
    <n v="0"/>
    <n v="5.1460025756695855E-6"/>
    <n v="2.4489060247006459E-5"/>
    <n v="9.4085455862797141E-5"/>
    <n v="3.2887716603470198E-4"/>
    <n v="1.1679512404396645E-3"/>
    <n v="5.3189574483404134E-3"/>
    <n v="1.0317517459860322E-2"/>
  </r>
  <r>
    <x v="38"/>
    <n v="0"/>
    <n v="0"/>
    <n v="13"/>
    <n v="40"/>
    <n v="211"/>
    <n v="444"/>
    <n v="671"/>
    <n v="1617"/>
    <n v="3050"/>
    <n v="6046"/>
    <n v="1.6346396084694772E-4"/>
    <n v="7633165"/>
    <n v="5558875"/>
    <n v="5287964"/>
    <n v="5241873"/>
    <n v="5203085"/>
    <n v="3913561"/>
    <n v="2221496"/>
    <n v="1381366"/>
    <n v="582308"/>
    <n v="36986746"/>
    <n v="0"/>
    <n v="0"/>
    <n v="2.458413105686801E-6"/>
    <n v="7.6308601906227038E-6"/>
    <n v="4.0552864310308214E-5"/>
    <n v="1.13451662054073E-4"/>
    <n v="3.0204870951827054E-4"/>
    <n v="1.1705804254629113E-3"/>
    <n v="5.2377779456919708E-3"/>
    <n v="1.0382821462181526E-2"/>
  </r>
  <r>
    <x v="39"/>
    <n v="0"/>
    <n v="0"/>
    <n v="0"/>
    <n v="0"/>
    <n v="151"/>
    <n v="412"/>
    <n v="738"/>
    <n v="1443"/>
    <n v="2938"/>
    <n v="5682"/>
    <n v="1.5216169630566023E-4"/>
    <n v="7626257"/>
    <n v="5593674"/>
    <n v="5343851"/>
    <n v="5201624"/>
    <n v="5222277"/>
    <n v="4050266"/>
    <n v="2307168"/>
    <n v="1393426"/>
    <n v="614605"/>
    <n v="37341855"/>
    <n v="0"/>
    <n v="0"/>
    <n v="0"/>
    <n v="0"/>
    <n v="2.8914590321424926E-5"/>
    <n v="1.0172171408001351E-4"/>
    <n v="3.1987267507177633E-4"/>
    <n v="1.0355770597075124E-3"/>
    <n v="4.7803060502273819E-3"/>
    <n v="9.244962211501697E-3"/>
  </r>
  <r>
    <x v="40"/>
    <n v="0"/>
    <n v="0"/>
    <n v="11"/>
    <n v="22"/>
    <n v="159"/>
    <n v="501"/>
    <n v="828"/>
    <n v="1602"/>
    <n v="3264"/>
    <n v="6387"/>
    <n v="1.6983568749563411E-4"/>
    <n v="7600027"/>
    <n v="5597486"/>
    <n v="5417262"/>
    <n v="5167788"/>
    <n v="5231353"/>
    <n v="4177177"/>
    <n v="2422923"/>
    <n v="1392900"/>
    <n v="627499"/>
    <n v="37606937"/>
    <n v="0"/>
    <n v="0"/>
    <n v="2.0305460581378562E-6"/>
    <n v="4.2571405792962093E-6"/>
    <n v="3.0393666800921291E-5"/>
    <n v="1.1993746015550693E-4"/>
    <n v="3.417359940864815E-4"/>
    <n v="1.1501184578936033E-3"/>
    <n v="5.20160191490345E-3"/>
    <n v="1.0178502276497652E-2"/>
  </r>
  <r>
    <x v="41"/>
    <n v="0"/>
    <n v="0"/>
    <n v="27"/>
    <n v="84"/>
    <n v="248"/>
    <n v="589"/>
    <n v="800"/>
    <n v="1450"/>
    <n v="2638"/>
    <n v="5836"/>
    <n v="1.5314708468018226E-4"/>
    <n v="7614748"/>
    <n v="5604586"/>
    <n v="5521304"/>
    <n v="5176200"/>
    <n v="5248354"/>
    <n v="4314749"/>
    <n v="2551854"/>
    <n v="1417003"/>
    <n v="652684"/>
    <n v="38107157"/>
    <n v="0"/>
    <n v="0"/>
    <n v="4.8901491386817321E-6"/>
    <n v="1.6228121015416713E-5"/>
    <n v="4.7252910150496711E-5"/>
    <n v="1.3650851996257487E-4"/>
    <n v="3.13497559029631E-4"/>
    <n v="1.0232864715177031E-3"/>
    <n v="4.0417721286257974E-3"/>
    <n v="8.9415398569598764E-3"/>
  </r>
  <r>
    <x v="42"/>
    <n v="0"/>
    <n v="0"/>
    <n v="0"/>
    <n v="14"/>
    <n v="165"/>
    <n v="441"/>
    <n v="869"/>
    <n v="1537"/>
    <n v="3017"/>
    <n v="6043"/>
    <n v="1.5617830574527858E-4"/>
    <n v="7636300"/>
    <n v="5609049"/>
    <n v="5651300"/>
    <n v="5209109"/>
    <n v="5282258"/>
    <n v="4452948"/>
    <n v="2704570"/>
    <n v="1454990"/>
    <n v="665942"/>
    <n v="38692954"/>
    <n v="0"/>
    <n v="0"/>
    <n v="0"/>
    <n v="2.6875997411457508E-6"/>
    <n v="3.123664160289028E-5"/>
    <n v="9.9035515348483752E-5"/>
    <n v="3.2130800829706754E-4"/>
    <n v="1.0563646485542855E-3"/>
    <n v="4.5304245715092305E-3"/>
    <n v="9.0743638334870001E-3"/>
  </r>
  <r>
    <x v="43"/>
    <n v="0"/>
    <n v="0"/>
    <n v="0"/>
    <n v="49"/>
    <n v="173"/>
    <n v="511"/>
    <n v="921"/>
    <n v="1439"/>
    <n v="2725"/>
    <n v="5818"/>
    <n v="1.4978884355803959E-4"/>
    <n v="7607031"/>
    <n v="5551531"/>
    <n v="5732934"/>
    <n v="5183446"/>
    <n v="5233503"/>
    <n v="4530282"/>
    <n v="2837641"/>
    <n v="1489477"/>
    <n v="679344"/>
    <n v="38841344"/>
    <n v="0"/>
    <n v="0"/>
    <n v="0"/>
    <n v="9.4531707285076379E-6"/>
    <n v="3.3056253144404429E-5"/>
    <n v="1.1279651023931843E-4"/>
    <n v="3.2456536961511338E-4"/>
    <n v="9.6611092349865087E-4"/>
    <n v="4.011222591205634E-3"/>
    <n v="8.5641442332603217E-3"/>
  </r>
  <r>
    <x v="44"/>
    <n v="0"/>
    <n v="0"/>
    <n v="0"/>
    <n v="26"/>
    <n v="158"/>
    <n v="503"/>
    <n v="930"/>
    <n v="1595"/>
    <n v="2985"/>
    <n v="6197"/>
    <n v="1.5988083008723476E-4"/>
    <n v="7530316"/>
    <n v="5411205"/>
    <n v="5792865"/>
    <n v="5157522"/>
    <n v="5179282"/>
    <n v="4573860"/>
    <n v="2930983"/>
    <n v="1498514"/>
    <n v="685572"/>
    <n v="38760119"/>
    <n v="0"/>
    <n v="0"/>
    <n v="0"/>
    <n v="5.0411806289919846E-6"/>
    <n v="3.050615896180204E-5"/>
    <n v="1.0997275823921151E-4"/>
    <n v="3.1729969092280643E-4"/>
    <n v="1.064387786834157E-3"/>
    <n v="4.3540284609056377E-3"/>
    <n v="9.0391672938801466E-3"/>
  </r>
  <r>
    <x v="45"/>
    <n v="0"/>
    <n v="0"/>
    <n v="0"/>
    <n v="0"/>
    <n v="11"/>
    <n v="28"/>
    <n v="10"/>
    <n v="135"/>
    <n v="266"/>
    <n v="450"/>
    <n v="9.243642068924293E-5"/>
    <n v="1002175"/>
    <n v="691213"/>
    <n v="702727"/>
    <n v="714314"/>
    <n v="731141"/>
    <n v="522396"/>
    <n v="271108"/>
    <n v="165376"/>
    <n v="63454"/>
    <n v="4868211"/>
    <n v="0"/>
    <n v="0"/>
    <n v="0"/>
    <n v="0"/>
    <n v="1.5044977644530945E-5"/>
    <n v="5.3599185292383555E-5"/>
    <n v="3.6885669179810262E-5"/>
    <n v="8.1632159442724457E-4"/>
    <n v="4.1920131118605604E-3"/>
    <n v="7.0917515050272642E-3"/>
  </r>
  <r>
    <x v="46"/>
    <n v="0"/>
    <n v="0"/>
    <n v="0"/>
    <n v="0"/>
    <n v="0"/>
    <n v="0"/>
    <n v="0"/>
    <n v="125"/>
    <n v="260"/>
    <n v="385"/>
    <n v="7.8348933589612358E-5"/>
    <n v="1004758"/>
    <n v="689279"/>
    <n v="703632"/>
    <n v="706243"/>
    <n v="734192"/>
    <n v="553282"/>
    <n v="285349"/>
    <n v="168564"/>
    <n v="67424"/>
    <n v="4913915"/>
    <n v="0"/>
    <n v="0"/>
    <n v="0"/>
    <n v="0"/>
    <n v="0"/>
    <n v="0"/>
    <n v="0"/>
    <n v="7.4155810256045179E-4"/>
    <n v="3.8561936402467965E-3"/>
    <n v="5.7101328903654486E-3"/>
  </r>
  <r>
    <x v="47"/>
    <n v="0"/>
    <n v="0"/>
    <n v="0"/>
    <n v="0"/>
    <n v="0"/>
    <n v="0"/>
    <n v="20"/>
    <n v="116"/>
    <n v="272"/>
    <n v="408"/>
    <n v="8.0739047243622358E-5"/>
    <n v="1030132"/>
    <n v="703287"/>
    <n v="724103"/>
    <n v="713069"/>
    <n v="747188"/>
    <n v="583858"/>
    <n v="305322"/>
    <n v="173395"/>
    <n v="70469"/>
    <n v="5053317"/>
    <n v="0"/>
    <n v="0"/>
    <n v="0"/>
    <n v="0"/>
    <n v="0"/>
    <n v="0"/>
    <n v="6.5504614800112663E-5"/>
    <n v="6.689927621903746E-4"/>
    <n v="3.8598532688132372E-3"/>
    <n v="5.7897799032198558E-3"/>
  </r>
  <r>
    <x v="48"/>
    <n v="0"/>
    <n v="0"/>
    <n v="0"/>
    <n v="0"/>
    <n v="0"/>
    <n v="0"/>
    <n v="10"/>
    <n v="111"/>
    <n v="254"/>
    <n v="375"/>
    <n v="7.4921796628678981E-5"/>
    <n v="1013180"/>
    <n v="687479"/>
    <n v="723226"/>
    <n v="696487"/>
    <n v="729751"/>
    <n v="596914"/>
    <n v="316002"/>
    <n v="171612"/>
    <n v="71938"/>
    <n v="5005219"/>
    <n v="0"/>
    <n v="0"/>
    <n v="0"/>
    <n v="0"/>
    <n v="0"/>
    <n v="0"/>
    <n v="3.1645369333105487E-5"/>
    <n v="6.4680791553038252E-4"/>
    <n v="3.5308182045650422E-3"/>
    <n v="5.2128221524090192E-3"/>
  </r>
  <r>
    <x v="49"/>
    <n v="0"/>
    <n v="0"/>
    <n v="0"/>
    <n v="0"/>
    <n v="0"/>
    <n v="22"/>
    <n v="11"/>
    <n v="84"/>
    <n v="280"/>
    <n v="397"/>
    <n v="7.668132496830859E-5"/>
    <n v="1041563"/>
    <n v="706995"/>
    <n v="751551"/>
    <n v="711876"/>
    <n v="740511"/>
    <n v="628670"/>
    <n v="343265"/>
    <n v="177610"/>
    <n v="73988"/>
    <n v="5177271"/>
    <n v="0"/>
    <n v="0"/>
    <n v="0"/>
    <n v="0"/>
    <n v="0"/>
    <n v="3.4994512224219384E-5"/>
    <n v="3.2045212882175581E-5"/>
    <n v="4.729463431113113E-4"/>
    <n v="3.7843974698599774E-3"/>
    <n v="5.3657349840514675E-3"/>
  </r>
  <r>
    <x v="50"/>
    <n v="0"/>
    <n v="0"/>
    <n v="0"/>
    <n v="0"/>
    <n v="0"/>
    <n v="33"/>
    <n v="33"/>
    <n v="108"/>
    <n v="286"/>
    <n v="460"/>
    <n v="8.7275630481051895E-5"/>
    <n v="1052419"/>
    <n v="717746"/>
    <n v="771008"/>
    <n v="719775"/>
    <n v="734713"/>
    <n v="648756"/>
    <n v="364389"/>
    <n v="182117"/>
    <n v="77793"/>
    <n v="5270658"/>
    <n v="0"/>
    <n v="0"/>
    <n v="0"/>
    <n v="0"/>
    <n v="0"/>
    <n v="5.0866581580748387E-5"/>
    <n v="9.0562558145278806E-5"/>
    <n v="5.930253628162116E-4"/>
    <n v="3.6764233285771215E-3"/>
    <n v="5.9131284305785868E-3"/>
  </r>
  <r>
    <x v="51"/>
    <n v="0"/>
    <n v="0"/>
    <n v="0"/>
    <n v="0"/>
    <n v="0"/>
    <n v="0"/>
    <n v="21"/>
    <n v="117"/>
    <n v="302"/>
    <n v="440"/>
    <n v="7.4923548181716167E-5"/>
    <n v="1158912"/>
    <n v="803047"/>
    <n v="856741"/>
    <n v="793310"/>
    <n v="800428"/>
    <n v="725853"/>
    <n v="433053"/>
    <n v="213526"/>
    <n v="87906"/>
    <n v="5872653"/>
    <n v="0"/>
    <n v="0"/>
    <n v="0"/>
    <n v="0"/>
    <n v="0"/>
    <n v="0"/>
    <n v="4.8492909643854215E-5"/>
    <n v="5.4794263930387865E-4"/>
    <n v="3.4354879075375968E-3"/>
    <n v="5.0053466202534527E-3"/>
  </r>
  <r>
    <x v="52"/>
    <n v="0"/>
    <n v="0"/>
    <n v="0"/>
    <n v="0"/>
    <n v="0"/>
    <n v="12"/>
    <n v="25"/>
    <n v="74"/>
    <n v="220"/>
    <n v="331"/>
    <n v="6.1757268559971623E-5"/>
    <n v="1042173"/>
    <n v="723230"/>
    <n v="796746"/>
    <n v="724849"/>
    <n v="718326"/>
    <n v="671572"/>
    <n v="410946"/>
    <n v="193022"/>
    <n v="78786"/>
    <n v="5359693"/>
    <n v="0"/>
    <n v="0"/>
    <n v="0"/>
    <n v="0"/>
    <n v="0"/>
    <n v="1.7868523404787572E-5"/>
    <n v="6.0835243559981119E-5"/>
    <n v="3.83375988229321E-4"/>
    <n v="2.7923742796943621E-3"/>
    <n v="4.2012540299037901E-3"/>
  </r>
  <r>
    <x v="53"/>
    <n v="0"/>
    <n v="0"/>
    <n v="0"/>
    <n v="0"/>
    <n v="0"/>
    <n v="42"/>
    <n v="33"/>
    <n v="65"/>
    <n v="236"/>
    <n v="376"/>
    <n v="6.3563225968958837E-5"/>
    <n v="1145388"/>
    <n v="813882"/>
    <n v="882525"/>
    <n v="790151"/>
    <n v="769123"/>
    <n v="731806"/>
    <n v="468222"/>
    <n v="220490"/>
    <n v="93783"/>
    <n v="5915370"/>
    <n v="0"/>
    <n v="0"/>
    <n v="0"/>
    <n v="0"/>
    <n v="0"/>
    <n v="5.7392259697242168E-5"/>
    <n v="7.0479387982623623E-5"/>
    <n v="2.9479795002040909E-4"/>
    <n v="2.5164475437979166E-3"/>
    <n v="4.0092554087627821E-3"/>
  </r>
  <r>
    <x v="54"/>
    <n v="0"/>
    <n v="0"/>
    <n v="0"/>
    <n v="0"/>
    <n v="0"/>
    <n v="0"/>
    <n v="12"/>
    <n v="170"/>
    <n v="364"/>
    <n v="546"/>
    <n v="1.5624610994403469E-4"/>
    <n v="672044"/>
    <n v="478043"/>
    <n v="403267"/>
    <n v="519801"/>
    <n v="548351"/>
    <n v="397043"/>
    <n v="233949"/>
    <n v="164922"/>
    <n v="77303"/>
    <n v="3494487"/>
    <n v="0"/>
    <n v="0"/>
    <n v="0"/>
    <n v="0"/>
    <n v="0"/>
    <n v="0"/>
    <n v="5.1293230575894747E-5"/>
    <n v="1.0307903129964469E-3"/>
    <n v="4.7087435157755842E-3"/>
    <n v="7.0631152736633767E-3"/>
  </r>
  <r>
    <x v="55"/>
    <n v="0"/>
    <n v="0"/>
    <n v="0"/>
    <n v="0"/>
    <n v="0"/>
    <n v="0"/>
    <n v="20"/>
    <n v="100"/>
    <n v="339"/>
    <n v="459"/>
    <n v="1.294475747193117E-4"/>
    <n v="673365"/>
    <n v="474259"/>
    <n v="410859"/>
    <n v="512568"/>
    <n v="564174"/>
    <n v="419798"/>
    <n v="239998"/>
    <n v="171020"/>
    <n v="80632"/>
    <n v="3545837"/>
    <n v="0"/>
    <n v="0"/>
    <n v="0"/>
    <n v="0"/>
    <n v="0"/>
    <n v="0"/>
    <n v="8.3334027783564863E-5"/>
    <n v="5.8472693252251194E-4"/>
    <n v="4.2042861394979659E-3"/>
    <n v="5.6925290207361845E-3"/>
  </r>
  <r>
    <x v="56"/>
    <n v="0"/>
    <n v="0"/>
    <n v="0"/>
    <n v="0"/>
    <n v="0"/>
    <n v="0"/>
    <n v="0"/>
    <n v="119"/>
    <n v="415"/>
    <n v="534"/>
    <n v="1.5007706204196988E-4"/>
    <n v="666184"/>
    <n v="477079"/>
    <n v="414808"/>
    <n v="497353"/>
    <n v="568459"/>
    <n v="431498"/>
    <n v="248606"/>
    <n v="166615"/>
    <n v="84415"/>
    <n v="3558172"/>
    <n v="0"/>
    <n v="0"/>
    <n v="0"/>
    <n v="0"/>
    <n v="0"/>
    <n v="0"/>
    <n v="0"/>
    <n v="7.1422140863667736E-4"/>
    <n v="4.9161878813007171E-3"/>
    <n v="6.3258899484688741E-3"/>
  </r>
  <r>
    <x v="57"/>
    <n v="0"/>
    <n v="0"/>
    <n v="0"/>
    <n v="0"/>
    <n v="0"/>
    <n v="0"/>
    <n v="0"/>
    <n v="113"/>
    <n v="317"/>
    <n v="430"/>
    <n v="1.2037356115102878E-4"/>
    <n v="658235"/>
    <n v="479178"/>
    <n v="420886"/>
    <n v="485113"/>
    <n v="569389"/>
    <n v="444157"/>
    <n v="258419"/>
    <n v="167108"/>
    <n v="84751"/>
    <n v="3572213"/>
    <n v="0"/>
    <n v="0"/>
    <n v="0"/>
    <n v="0"/>
    <n v="0"/>
    <n v="0"/>
    <n v="0"/>
    <n v="6.7620939751537933E-4"/>
    <n v="3.7403688452053662E-3"/>
    <n v="5.0736864461776261E-3"/>
  </r>
  <r>
    <x v="58"/>
    <n v="0"/>
    <n v="0"/>
    <n v="0"/>
    <n v="0"/>
    <n v="0"/>
    <n v="0"/>
    <n v="11"/>
    <n v="79"/>
    <n v="377"/>
    <n v="467"/>
    <n v="1.3031730170073847E-4"/>
    <n v="654010"/>
    <n v="485144"/>
    <n v="427409"/>
    <n v="469070"/>
    <n v="568018"/>
    <n v="457295"/>
    <n v="269152"/>
    <n v="163768"/>
    <n v="86889"/>
    <n v="3583561"/>
    <n v="0"/>
    <n v="0"/>
    <n v="0"/>
    <n v="0"/>
    <n v="0"/>
    <n v="0"/>
    <n v="4.0869099988110806E-5"/>
    <n v="4.8238972204582093E-4"/>
    <n v="4.3388691318809059E-3"/>
    <n v="5.3746734339214404E-3"/>
  </r>
  <r>
    <x v="59"/>
    <n v="0"/>
    <n v="0"/>
    <n v="0"/>
    <n v="0"/>
    <n v="0"/>
    <n v="0"/>
    <n v="30"/>
    <n v="103"/>
    <n v="364"/>
    <n v="497"/>
    <n v="1.3836098743531903E-4"/>
    <n v="647573"/>
    <n v="489989"/>
    <n v="433441"/>
    <n v="459871"/>
    <n v="564044"/>
    <n v="469398"/>
    <n v="281208"/>
    <n v="163448"/>
    <n v="86810"/>
    <n v="3592053"/>
    <n v="0"/>
    <n v="0"/>
    <n v="0"/>
    <n v="0"/>
    <n v="0"/>
    <n v="0"/>
    <n v="1.066825979346249E-4"/>
    <n v="6.3016983994909701E-4"/>
    <n v="4.1930653150558687E-3"/>
    <n v="5.7251468724801293E-3"/>
  </r>
  <r>
    <x v="60"/>
    <n v="0"/>
    <n v="0"/>
    <n v="0"/>
    <n v="0"/>
    <n v="0"/>
    <n v="0"/>
    <n v="14"/>
    <n v="137"/>
    <n v="397"/>
    <n v="548"/>
    <n v="1.5250936346265274E-4"/>
    <n v="638567"/>
    <n v="494069"/>
    <n v="437346"/>
    <n v="449399"/>
    <n v="555612"/>
    <n v="478011"/>
    <n v="292293"/>
    <n v="162166"/>
    <n v="87957"/>
    <n v="3593222"/>
    <n v="0"/>
    <n v="0"/>
    <n v="0"/>
    <n v="0"/>
    <n v="0"/>
    <n v="0"/>
    <n v="4.7897144303832114E-5"/>
    <n v="8.4481333941763379E-4"/>
    <n v="4.5135691303705219E-3"/>
    <n v="6.2303170867583028E-3"/>
  </r>
  <r>
    <x v="61"/>
    <n v="0"/>
    <n v="0"/>
    <n v="0"/>
    <n v="0"/>
    <n v="0"/>
    <n v="0"/>
    <n v="0"/>
    <n v="92"/>
    <n v="307"/>
    <n v="399"/>
    <n v="1.1118634999456609E-4"/>
    <n v="628543"/>
    <n v="494762"/>
    <n v="438606"/>
    <n v="439967"/>
    <n v="546336"/>
    <n v="488883"/>
    <n v="303526"/>
    <n v="162788"/>
    <n v="87325"/>
    <n v="3588570"/>
    <n v="0"/>
    <n v="0"/>
    <n v="0"/>
    <n v="0"/>
    <n v="0"/>
    <n v="0"/>
    <n v="0"/>
    <n v="5.6515222252254463E-4"/>
    <n v="3.5156026338391067E-3"/>
    <n v="4.5691382765531063E-3"/>
  </r>
  <r>
    <x v="62"/>
    <n v="0"/>
    <n v="0"/>
    <n v="0"/>
    <n v="0"/>
    <n v="0"/>
    <n v="10"/>
    <n v="33"/>
    <n v="105"/>
    <n v="389"/>
    <n v="537"/>
    <n v="1.493958232600116E-4"/>
    <n v="618555"/>
    <n v="495626"/>
    <n v="439239"/>
    <n v="433401"/>
    <n v="535611"/>
    <n v="496289"/>
    <n v="318515"/>
    <n v="167133"/>
    <n v="90109"/>
    <n v="3594478"/>
    <n v="0"/>
    <n v="0"/>
    <n v="0"/>
    <n v="0"/>
    <n v="0"/>
    <n v="2.0149549959801647E-5"/>
    <n v="1.0360579564541702E-4"/>
    <n v="6.2824217838487913E-4"/>
    <n v="4.3169938629881591E-3"/>
    <n v="5.9594491116314683E-3"/>
  </r>
  <r>
    <x v="63"/>
    <n v="0"/>
    <n v="0"/>
    <n v="0"/>
    <n v="0"/>
    <n v="0"/>
    <n v="0"/>
    <n v="0"/>
    <n v="0"/>
    <n v="0"/>
    <n v="0"/>
    <n v="0"/>
    <n v="169437"/>
    <n v="117964"/>
    <n v="112326"/>
    <n v="121307"/>
    <n v="125074"/>
    <n v="99141"/>
    <n v="63094"/>
    <n v="40564"/>
    <n v="15491"/>
    <n v="863832"/>
    <n v="0"/>
    <n v="0"/>
    <n v="0"/>
    <n v="0"/>
    <n v="0"/>
    <n v="0"/>
    <n v="0"/>
    <n v="0"/>
    <n v="0"/>
    <n v="0"/>
  </r>
  <r>
    <x v="64"/>
    <n v="0"/>
    <n v="0"/>
    <n v="0"/>
    <n v="0"/>
    <n v="0"/>
    <n v="0"/>
    <n v="0"/>
    <n v="0"/>
    <n v="10"/>
    <n v="10"/>
    <n v="1.1347157196707509E-5"/>
    <n v="168398"/>
    <n v="125221"/>
    <n v="109915"/>
    <n v="120411"/>
    <n v="130203"/>
    <n v="104766"/>
    <n v="67708"/>
    <n v="39449"/>
    <n v="15623"/>
    <n v="881278"/>
    <n v="0"/>
    <n v="0"/>
    <n v="0"/>
    <n v="0"/>
    <n v="0"/>
    <n v="0"/>
    <n v="0"/>
    <n v="0"/>
    <n v="6.4008193048710233E-4"/>
    <n v="6.4008193048710233E-4"/>
  </r>
  <r>
    <x v="65"/>
    <n v="0"/>
    <n v="0"/>
    <n v="0"/>
    <n v="0"/>
    <n v="0"/>
    <n v="0"/>
    <n v="0"/>
    <n v="0"/>
    <n v="0"/>
    <n v="0"/>
    <n v="0"/>
    <n v="168093"/>
    <n v="126169"/>
    <n v="110709"/>
    <n v="117918"/>
    <n v="131753"/>
    <n v="108786"/>
    <n v="70359"/>
    <n v="40073"/>
    <n v="16151"/>
    <n v="890856"/>
    <n v="0"/>
    <n v="0"/>
    <n v="0"/>
    <n v="0"/>
    <n v="0"/>
    <n v="0"/>
    <n v="0"/>
    <n v="0"/>
    <n v="0"/>
    <n v="0"/>
  </r>
  <r>
    <x v="66"/>
    <n v="0"/>
    <n v="0"/>
    <n v="0"/>
    <n v="0"/>
    <n v="0"/>
    <n v="0"/>
    <n v="0"/>
    <n v="0"/>
    <n v="21"/>
    <n v="21"/>
    <n v="2.3329937531314887E-5"/>
    <n v="169639"/>
    <n v="127042"/>
    <n v="111980"/>
    <n v="115867"/>
    <n v="132334"/>
    <n v="111943"/>
    <n v="73351"/>
    <n v="41219"/>
    <n v="16163"/>
    <n v="900131"/>
    <n v="0"/>
    <n v="0"/>
    <n v="0"/>
    <n v="0"/>
    <n v="0"/>
    <n v="0"/>
    <n v="0"/>
    <n v="0"/>
    <n v="1.2992637505413599E-3"/>
    <n v="1.2992637505413599E-3"/>
  </r>
  <r>
    <x v="67"/>
    <n v="0"/>
    <n v="0"/>
    <n v="0"/>
    <n v="0"/>
    <n v="0"/>
    <n v="0"/>
    <n v="0"/>
    <n v="0"/>
    <n v="10"/>
    <n v="10"/>
    <n v="1.1007808939661796E-5"/>
    <n v="169959"/>
    <n v="127261"/>
    <n v="114392"/>
    <n v="113779"/>
    <n v="132611"/>
    <n v="115011"/>
    <n v="77609"/>
    <n v="41070"/>
    <n v="16718"/>
    <n v="908446"/>
    <n v="0"/>
    <n v="0"/>
    <n v="0"/>
    <n v="0"/>
    <n v="0"/>
    <n v="0"/>
    <n v="0"/>
    <n v="0"/>
    <n v="5.9815767436296205E-4"/>
    <n v="5.9815767436296205E-4"/>
  </r>
  <r>
    <x v="68"/>
    <n v="0"/>
    <n v="0"/>
    <n v="0"/>
    <n v="0"/>
    <n v="0"/>
    <n v="0"/>
    <n v="0"/>
    <n v="11"/>
    <n v="20"/>
    <n v="31"/>
    <n v="3.3803676967701129E-5"/>
    <n v="170130"/>
    <n v="126039"/>
    <n v="117064"/>
    <n v="112275"/>
    <n v="132013"/>
    <n v="118518"/>
    <n v="81245"/>
    <n v="42241"/>
    <n v="17598"/>
    <n v="917060"/>
    <n v="0"/>
    <n v="0"/>
    <n v="0"/>
    <n v="0"/>
    <n v="0"/>
    <n v="0"/>
    <n v="0"/>
    <n v="2.6041050164532091E-4"/>
    <n v="1.1364927832708263E-3"/>
    <n v="1.7615638140697806E-3"/>
  </r>
  <r>
    <x v="69"/>
    <n v="0"/>
    <n v="0"/>
    <n v="0"/>
    <n v="0"/>
    <n v="0"/>
    <n v="0"/>
    <n v="10"/>
    <n v="0"/>
    <n v="42"/>
    <n v="52"/>
    <n v="5.612798908526489E-5"/>
    <n v="169281"/>
    <n v="125758"/>
    <n v="120034"/>
    <n v="111329"/>
    <n v="131079"/>
    <n v="121254"/>
    <n v="85954"/>
    <n v="43807"/>
    <n v="17789"/>
    <n v="926454"/>
    <n v="0"/>
    <n v="0"/>
    <n v="0"/>
    <n v="0"/>
    <n v="0"/>
    <n v="0"/>
    <n v="1.1634129883426018E-4"/>
    <n v="0"/>
    <n v="2.3610096126819944E-3"/>
    <n v="2.9231547585586598E-3"/>
  </r>
  <r>
    <x v="70"/>
    <n v="0"/>
    <n v="0"/>
    <n v="0"/>
    <n v="0"/>
    <n v="0"/>
    <n v="0"/>
    <n v="0"/>
    <n v="0"/>
    <n v="0"/>
    <n v="0"/>
    <n v="0"/>
    <n v="170199"/>
    <n v="124332"/>
    <n v="122263"/>
    <n v="110396"/>
    <n v="129753"/>
    <n v="124606"/>
    <n v="90857"/>
    <n v="44843"/>
    <n v="17961"/>
    <n v="934695"/>
    <n v="0"/>
    <n v="0"/>
    <n v="0"/>
    <n v="0"/>
    <n v="0"/>
    <n v="0"/>
    <n v="0"/>
    <n v="0"/>
    <n v="0"/>
    <n v="0"/>
  </r>
  <r>
    <x v="71"/>
    <n v="0"/>
    <n v="0"/>
    <n v="0"/>
    <n v="0"/>
    <n v="0"/>
    <n v="0"/>
    <n v="0"/>
    <n v="10"/>
    <n v="0"/>
    <n v="10"/>
    <n v="1.0596228590320133E-5"/>
    <n v="169306"/>
    <n v="122886"/>
    <n v="125241"/>
    <n v="110313"/>
    <n v="128392"/>
    <n v="127029"/>
    <n v="95605"/>
    <n v="46641"/>
    <n v="18319"/>
    <n v="943732"/>
    <n v="0"/>
    <n v="0"/>
    <n v="0"/>
    <n v="0"/>
    <n v="0"/>
    <n v="0"/>
    <n v="0"/>
    <n v="2.144036362856714E-4"/>
    <n v="0"/>
    <n v="5.4588132539985811E-4"/>
  </r>
  <r>
    <x v="72"/>
    <n v="0"/>
    <n v="0"/>
    <n v="0"/>
    <n v="0"/>
    <n v="0"/>
    <n v="0"/>
    <n v="0"/>
    <n v="0"/>
    <n v="0"/>
    <n v="0"/>
    <n v="0"/>
    <n v="95326"/>
    <n v="89442"/>
    <n v="105918"/>
    <n v="86500"/>
    <n v="78261"/>
    <n v="64139"/>
    <n v="36483"/>
    <n v="23538"/>
    <n v="10003"/>
    <n v="588433"/>
    <n v="0"/>
    <n v="0"/>
    <n v="0"/>
    <n v="0"/>
    <n v="0"/>
    <n v="0"/>
    <n v="0"/>
    <n v="0"/>
    <n v="0"/>
    <n v="0"/>
  </r>
  <r>
    <x v="73"/>
    <n v="0"/>
    <n v="0"/>
    <n v="0"/>
    <n v="0"/>
    <n v="0"/>
    <n v="0"/>
    <n v="0"/>
    <n v="0"/>
    <n v="0"/>
    <n v="0"/>
    <n v="0"/>
    <n v="85322"/>
    <n v="99932"/>
    <n v="113958"/>
    <n v="81816"/>
    <n v="75387"/>
    <n v="61946"/>
    <n v="35648"/>
    <n v="22207"/>
    <n v="9350"/>
    <n v="584400"/>
    <n v="0"/>
    <n v="0"/>
    <n v="0"/>
    <n v="0"/>
    <n v="0"/>
    <n v="0"/>
    <n v="0"/>
    <n v="0"/>
    <n v="0"/>
    <n v="0"/>
  </r>
  <r>
    <x v="74"/>
    <n v="0"/>
    <n v="0"/>
    <n v="0"/>
    <n v="0"/>
    <n v="0"/>
    <n v="0"/>
    <n v="0"/>
    <n v="0"/>
    <n v="0"/>
    <n v="0"/>
    <n v="0"/>
    <n v="85529"/>
    <n v="100973"/>
    <n v="119385"/>
    <n v="81966"/>
    <n v="75432"/>
    <n v="63553"/>
    <n v="35637"/>
    <n v="21382"/>
    <n v="10097"/>
    <n v="593955"/>
    <n v="0"/>
    <n v="0"/>
    <n v="0"/>
    <n v="0"/>
    <n v="0"/>
    <n v="0"/>
    <n v="0"/>
    <n v="0"/>
    <n v="0"/>
    <n v="0"/>
  </r>
  <r>
    <x v="75"/>
    <n v="0"/>
    <n v="0"/>
    <n v="0"/>
    <n v="0"/>
    <n v="0"/>
    <n v="0"/>
    <n v="0"/>
    <n v="0"/>
    <n v="0"/>
    <n v="0"/>
    <n v="0"/>
    <n v="86623"/>
    <n v="101161"/>
    <n v="125393"/>
    <n v="82383"/>
    <n v="75114"/>
    <n v="64817"/>
    <n v="37557"/>
    <n v="21807"/>
    <n v="10298"/>
    <n v="605759"/>
    <n v="0"/>
    <n v="0"/>
    <n v="0"/>
    <n v="0"/>
    <n v="0"/>
    <n v="0"/>
    <n v="0"/>
    <n v="0"/>
    <n v="0"/>
    <n v="0"/>
  </r>
  <r>
    <x v="76"/>
    <n v="0"/>
    <n v="0"/>
    <n v="0"/>
    <n v="0"/>
    <n v="0"/>
    <n v="0"/>
    <n v="0"/>
    <n v="0"/>
    <n v="0"/>
    <n v="0"/>
    <n v="0"/>
    <n v="88570"/>
    <n v="99719"/>
    <n v="133164"/>
    <n v="84234"/>
    <n v="76183"/>
    <n v="65654"/>
    <n v="38401"/>
    <n v="21678"/>
    <n v="9910"/>
    <n v="619371"/>
    <n v="0"/>
    <n v="0"/>
    <n v="0"/>
    <n v="0"/>
    <n v="0"/>
    <n v="0"/>
    <n v="0"/>
    <n v="0"/>
    <n v="0"/>
    <n v="0"/>
  </r>
  <r>
    <x v="77"/>
    <n v="0"/>
    <n v="0"/>
    <n v="0"/>
    <n v="0"/>
    <n v="0"/>
    <n v="0"/>
    <n v="0"/>
    <n v="0"/>
    <n v="0"/>
    <n v="0"/>
    <n v="0"/>
    <n v="91892"/>
    <n v="98863"/>
    <n v="140056"/>
    <n v="87455"/>
    <n v="76048"/>
    <n v="67810"/>
    <n v="39925"/>
    <n v="21547"/>
    <n v="10140"/>
    <n v="633736"/>
    <n v="0"/>
    <n v="0"/>
    <n v="0"/>
    <n v="0"/>
    <n v="0"/>
    <n v="0"/>
    <n v="0"/>
    <n v="0"/>
    <n v="0"/>
    <n v="0"/>
  </r>
  <r>
    <x v="78"/>
    <n v="0"/>
    <n v="0"/>
    <n v="0"/>
    <n v="0"/>
    <n v="0"/>
    <n v="0"/>
    <n v="0"/>
    <n v="0"/>
    <n v="0"/>
    <n v="0"/>
    <n v="0"/>
    <n v="95180"/>
    <n v="97771"/>
    <n v="145037"/>
    <n v="90000"/>
    <n v="77051"/>
    <n v="68633"/>
    <n v="41439"/>
    <n v="22015"/>
    <n v="10360"/>
    <n v="647484"/>
    <n v="0"/>
    <n v="0"/>
    <n v="0"/>
    <n v="0"/>
    <n v="0"/>
    <n v="0"/>
    <n v="0"/>
    <n v="0"/>
    <n v="0"/>
    <n v="0"/>
  </r>
  <r>
    <x v="79"/>
    <n v="0"/>
    <n v="0"/>
    <n v="0"/>
    <n v="0"/>
    <n v="0"/>
    <n v="0"/>
    <n v="0"/>
    <n v="0"/>
    <n v="0"/>
    <n v="0"/>
    <n v="0"/>
    <n v="99510"/>
    <n v="96875"/>
    <n v="149595"/>
    <n v="92921"/>
    <n v="77105"/>
    <n v="69195"/>
    <n v="42835"/>
    <n v="21747"/>
    <n v="10544"/>
    <n v="659009"/>
    <n v="0"/>
    <n v="0"/>
    <n v="0"/>
    <n v="0"/>
    <n v="0"/>
    <n v="0"/>
    <n v="0"/>
    <n v="0"/>
    <n v="0"/>
    <n v="0"/>
  </r>
  <r>
    <x v="80"/>
    <n v="0"/>
    <n v="0"/>
    <n v="0"/>
    <n v="0"/>
    <n v="0"/>
    <n v="0"/>
    <n v="0"/>
    <n v="0"/>
    <n v="0"/>
    <n v="0"/>
    <n v="0"/>
    <n v="102507"/>
    <n v="92041"/>
    <n v="156390"/>
    <n v="95604"/>
    <n v="76580"/>
    <n v="69500"/>
    <n v="45582"/>
    <n v="23058"/>
    <n v="11129"/>
    <n v="672391"/>
    <n v="0"/>
    <n v="0"/>
    <n v="0"/>
    <n v="0"/>
    <n v="0"/>
    <n v="0"/>
    <n v="0"/>
    <n v="0"/>
    <n v="0"/>
    <n v="0"/>
  </r>
  <r>
    <x v="81"/>
    <n v="0"/>
    <n v="0"/>
    <n v="20"/>
    <n v="22"/>
    <n v="150"/>
    <n v="201"/>
    <n v="284"/>
    <n v="604"/>
    <n v="973"/>
    <n v="2254"/>
    <n v="1.2369377942117457E-4"/>
    <n v="3346184"/>
    <n v="2347624"/>
    <n v="2290188"/>
    <n v="2518289"/>
    <n v="2560326"/>
    <n v="2092148"/>
    <n v="1478981"/>
    <n v="1165062"/>
    <n v="427421"/>
    <n v="18222420"/>
    <n v="0"/>
    <n v="0"/>
    <n v="8.7329075167628154E-6"/>
    <n v="8.7360902581077868E-6"/>
    <n v="5.8586289402208935E-5"/>
    <n v="9.6073509139888764E-5"/>
    <n v="1.9202410308178402E-4"/>
    <n v="5.1842734549749283E-4"/>
    <n v="2.2764440680266059E-3"/>
    <n v="5.2734891360040805E-3"/>
  </r>
  <r>
    <x v="82"/>
    <n v="0"/>
    <n v="0"/>
    <n v="0"/>
    <n v="0"/>
    <n v="60"/>
    <n v="140"/>
    <n v="294"/>
    <n v="648"/>
    <n v="962"/>
    <n v="2104"/>
    <n v="1.1342619510049512E-4"/>
    <n v="3291297"/>
    <n v="2447808"/>
    <n v="2252462"/>
    <n v="2511273"/>
    <n v="2671796"/>
    <n v="2228964"/>
    <n v="1637564"/>
    <n v="1089158"/>
    <n v="413686"/>
    <n v="18549507"/>
    <n v="0"/>
    <n v="0"/>
    <n v="0"/>
    <n v="0"/>
    <n v="2.2456804336858053E-5"/>
    <n v="6.2809448694550469E-5"/>
    <n v="1.7953496779362515E-4"/>
    <n v="5.9495500193727628E-4"/>
    <n v="2.3254352334862675E-3"/>
    <n v="5.085983088622772E-3"/>
  </r>
  <r>
    <x v="83"/>
    <n v="0"/>
    <n v="0"/>
    <n v="0"/>
    <n v="10"/>
    <n v="74"/>
    <n v="193"/>
    <n v="327"/>
    <n v="629"/>
    <n v="1078"/>
    <n v="2311"/>
    <n v="1.24020887027866E-4"/>
    <n v="3274531"/>
    <n v="2450818"/>
    <n v="2269669"/>
    <n v="2465973"/>
    <n v="2693238"/>
    <n v="2282823"/>
    <n v="1677540"/>
    <n v="1093328"/>
    <n v="430245"/>
    <n v="18633958"/>
    <n v="0"/>
    <n v="0"/>
    <n v="0"/>
    <n v="4.0551944404906302E-6"/>
    <n v="2.7476220074126385E-5"/>
    <n v="8.4544443436919992E-5"/>
    <n v="1.9492828785006616E-4"/>
    <n v="5.7530768442772896E-4"/>
    <n v="2.5055491638485048E-3"/>
    <n v="5.3713581796418323E-3"/>
  </r>
  <r>
    <x v="84"/>
    <n v="0"/>
    <n v="0"/>
    <n v="0"/>
    <n v="0"/>
    <n v="25"/>
    <n v="186"/>
    <n v="324"/>
    <n v="606"/>
    <n v="1055"/>
    <n v="2196"/>
    <n v="1.1745817304295349E-4"/>
    <n v="3248013"/>
    <n v="2447663"/>
    <n v="2286078"/>
    <n v="2414769"/>
    <n v="2700340"/>
    <n v="2328424"/>
    <n v="1732395"/>
    <n v="1095271"/>
    <n v="445260"/>
    <n v="18696017"/>
    <n v="0"/>
    <n v="0"/>
    <n v="0"/>
    <n v="0"/>
    <n v="9.2580934252723724E-6"/>
    <n v="7.9882358195929954E-5"/>
    <n v="1.8702432182037007E-4"/>
    <n v="5.5328772513834473E-4"/>
    <n v="2.3694021470601445E-3"/>
    <n v="4.9319498719849076E-3"/>
  </r>
  <r>
    <x v="85"/>
    <n v="0"/>
    <n v="0"/>
    <n v="0"/>
    <n v="13"/>
    <n v="115"/>
    <n v="278"/>
    <n v="374"/>
    <n v="609"/>
    <n v="1153"/>
    <n v="2542"/>
    <n v="1.3501159150463728E-4"/>
    <n v="3254773"/>
    <n v="2451029"/>
    <n v="2322340"/>
    <n v="2390992"/>
    <n v="2703346"/>
    <n v="2370885"/>
    <n v="1780376"/>
    <n v="1093988"/>
    <n v="458531"/>
    <n v="18828013"/>
    <n v="0"/>
    <n v="0"/>
    <n v="0"/>
    <n v="5.437073817060032E-6"/>
    <n v="4.2539874659033657E-5"/>
    <n v="1.1725579266813869E-4"/>
    <n v="2.1006798563898862E-4"/>
    <n v="5.5667886667861073E-4"/>
    <n v="2.5145519059780038E-3"/>
    <n v="5.5437909323469954E-3"/>
  </r>
  <r>
    <x v="86"/>
    <n v="0"/>
    <n v="0"/>
    <n v="13"/>
    <n v="22"/>
    <n v="139"/>
    <n v="277"/>
    <n v="388"/>
    <n v="671"/>
    <n v="1084"/>
    <n v="2594"/>
    <n v="1.3508885659625243E-4"/>
    <n v="3291765"/>
    <n v="2474686"/>
    <n v="2392225"/>
    <n v="2399874"/>
    <n v="2725973"/>
    <n v="2446349"/>
    <n v="1871180"/>
    <n v="1124171"/>
    <n v="476817"/>
    <n v="19202176"/>
    <n v="0"/>
    <n v="0"/>
    <n v="5.4342714418585211E-6"/>
    <n v="9.1671479419336184E-6"/>
    <n v="5.099096726196481E-5"/>
    <n v="1.1322996023870674E-4"/>
    <n v="2.0735578618839449E-4"/>
    <n v="5.9688428183968451E-4"/>
    <n v="2.2734088759419234E-3"/>
    <n v="5.4402422732410969E-3"/>
  </r>
  <r>
    <x v="87"/>
    <n v="0"/>
    <n v="0"/>
    <n v="0"/>
    <n v="0"/>
    <n v="56"/>
    <n v="224"/>
    <n v="441"/>
    <n v="733"/>
    <n v="1097"/>
    <n v="2551"/>
    <n v="1.3177955713183627E-4"/>
    <n v="3275229"/>
    <n v="2448877"/>
    <n v="2426549"/>
    <n v="2388306"/>
    <n v="2709205"/>
    <n v="2498189"/>
    <n v="1961765"/>
    <n v="1157635"/>
    <n v="494978"/>
    <n v="19358086"/>
    <n v="0"/>
    <n v="0"/>
    <n v="0"/>
    <n v="0"/>
    <n v="2.0670270429886259E-5"/>
    <n v="8.9664953292164839E-5"/>
    <n v="2.2479756749661656E-4"/>
    <n v="6.3318749001196406E-4"/>
    <n v="2.2162601166112435E-3"/>
    <n v="5.1537644097313417E-3"/>
  </r>
  <r>
    <x v="88"/>
    <n v="0"/>
    <n v="0"/>
    <n v="0"/>
    <n v="30"/>
    <n v="108"/>
    <n v="274"/>
    <n v="471"/>
    <n v="701"/>
    <n v="1088"/>
    <n v="2672"/>
    <n v="1.3338913844993834E-4"/>
    <n v="3377880"/>
    <n v="2496731"/>
    <n v="2539951"/>
    <n v="2444307"/>
    <n v="2759872"/>
    <n v="2595857"/>
    <n v="2094601"/>
    <n v="1203596"/>
    <n v="517466"/>
    <n v="20031616"/>
    <n v="0"/>
    <n v="0"/>
    <n v="0"/>
    <n v="1.2273417373513229E-5"/>
    <n v="3.9132249611576191E-5"/>
    <n v="1.0555280972719222E-4"/>
    <n v="2.2486382848093742E-4"/>
    <n v="5.8242134403902975E-4"/>
    <n v="2.102553597724295E-3"/>
    <n v="5.1636242767640773E-3"/>
  </r>
  <r>
    <x v="89"/>
    <n v="0"/>
    <n v="0"/>
    <n v="0"/>
    <n v="0"/>
    <n v="51"/>
    <n v="300"/>
    <n v="516"/>
    <n v="744"/>
    <n v="1294"/>
    <n v="2905"/>
    <n v="1.4213210486834507E-4"/>
    <n v="3423440"/>
    <n v="2515016"/>
    <n v="2617967"/>
    <n v="2482411"/>
    <n v="2775781"/>
    <n v="2671831"/>
    <n v="2184197"/>
    <n v="1241746"/>
    <n v="526343"/>
    <n v="20438732"/>
    <n v="0"/>
    <n v="0"/>
    <n v="0"/>
    <n v="0"/>
    <n v="1.8373207396404831E-5"/>
    <n v="1.1228255080504718E-4"/>
    <n v="2.3624242685069157E-4"/>
    <n v="5.9915634920507089E-4"/>
    <n v="2.4584728969512274E-3"/>
    <n v="5.5192146566022541E-3"/>
  </r>
  <r>
    <x v="90"/>
    <n v="0"/>
    <n v="0"/>
    <n v="0"/>
    <n v="10"/>
    <n v="31"/>
    <n v="116"/>
    <n v="189"/>
    <n v="410"/>
    <n v="562"/>
    <n v="1318"/>
    <n v="1.3569401103466169E-4"/>
    <n v="2132298"/>
    <n v="1417360"/>
    <n v="1376399"/>
    <n v="1467131"/>
    <n v="1355165"/>
    <n v="983696"/>
    <n v="547344"/>
    <n v="315189"/>
    <n v="116392"/>
    <n v="9713030"/>
    <n v="0"/>
    <n v="0"/>
    <n v="0"/>
    <n v="6.8160239269703934E-6"/>
    <n v="2.2875443211712228E-5"/>
    <n v="1.1792261023730909E-4"/>
    <n v="3.453038674033149E-4"/>
    <n v="1.3008068174968036E-3"/>
    <n v="4.8285105505533029E-3"/>
    <n v="1.1323802323183724E-2"/>
  </r>
  <r>
    <x v="91"/>
    <n v="0"/>
    <n v="0"/>
    <n v="0"/>
    <n v="0"/>
    <n v="22"/>
    <n v="91"/>
    <n v="223"/>
    <n v="392"/>
    <n v="557"/>
    <n v="1285"/>
    <n v="1.3387136076956551E-4"/>
    <n v="2067113"/>
    <n v="1390275"/>
    <n v="1333429"/>
    <n v="1437055"/>
    <n v="1362731"/>
    <n v="1016204"/>
    <n v="571858"/>
    <n v="307706"/>
    <n v="111864"/>
    <n v="9598767"/>
    <n v="0"/>
    <n v="0"/>
    <n v="0"/>
    <n v="0"/>
    <n v="1.6144051907529805E-5"/>
    <n v="8.9548948833108319E-5"/>
    <n v="3.8995694735406342E-4"/>
    <n v="1.2739433095227263E-3"/>
    <n v="4.9792605306443541E-3"/>
    <n v="1.148716298362297E-2"/>
  </r>
  <r>
    <x v="92"/>
    <n v="0"/>
    <n v="0"/>
    <n v="0"/>
    <n v="0"/>
    <n v="12"/>
    <n v="130"/>
    <n v="253"/>
    <n v="376"/>
    <n v="544"/>
    <n v="1315"/>
    <n v="1.3658884980035697E-4"/>
    <n v="2065377"/>
    <n v="1391753"/>
    <n v="1329499"/>
    <n v="1415724"/>
    <n v="1371905"/>
    <n v="1041022"/>
    <n v="588931"/>
    <n v="310824"/>
    <n v="113343"/>
    <n v="9627433"/>
    <n v="0"/>
    <n v="0"/>
    <n v="0"/>
    <n v="0"/>
    <n v="8.7469613420754359E-6"/>
    <n v="1.2487728405355505E-4"/>
    <n v="4.2959192163428316E-4"/>
    <n v="1.2096877975960672E-3"/>
    <n v="4.7995906231527311E-3"/>
    <n v="1.1601951598246032E-2"/>
  </r>
  <r>
    <x v="93"/>
    <n v="0"/>
    <n v="0"/>
    <n v="0"/>
    <n v="0"/>
    <n v="13"/>
    <n v="109"/>
    <n v="156"/>
    <n v="419"/>
    <n v="533"/>
    <n v="1230"/>
    <n v="1.2355472364273881E-4"/>
    <n v="2113716"/>
    <n v="1434464"/>
    <n v="1370171"/>
    <n v="1433632"/>
    <n v="1418802"/>
    <n v="1103372"/>
    <n v="636870"/>
    <n v="327599"/>
    <n v="121863"/>
    <n v="9955103"/>
    <n v="0"/>
    <n v="0"/>
    <n v="0"/>
    <n v="0"/>
    <n v="9.1626597650694034E-6"/>
    <n v="9.8788078725941934E-5"/>
    <n v="2.4494794856093078E-4"/>
    <n v="1.2790026831583734E-3"/>
    <n v="4.3737639808637567E-3"/>
    <n v="1.0093301494300978E-2"/>
  </r>
  <r>
    <x v="94"/>
    <n v="0"/>
    <n v="0"/>
    <n v="0"/>
    <n v="17"/>
    <n v="42"/>
    <n v="113"/>
    <n v="222"/>
    <n v="398"/>
    <n v="531"/>
    <n v="1323"/>
    <n v="1.3200514011851727E-4"/>
    <n v="2117764"/>
    <n v="1446628"/>
    <n v="1362831"/>
    <n v="1412579"/>
    <n v="1419748"/>
    <n v="1132043"/>
    <n v="670953"/>
    <n v="335351"/>
    <n v="124660"/>
    <n v="10022337"/>
    <n v="0"/>
    <n v="0"/>
    <n v="0"/>
    <n v="1.2034725137496734E-5"/>
    <n v="2.9582714678943025E-5"/>
    <n v="9.9819529823513771E-5"/>
    <n v="3.3087265426937507E-4"/>
    <n v="1.1868162015321261E-3"/>
    <n v="4.2595860741216109E-3"/>
    <n v="1.06128669982352E-2"/>
  </r>
  <r>
    <x v="95"/>
    <n v="0"/>
    <n v="0"/>
    <n v="0"/>
    <n v="14"/>
    <n v="47"/>
    <n v="187"/>
    <n v="257"/>
    <n v="348"/>
    <n v="528"/>
    <n v="1381"/>
    <n v="1.4067368126827561E-4"/>
    <n v="2059379"/>
    <n v="1407182"/>
    <n v="1343701"/>
    <n v="1372441"/>
    <n v="1383796"/>
    <n v="1123101"/>
    <n v="673034"/>
    <n v="329937"/>
    <n v="121362"/>
    <n v="9817046"/>
    <n v="0"/>
    <n v="0"/>
    <n v="0"/>
    <n v="1.0200802803180611E-5"/>
    <n v="3.3964543906760826E-5"/>
    <n v="1.665032797584545E-4"/>
    <n v="3.8185292273495839E-4"/>
    <n v="1.054746815301103E-3"/>
    <n v="4.3506204578039253E-3"/>
    <n v="1.1379179644369736E-2"/>
  </r>
  <r>
    <x v="96"/>
    <n v="0"/>
    <n v="0"/>
    <n v="0"/>
    <n v="0"/>
    <n v="11"/>
    <n v="162"/>
    <n v="241"/>
    <n v="419"/>
    <n v="499"/>
    <n v="1332"/>
    <n v="1.2922789630567325E-4"/>
    <n v="2132883"/>
    <n v="1460427"/>
    <n v="1398407"/>
    <n v="1415564"/>
    <n v="1443855"/>
    <n v="1210462"/>
    <n v="753921"/>
    <n v="362468"/>
    <n v="130465"/>
    <n v="10307372"/>
    <n v="0"/>
    <n v="0"/>
    <n v="0"/>
    <n v="0"/>
    <n v="7.6184935467896711E-6"/>
    <n v="1.338331975724971E-4"/>
    <n v="3.1966213966715346E-4"/>
    <n v="1.155964112694086E-3"/>
    <n v="3.8247805924960716E-3"/>
    <n v="1.0209634767945426E-2"/>
  </r>
  <r>
    <x v="97"/>
    <n v="0"/>
    <n v="0"/>
    <n v="0"/>
    <n v="0"/>
    <n v="10"/>
    <n v="192"/>
    <n v="266"/>
    <n v="351"/>
    <n v="451"/>
    <n v="1270"/>
    <n v="1.259663453632185E-4"/>
    <n v="2073435"/>
    <n v="1426918"/>
    <n v="1377264"/>
    <n v="1371912"/>
    <n v="1400265"/>
    <n v="1185186"/>
    <n v="759469"/>
    <n v="355827"/>
    <n v="129720"/>
    <n v="10082058"/>
    <n v="0"/>
    <n v="0"/>
    <n v="0"/>
    <n v="0"/>
    <n v="7.1415053579143949E-6"/>
    <n v="1.6199988862507656E-4"/>
    <n v="3.5024471044901108E-4"/>
    <n v="9.8643441897326516E-4"/>
    <n v="3.4767190872648781E-3"/>
    <n v="9.7903176071538704E-3"/>
  </r>
  <r>
    <x v="98"/>
    <n v="0"/>
    <n v="0"/>
    <n v="0"/>
    <n v="0"/>
    <n v="20"/>
    <n v="149"/>
    <n v="274"/>
    <n v="391"/>
    <n v="452"/>
    <n v="1286"/>
    <n v="1.2429501721959585E-4"/>
    <n v="2091961"/>
    <n v="1446984"/>
    <n v="1415370"/>
    <n v="1390455"/>
    <n v="1427589"/>
    <n v="1240644"/>
    <n v="819673"/>
    <n v="379593"/>
    <n v="134083"/>
    <n v="10346352"/>
    <n v="0"/>
    <n v="0"/>
    <n v="0"/>
    <n v="0"/>
    <n v="1.4009634425594481E-5"/>
    <n v="1.2009891636924049E-4"/>
    <n v="3.342796456635756E-4"/>
    <n v="1.0300506068341619E-3"/>
    <n v="3.3710462922219818E-3"/>
    <n v="9.5910741853926298E-3"/>
  </r>
  <r>
    <x v="99"/>
    <n v="0"/>
    <n v="0"/>
    <n v="0"/>
    <n v="0"/>
    <n v="0"/>
    <n v="0"/>
    <n v="0"/>
    <n v="0"/>
    <n v="105"/>
    <n v="105"/>
    <n v="8.2015807961157309E-5"/>
    <n v="240728"/>
    <n v="174733"/>
    <n v="183514"/>
    <n v="175701"/>
    <n v="180058"/>
    <n v="147015"/>
    <n v="86904"/>
    <n v="67847"/>
    <n v="25894"/>
    <n v="1280241"/>
    <n v="0"/>
    <n v="0"/>
    <n v="0"/>
    <n v="0"/>
    <n v="0"/>
    <n v="0"/>
    <n v="0"/>
    <n v="0"/>
    <n v="4.0549934347725346E-3"/>
    <n v="4.0549934347725346E-3"/>
  </r>
  <r>
    <x v="100"/>
    <n v="0"/>
    <n v="0"/>
    <n v="0"/>
    <n v="0"/>
    <n v="0"/>
    <n v="0"/>
    <n v="0"/>
    <n v="22"/>
    <n v="119"/>
    <n v="141"/>
    <n v="1.0572956776103018E-4"/>
    <n v="248427"/>
    <n v="180941"/>
    <n v="179787"/>
    <n v="179139"/>
    <n v="194287"/>
    <n v="165166"/>
    <n v="93985"/>
    <n v="64884"/>
    <n v="27041"/>
    <n v="1333591"/>
    <n v="0"/>
    <n v="0"/>
    <n v="0"/>
    <n v="0"/>
    <n v="0"/>
    <n v="0"/>
    <n v="0"/>
    <n v="3.390666420072745E-4"/>
    <n v="4.4007248252653378E-3"/>
    <n v="5.2143042047261565E-3"/>
  </r>
  <r>
    <x v="101"/>
    <n v="0"/>
    <n v="0"/>
    <n v="0"/>
    <n v="0"/>
    <n v="0"/>
    <n v="0"/>
    <n v="0"/>
    <n v="11"/>
    <n v="182"/>
    <n v="193"/>
    <n v="1.4332882305499817E-4"/>
    <n v="250636"/>
    <n v="181829"/>
    <n v="183271"/>
    <n v="177678"/>
    <n v="192702"/>
    <n v="170626"/>
    <n v="97991"/>
    <n v="65052"/>
    <n v="28777"/>
    <n v="1346554"/>
    <n v="0"/>
    <n v="0"/>
    <n v="0"/>
    <n v="0"/>
    <n v="0"/>
    <n v="0"/>
    <n v="0"/>
    <n v="1.6909549283650004E-4"/>
    <n v="6.3244952566285572E-3"/>
    <n v="6.7067449699412729E-3"/>
  </r>
  <r>
    <x v="102"/>
    <n v="0"/>
    <n v="0"/>
    <n v="0"/>
    <n v="0"/>
    <n v="0"/>
    <n v="0"/>
    <n v="0"/>
    <n v="31"/>
    <n v="239"/>
    <n v="270"/>
    <n v="1.9813169153097093E-4"/>
    <n v="251549"/>
    <n v="182442"/>
    <n v="188611"/>
    <n v="176125"/>
    <n v="191608"/>
    <n v="174620"/>
    <n v="102126"/>
    <n v="63201"/>
    <n v="31782"/>
    <n v="1362730"/>
    <n v="0"/>
    <n v="0"/>
    <n v="0"/>
    <n v="0"/>
    <n v="0"/>
    <n v="0"/>
    <n v="0"/>
    <n v="4.9049856806063197E-4"/>
    <n v="7.5199798628154298E-3"/>
    <n v="8.4953747404191045E-3"/>
  </r>
  <r>
    <x v="103"/>
    <n v="0"/>
    <n v="0"/>
    <n v="0"/>
    <n v="0"/>
    <n v="0"/>
    <n v="0"/>
    <n v="0"/>
    <n v="67"/>
    <n v="252"/>
    <n v="319"/>
    <n v="2.3178119854857016E-4"/>
    <n v="254796"/>
    <n v="182629"/>
    <n v="192634"/>
    <n v="174197"/>
    <n v="188485"/>
    <n v="177111"/>
    <n v="106876"/>
    <n v="62754"/>
    <n v="32578"/>
    <n v="1376298"/>
    <n v="0"/>
    <n v="0"/>
    <n v="0"/>
    <n v="0"/>
    <n v="0"/>
    <n v="0"/>
    <n v="0"/>
    <n v="1.0676610255919941E-3"/>
    <n v="7.7352814782982379E-3"/>
    <n v="9.7918840935600718E-3"/>
  </r>
  <r>
    <x v="104"/>
    <n v="0"/>
    <n v="0"/>
    <n v="0"/>
    <n v="0"/>
    <n v="0"/>
    <n v="0"/>
    <n v="0"/>
    <n v="62"/>
    <n v="224"/>
    <n v="286"/>
    <n v="2.0559683467139011E-4"/>
    <n v="257519"/>
    <n v="186079"/>
    <n v="199122"/>
    <n v="174281"/>
    <n v="184343"/>
    <n v="177204"/>
    <n v="112912"/>
    <n v="64472"/>
    <n v="35490"/>
    <n v="1391072"/>
    <n v="0"/>
    <n v="0"/>
    <n v="0"/>
    <n v="0"/>
    <n v="0"/>
    <n v="0"/>
    <n v="0"/>
    <n v="9.6165777391735944E-4"/>
    <n v="6.3116370808678499E-3"/>
    <n v="8.0586080586080595E-3"/>
  </r>
  <r>
    <x v="105"/>
    <n v="0"/>
    <n v="0"/>
    <n v="0"/>
    <n v="0"/>
    <n v="0"/>
    <n v="0"/>
    <n v="0"/>
    <n v="79"/>
    <n v="326"/>
    <n v="405"/>
    <n v="2.8800737298874851E-4"/>
    <n v="259858"/>
    <n v="184445"/>
    <n v="204911"/>
    <n v="175431"/>
    <n v="181559"/>
    <n v="179123"/>
    <n v="119783"/>
    <n v="63348"/>
    <n v="36781"/>
    <n v="1406214"/>
    <n v="0"/>
    <n v="0"/>
    <n v="0"/>
    <n v="0"/>
    <n v="0"/>
    <n v="0"/>
    <n v="0"/>
    <n v="1.2470796236660985E-3"/>
    <n v="8.8632717979391529E-3"/>
    <n v="1.1011119871672874E-2"/>
  </r>
  <r>
    <x v="106"/>
    <n v="0"/>
    <n v="0"/>
    <n v="0"/>
    <n v="0"/>
    <n v="0"/>
    <n v="0"/>
    <n v="0"/>
    <n v="45"/>
    <n v="303"/>
    <n v="348"/>
    <n v="2.4616725367181802E-4"/>
    <n v="260148"/>
    <n v="180209"/>
    <n v="203188"/>
    <n v="176254"/>
    <n v="181785"/>
    <n v="184037"/>
    <n v="126288"/>
    <n v="63877"/>
    <n v="37989"/>
    <n v="1413673"/>
    <n v="0"/>
    <n v="0"/>
    <n v="0"/>
    <n v="0"/>
    <n v="0"/>
    <n v="0"/>
    <n v="0"/>
    <n v="7.0447892042519215E-4"/>
    <n v="7.9759930506199169E-3"/>
    <n v="9.1605464739793092E-3"/>
  </r>
  <r>
    <x v="107"/>
    <n v="0"/>
    <n v="0"/>
    <n v="0"/>
    <n v="0"/>
    <n v="0"/>
    <n v="0"/>
    <n v="0"/>
    <n v="76"/>
    <n v="382"/>
    <n v="458"/>
    <n v="3.2214228842003978E-4"/>
    <n v="260062"/>
    <n v="177286"/>
    <n v="205405"/>
    <n v="177415"/>
    <n v="179768"/>
    <n v="183652"/>
    <n v="133689"/>
    <n v="66602"/>
    <n v="37853"/>
    <n v="1421732"/>
    <n v="0"/>
    <n v="0"/>
    <n v="0"/>
    <n v="0"/>
    <n v="0"/>
    <n v="0"/>
    <n v="0"/>
    <n v="1.1411068736674574E-3"/>
    <n v="1.0091670409214593E-2"/>
    <n v="1.2099437296911738E-2"/>
  </r>
  <r>
    <x v="108"/>
    <n v="0"/>
    <n v="0"/>
    <n v="0"/>
    <n v="0"/>
    <n v="0"/>
    <n v="0"/>
    <n v="0"/>
    <n v="0"/>
    <n v="10"/>
    <n v="10"/>
    <n v="6.6751173652510742E-6"/>
    <n v="339655"/>
    <n v="227909"/>
    <n v="199468"/>
    <n v="191817"/>
    <n v="203235"/>
    <n v="159868"/>
    <n v="94101"/>
    <n v="58703"/>
    <n v="23735"/>
    <n v="1498101"/>
    <n v="0"/>
    <n v="0"/>
    <n v="0"/>
    <n v="0"/>
    <n v="0"/>
    <n v="0"/>
    <n v="0"/>
    <n v="0"/>
    <n v="4.213187276174426E-4"/>
    <n v="4.213187276174426E-4"/>
  </r>
  <r>
    <x v="109"/>
    <n v="0"/>
    <n v="0"/>
    <n v="0"/>
    <n v="0"/>
    <n v="0"/>
    <n v="0"/>
    <n v="0"/>
    <n v="10"/>
    <n v="68"/>
    <n v="78"/>
    <n v="5.0811485480292311E-5"/>
    <n v="351043"/>
    <n v="224909"/>
    <n v="202332"/>
    <n v="194187"/>
    <n v="209126"/>
    <n v="169776"/>
    <n v="100709"/>
    <n v="58471"/>
    <n v="23980"/>
    <n v="1535086"/>
    <n v="0"/>
    <n v="0"/>
    <n v="0"/>
    <n v="0"/>
    <n v="0"/>
    <n v="0"/>
    <n v="0"/>
    <n v="1.7102495254057567E-4"/>
    <n v="2.8356964136780649E-3"/>
    <n v="3.2527105921601332E-3"/>
  </r>
  <r>
    <x v="110"/>
    <n v="0"/>
    <n v="0"/>
    <n v="0"/>
    <n v="0"/>
    <n v="0"/>
    <n v="0"/>
    <n v="0"/>
    <n v="0"/>
    <n v="61"/>
    <n v="61"/>
    <n v="3.8435220271617292E-5"/>
    <n v="359663"/>
    <n v="229200"/>
    <n v="209054"/>
    <n v="196418"/>
    <n v="213639"/>
    <n v="180969"/>
    <n v="109787"/>
    <n v="62880"/>
    <n v="25406"/>
    <n v="1587086"/>
    <n v="0"/>
    <n v="0"/>
    <n v="0"/>
    <n v="0"/>
    <n v="0"/>
    <n v="0"/>
    <n v="0"/>
    <n v="0"/>
    <n v="2.4010076359914979E-3"/>
    <n v="2.4010076359914979E-3"/>
  </r>
  <r>
    <x v="111"/>
    <n v="0"/>
    <n v="0"/>
    <n v="0"/>
    <n v="0"/>
    <n v="0"/>
    <n v="0"/>
    <n v="0"/>
    <n v="0"/>
    <n v="46"/>
    <n v="46"/>
    <n v="2.9285429162048375E-5"/>
    <n v="356944"/>
    <n v="227114"/>
    <n v="208571"/>
    <n v="192585"/>
    <n v="207515"/>
    <n v="181336"/>
    <n v="111776"/>
    <n v="61356"/>
    <n v="24735"/>
    <n v="1570747"/>
    <n v="0"/>
    <n v="0"/>
    <n v="0"/>
    <n v="0"/>
    <n v="0"/>
    <n v="0"/>
    <n v="0"/>
    <n v="0"/>
    <n v="1.8597129573478875E-3"/>
    <n v="1.8597129573478875E-3"/>
  </r>
  <r>
    <x v="112"/>
    <n v="0"/>
    <n v="0"/>
    <n v="0"/>
    <n v="0"/>
    <n v="0"/>
    <n v="0"/>
    <n v="0"/>
    <n v="12"/>
    <n v="94"/>
    <n v="106"/>
    <n v="6.2190185801980585E-5"/>
    <n v="384512"/>
    <n v="240510"/>
    <n v="224382"/>
    <n v="208624"/>
    <n v="221891"/>
    <n v="202224"/>
    <n v="127456"/>
    <n v="67935"/>
    <n v="27281"/>
    <n v="1704449"/>
    <n v="0"/>
    <n v="0"/>
    <n v="0"/>
    <n v="0"/>
    <n v="0"/>
    <n v="0"/>
    <n v="0"/>
    <n v="1.766394347538088E-4"/>
    <n v="3.4456214948132401E-3"/>
    <n v="3.8854880686191857E-3"/>
  </r>
  <r>
    <x v="113"/>
    <n v="0"/>
    <n v="0"/>
    <n v="0"/>
    <n v="0"/>
    <n v="0"/>
    <n v="0"/>
    <n v="0"/>
    <n v="0"/>
    <n v="56"/>
    <n v="56"/>
    <n v="3.3928598476242405E-5"/>
    <n v="364016"/>
    <n v="232544"/>
    <n v="219066"/>
    <n v="202049"/>
    <n v="210868"/>
    <n v="198140"/>
    <n v="128949"/>
    <n v="67509"/>
    <n v="26775"/>
    <n v="1650525"/>
    <n v="0"/>
    <n v="0"/>
    <n v="0"/>
    <n v="0"/>
    <n v="0"/>
    <n v="0"/>
    <n v="0"/>
    <n v="0"/>
    <n v="2.0915032679738564E-3"/>
    <n v="2.0915032679738564E-3"/>
  </r>
  <r>
    <x v="114"/>
    <n v="0"/>
    <n v="0"/>
    <n v="0"/>
    <n v="0"/>
    <n v="0"/>
    <n v="0"/>
    <n v="0"/>
    <n v="13"/>
    <n v="69"/>
    <n v="82"/>
    <n v="4.8085606453322949E-5"/>
    <n v="368199"/>
    <n v="238658"/>
    <n v="225332"/>
    <n v="211804"/>
    <n v="217509"/>
    <n v="207806"/>
    <n v="136952"/>
    <n v="70098"/>
    <n v="28390"/>
    <n v="1705292"/>
    <n v="0"/>
    <n v="0"/>
    <n v="0"/>
    <n v="0"/>
    <n v="0"/>
    <n v="0"/>
    <n v="0"/>
    <n v="1.8545464920539817E-4"/>
    <n v="2.4304332511447691E-3"/>
    <n v="2.8883409651285666E-3"/>
  </r>
  <r>
    <x v="115"/>
    <n v="0"/>
    <n v="0"/>
    <n v="0"/>
    <n v="0"/>
    <n v="0"/>
    <n v="0"/>
    <n v="0"/>
    <n v="0"/>
    <n v="42"/>
    <n v="42"/>
    <n v="2.701517094814245E-5"/>
    <n v="340500"/>
    <n v="217075"/>
    <n v="204432"/>
    <n v="190893"/>
    <n v="190174"/>
    <n v="188818"/>
    <n v="131603"/>
    <n v="64681"/>
    <n v="25440"/>
    <n v="1554682"/>
    <n v="0"/>
    <n v="0"/>
    <n v="0"/>
    <n v="0"/>
    <n v="0"/>
    <n v="0"/>
    <n v="0"/>
    <n v="0"/>
    <n v="1.6509433962264152E-3"/>
    <n v="1.6509433962264152E-3"/>
  </r>
  <r>
    <x v="116"/>
    <n v="0"/>
    <n v="0"/>
    <n v="0"/>
    <n v="0"/>
    <n v="0"/>
    <n v="0"/>
    <n v="0"/>
    <n v="26"/>
    <n v="79"/>
    <n v="105"/>
    <n v="6.6610882695698016E-5"/>
    <n v="337160"/>
    <n v="213523"/>
    <n v="206868"/>
    <n v="196246"/>
    <n v="193162"/>
    <n v="194898"/>
    <n v="140110"/>
    <n v="67751"/>
    <n v="26601"/>
    <n v="1576319"/>
    <n v="0"/>
    <n v="0"/>
    <n v="0"/>
    <n v="0"/>
    <n v="0"/>
    <n v="0"/>
    <n v="0"/>
    <n v="3.8375817331109502E-4"/>
    <n v="2.9698131649186122E-3"/>
    <n v="3.9472200293222057E-3"/>
  </r>
  <r>
    <x v="117"/>
    <n v="0"/>
    <n v="0"/>
    <n v="0"/>
    <n v="22"/>
    <n v="67"/>
    <n v="173"/>
    <n v="263"/>
    <n v="589"/>
    <n v="1154"/>
    <n v="2268"/>
    <n v="1.7591628494590961E-4"/>
    <n v="2668223"/>
    <n v="1845653"/>
    <n v="1770477"/>
    <n v="1829795"/>
    <n v="1867049"/>
    <n v="1342703"/>
    <n v="804827"/>
    <n v="539867"/>
    <n v="223034"/>
    <n v="12892496"/>
    <n v="0"/>
    <n v="0"/>
    <n v="0"/>
    <n v="1.2023204785235505E-5"/>
    <n v="3.5885507022043876E-5"/>
    <n v="1.2884457694665164E-4"/>
    <n v="3.2677830142378421E-4"/>
    <n v="1.0910094523280734E-3"/>
    <n v="5.1740990162934802E-3"/>
    <n v="1.0168853179335887E-2"/>
  </r>
  <r>
    <x v="118"/>
    <n v="0"/>
    <n v="0"/>
    <n v="0"/>
    <n v="0"/>
    <n v="20"/>
    <n v="148"/>
    <n v="247"/>
    <n v="597"/>
    <n v="1068"/>
    <n v="2080"/>
    <n v="1.6128803383140577E-4"/>
    <n v="2622172"/>
    <n v="1827366"/>
    <n v="1773197"/>
    <n v="1799091"/>
    <n v="1878518"/>
    <n v="1410105"/>
    <n v="825429"/>
    <n v="534430"/>
    <n v="228984"/>
    <n v="12896183"/>
    <n v="0"/>
    <n v="0"/>
    <n v="0"/>
    <n v="0"/>
    <n v="1.0646690635916186E-5"/>
    <n v="1.0495672308090532E-4"/>
    <n v="2.9923833545950047E-4"/>
    <n v="1.1170780083453399E-3"/>
    <n v="4.6640813331935852E-3"/>
    <n v="9.0836040946092305E-3"/>
  </r>
  <r>
    <x v="119"/>
    <n v="0"/>
    <n v="0"/>
    <n v="0"/>
    <n v="0"/>
    <n v="41"/>
    <n v="201"/>
    <n v="256"/>
    <n v="625"/>
    <n v="1168"/>
    <n v="2291"/>
    <n v="1.7979944239413434E-4"/>
    <n v="2571162"/>
    <n v="1796799"/>
    <n v="1758492"/>
    <n v="1746109"/>
    <n v="1850663"/>
    <n v="1427020"/>
    <n v="830560"/>
    <n v="525184"/>
    <n v="228198"/>
    <n v="12741975"/>
    <n v="0"/>
    <n v="0"/>
    <n v="0"/>
    <n v="0"/>
    <n v="2.215422256780408E-5"/>
    <n v="1.4085296632142507E-4"/>
    <n v="3.0822577538046618E-4"/>
    <n v="1.1900591030952962E-3"/>
    <n v="5.1183621241202813E-3"/>
    <n v="1.0039527077362642E-2"/>
  </r>
  <r>
    <x v="120"/>
    <n v="0"/>
    <n v="0"/>
    <n v="0"/>
    <n v="0"/>
    <n v="33"/>
    <n v="185"/>
    <n v="292"/>
    <n v="559"/>
    <n v="1132"/>
    <n v="2201"/>
    <n v="1.7119720907324984E-4"/>
    <n v="2568891"/>
    <n v="1803574"/>
    <n v="1778851"/>
    <n v="1734868"/>
    <n v="1859378"/>
    <n v="1483607"/>
    <n v="863294"/>
    <n v="531838"/>
    <n v="236385"/>
    <n v="12856518"/>
    <n v="0"/>
    <n v="0"/>
    <n v="0"/>
    <n v="0"/>
    <n v="1.7747870524444194E-5"/>
    <n v="1.2469609539453509E-4"/>
    <n v="3.3823934835641159E-4"/>
    <n v="1.0510719429600744E-3"/>
    <n v="4.7887979355712082E-3"/>
    <n v="9.3110814984030295E-3"/>
  </r>
  <r>
    <x v="121"/>
    <n v="0"/>
    <n v="0"/>
    <n v="0"/>
    <n v="0"/>
    <n v="10"/>
    <n v="175"/>
    <n v="315"/>
    <n v="600"/>
    <n v="1207"/>
    <n v="2307"/>
    <n v="1.8036013392150387E-4"/>
    <n v="2538489"/>
    <n v="1788122"/>
    <n v="1774291"/>
    <n v="1704390"/>
    <n v="1832097"/>
    <n v="1508445"/>
    <n v="884409"/>
    <n v="515916"/>
    <n v="238501"/>
    <n v="12791075"/>
    <n v="0"/>
    <n v="0"/>
    <n v="0"/>
    <n v="0"/>
    <n v="5.458226283870341E-6"/>
    <n v="1.1601351060197753E-4"/>
    <n v="3.5617005254356298E-4"/>
    <n v="1.1629800200032563E-3"/>
    <n v="5.0607754265181281E-3"/>
    <n v="9.6729154175454191E-3"/>
  </r>
  <r>
    <x v="122"/>
    <n v="0"/>
    <n v="0"/>
    <n v="0"/>
    <n v="12"/>
    <n v="36"/>
    <n v="181"/>
    <n v="333"/>
    <n v="577"/>
    <n v="1215"/>
    <n v="2354"/>
    <n v="1.8374124175203597E-4"/>
    <n v="2512610"/>
    <n v="1789892"/>
    <n v="1780439"/>
    <n v="1692587"/>
    <n v="1808465"/>
    <n v="1552105"/>
    <n v="914956"/>
    <n v="515550"/>
    <n v="239298"/>
    <n v="12811495"/>
    <n v="0"/>
    <n v="0"/>
    <n v="0"/>
    <n v="7.0897389617195454E-6"/>
    <n v="1.9906384696413809E-5"/>
    <n v="1.1661582173886431E-4"/>
    <n v="3.6395192774297343E-4"/>
    <n v="1.1191930947531763E-3"/>
    <n v="5.0773512524133089E-3"/>
    <n v="9.8371068709308066E-3"/>
  </r>
  <r>
    <x v="123"/>
    <n v="0"/>
    <n v="0"/>
    <n v="0"/>
    <n v="0"/>
    <n v="25"/>
    <n v="189"/>
    <n v="315"/>
    <n v="541"/>
    <n v="1141"/>
    <n v="2211"/>
    <n v="1.6723672884655822E-4"/>
    <n v="2575403"/>
    <n v="1829004"/>
    <n v="1826274"/>
    <n v="1733836"/>
    <n v="1846434"/>
    <n v="1631435"/>
    <n v="984164"/>
    <n v="544049"/>
    <n v="246807"/>
    <n v="13220780"/>
    <n v="0"/>
    <n v="0"/>
    <n v="0"/>
    <n v="0"/>
    <n v="1.3539612030541033E-5"/>
    <n v="1.1584893054274305E-4"/>
    <n v="3.2006860645177022E-4"/>
    <n v="9.9439572538502973E-4"/>
    <n v="4.6230455376063077E-3"/>
    <n v="8.9584169006551671E-3"/>
  </r>
  <r>
    <x v="124"/>
    <n v="0"/>
    <n v="0"/>
    <n v="0"/>
    <n v="0"/>
    <n v="26"/>
    <n v="216"/>
    <n v="333"/>
    <n v="519"/>
    <n v="947"/>
    <n v="2041"/>
    <n v="1.5872606043939978E-4"/>
    <n v="2467141"/>
    <n v="1765655"/>
    <n v="1774105"/>
    <n v="1669836"/>
    <n v="1772170"/>
    <n v="1620212"/>
    <n v="1004433"/>
    <n v="535156"/>
    <n v="246761"/>
    <n v="12858632"/>
    <n v="0"/>
    <n v="0"/>
    <n v="0"/>
    <n v="0"/>
    <n v="1.4671278714795984E-5"/>
    <n v="1.3331588705675553E-4"/>
    <n v="3.315303260645558E-4"/>
    <n v="9.6981067202834312E-4"/>
    <n v="3.8377215200132921E-3"/>
    <n v="8.2711611640413196E-3"/>
  </r>
  <r>
    <x v="125"/>
    <n v="0"/>
    <n v="0"/>
    <n v="0"/>
    <n v="0"/>
    <n v="23"/>
    <n v="202"/>
    <n v="370"/>
    <n v="587"/>
    <n v="1069"/>
    <n v="2251"/>
    <n v="1.7274206892508312E-4"/>
    <n v="2478342"/>
    <n v="1770125"/>
    <n v="1805074"/>
    <n v="1683736"/>
    <n v="1762858"/>
    <n v="1659375"/>
    <n v="1062651"/>
    <n v="556719"/>
    <n v="252109"/>
    <n v="13030989"/>
    <n v="0"/>
    <n v="0"/>
    <n v="0"/>
    <n v="0"/>
    <n v="1.3046995276987709E-5"/>
    <n v="1.2173258003766478E-4"/>
    <n v="3.4818581076948122E-4"/>
    <n v="1.0543918924987292E-3"/>
    <n v="4.2402294245742914E-3"/>
    <n v="8.9286776751325812E-3"/>
  </r>
  <r>
    <x v="126"/>
    <n v="0"/>
    <n v="0"/>
    <n v="0"/>
    <n v="0"/>
    <n v="0"/>
    <n v="45"/>
    <n v="98"/>
    <n v="296"/>
    <n v="537"/>
    <n v="976"/>
    <n v="1.5245328735991986E-4"/>
    <n v="1325884"/>
    <n v="916654"/>
    <n v="833688"/>
    <n v="886765"/>
    <n v="933525"/>
    <n v="694890"/>
    <n v="416773"/>
    <n v="280877"/>
    <n v="109599"/>
    <n v="6401961"/>
    <n v="0"/>
    <n v="0"/>
    <n v="0"/>
    <n v="0"/>
    <n v="0"/>
    <n v="6.4758450977852615E-5"/>
    <n v="2.3513999227397169E-4"/>
    <n v="1.0538420732206623E-3"/>
    <n v="4.8996797416034814E-3"/>
    <n v="8.9051907407914303E-3"/>
  </r>
  <r>
    <x v="127"/>
    <n v="0"/>
    <n v="0"/>
    <n v="0"/>
    <n v="0"/>
    <n v="10"/>
    <n v="43"/>
    <n v="91"/>
    <n v="311"/>
    <n v="549"/>
    <n v="1004"/>
    <n v="1.5489608154569011E-4"/>
    <n v="1340116"/>
    <n v="933795"/>
    <n v="829373"/>
    <n v="876615"/>
    <n v="947509"/>
    <n v="730100"/>
    <n v="434380"/>
    <n v="281991"/>
    <n v="108970"/>
    <n v="6481765"/>
    <n v="0"/>
    <n v="0"/>
    <n v="0"/>
    <n v="0"/>
    <n v="1.0553989460786124E-5"/>
    <n v="5.8896041638131765E-5"/>
    <n v="2.0949399143606979E-4"/>
    <n v="1.1028720774776499E-3"/>
    <n v="5.0380838762962279E-3"/>
    <n v="9.2135450123887307E-3"/>
  </r>
  <r>
    <x v="128"/>
    <n v="0"/>
    <n v="0"/>
    <n v="0"/>
    <n v="0"/>
    <n v="0"/>
    <n v="12"/>
    <n v="77"/>
    <n v="250"/>
    <n v="458"/>
    <n v="797"/>
    <n v="1.2735690165746139E-4"/>
    <n v="1287165"/>
    <n v="904037"/>
    <n v="803253"/>
    <n v="828416"/>
    <n v="910539"/>
    <n v="725261"/>
    <n v="425796"/>
    <n v="268972"/>
    <n v="106511"/>
    <n v="6258004"/>
    <n v="0"/>
    <n v="0"/>
    <n v="0"/>
    <n v="0"/>
    <n v="0"/>
    <n v="1.6545767661572867E-5"/>
    <n v="1.8083777207864799E-4"/>
    <n v="9.2946477700281069E-4"/>
    <n v="4.3000253494944185E-3"/>
    <n v="7.482795204251204E-3"/>
  </r>
  <r>
    <x v="129"/>
    <n v="0"/>
    <n v="0"/>
    <n v="0"/>
    <n v="0"/>
    <n v="0"/>
    <n v="0"/>
    <n v="35"/>
    <n v="244"/>
    <n v="472"/>
    <n v="751"/>
    <n v="1.1510647578916908E-4"/>
    <n v="1329217"/>
    <n v="937281"/>
    <n v="833141"/>
    <n v="846371"/>
    <n v="941507"/>
    <n v="777411"/>
    <n v="462381"/>
    <n v="281631"/>
    <n v="113918"/>
    <n v="6524394"/>
    <n v="0"/>
    <n v="0"/>
    <n v="0"/>
    <n v="0"/>
    <n v="0"/>
    <n v="0"/>
    <n v="7.5695151833660986E-5"/>
    <n v="8.6638189687924985E-4"/>
    <n v="4.1433311680331465E-3"/>
    <n v="6.5924612440527398E-3"/>
  </r>
  <r>
    <x v="130"/>
    <n v="0"/>
    <n v="0"/>
    <n v="0"/>
    <n v="0"/>
    <n v="0"/>
    <n v="55"/>
    <n v="95"/>
    <n v="265"/>
    <n v="532"/>
    <n v="947"/>
    <n v="1.4422294216934149E-4"/>
    <n v="1337278"/>
    <n v="940401"/>
    <n v="841073"/>
    <n v="842581"/>
    <n v="936252"/>
    <n v="801338"/>
    <n v="475469"/>
    <n v="276496"/>
    <n v="117887"/>
    <n v="6566223"/>
    <n v="0"/>
    <n v="0"/>
    <n v="0"/>
    <n v="0"/>
    <n v="0"/>
    <n v="6.8635207615263478E-5"/>
    <n v="1.9980272110274277E-4"/>
    <n v="9.5842254499160925E-4"/>
    <n v="4.512796152247491E-3"/>
    <n v="8.0331164589819062E-3"/>
  </r>
  <r>
    <x v="131"/>
    <n v="0"/>
    <n v="0"/>
    <n v="0"/>
    <n v="12"/>
    <n v="0"/>
    <n v="65"/>
    <n v="100"/>
    <n v="250"/>
    <n v="455"/>
    <n v="882"/>
    <n v="1.3839818381412841E-4"/>
    <n v="1286445"/>
    <n v="912987"/>
    <n v="815605"/>
    <n v="809099"/>
    <n v="891636"/>
    <n v="789337"/>
    <n v="479402"/>
    <n v="269533"/>
    <n v="117992"/>
    <n v="6372916"/>
    <n v="0"/>
    <n v="0"/>
    <n v="0"/>
    <n v="1.4831312361033693E-5"/>
    <n v="0"/>
    <n v="8.234759044615924E-5"/>
    <n v="2.0859320570210387E-4"/>
    <n v="9.2753020965892854E-4"/>
    <n v="3.8561936402467965E-3"/>
    <n v="7.4750830564784057E-3"/>
  </r>
  <r>
    <x v="132"/>
    <n v="0"/>
    <n v="0"/>
    <n v="0"/>
    <n v="0"/>
    <n v="0"/>
    <n v="13"/>
    <n v="97"/>
    <n v="273"/>
    <n v="480"/>
    <n v="863"/>
    <n v="1.3196927363836534E-4"/>
    <n v="1304211"/>
    <n v="932686"/>
    <n v="840203"/>
    <n v="825368"/>
    <n v="900073"/>
    <n v="826073"/>
    <n v="514593"/>
    <n v="276055"/>
    <n v="120986"/>
    <n v="6539401"/>
    <n v="0"/>
    <n v="0"/>
    <n v="0"/>
    <n v="0"/>
    <n v="0"/>
    <n v="1.573710797956113E-5"/>
    <n v="1.8849848326735885E-4"/>
    <n v="9.8893336472804334E-4"/>
    <n v="3.9674011869141887E-3"/>
    <n v="7.1330567173061342E-3"/>
  </r>
  <r>
    <x v="133"/>
    <n v="0"/>
    <n v="0"/>
    <n v="0"/>
    <n v="0"/>
    <n v="14"/>
    <n v="49"/>
    <n v="133"/>
    <n v="229"/>
    <n v="387"/>
    <n v="812"/>
    <n v="1.214501628060372E-4"/>
    <n v="1334852"/>
    <n v="953552"/>
    <n v="861187"/>
    <n v="829672"/>
    <n v="897803"/>
    <n v="851301"/>
    <n v="544935"/>
    <n v="286425"/>
    <n v="125727"/>
    <n v="6685870"/>
    <n v="0"/>
    <n v="0"/>
    <n v="0"/>
    <n v="0"/>
    <n v="1.5593621317816936E-5"/>
    <n v="5.7558959756889746E-5"/>
    <n v="2.4406580601356125E-4"/>
    <n v="7.9951121585057172E-4"/>
    <n v="3.0780977832923716E-3"/>
    <n v="6.458437726184511E-3"/>
  </r>
  <r>
    <x v="134"/>
    <n v="0"/>
    <n v="0"/>
    <n v="0"/>
    <n v="0"/>
    <n v="10"/>
    <n v="47"/>
    <n v="150"/>
    <n v="276"/>
    <n v="456"/>
    <n v="939"/>
    <n v="1.388679789961812E-4"/>
    <n v="1327389"/>
    <n v="964868"/>
    <n v="867615"/>
    <n v="837078"/>
    <n v="893061"/>
    <n v="872338"/>
    <n v="575878"/>
    <n v="292902"/>
    <n v="130689"/>
    <n v="6761818"/>
    <n v="0"/>
    <n v="0"/>
    <n v="0"/>
    <n v="0"/>
    <n v="1.1197443399722976E-5"/>
    <n v="5.3878198588161928E-5"/>
    <n v="2.6047183604860754E-4"/>
    <n v="9.4229469242272158E-4"/>
    <n v="3.4891995500768999E-3"/>
    <n v="7.1849964419346693E-3"/>
  </r>
  <r>
    <x v="135"/>
    <n v="0"/>
    <n v="0"/>
    <n v="0"/>
    <n v="0"/>
    <n v="12"/>
    <n v="10"/>
    <n v="16"/>
    <n v="148"/>
    <n v="342"/>
    <n v="528"/>
    <n v="1.7760884007635836E-4"/>
    <n v="581853"/>
    <n v="446174"/>
    <n v="354215"/>
    <n v="385064"/>
    <n v="437443"/>
    <n v="330391"/>
    <n v="209370"/>
    <n v="156821"/>
    <n v="70794"/>
    <n v="2972825"/>
    <n v="0"/>
    <n v="0"/>
    <n v="0"/>
    <n v="0"/>
    <n v="2.7432145445235151E-5"/>
    <n v="3.026716829453587E-5"/>
    <n v="7.6419735396666185E-5"/>
    <n v="9.4375115577633101E-4"/>
    <n v="4.830917874396135E-3"/>
    <n v="7.458259174506314E-3"/>
  </r>
  <r>
    <x v="136"/>
    <n v="0"/>
    <n v="0"/>
    <n v="0"/>
    <n v="0"/>
    <n v="0"/>
    <n v="0"/>
    <n v="10"/>
    <n v="105"/>
    <n v="319"/>
    <n v="434"/>
    <n v="1.448709830430851E-4"/>
    <n v="591922"/>
    <n v="433374"/>
    <n v="366560"/>
    <n v="376351"/>
    <n v="437032"/>
    <n v="347939"/>
    <n v="216771"/>
    <n v="155976"/>
    <n v="69946"/>
    <n v="2995769"/>
    <n v="0"/>
    <n v="0"/>
    <n v="0"/>
    <n v="0"/>
    <n v="0"/>
    <n v="0"/>
    <n v="4.6131631998745217E-5"/>
    <n v="6.7318048930604707E-4"/>
    <n v="4.5606610814056554E-3"/>
    <n v="6.204786549623996E-3"/>
  </r>
  <r>
    <x v="137"/>
    <n v="0"/>
    <n v="0"/>
    <n v="0"/>
    <n v="0"/>
    <n v="0"/>
    <n v="0"/>
    <n v="0"/>
    <n v="109"/>
    <n v="388"/>
    <n v="497"/>
    <n v="1.6674388776291099E-4"/>
    <n v="589085"/>
    <n v="426935"/>
    <n v="372355"/>
    <n v="366682"/>
    <n v="429862"/>
    <n v="356417"/>
    <n v="217038"/>
    <n v="152103"/>
    <n v="69507"/>
    <n v="2980619"/>
    <n v="0"/>
    <n v="0"/>
    <n v="0"/>
    <n v="0"/>
    <n v="0"/>
    <n v="0"/>
    <n v="0"/>
    <n v="7.1661965904683007E-4"/>
    <n v="5.5821715798408797E-3"/>
    <n v="7.1503589566518479E-3"/>
  </r>
  <r>
    <x v="138"/>
    <n v="0"/>
    <n v="0"/>
    <n v="0"/>
    <n v="0"/>
    <n v="0"/>
    <n v="0"/>
    <n v="0"/>
    <n v="102"/>
    <n v="411"/>
    <n v="513"/>
    <n v="1.6212013955604996E-4"/>
    <n v="628691"/>
    <n v="449558"/>
    <n v="397450"/>
    <n v="381714"/>
    <n v="450450"/>
    <n v="386389"/>
    <n v="235375"/>
    <n v="159136"/>
    <n v="74453"/>
    <n v="3164320"/>
    <n v="0"/>
    <n v="0"/>
    <n v="0"/>
    <n v="0"/>
    <n v="0"/>
    <n v="0"/>
    <n v="0"/>
    <n v="6.4096119042831288E-4"/>
    <n v="5.5202611043208465E-3"/>
    <n v="6.8902529112325897E-3"/>
  </r>
  <r>
    <x v="139"/>
    <n v="0"/>
    <n v="0"/>
    <n v="0"/>
    <n v="0"/>
    <n v="0"/>
    <n v="0"/>
    <n v="15"/>
    <n v="154"/>
    <n v="452"/>
    <n v="621"/>
    <n v="2.0617844761241374E-4"/>
    <n v="591248"/>
    <n v="429969"/>
    <n v="381917"/>
    <n v="358731"/>
    <n v="421329"/>
    <n v="379767"/>
    <n v="228193"/>
    <n v="148212"/>
    <n v="71744"/>
    <n v="3011954"/>
    <n v="0"/>
    <n v="0"/>
    <n v="0"/>
    <n v="0"/>
    <n v="0"/>
    <n v="0"/>
    <n v="6.5733830573242821E-5"/>
    <n v="1.0390521685153698E-3"/>
    <n v="6.3001784121320247E-3"/>
    <n v="8.6557760927743095E-3"/>
  </r>
  <r>
    <x v="140"/>
    <n v="0"/>
    <n v="0"/>
    <n v="0"/>
    <n v="0"/>
    <n v="0"/>
    <n v="0"/>
    <n v="0"/>
    <n v="87"/>
    <n v="333"/>
    <n v="420"/>
    <n v="1.4015473082282842E-4"/>
    <n v="587035"/>
    <n v="429237"/>
    <n v="380811"/>
    <n v="355295"/>
    <n v="410956"/>
    <n v="382051"/>
    <n v="234740"/>
    <n v="146264"/>
    <n v="70042"/>
    <n v="2996688"/>
    <n v="0"/>
    <n v="0"/>
    <n v="0"/>
    <n v="0"/>
    <n v="0"/>
    <n v="0"/>
    <n v="0"/>
    <n v="5.9481485533008805E-4"/>
    <n v="4.7542902829730734E-3"/>
    <n v="5.9964021587047773E-3"/>
  </r>
  <r>
    <x v="141"/>
    <n v="0"/>
    <n v="0"/>
    <n v="0"/>
    <n v="0"/>
    <n v="0"/>
    <n v="11"/>
    <n v="13"/>
    <n v="85"/>
    <n v="353"/>
    <n v="462"/>
    <n v="1.3957138895283393E-4"/>
    <n v="644383"/>
    <n v="470780"/>
    <n v="416697"/>
    <n v="388664"/>
    <n v="443784"/>
    <n v="430891"/>
    <n v="272782"/>
    <n v="162674"/>
    <n v="79013"/>
    <n v="3310134"/>
    <n v="0"/>
    <n v="0"/>
    <n v="0"/>
    <n v="0"/>
    <n v="0"/>
    <n v="2.5528497926389736E-5"/>
    <n v="4.7657103474569436E-5"/>
    <n v="5.2251742749302287E-4"/>
    <n v="4.4676192525280652E-3"/>
    <n v="5.8471390783795072E-3"/>
  </r>
  <r>
    <x v="142"/>
    <n v="0"/>
    <n v="0"/>
    <n v="0"/>
    <n v="0"/>
    <n v="0"/>
    <n v="0"/>
    <n v="0"/>
    <n v="68"/>
    <n v="294"/>
    <n v="362"/>
    <n v="1.1570641000726202E-4"/>
    <n v="608435"/>
    <n v="448070"/>
    <n v="398813"/>
    <n v="371838"/>
    <n v="410783"/>
    <n v="404552"/>
    <n v="264476"/>
    <n v="149110"/>
    <n v="72796"/>
    <n v="3128608"/>
    <n v="0"/>
    <n v="0"/>
    <n v="0"/>
    <n v="0"/>
    <n v="0"/>
    <n v="0"/>
    <n v="0"/>
    <n v="4.5603916571658508E-4"/>
    <n v="4.0386834441452826E-3"/>
    <n v="4.9728007033353477E-3"/>
  </r>
  <r>
    <x v="143"/>
    <n v="0"/>
    <n v="0"/>
    <n v="0"/>
    <n v="0"/>
    <n v="0"/>
    <n v="0"/>
    <n v="25"/>
    <n v="61"/>
    <n v="327"/>
    <n v="413"/>
    <n v="1.3541622948755612E-4"/>
    <n v="591420"/>
    <n v="435360"/>
    <n v="385969"/>
    <n v="361612"/>
    <n v="391737"/>
    <n v="397796"/>
    <n v="267489"/>
    <n v="147532"/>
    <n v="70941"/>
    <n v="3049856"/>
    <n v="0"/>
    <n v="0"/>
    <n v="0"/>
    <n v="0"/>
    <n v="0"/>
    <n v="0"/>
    <n v="9.3461787213679814E-5"/>
    <n v="4.134696201502047E-4"/>
    <n v="4.6094642026472702E-3"/>
    <n v="5.8217391917226987E-3"/>
  </r>
  <r>
    <x v="144"/>
    <n v="0"/>
    <n v="0"/>
    <n v="0"/>
    <n v="0"/>
    <n v="0"/>
    <n v="0"/>
    <n v="0"/>
    <n v="127"/>
    <n v="322"/>
    <n v="449"/>
    <n v="1.6070207838968643E-4"/>
    <n v="582207"/>
    <n v="424343"/>
    <n v="356725"/>
    <n v="364703"/>
    <n v="405240"/>
    <n v="296771"/>
    <n v="177191"/>
    <n v="127586"/>
    <n v="58394"/>
    <n v="2793990"/>
    <n v="0"/>
    <n v="0"/>
    <n v="0"/>
    <n v="0"/>
    <n v="0"/>
    <n v="0"/>
    <n v="0"/>
    <n v="9.9540701957895068E-4"/>
    <n v="5.5142651642292014E-3"/>
    <n v="7.6891461451518992E-3"/>
  </r>
  <r>
    <x v="145"/>
    <n v="0"/>
    <n v="0"/>
    <n v="0"/>
    <n v="0"/>
    <n v="0"/>
    <n v="0"/>
    <n v="0"/>
    <n v="99"/>
    <n v="303"/>
    <n v="402"/>
    <n v="1.4667608993652428E-4"/>
    <n v="578664"/>
    <n v="402473"/>
    <n v="352303"/>
    <n v="349127"/>
    <n v="397923"/>
    <n v="302515"/>
    <n v="177286"/>
    <n v="124211"/>
    <n v="56438"/>
    <n v="2740733"/>
    <n v="0"/>
    <n v="0"/>
    <n v="0"/>
    <n v="0"/>
    <n v="0"/>
    <n v="0"/>
    <n v="0"/>
    <n v="7.9703085878062333E-4"/>
    <n v="5.368723200680393E-3"/>
    <n v="7.1228604840710159E-3"/>
  </r>
  <r>
    <x v="146"/>
    <n v="0"/>
    <n v="0"/>
    <n v="0"/>
    <n v="0"/>
    <n v="0"/>
    <n v="0"/>
    <n v="0"/>
    <n v="107"/>
    <n v="374"/>
    <n v="481"/>
    <n v="1.6409627982475473E-4"/>
    <n v="618694"/>
    <n v="421759"/>
    <n v="382136"/>
    <n v="368733"/>
    <n v="420954"/>
    <n v="334203"/>
    <n v="193862"/>
    <n v="130907"/>
    <n v="59434"/>
    <n v="2931206"/>
    <n v="0"/>
    <n v="0"/>
    <n v="0"/>
    <n v="0"/>
    <n v="0"/>
    <n v="0"/>
    <n v="0"/>
    <n v="8.173741663929354E-4"/>
    <n v="6.2926944173368774E-3"/>
    <n v="8.0930107345963589E-3"/>
  </r>
  <r>
    <x v="147"/>
    <n v="0"/>
    <n v="0"/>
    <n v="0"/>
    <n v="0"/>
    <n v="0"/>
    <n v="0"/>
    <n v="0"/>
    <n v="144"/>
    <n v="348"/>
    <n v="492"/>
    <n v="1.681866133027407E-4"/>
    <n v="616614"/>
    <n v="419097"/>
    <n v="385690"/>
    <n v="359195"/>
    <n v="413474"/>
    <n v="342597"/>
    <n v="199268"/>
    <n v="129873"/>
    <n v="60895"/>
    <n v="2925322"/>
    <n v="0"/>
    <n v="0"/>
    <n v="0"/>
    <n v="0"/>
    <n v="0"/>
    <n v="0"/>
    <n v="0"/>
    <n v="1.1087754960615371E-3"/>
    <n v="5.7147549059857134E-3"/>
    <n v="8.0794810739798009E-3"/>
  </r>
  <r>
    <x v="148"/>
    <n v="0"/>
    <n v="0"/>
    <n v="0"/>
    <n v="0"/>
    <n v="0"/>
    <n v="11"/>
    <n v="13"/>
    <n v="121"/>
    <n v="403"/>
    <n v="548"/>
    <n v="1.9070195720063447E-4"/>
    <n v="600473"/>
    <n v="409048"/>
    <n v="377913"/>
    <n v="348036"/>
    <n v="397163"/>
    <n v="348736"/>
    <n v="204748"/>
    <n v="126136"/>
    <n v="60438"/>
    <n v="2873594"/>
    <n v="0"/>
    <n v="0"/>
    <n v="0"/>
    <n v="0"/>
    <n v="0"/>
    <n v="3.1542484859607268E-5"/>
    <n v="6.3492683689217959E-5"/>
    <n v="9.5928204477706606E-4"/>
    <n v="6.6679903372050698E-3"/>
    <n v="9.0671431880604923E-3"/>
  </r>
  <r>
    <x v="149"/>
    <n v="0"/>
    <n v="0"/>
    <n v="0"/>
    <n v="0"/>
    <n v="0"/>
    <n v="12"/>
    <n v="21"/>
    <n v="125"/>
    <n v="307"/>
    <n v="465"/>
    <n v="1.600151412176636E-4"/>
    <n v="605696"/>
    <n v="414747"/>
    <n v="385355"/>
    <n v="350577"/>
    <n v="391104"/>
    <n v="356699"/>
    <n v="212365"/>
    <n v="128895"/>
    <n v="60415"/>
    <n v="2905975"/>
    <n v="0"/>
    <n v="0"/>
    <n v="0"/>
    <n v="0"/>
    <n v="0"/>
    <n v="3.3641810041519598E-5"/>
    <n v="9.8886351329079654E-5"/>
    <n v="9.697816051825129E-4"/>
    <n v="5.081519490192833E-3"/>
    <n v="7.696764048663411E-3"/>
  </r>
  <r>
    <x v="150"/>
    <n v="0"/>
    <n v="0"/>
    <n v="0"/>
    <n v="0"/>
    <n v="0"/>
    <n v="0"/>
    <n v="28"/>
    <n v="109"/>
    <n v="360"/>
    <n v="497"/>
    <n v="1.664908518804254E-4"/>
    <n v="618322"/>
    <n v="428801"/>
    <n v="394318"/>
    <n v="357593"/>
    <n v="392629"/>
    <n v="372706"/>
    <n v="228014"/>
    <n v="131257"/>
    <n v="61827"/>
    <n v="2985149"/>
    <n v="0"/>
    <n v="0"/>
    <n v="0"/>
    <n v="0"/>
    <n v="0"/>
    <n v="0"/>
    <n v="1.2279947722508268E-4"/>
    <n v="8.3043190077481581E-4"/>
    <n v="5.8226988209034887E-3"/>
    <n v="8.0385592055250941E-3"/>
  </r>
  <r>
    <x v="151"/>
    <n v="0"/>
    <n v="0"/>
    <n v="0"/>
    <n v="0"/>
    <n v="0"/>
    <n v="0"/>
    <n v="34"/>
    <n v="78"/>
    <n v="272"/>
    <n v="384"/>
    <n v="1.3151887518481997E-4"/>
    <n v="603557"/>
    <n v="421188"/>
    <n v="387818"/>
    <n v="350499"/>
    <n v="374186"/>
    <n v="366287"/>
    <n v="229049"/>
    <n v="128394"/>
    <n v="60523"/>
    <n v="2919733"/>
    <n v="0"/>
    <n v="0"/>
    <n v="0"/>
    <n v="0"/>
    <n v="0"/>
    <n v="0"/>
    <n v="1.4843985348113285E-4"/>
    <n v="6.0750502359923362E-4"/>
    <n v="4.4941592452456087E-3"/>
    <n v="6.3446954050526243E-3"/>
  </r>
  <r>
    <x v="152"/>
    <n v="0"/>
    <n v="0"/>
    <n v="0"/>
    <n v="0"/>
    <n v="0"/>
    <n v="0"/>
    <n v="34"/>
    <n v="90"/>
    <n v="280"/>
    <n v="404"/>
    <n v="1.3640026861399434E-4"/>
    <n v="605233"/>
    <n v="424595"/>
    <n v="391988"/>
    <n v="355782"/>
    <n v="367532"/>
    <n v="375481"/>
    <n v="245295"/>
    <n v="132767"/>
    <n v="63198"/>
    <n v="2961871"/>
    <n v="0"/>
    <n v="0"/>
    <n v="0"/>
    <n v="0"/>
    <n v="0"/>
    <n v="0"/>
    <n v="1.3860861411769501E-4"/>
    <n v="6.778792922940189E-4"/>
    <n v="4.4305199531630745E-3"/>
    <n v="6.3926073609924363E-3"/>
  </r>
  <r>
    <x v="153"/>
    <n v="0"/>
    <n v="0"/>
    <n v="0"/>
    <n v="0"/>
    <n v="0"/>
    <n v="34"/>
    <n v="128"/>
    <n v="268"/>
    <n v="398"/>
    <n v="828"/>
    <n v="1.9174265357011852E-4"/>
    <n v="849099"/>
    <n v="597622"/>
    <n v="573792"/>
    <n v="609485"/>
    <n v="634681"/>
    <n v="493837"/>
    <n v="302691"/>
    <n v="187916"/>
    <n v="68746"/>
    <n v="4318288"/>
    <n v="0"/>
    <n v="0"/>
    <n v="0"/>
    <n v="0"/>
    <n v="0"/>
    <n v="6.8848628191083287E-5"/>
    <n v="4.2287349144837477E-4"/>
    <n v="1.4261691394027119E-3"/>
    <n v="5.7894277485235502E-3"/>
    <n v="1.2044337125069094E-2"/>
  </r>
  <r>
    <x v="154"/>
    <n v="0"/>
    <n v="0"/>
    <n v="0"/>
    <n v="0"/>
    <n v="0"/>
    <n v="11"/>
    <n v="61"/>
    <n v="266"/>
    <n v="407"/>
    <n v="745"/>
    <n v="1.7830090012038301E-4"/>
    <n v="819967"/>
    <n v="572596"/>
    <n v="547256"/>
    <n v="577540"/>
    <n v="618401"/>
    <n v="494932"/>
    <n v="301597"/>
    <n v="178448"/>
    <n v="67740"/>
    <n v="4178330"/>
    <n v="0"/>
    <n v="0"/>
    <n v="0"/>
    <n v="0"/>
    <n v="0"/>
    <n v="2.2225275391366895E-5"/>
    <n v="2.0225665374655583E-4"/>
    <n v="1.4906303236797275E-3"/>
    <n v="6.0082669028638912E-3"/>
    <n v="1.0997933274284027E-2"/>
  </r>
  <r>
    <x v="155"/>
    <n v="0"/>
    <n v="0"/>
    <n v="0"/>
    <n v="0"/>
    <n v="24"/>
    <n v="33"/>
    <n v="101"/>
    <n v="256"/>
    <n v="386"/>
    <n v="800"/>
    <n v="1.8625862988617503E-4"/>
    <n v="842194"/>
    <n v="579332"/>
    <n v="556848"/>
    <n v="583256"/>
    <n v="635152"/>
    <n v="525974"/>
    <n v="319611"/>
    <n v="182540"/>
    <n v="71533"/>
    <n v="4295103"/>
    <n v="0"/>
    <n v="0"/>
    <n v="0"/>
    <n v="0"/>
    <n v="3.7786230697533817E-5"/>
    <n v="6.2740743839049084E-5"/>
    <n v="3.1600914862129275E-4"/>
    <n v="1.4024323435959242E-3"/>
    <n v="5.3961108858848359E-3"/>
    <n v="1.1183649504424532E-2"/>
  </r>
  <r>
    <x v="156"/>
    <n v="0"/>
    <n v="0"/>
    <n v="0"/>
    <n v="0"/>
    <n v="0"/>
    <n v="23"/>
    <n v="90"/>
    <n v="244"/>
    <n v="357"/>
    <n v="714"/>
    <n v="1.6401226370691145E-4"/>
    <n v="850876"/>
    <n v="590118"/>
    <n v="562861"/>
    <n v="579352"/>
    <n v="637822"/>
    <n v="541910"/>
    <n v="333018"/>
    <n v="184958"/>
    <n v="72126"/>
    <n v="4353333"/>
    <n v="0"/>
    <n v="0"/>
    <n v="0"/>
    <n v="0"/>
    <n v="0"/>
    <n v="4.2442471997195104E-5"/>
    <n v="2.7025566185611587E-4"/>
    <n v="1.3192184171541648E-3"/>
    <n v="4.9496714083686879E-3"/>
    <n v="9.8993428167373759E-3"/>
  </r>
  <r>
    <x v="157"/>
    <n v="0"/>
    <n v="0"/>
    <n v="0"/>
    <n v="0"/>
    <n v="0"/>
    <n v="21"/>
    <n v="135"/>
    <n v="224"/>
    <n v="377"/>
    <n v="757"/>
    <n v="1.7269604765589639E-4"/>
    <n v="853823"/>
    <n v="596221"/>
    <n v="568749"/>
    <n v="570821"/>
    <n v="633793"/>
    <n v="556978"/>
    <n v="344310"/>
    <n v="187052"/>
    <n v="73790"/>
    <n v="4383424"/>
    <n v="0"/>
    <n v="0"/>
    <n v="0"/>
    <n v="0"/>
    <n v="0"/>
    <n v="3.7703464050644727E-5"/>
    <n v="3.9208852487583861E-4"/>
    <n v="1.1975279601394264E-3"/>
    <n v="5.1090933730857839E-3"/>
    <n v="1.0258842661607264E-2"/>
  </r>
  <r>
    <x v="158"/>
    <n v="0"/>
    <n v="0"/>
    <n v="0"/>
    <n v="0"/>
    <n v="12"/>
    <n v="63"/>
    <n v="154"/>
    <n v="257"/>
    <n v="374"/>
    <n v="860"/>
    <n v="1.9583495485435003E-4"/>
    <n v="849105"/>
    <n v="597273"/>
    <n v="565845"/>
    <n v="565856"/>
    <n v="625673"/>
    <n v="566778"/>
    <n v="356500"/>
    <n v="189014"/>
    <n v="75519"/>
    <n v="4391453"/>
    <n v="0"/>
    <n v="0"/>
    <n v="0"/>
    <n v="0"/>
    <n v="1.9179347678419878E-5"/>
    <n v="1.1115463197230661E-4"/>
    <n v="4.3197755960729312E-4"/>
    <n v="1.3596876421852349E-3"/>
    <n v="4.9523960857532539E-3"/>
    <n v="1.1387862657079676E-2"/>
  </r>
  <r>
    <x v="159"/>
    <n v="0"/>
    <n v="0"/>
    <n v="0"/>
    <n v="0"/>
    <n v="0"/>
    <n v="56"/>
    <n v="161"/>
    <n v="228"/>
    <n v="390"/>
    <n v="835"/>
    <n v="1.7476593399624388E-4"/>
    <n v="920339"/>
    <n v="651337"/>
    <n v="604004"/>
    <n v="605710"/>
    <n v="669341"/>
    <n v="625324"/>
    <n v="407767"/>
    <n v="209373"/>
    <n v="84146"/>
    <n v="4777819"/>
    <n v="0"/>
    <n v="0"/>
    <n v="0"/>
    <n v="0"/>
    <n v="0"/>
    <n v="8.9553575426498905E-5"/>
    <n v="3.948333239325399E-4"/>
    <n v="1.0889656259403075E-3"/>
    <n v="4.6348014165854589E-3"/>
    <n v="9.92322867397143E-3"/>
  </r>
  <r>
    <x v="160"/>
    <n v="0"/>
    <n v="0"/>
    <n v="0"/>
    <n v="0"/>
    <n v="0"/>
    <n v="53"/>
    <n v="160"/>
    <n v="213"/>
    <n v="318"/>
    <n v="744"/>
    <n v="1.627179496488551E-4"/>
    <n v="868194"/>
    <n v="630371"/>
    <n v="586386"/>
    <n v="574377"/>
    <n v="627717"/>
    <n v="598040"/>
    <n v="401651"/>
    <n v="203673"/>
    <n v="81928"/>
    <n v="4572329"/>
    <n v="0"/>
    <n v="0"/>
    <n v="0"/>
    <n v="0"/>
    <n v="0"/>
    <n v="8.8622834593003817E-5"/>
    <n v="3.9835578649125735E-4"/>
    <n v="1.0457939933128102E-3"/>
    <n v="3.8814568889756862E-3"/>
    <n v="9.0811444194902839E-3"/>
  </r>
  <r>
    <x v="161"/>
    <n v="0"/>
    <n v="0"/>
    <n v="0"/>
    <n v="0"/>
    <n v="0"/>
    <n v="39"/>
    <n v="126"/>
    <n v="270"/>
    <n v="328"/>
    <n v="763"/>
    <n v="1.694944245664286E-4"/>
    <n v="855398"/>
    <n v="606355"/>
    <n v="578807"/>
    <n v="562976"/>
    <n v="609154"/>
    <n v="594396"/>
    <n v="408860"/>
    <n v="204285"/>
    <n v="81392"/>
    <n v="4501623"/>
    <n v="0"/>
    <n v="0"/>
    <n v="0"/>
    <n v="0"/>
    <n v="0"/>
    <n v="6.561282377404962E-5"/>
    <n v="3.0817394707234749E-4"/>
    <n v="1.321682942947353E-3"/>
    <n v="4.029880086494987E-3"/>
    <n v="9.3743856890112047E-3"/>
  </r>
  <r>
    <x v="162"/>
    <n v="0"/>
    <n v="0"/>
    <n v="0"/>
    <n v="0"/>
    <n v="0"/>
    <n v="0"/>
    <n v="73"/>
    <n v="243"/>
    <n v="345"/>
    <n v="661"/>
    <n v="1.4897204779546161E-4"/>
    <n v="924403"/>
    <n v="680957"/>
    <n v="587478"/>
    <n v="591233"/>
    <n v="638101"/>
    <n v="477647"/>
    <n v="288045"/>
    <n v="184257"/>
    <n v="66063"/>
    <n v="4437074"/>
    <n v="0"/>
    <n v="0"/>
    <n v="0"/>
    <n v="0"/>
    <n v="0"/>
    <n v="0"/>
    <n v="2.5343262337481991E-4"/>
    <n v="1.3188101401846333E-3"/>
    <n v="5.2222878161754692E-3"/>
    <n v="1.0005600714469522E-2"/>
  </r>
  <r>
    <x v="163"/>
    <n v="0"/>
    <n v="0"/>
    <n v="0"/>
    <n v="0"/>
    <n v="0"/>
    <n v="11"/>
    <n v="122"/>
    <n v="247"/>
    <n v="338"/>
    <n v="718"/>
    <n v="1.5987989857646769E-4"/>
    <n v="922574"/>
    <n v="668474"/>
    <n v="596272"/>
    <n v="589870"/>
    <n v="656754"/>
    <n v="510178"/>
    <n v="302067"/>
    <n v="180696"/>
    <n v="64733"/>
    <n v="4490871"/>
    <n v="0"/>
    <n v="0"/>
    <n v="0"/>
    <n v="0"/>
    <n v="0"/>
    <n v="2.1561102203544644E-5"/>
    <n v="4.0388390655053349E-4"/>
    <n v="1.3669367335192809E-3"/>
    <n v="5.2214481022044394E-3"/>
    <n v="1.1091715199357361E-2"/>
  </r>
  <r>
    <x v="164"/>
    <n v="0"/>
    <n v="0"/>
    <n v="0"/>
    <n v="0"/>
    <n v="0"/>
    <n v="38"/>
    <n v="35"/>
    <n v="242"/>
    <n v="341"/>
    <n v="656"/>
    <n v="1.4451086706299948E-4"/>
    <n v="932034"/>
    <n v="672289"/>
    <n v="612939"/>
    <n v="578992"/>
    <n v="657506"/>
    <n v="527205"/>
    <n v="309801"/>
    <n v="181976"/>
    <n v="67101"/>
    <n v="4539451"/>
    <n v="0"/>
    <n v="0"/>
    <n v="0"/>
    <n v="0"/>
    <n v="0"/>
    <n v="7.207822384082093E-5"/>
    <n v="1.1297574894851857E-4"/>
    <n v="1.3298456939376622E-3"/>
    <n v="5.0818914770271676E-3"/>
    <n v="9.7763073575654613E-3"/>
  </r>
  <r>
    <x v="165"/>
    <n v="0"/>
    <n v="0"/>
    <n v="0"/>
    <n v="0"/>
    <n v="0"/>
    <n v="12"/>
    <n v="78"/>
    <n v="209"/>
    <n v="313"/>
    <n v="612"/>
    <n v="1.2959267877595904E-4"/>
    <n v="963641"/>
    <n v="688323"/>
    <n v="643724"/>
    <n v="595998"/>
    <n v="678077"/>
    <n v="562828"/>
    <n v="330837"/>
    <n v="188346"/>
    <n v="70666"/>
    <n v="4722489"/>
    <n v="0"/>
    <n v="0"/>
    <n v="0"/>
    <n v="0"/>
    <n v="0"/>
    <n v="2.1320900879131814E-5"/>
    <n v="2.3576564894494873E-4"/>
    <n v="1.1096598812823208E-3"/>
    <n v="4.4292870687459313E-3"/>
    <n v="8.6604590609345375E-3"/>
  </r>
  <r>
    <x v="166"/>
    <n v="0"/>
    <n v="0"/>
    <n v="0"/>
    <n v="0"/>
    <n v="14"/>
    <n v="80"/>
    <n v="107"/>
    <n v="185"/>
    <n v="344"/>
    <n v="730"/>
    <n v="1.6323679330487647E-4"/>
    <n v="907175"/>
    <n v="646775"/>
    <n v="625330"/>
    <n v="553243"/>
    <n v="627969"/>
    <n v="543455"/>
    <n v="321902"/>
    <n v="179769"/>
    <n v="67549"/>
    <n v="4472031"/>
    <n v="0"/>
    <n v="0"/>
    <n v="0"/>
    <n v="0"/>
    <n v="2.2294094135220049E-5"/>
    <n v="1.4720630042965838E-4"/>
    <n v="3.3239930165081298E-4"/>
    <n v="1.029098454127241E-3"/>
    <n v="5.0925994463278512E-3"/>
    <n v="1.0806969755288753E-2"/>
  </r>
  <r>
    <x v="167"/>
    <n v="0"/>
    <n v="0"/>
    <n v="0"/>
    <n v="0"/>
    <n v="37"/>
    <n v="60"/>
    <n v="114"/>
    <n v="162"/>
    <n v="292"/>
    <n v="665"/>
    <n v="1.4105446377986509E-4"/>
    <n v="945674"/>
    <n v="671584"/>
    <n v="657622"/>
    <n v="579181"/>
    <n v="650460"/>
    <n v="586517"/>
    <n v="356160"/>
    <n v="193538"/>
    <n v="74510"/>
    <n v="4714491"/>
    <n v="0"/>
    <n v="0"/>
    <n v="0"/>
    <n v="0"/>
    <n v="5.688282138794084E-5"/>
    <n v="1.0229882509799376E-4"/>
    <n v="3.2008086253369273E-4"/>
    <n v="8.3704492141078242E-4"/>
    <n v="3.9189370554288012E-3"/>
    <n v="8.9249765132197022E-3"/>
  </r>
  <r>
    <x v="168"/>
    <n v="0"/>
    <n v="0"/>
    <n v="0"/>
    <n v="0"/>
    <n v="0"/>
    <n v="26"/>
    <n v="74"/>
    <n v="178"/>
    <n v="291"/>
    <n v="569"/>
    <n v="1.2443231855023445E-4"/>
    <n v="917340"/>
    <n v="645807"/>
    <n v="645143"/>
    <n v="556143"/>
    <n v="614968"/>
    <n v="577402"/>
    <n v="354599"/>
    <n v="186715"/>
    <n v="72346"/>
    <n v="4572767"/>
    <n v="0"/>
    <n v="0"/>
    <n v="0"/>
    <n v="0"/>
    <n v="0"/>
    <n v="4.5029286355087095E-5"/>
    <n v="2.0868643171582547E-4"/>
    <n v="9.5332458559837185E-4"/>
    <n v="4.0223371022585904E-3"/>
    <n v="7.8649821690210935E-3"/>
  </r>
  <r>
    <x v="169"/>
    <n v="0"/>
    <n v="0"/>
    <n v="0"/>
    <n v="0"/>
    <n v="0"/>
    <n v="31"/>
    <n v="81"/>
    <n v="175"/>
    <n v="253"/>
    <n v="540"/>
    <n v="1.089434942374944E-4"/>
    <n v="974629"/>
    <n v="677647"/>
    <n v="694440"/>
    <n v="599292"/>
    <n v="649178"/>
    <n v="641556"/>
    <n v="421504"/>
    <n v="213070"/>
    <n v="83536"/>
    <n v="4956698"/>
    <n v="0"/>
    <n v="0"/>
    <n v="0"/>
    <n v="0"/>
    <n v="0"/>
    <n v="4.8320021946642228E-5"/>
    <n v="1.9216899483753415E-4"/>
    <n v="8.2132632468202935E-4"/>
    <n v="3.0286343612334803E-3"/>
    <n v="6.4642788737789697E-3"/>
  </r>
  <r>
    <x v="170"/>
    <n v="0"/>
    <n v="0"/>
    <n v="0"/>
    <n v="0"/>
    <n v="0"/>
    <n v="58"/>
    <n v="121"/>
    <n v="183"/>
    <n v="266"/>
    <n v="628"/>
    <n v="1.4130351139225809E-4"/>
    <n v="882013"/>
    <n v="618373"/>
    <n v="640936"/>
    <n v="543239"/>
    <n v="569889"/>
    <n v="564752"/>
    <n v="370525"/>
    <n v="183095"/>
    <n v="71512"/>
    <n v="4444334"/>
    <n v="0"/>
    <n v="0"/>
    <n v="0"/>
    <n v="0"/>
    <n v="0"/>
    <n v="1.026999461710627E-4"/>
    <n v="3.265636596720869E-4"/>
    <n v="9.9948114366858742E-4"/>
    <n v="3.7196554424432263E-3"/>
    <n v="8.7817429242644587E-3"/>
  </r>
  <r>
    <x v="171"/>
    <n v="0"/>
    <n v="0"/>
    <n v="0"/>
    <n v="0"/>
    <n v="0"/>
    <n v="0"/>
    <n v="0"/>
    <n v="11"/>
    <n v="70"/>
    <n v="81"/>
    <n v="6.1532384265941447E-5"/>
    <n v="225082"/>
    <n v="173479"/>
    <n v="147388"/>
    <n v="184909"/>
    <n v="216656"/>
    <n v="171820"/>
    <n v="101939"/>
    <n v="68909"/>
    <n v="26939"/>
    <n v="1316380"/>
    <n v="0"/>
    <n v="0"/>
    <n v="0"/>
    <n v="0"/>
    <n v="0"/>
    <n v="0"/>
    <n v="0"/>
    <n v="1.5963081745490429E-4"/>
    <n v="2.5984631946248931E-3"/>
    <n v="3.0067931252088049E-3"/>
  </r>
  <r>
    <x v="172"/>
    <n v="0"/>
    <n v="0"/>
    <n v="0"/>
    <n v="0"/>
    <n v="0"/>
    <n v="0"/>
    <n v="0"/>
    <n v="0"/>
    <n v="100"/>
    <n v="100"/>
    <n v="7.5320205021598064E-5"/>
    <n v="226246"/>
    <n v="171737"/>
    <n v="144233"/>
    <n v="182628"/>
    <n v="218991"/>
    <n v="180792"/>
    <n v="106281"/>
    <n v="69815"/>
    <n v="27321"/>
    <n v="1327665"/>
    <n v="0"/>
    <n v="0"/>
    <n v="0"/>
    <n v="0"/>
    <n v="0"/>
    <n v="0"/>
    <n v="0"/>
    <n v="0"/>
    <n v="3.6601881336700707E-3"/>
    <n v="3.6601881336700707E-3"/>
  </r>
  <r>
    <x v="173"/>
    <n v="0"/>
    <n v="0"/>
    <n v="0"/>
    <n v="0"/>
    <n v="0"/>
    <n v="0"/>
    <n v="0"/>
    <n v="31"/>
    <n v="117"/>
    <n v="148"/>
    <n v="1.0438847748700258E-4"/>
    <n v="242043"/>
    <n v="181163"/>
    <n v="155800"/>
    <n v="188513"/>
    <n v="232144"/>
    <n v="198770"/>
    <n v="117379"/>
    <n v="73424"/>
    <n v="29011"/>
    <n v="1417781"/>
    <n v="0"/>
    <n v="0"/>
    <n v="0"/>
    <n v="0"/>
    <n v="0"/>
    <n v="0"/>
    <n v="0"/>
    <n v="4.2220527348006101E-4"/>
    <n v="4.032953017820827E-3"/>
    <n v="5.101513219123781E-3"/>
  </r>
  <r>
    <x v="174"/>
    <n v="0"/>
    <n v="0"/>
    <n v="0"/>
    <n v="0"/>
    <n v="0"/>
    <n v="0"/>
    <n v="0"/>
    <n v="13"/>
    <n v="38"/>
    <n v="51"/>
    <n v="3.8882264503084662E-5"/>
    <n v="219751"/>
    <n v="166608"/>
    <n v="143638"/>
    <n v="169246"/>
    <n v="213957"/>
    <n v="189178"/>
    <n v="112263"/>
    <n v="69189"/>
    <n v="28274"/>
    <n v="1311652"/>
    <n v="0"/>
    <n v="0"/>
    <n v="0"/>
    <n v="0"/>
    <n v="0"/>
    <n v="0"/>
    <n v="0"/>
    <n v="1.8789113876483256E-4"/>
    <n v="1.3439909457452076E-3"/>
    <n v="1.8037773219211997E-3"/>
  </r>
  <r>
    <x v="175"/>
    <n v="0"/>
    <n v="0"/>
    <n v="0"/>
    <n v="0"/>
    <n v="0"/>
    <n v="0"/>
    <n v="0"/>
    <n v="23"/>
    <n v="82"/>
    <n v="105"/>
    <n v="7.904721753794266E-5"/>
    <n v="218593"/>
    <n v="166279"/>
    <n v="146564"/>
    <n v="166513"/>
    <n v="214112"/>
    <n v="197093"/>
    <n v="120086"/>
    <n v="70660"/>
    <n v="29654"/>
    <n v="1328320"/>
    <n v="0"/>
    <n v="0"/>
    <n v="0"/>
    <n v="0"/>
    <n v="0"/>
    <n v="0"/>
    <n v="0"/>
    <n v="3.2550240588734785E-4"/>
    <n v="2.7652256019424022E-3"/>
    <n v="3.540837661023808E-3"/>
  </r>
  <r>
    <x v="176"/>
    <n v="0"/>
    <n v="0"/>
    <n v="0"/>
    <n v="0"/>
    <n v="0"/>
    <n v="0"/>
    <n v="0"/>
    <n v="0"/>
    <n v="61"/>
    <n v="61"/>
    <n v="4.5317680655962284E-5"/>
    <n v="218652"/>
    <n v="166034"/>
    <n v="150840"/>
    <n v="164227"/>
    <n v="212276"/>
    <n v="203725"/>
    <n v="128155"/>
    <n v="72091"/>
    <n v="30316"/>
    <n v="1346053"/>
    <n v="0"/>
    <n v="0"/>
    <n v="0"/>
    <n v="0"/>
    <n v="0"/>
    <n v="0"/>
    <n v="0"/>
    <n v="0"/>
    <n v="2.0121388045916348E-3"/>
    <n v="2.0121388045916348E-3"/>
  </r>
  <r>
    <x v="177"/>
    <n v="0"/>
    <n v="0"/>
    <n v="0"/>
    <n v="0"/>
    <n v="0"/>
    <n v="0"/>
    <n v="0"/>
    <n v="37"/>
    <n v="133"/>
    <n v="170"/>
    <n v="1.2748530731833155E-4"/>
    <n v="216902"/>
    <n v="164313"/>
    <n v="151581"/>
    <n v="158881"/>
    <n v="204442"/>
    <n v="202883"/>
    <n v="132451"/>
    <n v="71816"/>
    <n v="30595"/>
    <n v="1333487"/>
    <n v="0"/>
    <n v="0"/>
    <n v="0"/>
    <n v="0"/>
    <n v="0"/>
    <n v="0"/>
    <n v="0"/>
    <n v="5.1520552523114625E-4"/>
    <n v="4.3471155417551888E-3"/>
    <n v="5.5564634744239257E-3"/>
  </r>
  <r>
    <x v="178"/>
    <n v="0"/>
    <n v="0"/>
    <n v="0"/>
    <n v="0"/>
    <n v="0"/>
    <n v="0"/>
    <n v="0"/>
    <n v="10"/>
    <n v="70"/>
    <n v="80"/>
    <n v="5.8853778522932008E-5"/>
    <n v="218996"/>
    <n v="166783"/>
    <n v="157304"/>
    <n v="159473"/>
    <n v="203667"/>
    <n v="208576"/>
    <n v="140638"/>
    <n v="71882"/>
    <n v="31387"/>
    <n v="1359301"/>
    <n v="0"/>
    <n v="0"/>
    <n v="0"/>
    <n v="0"/>
    <n v="0"/>
    <n v="0"/>
    <n v="0"/>
    <n v="1.3911688600762361E-4"/>
    <n v="2.2302227036671233E-3"/>
    <n v="2.5488259470481411E-3"/>
  </r>
  <r>
    <x v="179"/>
    <n v="0"/>
    <n v="0"/>
    <n v="0"/>
    <n v="0"/>
    <n v="0"/>
    <n v="0"/>
    <n v="0"/>
    <n v="12"/>
    <n v="118"/>
    <n v="130"/>
    <n v="9.517576034450697E-5"/>
    <n v="218626"/>
    <n v="166189"/>
    <n v="158937"/>
    <n v="158271"/>
    <n v="198553"/>
    <n v="210140"/>
    <n v="148510"/>
    <n v="74485"/>
    <n v="32183"/>
    <n v="1365894"/>
    <n v="0"/>
    <n v="0"/>
    <n v="0"/>
    <n v="0"/>
    <n v="0"/>
    <n v="0"/>
    <n v="0"/>
    <n v="1.6110626300597437E-4"/>
    <n v="3.6665320200105645E-3"/>
    <n v="4.0393996830624867E-3"/>
  </r>
  <r>
    <x v="180"/>
    <n v="0"/>
    <n v="0"/>
    <n v="0"/>
    <n v="0"/>
    <n v="22"/>
    <n v="10"/>
    <n v="10"/>
    <n v="284"/>
    <n v="398"/>
    <n v="724"/>
    <n v="1.2842758865849578E-4"/>
    <n v="1120998"/>
    <n v="777086"/>
    <n v="737196"/>
    <n v="845035"/>
    <n v="866536"/>
    <n v="626578"/>
    <n v="353989"/>
    <n v="224763"/>
    <n v="84360"/>
    <n v="5637418"/>
    <n v="0"/>
    <n v="0"/>
    <n v="0"/>
    <n v="0"/>
    <n v="2.5388443180664162E-5"/>
    <n v="1.5959704936975124E-5"/>
    <n v="2.8249465378867706E-5"/>
    <n v="1.2635531648892389E-3"/>
    <n v="4.7178757705073496E-3"/>
    <n v="8.5822664770033186E-3"/>
  </r>
  <r>
    <x v="181"/>
    <n v="0"/>
    <n v="0"/>
    <n v="0"/>
    <n v="0"/>
    <n v="0"/>
    <n v="13"/>
    <n v="62"/>
    <n v="252"/>
    <n v="412"/>
    <n v="739"/>
    <n v="1.2898946615117426E-4"/>
    <n v="1121335"/>
    <n v="798622"/>
    <n v="745941"/>
    <n v="836774"/>
    <n v="886047"/>
    <n v="659568"/>
    <n v="365058"/>
    <n v="225909"/>
    <n v="89746"/>
    <n v="5729150"/>
    <n v="0"/>
    <n v="0"/>
    <n v="0"/>
    <n v="0"/>
    <n v="0"/>
    <n v="1.9709870703248187E-5"/>
    <n v="1.6983602605613355E-4"/>
    <n v="1.1154934066371857E-3"/>
    <n v="4.5907338488623446E-3"/>
    <n v="8.2343502774496913E-3"/>
  </r>
  <r>
    <x v="182"/>
    <n v="0"/>
    <n v="0"/>
    <n v="0"/>
    <n v="0"/>
    <n v="0"/>
    <n v="30"/>
    <n v="111"/>
    <n v="279"/>
    <n v="457"/>
    <n v="877"/>
    <n v="1.5250269618506768E-4"/>
    <n v="1112404"/>
    <n v="801519"/>
    <n v="751945"/>
    <n v="817329"/>
    <n v="890940"/>
    <n v="677913"/>
    <n v="377455"/>
    <n v="227257"/>
    <n v="93426"/>
    <n v="5750718"/>
    <n v="0"/>
    <n v="0"/>
    <n v="0"/>
    <n v="0"/>
    <n v="0"/>
    <n v="4.4253466152736411E-5"/>
    <n v="2.9407479037236225E-4"/>
    <n v="1.2276849557989412E-3"/>
    <n v="4.8915719392888489E-3"/>
    <n v="9.3871085136899794E-3"/>
  </r>
  <r>
    <x v="183"/>
    <n v="0"/>
    <n v="0"/>
    <n v="0"/>
    <n v="0"/>
    <n v="0"/>
    <n v="11"/>
    <n v="52"/>
    <n v="250"/>
    <n v="450"/>
    <n v="763"/>
    <n v="1.3188151888792249E-4"/>
    <n v="1109459"/>
    <n v="800618"/>
    <n v="765833"/>
    <n v="799053"/>
    <n v="894067"/>
    <n v="698045"/>
    <n v="392611"/>
    <n v="225660"/>
    <n v="98017"/>
    <n v="5785496"/>
    <n v="0"/>
    <n v="0"/>
    <n v="0"/>
    <n v="0"/>
    <n v="0"/>
    <n v="1.5758296384903552E-5"/>
    <n v="1.3244662019148724E-4"/>
    <n v="1.1078613843835859E-3"/>
    <n v="4.5910403297387192E-3"/>
    <n v="7.7843639368680943E-3"/>
  </r>
  <r>
    <x v="184"/>
    <n v="0"/>
    <n v="0"/>
    <n v="0"/>
    <n v="0"/>
    <n v="0"/>
    <n v="43"/>
    <n v="112"/>
    <n v="275"/>
    <n v="513"/>
    <n v="943"/>
    <n v="1.6253907056608757E-4"/>
    <n v="1106563"/>
    <n v="796375"/>
    <n v="780149"/>
    <n v="781574"/>
    <n v="891724"/>
    <n v="714194"/>
    <n v="408911"/>
    <n v="224541"/>
    <n v="100627"/>
    <n v="5801682"/>
    <n v="0"/>
    <n v="0"/>
    <n v="0"/>
    <n v="0"/>
    <n v="0"/>
    <n v="6.0207730672618365E-5"/>
    <n v="2.7389823213364278E-4"/>
    <n v="1.2247206523530224E-3"/>
    <n v="5.0980353185526746E-3"/>
    <n v="9.3712423107118366E-3"/>
  </r>
  <r>
    <x v="185"/>
    <n v="0"/>
    <n v="0"/>
    <n v="0"/>
    <n v="0"/>
    <n v="20"/>
    <n v="38"/>
    <n v="137"/>
    <n v="242"/>
    <n v="418"/>
    <n v="855"/>
    <n v="1.4433278582533875E-4"/>
    <n v="1122714"/>
    <n v="804358"/>
    <n v="804553"/>
    <n v="782216"/>
    <n v="896819"/>
    <n v="740652"/>
    <n v="434185"/>
    <n v="230765"/>
    <n v="104186"/>
    <n v="5923810"/>
    <n v="0"/>
    <n v="0"/>
    <n v="0"/>
    <n v="0"/>
    <n v="2.2301044023375954E-5"/>
    <n v="5.1306146476347869E-5"/>
    <n v="3.1553370107212364E-4"/>
    <n v="1.0486858925746973E-3"/>
    <n v="4.0120553625247156E-3"/>
    <n v="8.2064768778914634E-3"/>
  </r>
  <r>
    <x v="186"/>
    <n v="0"/>
    <n v="0"/>
    <n v="0"/>
    <n v="0"/>
    <n v="0"/>
    <n v="25"/>
    <n v="170"/>
    <n v="305"/>
    <n v="518"/>
    <n v="1018"/>
    <n v="1.7108904394837212E-4"/>
    <n v="1121390"/>
    <n v="801896"/>
    <n v="814913"/>
    <n v="776558"/>
    <n v="891910"/>
    <n v="755815"/>
    <n v="453442"/>
    <n v="231276"/>
    <n v="106208"/>
    <n v="5950118"/>
    <n v="0"/>
    <n v="0"/>
    <n v="0"/>
    <n v="0"/>
    <n v="0"/>
    <n v="3.3076877278169922E-5"/>
    <n v="3.7491013183604517E-4"/>
    <n v="1.3187706463273319E-3"/>
    <n v="4.8772220548357935E-3"/>
    <n v="9.5849653510093405E-3"/>
  </r>
  <r>
    <x v="187"/>
    <n v="0"/>
    <n v="0"/>
    <n v="0"/>
    <n v="0"/>
    <n v="11"/>
    <n v="27"/>
    <n v="139"/>
    <n v="254"/>
    <n v="440"/>
    <n v="871"/>
    <n v="1.4750676312581565E-4"/>
    <n v="1105352"/>
    <n v="785477"/>
    <n v="815252"/>
    <n v="762823"/>
    <n v="868779"/>
    <n v="759229"/>
    <n v="470187"/>
    <n v="232135"/>
    <n v="106493"/>
    <n v="5904814"/>
    <n v="0"/>
    <n v="0"/>
    <n v="0"/>
    <n v="0"/>
    <n v="1.2661447848071834E-5"/>
    <n v="3.5562392901219524E-5"/>
    <n v="2.9562705902119794E-4"/>
    <n v="1.094190880306718E-3"/>
    <n v="4.1317269679697257E-3"/>
    <n v="8.1789413388673442E-3"/>
  </r>
  <r>
    <x v="188"/>
    <n v="0"/>
    <n v="0"/>
    <n v="0"/>
    <n v="0"/>
    <n v="0"/>
    <n v="15"/>
    <n v="145"/>
    <n v="235"/>
    <n v="442"/>
    <n v="837"/>
    <n v="1.4135631468381363E-4"/>
    <n v="1104423"/>
    <n v="772879"/>
    <n v="818802"/>
    <n v="759833"/>
    <n v="857032"/>
    <n v="771764"/>
    <n v="489182"/>
    <n v="240311"/>
    <n v="106981"/>
    <n v="5921207"/>
    <n v="0"/>
    <n v="0"/>
    <n v="0"/>
    <n v="0"/>
    <n v="0"/>
    <n v="1.9435993386579317E-5"/>
    <n v="2.96413195906636E-4"/>
    <n v="9.7789947193428523E-4"/>
    <n v="4.1315747656125853E-3"/>
    <n v="7.8238191828455522E-3"/>
  </r>
  <r>
    <x v="189"/>
    <n v="0"/>
    <n v="0"/>
    <n v="0"/>
    <n v="0"/>
    <n v="13"/>
    <n v="0"/>
    <n v="92"/>
    <n v="362"/>
    <n v="706"/>
    <n v="1173"/>
    <n v="1.8015178824839015E-4"/>
    <n v="1184968"/>
    <n v="909982"/>
    <n v="839233"/>
    <n v="975464"/>
    <n v="998065"/>
    <n v="732769"/>
    <n v="426481"/>
    <n v="305551"/>
    <n v="136969"/>
    <n v="6511176"/>
    <n v="0"/>
    <n v="0"/>
    <n v="0"/>
    <n v="0"/>
    <n v="1.3025203769293583E-5"/>
    <n v="0"/>
    <n v="2.1571887141513924E-4"/>
    <n v="1.1847449361972306E-3"/>
    <n v="5.1544510071622049E-3"/>
    <n v="8.5639816308799802E-3"/>
  </r>
  <r>
    <x v="190"/>
    <n v="0"/>
    <n v="0"/>
    <n v="0"/>
    <n v="0"/>
    <n v="0"/>
    <n v="12"/>
    <n v="78"/>
    <n v="340"/>
    <n v="703"/>
    <n v="1133"/>
    <n v="1.7450176511692774E-4"/>
    <n v="1166474"/>
    <n v="930411"/>
    <n v="829289"/>
    <n v="933229"/>
    <n v="992881"/>
    <n v="758277"/>
    <n v="431492"/>
    <n v="307584"/>
    <n v="138046"/>
    <n v="6492771"/>
    <n v="0"/>
    <n v="0"/>
    <n v="0"/>
    <n v="0"/>
    <n v="0"/>
    <n v="1.5825351421710008E-5"/>
    <n v="1.8076812548088956E-4"/>
    <n v="1.1053890969621306E-3"/>
    <n v="5.0925053967518074E-3"/>
    <n v="8.2074091244947328E-3"/>
  </r>
  <r>
    <x v="191"/>
    <n v="0"/>
    <n v="0"/>
    <n v="0"/>
    <n v="0"/>
    <n v="0"/>
    <n v="13"/>
    <n v="88"/>
    <n v="318"/>
    <n v="838"/>
    <n v="1257"/>
    <n v="1.9271568441971116E-4"/>
    <n v="1160565"/>
    <n v="935023"/>
    <n v="837935"/>
    <n v="911026"/>
    <n v="999914"/>
    <n v="782347"/>
    <n v="447029"/>
    <n v="308066"/>
    <n v="141922"/>
    <n v="6522562"/>
    <n v="0"/>
    <n v="0"/>
    <n v="0"/>
    <n v="0"/>
    <n v="0"/>
    <n v="1.6616667540106882E-5"/>
    <n v="1.9685523757966486E-4"/>
    <n v="1.0322463368239274E-3"/>
    <n v="5.9046518510167557E-3"/>
    <n v="8.8569777765251344E-3"/>
  </r>
  <r>
    <x v="192"/>
    <n v="0"/>
    <n v="0"/>
    <n v="0"/>
    <n v="0"/>
    <n v="0"/>
    <n v="0"/>
    <n v="106"/>
    <n v="329"/>
    <n v="762"/>
    <n v="1197"/>
    <n v="1.8260794349130827E-4"/>
    <n v="1157126"/>
    <n v="936838"/>
    <n v="852945"/>
    <n v="888480"/>
    <n v="1005599"/>
    <n v="805789"/>
    <n v="464265"/>
    <n v="302477"/>
    <n v="144764"/>
    <n v="6555027"/>
    <n v="0"/>
    <n v="0"/>
    <n v="0"/>
    <n v="0"/>
    <n v="0"/>
    <n v="0"/>
    <n v="2.2831787879766944E-4"/>
    <n v="1.0876860058781329E-3"/>
    <n v="5.2637396037688924E-3"/>
    <n v="8.2686303224558597E-3"/>
  </r>
  <r>
    <x v="193"/>
    <n v="0"/>
    <n v="0"/>
    <n v="0"/>
    <n v="0"/>
    <n v="0"/>
    <n v="39"/>
    <n v="137"/>
    <n v="363"/>
    <n v="883"/>
    <n v="1422"/>
    <n v="2.1495779752608063E-4"/>
    <n v="1154040"/>
    <n v="943962"/>
    <n v="874625"/>
    <n v="872081"/>
    <n v="1007272"/>
    <n v="831201"/>
    <n v="487404"/>
    <n v="301364"/>
    <n v="148703"/>
    <n v="6615252"/>
    <n v="0"/>
    <n v="0"/>
    <n v="0"/>
    <n v="0"/>
    <n v="0"/>
    <n v="4.6920059047089692E-5"/>
    <n v="2.8108099235952107E-4"/>
    <n v="1.2045234334558872E-3"/>
    <n v="5.9380106655548305E-3"/>
    <n v="9.5626853526828651E-3"/>
  </r>
  <r>
    <x v="194"/>
    <n v="0"/>
    <n v="0"/>
    <n v="0"/>
    <n v="0"/>
    <n v="0"/>
    <n v="74"/>
    <n v="148"/>
    <n v="310"/>
    <n v="720"/>
    <n v="1252"/>
    <n v="1.8777610549057633E-4"/>
    <n v="1150613"/>
    <n v="948618"/>
    <n v="893275"/>
    <n v="857952"/>
    <n v="1003496"/>
    <n v="852348"/>
    <n v="511109"/>
    <n v="300084"/>
    <n v="151198"/>
    <n v="6667515"/>
    <n v="0"/>
    <n v="0"/>
    <n v="0"/>
    <n v="0"/>
    <n v="0"/>
    <n v="8.6818998812691526E-5"/>
    <n v="2.8956641342649025E-4"/>
    <n v="1.0330440809906559E-3"/>
    <n v="4.7619677508961757E-3"/>
    <n v="8.2805328112805724E-3"/>
  </r>
  <r>
    <x v="195"/>
    <n v="0"/>
    <n v="0"/>
    <n v="0"/>
    <n v="0"/>
    <n v="0"/>
    <n v="40"/>
    <n v="161"/>
    <n v="337"/>
    <n v="868"/>
    <n v="1406"/>
    <n v="2.102103628625568E-4"/>
    <n v="1140664"/>
    <n v="948499"/>
    <n v="908255"/>
    <n v="847155"/>
    <n v="994200"/>
    <n v="865075"/>
    <n v="532942"/>
    <n v="293687"/>
    <n v="153640"/>
    <n v="6688538"/>
    <n v="0"/>
    <n v="0"/>
    <n v="0"/>
    <n v="0"/>
    <n v="0"/>
    <n v="4.6238765424963151E-5"/>
    <n v="3.0209666342678943E-4"/>
    <n v="1.1474801404216053E-3"/>
    <n v="5.6495704243686544E-3"/>
    <n v="9.1512626920072903E-3"/>
  </r>
  <r>
    <x v="196"/>
    <n v="0"/>
    <n v="0"/>
    <n v="0"/>
    <n v="0"/>
    <n v="0"/>
    <n v="22"/>
    <n v="150"/>
    <n v="292"/>
    <n v="654"/>
    <n v="1118"/>
    <n v="1.6582810744890069E-4"/>
    <n v="1140210"/>
    <n v="953978"/>
    <n v="926169"/>
    <n v="838653"/>
    <n v="984369"/>
    <n v="883742"/>
    <n v="560636"/>
    <n v="300956"/>
    <n v="155002"/>
    <n v="6741921"/>
    <n v="0"/>
    <n v="0"/>
    <n v="0"/>
    <n v="0"/>
    <n v="0"/>
    <n v="2.4894143313319951E-5"/>
    <n v="2.6755327877624695E-4"/>
    <n v="9.7024149709592101E-4"/>
    <n v="4.2193003961239206E-3"/>
    <n v="7.2128101572882927E-3"/>
  </r>
  <r>
    <x v="197"/>
    <n v="0"/>
    <n v="0"/>
    <n v="0"/>
    <n v="0"/>
    <n v="0"/>
    <n v="38"/>
    <n v="164"/>
    <n v="342"/>
    <n v="791"/>
    <n v="1335"/>
    <n v="1.9652780272200575E-4"/>
    <n v="1135288"/>
    <n v="950843"/>
    <n v="947736"/>
    <n v="835419"/>
    <n v="972968"/>
    <n v="901460"/>
    <n v="588877"/>
    <n v="305080"/>
    <n v="155261"/>
    <n v="6792932"/>
    <n v="0"/>
    <n v="0"/>
    <n v="0"/>
    <n v="0"/>
    <n v="0"/>
    <n v="4.2153839327313469E-5"/>
    <n v="2.7849618850795668E-4"/>
    <n v="1.1210174380490363E-3"/>
    <n v="5.0946470781458317E-3"/>
    <n v="8.5984245882739386E-3"/>
  </r>
  <r>
    <x v="198"/>
    <n v="0"/>
    <n v="0"/>
    <n v="0"/>
    <n v="10"/>
    <n v="31"/>
    <n v="126"/>
    <n v="191"/>
    <n v="417"/>
    <n v="685"/>
    <n v="1460"/>
    <n v="1.4552786395098381E-4"/>
    <n v="1986970"/>
    <n v="1438126"/>
    <n v="1229116"/>
    <n v="1418517"/>
    <n v="1531858"/>
    <n v="1138515"/>
    <n v="666763"/>
    <n v="445422"/>
    <n v="174174"/>
    <n v="10032443"/>
    <n v="0"/>
    <n v="0"/>
    <n v="0"/>
    <n v="7.0496159016775969E-6"/>
    <n v="2.0236862685705855E-5"/>
    <n v="1.1067047864982016E-4"/>
    <n v="2.864586067313273E-4"/>
    <n v="9.3619084822931962E-4"/>
    <n v="3.9328487604349677E-3"/>
    <n v="8.382422175525624E-3"/>
  </r>
  <r>
    <x v="199"/>
    <n v="0"/>
    <n v="0"/>
    <n v="0"/>
    <n v="0"/>
    <n v="0"/>
    <n v="62"/>
    <n v="193"/>
    <n v="433"/>
    <n v="643"/>
    <n v="1331"/>
    <n v="1.3261173684610633E-4"/>
    <n v="1985579"/>
    <n v="1442499"/>
    <n v="1200067"/>
    <n v="1366893"/>
    <n v="1529005"/>
    <n v="1189090"/>
    <n v="689785"/>
    <n v="455675"/>
    <n v="180206"/>
    <n v="10036819"/>
    <n v="0"/>
    <n v="0"/>
    <n v="0"/>
    <n v="0"/>
    <n v="0"/>
    <n v="5.2140712645804773E-5"/>
    <n v="2.797973281529752E-4"/>
    <n v="9.5023865693751031E-4"/>
    <n v="3.5681386857263353E-3"/>
    <n v="7.385991587405525E-3"/>
  </r>
  <r>
    <x v="200"/>
    <n v="0"/>
    <n v="0"/>
    <n v="0"/>
    <n v="0"/>
    <n v="12"/>
    <n v="130"/>
    <n v="216"/>
    <n v="439"/>
    <n v="805"/>
    <n v="1602"/>
    <n v="1.5968017715130165E-4"/>
    <n v="1961016"/>
    <n v="1434265"/>
    <n v="1191776"/>
    <n v="1331193"/>
    <n v="1528539"/>
    <n v="1235175"/>
    <n v="713446"/>
    <n v="456166"/>
    <n v="186451"/>
    <n v="10032554"/>
    <n v="0"/>
    <n v="0"/>
    <n v="0"/>
    <n v="0"/>
    <n v="7.8506338405497021E-6"/>
    <n v="1.0524824417592649E-4"/>
    <n v="3.0275591985938667E-4"/>
    <n v="9.6236896217604989E-4"/>
    <n v="4.3174882408783003E-3"/>
    <n v="8.5920697663193005E-3"/>
  </r>
  <r>
    <x v="201"/>
    <n v="0"/>
    <n v="0"/>
    <n v="0"/>
    <n v="0"/>
    <n v="13"/>
    <n v="84"/>
    <n v="178"/>
    <n v="435"/>
    <n v="717"/>
    <n v="1427"/>
    <n v="1.4320872033725404E-4"/>
    <n v="1919368"/>
    <n v="1426906"/>
    <n v="1186224"/>
    <n v="1289747"/>
    <n v="1504701"/>
    <n v="1261432"/>
    <n v="734816"/>
    <n v="450348"/>
    <n v="192075"/>
    <n v="9964477"/>
    <n v="0"/>
    <n v="0"/>
    <n v="0"/>
    <n v="0"/>
    <n v="8.6395901910080476E-6"/>
    <n v="6.6590985483165163E-5"/>
    <n v="2.4223751252014109E-4"/>
    <n v="9.659196887740148E-4"/>
    <n v="3.7329168293635299E-3"/>
    <n v="7.4293895613692564E-3"/>
  </r>
  <r>
    <x v="202"/>
    <n v="0"/>
    <n v="0"/>
    <n v="0"/>
    <n v="0"/>
    <n v="20"/>
    <n v="161"/>
    <n v="267"/>
    <n v="472"/>
    <n v="847"/>
    <n v="1767"/>
    <n v="1.7664857759906093E-4"/>
    <n v="1903194"/>
    <n v="1431365"/>
    <n v="1186757"/>
    <n v="1265560"/>
    <n v="1493006"/>
    <n v="1305020"/>
    <n v="771330"/>
    <n v="448409"/>
    <n v="197208"/>
    <n v="10002911"/>
    <n v="0"/>
    <n v="0"/>
    <n v="0"/>
    <n v="0"/>
    <n v="1.3395793452939909E-5"/>
    <n v="1.2336975678533662E-4"/>
    <n v="3.4615534207148692E-4"/>
    <n v="1.0526104516189461E-3"/>
    <n v="4.2949576082106202E-3"/>
    <n v="8.9600827552634779E-3"/>
  </r>
  <r>
    <x v="203"/>
    <n v="0"/>
    <n v="0"/>
    <n v="0"/>
    <n v="11"/>
    <n v="42"/>
    <n v="120"/>
    <n v="267"/>
    <n v="457"/>
    <n v="829"/>
    <n v="1726"/>
    <n v="1.6904958676876503E-4"/>
    <n v="1923038"/>
    <n v="1462378"/>
    <n v="1225759"/>
    <n v="1265748"/>
    <n v="1497348"/>
    <n v="1357616"/>
    <n v="816393"/>
    <n v="459374"/>
    <n v="206075"/>
    <n v="10210022"/>
    <n v="0"/>
    <n v="0"/>
    <n v="0"/>
    <n v="8.690513435533772E-6"/>
    <n v="2.8049591678086858E-5"/>
    <n v="8.8390237003688822E-5"/>
    <n v="3.2704837008646574E-4"/>
    <n v="9.948320975936818E-4"/>
    <n v="4.0228072303772899E-3"/>
    <n v="8.3755914108940913E-3"/>
  </r>
  <r>
    <x v="204"/>
    <n v="0"/>
    <n v="0"/>
    <n v="0"/>
    <n v="0"/>
    <n v="34"/>
    <n v="135"/>
    <n v="269"/>
    <n v="438"/>
    <n v="900"/>
    <n v="1776"/>
    <n v="1.806068328568167E-4"/>
    <n v="1831405"/>
    <n v="1405401"/>
    <n v="1182814"/>
    <n v="1200098"/>
    <n v="1415200"/>
    <n v="1333377"/>
    <n v="821140"/>
    <n v="446290"/>
    <n v="200908"/>
    <n v="9833515"/>
    <n v="0"/>
    <n v="0"/>
    <n v="0"/>
    <n v="0"/>
    <n v="2.402487280949689E-5"/>
    <n v="1.0124668417109339E-4"/>
    <n v="3.2759334583627638E-4"/>
    <n v="9.8142463420645759E-4"/>
    <n v="4.4796623330081433E-3"/>
    <n v="8.8398670038027354E-3"/>
  </r>
  <r>
    <x v="205"/>
    <n v="0"/>
    <n v="0"/>
    <n v="0"/>
    <n v="0"/>
    <n v="26"/>
    <n v="134"/>
    <n v="272"/>
    <n v="442"/>
    <n v="640"/>
    <n v="1514"/>
    <n v="1.5082286123918216E-4"/>
    <n v="1857081"/>
    <n v="1429864"/>
    <n v="1227828"/>
    <n v="1209748"/>
    <n v="1413354"/>
    <n v="1368970"/>
    <n v="872464"/>
    <n v="453485"/>
    <n v="205862"/>
    <n v="10038266"/>
    <n v="0"/>
    <n v="0"/>
    <n v="0"/>
    <n v="0"/>
    <n v="1.8395957417603798E-5"/>
    <n v="9.7883810456036291E-5"/>
    <n v="3.1176071448220214E-4"/>
    <n v="9.7467391424192642E-4"/>
    <n v="3.1088787634434719E-3"/>
    <n v="7.3544413247709634E-3"/>
  </r>
  <r>
    <x v="206"/>
    <n v="0"/>
    <n v="0"/>
    <n v="0"/>
    <n v="0"/>
    <n v="10"/>
    <n v="162"/>
    <n v="270"/>
    <n v="441"/>
    <n v="784"/>
    <n v="1667"/>
    <n v="1.6948461528059871E-4"/>
    <n v="1807844"/>
    <n v="1385654"/>
    <n v="1214309"/>
    <n v="1173696"/>
    <n v="1353847"/>
    <n v="1355360"/>
    <n v="891473"/>
    <n v="450898"/>
    <n v="202620"/>
    <n v="9835701"/>
    <n v="0"/>
    <n v="0"/>
    <n v="0"/>
    <n v="0"/>
    <n v="7.3863590198892489E-6"/>
    <n v="1.1952543973556841E-4"/>
    <n v="3.0286952044537526E-4"/>
    <n v="9.7804825038035211E-4"/>
    <n v="3.8693120126344883E-3"/>
    <n v="8.2272233738031782E-3"/>
  </r>
  <r>
    <x v="207"/>
    <n v="0"/>
    <n v="0"/>
    <n v="0"/>
    <n v="0"/>
    <n v="11"/>
    <n v="0"/>
    <n v="0"/>
    <n v="91"/>
    <n v="348"/>
    <n v="450"/>
    <n v="8.6906275637351307E-5"/>
    <n v="1038235"/>
    <n v="744505"/>
    <n v="674692"/>
    <n v="732414"/>
    <n v="793113"/>
    <n v="555632"/>
    <n v="322401"/>
    <n v="220313"/>
    <n v="98966"/>
    <n v="5177992"/>
    <n v="0"/>
    <n v="0"/>
    <n v="0"/>
    <n v="0"/>
    <n v="1.3869398181595813E-5"/>
    <n v="0"/>
    <n v="0"/>
    <n v="4.1304870797456348E-4"/>
    <n v="3.516359153648728E-3"/>
    <n v="4.5470161469595618E-3"/>
  </r>
  <r>
    <x v="208"/>
    <n v="0"/>
    <n v="0"/>
    <n v="0"/>
    <n v="0"/>
    <n v="0"/>
    <n v="0"/>
    <n v="0"/>
    <n v="84"/>
    <n v="355"/>
    <n v="439"/>
    <n v="8.293741267011616E-5"/>
    <n v="1065712"/>
    <n v="742478"/>
    <n v="699476"/>
    <n v="721483"/>
    <n v="808406"/>
    <n v="591692"/>
    <n v="337080"/>
    <n v="227161"/>
    <n v="99925"/>
    <n v="5293148"/>
    <n v="0"/>
    <n v="0"/>
    <n v="0"/>
    <n v="0"/>
    <n v="0"/>
    <n v="0"/>
    <n v="0"/>
    <n v="3.6978178472537102E-4"/>
    <n v="3.5526644983737803E-3"/>
    <n v="4.3932949712284213E-3"/>
  </r>
  <r>
    <x v="209"/>
    <n v="0"/>
    <n v="0"/>
    <n v="0"/>
    <n v="0"/>
    <n v="0"/>
    <n v="0"/>
    <n v="0"/>
    <n v="107"/>
    <n v="394"/>
    <n v="501"/>
    <n v="9.6790328385821316E-5"/>
    <n v="1039686"/>
    <n v="717507"/>
    <n v="693966"/>
    <n v="688191"/>
    <n v="789206"/>
    <n v="597249"/>
    <n v="335299"/>
    <n v="217665"/>
    <n v="98866"/>
    <n v="5176137"/>
    <n v="0"/>
    <n v="0"/>
    <n v="0"/>
    <n v="0"/>
    <n v="0"/>
    <n v="0"/>
    <n v="0"/>
    <n v="4.9158109939586062E-4"/>
    <n v="3.9851920781664068E-3"/>
    <n v="5.0674650537090608E-3"/>
  </r>
  <r>
    <x v="210"/>
    <n v="0"/>
    <n v="0"/>
    <n v="0"/>
    <n v="0"/>
    <n v="0"/>
    <n v="0"/>
    <n v="20"/>
    <n v="131"/>
    <n v="366"/>
    <n v="517"/>
    <n v="1.0115920227848874E-4"/>
    <n v="1024401"/>
    <n v="704983"/>
    <n v="696397"/>
    <n v="664135"/>
    <n v="769389"/>
    <n v="603532"/>
    <n v="339426"/>
    <n v="210270"/>
    <n v="96862"/>
    <n v="5110756"/>
    <n v="0"/>
    <n v="0"/>
    <n v="0"/>
    <n v="0"/>
    <n v="0"/>
    <n v="0"/>
    <n v="5.8923005308962781E-5"/>
    <n v="6.2300851286441238E-4"/>
    <n v="3.7785715760566578E-3"/>
    <n v="5.3374904503313992E-3"/>
  </r>
  <r>
    <x v="211"/>
    <n v="0"/>
    <n v="0"/>
    <n v="0"/>
    <n v="0"/>
    <n v="0"/>
    <n v="0"/>
    <n v="28"/>
    <n v="119"/>
    <n v="420"/>
    <n v="567"/>
    <n v="9.9094309469955545E-5"/>
    <n v="1124731"/>
    <n v="764498"/>
    <n v="764300"/>
    <n v="719794"/>
    <n v="846046"/>
    <n v="709237"/>
    <n v="423448"/>
    <n v="256016"/>
    <n v="115688"/>
    <n v="5721822"/>
    <n v="0"/>
    <n v="0"/>
    <n v="0"/>
    <n v="0"/>
    <n v="0"/>
    <n v="0"/>
    <n v="6.6123821579036862E-5"/>
    <n v="4.6481469908130741E-4"/>
    <n v="3.6304543254270104E-3"/>
    <n v="4.901113339326464E-3"/>
  </r>
  <r>
    <x v="212"/>
    <n v="0"/>
    <n v="0"/>
    <n v="0"/>
    <n v="0"/>
    <n v="10"/>
    <n v="10"/>
    <n v="11"/>
    <n v="77"/>
    <n v="337"/>
    <n v="445"/>
    <n v="8.2689915974037972E-5"/>
    <n v="1067730"/>
    <n v="724879"/>
    <n v="740830"/>
    <n v="676227"/>
    <n v="782853"/>
    <n v="670173"/>
    <n v="390399"/>
    <n v="224498"/>
    <n v="104746"/>
    <n v="5381551"/>
    <n v="0"/>
    <n v="0"/>
    <n v="0"/>
    <n v="0"/>
    <n v="1.2773790226262147E-5"/>
    <n v="1.4921520264170595E-5"/>
    <n v="2.8176301681100619E-5"/>
    <n v="3.4298746536717476E-4"/>
    <n v="3.2173066274607145E-3"/>
    <n v="4.2483722528783912E-3"/>
  </r>
  <r>
    <x v="213"/>
    <n v="0"/>
    <n v="0"/>
    <n v="0"/>
    <n v="0"/>
    <n v="0"/>
    <n v="0"/>
    <n v="31"/>
    <n v="116"/>
    <n v="415"/>
    <n v="562"/>
    <n v="1.0304494134597595E-4"/>
    <n v="1072154"/>
    <n v="721010"/>
    <n v="747056"/>
    <n v="678469"/>
    <n v="778897"/>
    <n v="699632"/>
    <n v="414254"/>
    <n v="231028"/>
    <n v="109603"/>
    <n v="5453931"/>
    <n v="0"/>
    <n v="0"/>
    <n v="0"/>
    <n v="0"/>
    <n v="0"/>
    <n v="0"/>
    <n v="7.4833314826169454E-5"/>
    <n v="5.0210364111709404E-4"/>
    <n v="3.7863927082287894E-3"/>
    <n v="5.1275968723483844E-3"/>
  </r>
  <r>
    <x v="214"/>
    <n v="0"/>
    <n v="0"/>
    <n v="0"/>
    <n v="0"/>
    <n v="0"/>
    <n v="0"/>
    <n v="13"/>
    <n v="56"/>
    <n v="275"/>
    <n v="344"/>
    <n v="6.3124733004399651E-5"/>
    <n v="1070987"/>
    <n v="714905"/>
    <n v="745740"/>
    <n v="673199"/>
    <n v="758628"/>
    <n v="709639"/>
    <n v="431224"/>
    <n v="231963"/>
    <n v="112454"/>
    <n v="5449528"/>
    <n v="0"/>
    <n v="0"/>
    <n v="0"/>
    <n v="0"/>
    <n v="0"/>
    <n v="0"/>
    <n v="3.0146745079123611E-5"/>
    <n v="2.4141781232351711E-4"/>
    <n v="2.4454443594714285E-3"/>
    <n v="3.0590285805751683E-3"/>
  </r>
  <r>
    <x v="215"/>
    <n v="0"/>
    <n v="0"/>
    <n v="0"/>
    <n v="0"/>
    <n v="0"/>
    <n v="0"/>
    <n v="27"/>
    <n v="88"/>
    <n v="377"/>
    <n v="492"/>
    <n v="9.258233006014652E-5"/>
    <n v="1041527"/>
    <n v="687775"/>
    <n v="727777"/>
    <n v="659606"/>
    <n v="722635"/>
    <n v="700935"/>
    <n v="437517"/>
    <n v="227864"/>
    <n v="108553"/>
    <n v="5314189"/>
    <n v="0"/>
    <n v="0"/>
    <n v="0"/>
    <n v="0"/>
    <n v="0"/>
    <n v="0"/>
    <n v="6.1711887766646782E-5"/>
    <n v="3.8619527437418812E-4"/>
    <n v="3.4729579099610328E-3"/>
    <n v="4.5323482538483506E-3"/>
  </r>
  <r>
    <x v="216"/>
    <n v="0"/>
    <n v="0"/>
    <n v="0"/>
    <n v="0"/>
    <n v="0"/>
    <n v="0"/>
    <n v="26"/>
    <n v="159"/>
    <n v="219"/>
    <n v="404"/>
    <n v="1.3521785973556876E-4"/>
    <n v="644690"/>
    <n v="455543"/>
    <n v="389155"/>
    <n v="392662"/>
    <n v="413092"/>
    <n v="318897"/>
    <n v="199675"/>
    <n v="127688"/>
    <n v="47583"/>
    <n v="2987771"/>
    <n v="0"/>
    <n v="0"/>
    <n v="0"/>
    <n v="0"/>
    <n v="0"/>
    <n v="0"/>
    <n v="1.3021159383998999E-4"/>
    <n v="1.245222730405363E-3"/>
    <n v="4.6024840804488997E-3"/>
    <n v="8.4904272534308475E-3"/>
  </r>
  <r>
    <x v="217"/>
    <n v="0"/>
    <n v="0"/>
    <n v="0"/>
    <n v="0"/>
    <n v="0"/>
    <n v="10"/>
    <n v="31"/>
    <n v="123"/>
    <n v="217"/>
    <n v="381"/>
    <n v="1.3462388524532819E-4"/>
    <n v="599687"/>
    <n v="425779"/>
    <n v="365292"/>
    <n v="370775"/>
    <n v="398371"/>
    <n v="317045"/>
    <n v="196536"/>
    <n v="114209"/>
    <n v="41517"/>
    <n v="2830107"/>
    <n v="0"/>
    <n v="0"/>
    <n v="0"/>
    <n v="0"/>
    <n v="0"/>
    <n v="3.1541263858442807E-5"/>
    <n v="1.5773191679895794E-4"/>
    <n v="1.0769729180712553E-3"/>
    <n v="5.2267745742707802E-3"/>
    <n v="9.1769636534431674E-3"/>
  </r>
  <r>
    <x v="218"/>
    <n v="0"/>
    <n v="0"/>
    <n v="0"/>
    <n v="0"/>
    <n v="0"/>
    <n v="0"/>
    <n v="21"/>
    <n v="201"/>
    <n v="217"/>
    <n v="439"/>
    <n v="1.4701267892263482E-4"/>
    <n v="626981"/>
    <n v="439585"/>
    <n v="382879"/>
    <n v="387005"/>
    <n v="420767"/>
    <n v="346067"/>
    <n v="214898"/>
    <n v="122846"/>
    <n v="44277"/>
    <n v="2986137"/>
    <n v="0"/>
    <n v="0"/>
    <n v="0"/>
    <n v="0"/>
    <n v="0"/>
    <n v="0"/>
    <n v="9.7720779160345841E-5"/>
    <n v="1.6361949107012031E-3"/>
    <n v="4.9009643833141363E-3"/>
    <n v="9.9148542132484127E-3"/>
  </r>
  <r>
    <x v="219"/>
    <n v="0"/>
    <n v="0"/>
    <n v="0"/>
    <n v="0"/>
    <n v="0"/>
    <n v="0"/>
    <n v="46"/>
    <n v="102"/>
    <n v="237"/>
    <n v="385"/>
    <n v="1.285410556793111E-4"/>
    <n v="627559"/>
    <n v="440161"/>
    <n v="385338"/>
    <n v="379239"/>
    <n v="418051"/>
    <n v="354995"/>
    <n v="221140"/>
    <n v="123278"/>
    <n v="45573"/>
    <n v="2995152"/>
    <n v="0"/>
    <n v="0"/>
    <n v="0"/>
    <n v="0"/>
    <n v="0"/>
    <n v="0"/>
    <n v="2.0801302342407524E-4"/>
    <n v="8.2739823812845762E-4"/>
    <n v="5.2004476334671845E-3"/>
    <n v="8.4479845522568188E-3"/>
  </r>
  <r>
    <x v="220"/>
    <n v="0"/>
    <n v="0"/>
    <n v="0"/>
    <n v="0"/>
    <n v="0"/>
    <n v="38"/>
    <n v="78"/>
    <n v="200"/>
    <n v="282"/>
    <n v="598"/>
    <n v="1.9587894288261741E-4"/>
    <n v="636816"/>
    <n v="444612"/>
    <n v="395525"/>
    <n v="382026"/>
    <n v="417873"/>
    <n v="367097"/>
    <n v="232288"/>
    <n v="127792"/>
    <n v="48331"/>
    <n v="3052906"/>
    <n v="0"/>
    <n v="0"/>
    <n v="0"/>
    <n v="0"/>
    <n v="0"/>
    <n v="1.0351487481510336E-4"/>
    <n v="3.3579005372640861E-4"/>
    <n v="1.5650431951921874E-3"/>
    <n v="5.8347644369038509E-3"/>
    <n v="1.2373011110881215E-2"/>
  </r>
  <r>
    <x v="221"/>
    <n v="0"/>
    <n v="0"/>
    <n v="0"/>
    <n v="0"/>
    <n v="12"/>
    <n v="75"/>
    <n v="92"/>
    <n v="197"/>
    <n v="236"/>
    <n v="612"/>
    <n v="2.0211053596940073E-4"/>
    <n v="619678"/>
    <n v="428190"/>
    <n v="389925"/>
    <n v="377963"/>
    <n v="413095"/>
    <n v="375580"/>
    <n v="241432"/>
    <n v="132555"/>
    <n v="49480"/>
    <n v="3028046"/>
    <n v="0"/>
    <n v="0"/>
    <n v="0"/>
    <n v="0"/>
    <n v="2.9049008097411006E-5"/>
    <n v="1.9969114436338463E-4"/>
    <n v="3.8105967725902116E-4"/>
    <n v="1.4861755497717929E-3"/>
    <n v="4.7696038803556997E-3"/>
    <n v="1.2368633791430881E-2"/>
  </r>
  <r>
    <x v="222"/>
    <n v="0"/>
    <n v="0"/>
    <n v="0"/>
    <n v="0"/>
    <n v="0"/>
    <n v="33"/>
    <n v="128"/>
    <n v="210"/>
    <n v="290"/>
    <n v="661"/>
    <n v="2.2531412743439814E-4"/>
    <n v="599532"/>
    <n v="423660"/>
    <n v="381514"/>
    <n v="366535"/>
    <n v="391082"/>
    <n v="363150"/>
    <n v="238065"/>
    <n v="124108"/>
    <n v="46473"/>
    <n v="2933682"/>
    <n v="0"/>
    <n v="0"/>
    <n v="0"/>
    <n v="0"/>
    <n v="0"/>
    <n v="9.0871540685667074E-5"/>
    <n v="5.3766828387205178E-4"/>
    <n v="1.6920746446643245E-3"/>
    <n v="6.2401824715426161E-3"/>
    <n v="1.4223312460998859E-2"/>
  </r>
  <r>
    <x v="223"/>
    <n v="0"/>
    <n v="0"/>
    <n v="0"/>
    <n v="0"/>
    <n v="0"/>
    <n v="45"/>
    <n v="142"/>
    <n v="206"/>
    <n v="263"/>
    <n v="656"/>
    <n v="2.1564958520328261E-4"/>
    <n v="612900"/>
    <n v="435385"/>
    <n v="393907"/>
    <n v="377380"/>
    <n v="400185"/>
    <n v="383256"/>
    <n v="256739"/>
    <n v="131126"/>
    <n v="51026"/>
    <n v="3041972"/>
    <n v="0"/>
    <n v="0"/>
    <n v="0"/>
    <n v="0"/>
    <n v="0"/>
    <n v="1.1741499154612061E-4"/>
    <n v="5.5309088217995713E-4"/>
    <n v="1.5710080380702529E-3"/>
    <n v="5.1542350958334966E-3"/>
    <n v="1.2856190961470624E-2"/>
  </r>
  <r>
    <x v="224"/>
    <n v="0"/>
    <n v="0"/>
    <n v="0"/>
    <n v="0"/>
    <n v="0"/>
    <n v="54"/>
    <n v="136"/>
    <n v="212"/>
    <n v="219"/>
    <n v="621"/>
    <n v="2.3177237191217433E-4"/>
    <n v="529183"/>
    <n v="375183"/>
    <n v="343218"/>
    <n v="330638"/>
    <n v="349128"/>
    <n v="346668"/>
    <n v="238831"/>
    <n v="121400"/>
    <n v="45104"/>
    <n v="2679353"/>
    <n v="0"/>
    <n v="0"/>
    <n v="0"/>
    <n v="0"/>
    <n v="0"/>
    <n v="1.55768631659109E-4"/>
    <n v="5.694403155369278E-4"/>
    <n v="1.7462932454695222E-3"/>
    <n v="4.8554451933309683E-3"/>
    <n v="1.3768180205746718E-2"/>
  </r>
  <r>
    <x v="225"/>
    <n v="0"/>
    <n v="0"/>
    <n v="0"/>
    <n v="0"/>
    <n v="10"/>
    <n v="60"/>
    <n v="142"/>
    <n v="346"/>
    <n v="620"/>
    <n v="1178"/>
    <n v="2.0363870207121994E-4"/>
    <n v="1153758"/>
    <n v="823916"/>
    <n v="743736"/>
    <n v="785583"/>
    <n v="855731"/>
    <n v="643491"/>
    <n v="399548"/>
    <n v="269274"/>
    <n v="108364"/>
    <n v="5784755"/>
    <n v="0"/>
    <n v="0"/>
    <n v="0"/>
    <n v="0"/>
    <n v="1.1685915316846064E-5"/>
    <n v="9.3241397315580173E-5"/>
    <n v="3.5540160381230791E-4"/>
    <n v="1.2849365330481219E-3"/>
    <n v="5.721457310545938E-3"/>
    <n v="1.0870768890037281E-2"/>
  </r>
  <r>
    <x v="226"/>
    <n v="0"/>
    <n v="0"/>
    <n v="0"/>
    <n v="0"/>
    <n v="10"/>
    <n v="12"/>
    <n v="106"/>
    <n v="312"/>
    <n v="568"/>
    <n v="1008"/>
    <n v="1.7167770848409777E-4"/>
    <n v="1162403"/>
    <n v="834423"/>
    <n v="747360"/>
    <n v="773095"/>
    <n v="871699"/>
    <n v="676562"/>
    <n v="425423"/>
    <n v="271521"/>
    <n v="110522"/>
    <n v="5871467"/>
    <n v="0"/>
    <n v="0"/>
    <n v="0"/>
    <n v="0"/>
    <n v="1.147184980136492E-5"/>
    <n v="1.7736733662251205E-5"/>
    <n v="2.4916377346781909E-4"/>
    <n v="1.1490823914172385E-3"/>
    <n v="5.139248294457212E-3"/>
    <n v="9.1203561281916722E-3"/>
  </r>
  <r>
    <x v="227"/>
    <n v="0"/>
    <n v="0"/>
    <n v="0"/>
    <n v="0"/>
    <n v="0"/>
    <n v="39"/>
    <n v="129"/>
    <n v="310"/>
    <n v="562"/>
    <n v="1040"/>
    <n v="1.7667019157673898E-4"/>
    <n v="1156890"/>
    <n v="830372"/>
    <n v="760080"/>
    <n v="756612"/>
    <n v="871215"/>
    <n v="698275"/>
    <n v="431676"/>
    <n v="269173"/>
    <n v="110949"/>
    <n v="5886675"/>
    <n v="0"/>
    <n v="0"/>
    <n v="0"/>
    <n v="0"/>
    <n v="0"/>
    <n v="5.5851920804840503E-5"/>
    <n v="2.9883523753926555E-4"/>
    <n v="1.1516756881262238E-3"/>
    <n v="5.0653904046003119E-3"/>
    <n v="9.3736761935664138E-3"/>
  </r>
  <r>
    <x v="228"/>
    <n v="0"/>
    <n v="0"/>
    <n v="0"/>
    <n v="0"/>
    <n v="0"/>
    <n v="69"/>
    <n v="129"/>
    <n v="317"/>
    <n v="573"/>
    <n v="1088"/>
    <n v="1.8208306033425965E-4"/>
    <n v="1173532"/>
    <n v="832270"/>
    <n v="774683"/>
    <n v="750441"/>
    <n v="875619"/>
    <n v="726092"/>
    <n v="453953"/>
    <n v="272174"/>
    <n v="115390"/>
    <n v="5975295"/>
    <n v="0"/>
    <n v="0"/>
    <n v="0"/>
    <n v="0"/>
    <n v="0"/>
    <n v="9.5029280036138675E-5"/>
    <n v="2.8417038768330639E-4"/>
    <n v="1.1646961135156188E-3"/>
    <n v="4.9657682641476731E-3"/>
    <n v="9.4288933183118116E-3"/>
  </r>
  <r>
    <x v="229"/>
    <n v="0"/>
    <n v="0"/>
    <n v="0"/>
    <n v="0"/>
    <n v="10"/>
    <n v="45"/>
    <n v="165"/>
    <n v="318"/>
    <n v="647"/>
    <n v="1185"/>
    <n v="2.0479765732219027E-4"/>
    <n v="1124711"/>
    <n v="806248"/>
    <n v="764532"/>
    <n v="718097"/>
    <n v="837061"/>
    <n v="715104"/>
    <n v="446155"/>
    <n v="262104"/>
    <n v="111870"/>
    <n v="5786199"/>
    <n v="0"/>
    <n v="0"/>
    <n v="0"/>
    <n v="0"/>
    <n v="1.194656064492313E-5"/>
    <n v="6.2927909786548536E-5"/>
    <n v="3.6982662975871612E-4"/>
    <n v="1.2132588590788389E-3"/>
    <n v="5.783498703852686E-3"/>
    <n v="1.0592652185572539E-2"/>
  </r>
  <r>
    <x v="230"/>
    <n v="0"/>
    <n v="0"/>
    <n v="0"/>
    <n v="12"/>
    <n v="15"/>
    <n v="60"/>
    <n v="149"/>
    <n v="355"/>
    <n v="586"/>
    <n v="1177"/>
    <n v="1.8646699542102332E-4"/>
    <n v="1219025"/>
    <n v="877051"/>
    <n v="823596"/>
    <n v="769214"/>
    <n v="893791"/>
    <n v="804267"/>
    <n v="508952"/>
    <n v="289575"/>
    <n v="125310"/>
    <n v="6312109"/>
    <n v="0"/>
    <n v="0"/>
    <n v="0"/>
    <n v="1.5600340087413905E-5"/>
    <n v="1.6782446903135073E-5"/>
    <n v="7.4602091096613436E-5"/>
    <n v="2.9275845266351247E-4"/>
    <n v="1.2259345592678926E-3"/>
    <n v="4.6764025217460696E-3"/>
    <n v="9.392706088899529E-3"/>
  </r>
  <r>
    <x v="231"/>
    <n v="0"/>
    <n v="0"/>
    <n v="0"/>
    <n v="0"/>
    <n v="0"/>
    <n v="36"/>
    <n v="159"/>
    <n v="327"/>
    <n v="663"/>
    <n v="1185"/>
    <n v="1.9899869231829783E-4"/>
    <n v="1139473"/>
    <n v="816511"/>
    <n v="789340"/>
    <n v="727394"/>
    <n v="827995"/>
    <n v="768787"/>
    <n v="492674"/>
    <n v="274954"/>
    <n v="118669"/>
    <n v="5954813"/>
    <n v="0"/>
    <n v="0"/>
    <n v="0"/>
    <n v="0"/>
    <n v="0"/>
    <n v="4.6827014504667741E-5"/>
    <n v="3.2272861973637739E-4"/>
    <n v="1.1892898448467744E-3"/>
    <n v="5.5869687955573911E-3"/>
    <n v="9.985758706991716E-3"/>
  </r>
  <r>
    <x v="232"/>
    <n v="0"/>
    <n v="0"/>
    <n v="0"/>
    <n v="0"/>
    <n v="12"/>
    <n v="59"/>
    <n v="172"/>
    <n v="292"/>
    <n v="492"/>
    <n v="1027"/>
    <n v="1.6602181659228826E-4"/>
    <n v="1178077"/>
    <n v="849625"/>
    <n v="816821"/>
    <n v="748626"/>
    <n v="836979"/>
    <n v="809676"/>
    <n v="534890"/>
    <n v="288149"/>
    <n v="122917"/>
    <n v="6185934"/>
    <n v="0"/>
    <n v="0"/>
    <n v="0"/>
    <n v="0"/>
    <n v="1.4337277279358264E-5"/>
    <n v="7.2868653634293223E-5"/>
    <n v="3.215614425395876E-4"/>
    <n v="1.0133646134465155E-3"/>
    <n v="4.0027010096243803E-3"/>
    <n v="8.3552315790330067E-3"/>
  </r>
  <r>
    <x v="233"/>
    <n v="0"/>
    <n v="0"/>
    <n v="0"/>
    <n v="0"/>
    <n v="0"/>
    <n v="20"/>
    <n v="166"/>
    <n v="365"/>
    <n v="566"/>
    <n v="1117"/>
    <n v="1.8939984834447237E-4"/>
    <n v="1120894"/>
    <n v="805328"/>
    <n v="792812"/>
    <n v="713426"/>
    <n v="780347"/>
    <n v="775162"/>
    <n v="519174"/>
    <n v="273580"/>
    <n v="116853"/>
    <n v="5897576"/>
    <n v="0"/>
    <n v="0"/>
    <n v="0"/>
    <n v="0"/>
    <n v="0"/>
    <n v="2.5801058359413902E-5"/>
    <n v="3.1973866179739355E-4"/>
    <n v="1.3341618539366913E-3"/>
    <n v="4.8436925025459338E-3"/>
    <n v="9.5590185960137946E-3"/>
  </r>
  <r>
    <x v="234"/>
    <n v="0"/>
    <n v="0"/>
    <n v="0"/>
    <n v="0"/>
    <n v="0"/>
    <n v="0"/>
    <n v="0"/>
    <n v="0"/>
    <n v="27"/>
    <n v="27"/>
    <n v="2.875926154737609E-5"/>
    <n v="175299"/>
    <n v="143010"/>
    <n v="111007"/>
    <n v="115051"/>
    <n v="146498"/>
    <n v="116654"/>
    <n v="68052"/>
    <n v="45974"/>
    <n v="17812"/>
    <n v="938828"/>
    <n v="0"/>
    <n v="0"/>
    <n v="0"/>
    <n v="0"/>
    <n v="0"/>
    <n v="0"/>
    <n v="0"/>
    <n v="0"/>
    <n v="1.5158320233550416E-3"/>
    <n v="1.5158320233550416E-3"/>
  </r>
  <r>
    <x v="235"/>
    <n v="0"/>
    <n v="0"/>
    <n v="0"/>
    <n v="0"/>
    <n v="0"/>
    <n v="0"/>
    <n v="0"/>
    <n v="0"/>
    <n v="53"/>
    <n v="53"/>
    <n v="5.6513982945572768E-5"/>
    <n v="175142"/>
    <n v="133209"/>
    <n v="111923"/>
    <n v="113009"/>
    <n v="146683"/>
    <n v="124053"/>
    <n v="71842"/>
    <n v="45056"/>
    <n v="17197"/>
    <n v="937821"/>
    <n v="0"/>
    <n v="0"/>
    <n v="0"/>
    <n v="0"/>
    <n v="0"/>
    <n v="0"/>
    <n v="0"/>
    <n v="0"/>
    <n v="3.0819328952724312E-3"/>
    <n v="3.0819328952724312E-3"/>
  </r>
  <r>
    <x v="236"/>
    <n v="0"/>
    <n v="0"/>
    <n v="0"/>
    <n v="0"/>
    <n v="0"/>
    <n v="0"/>
    <n v="0"/>
    <n v="0"/>
    <n v="27"/>
    <n v="27"/>
    <n v="2.7115512081467051E-5"/>
    <n v="185582"/>
    <n v="137956"/>
    <n v="122841"/>
    <n v="117623"/>
    <n v="150897"/>
    <n v="134596"/>
    <n v="78915"/>
    <n v="47577"/>
    <n v="19462"/>
    <n v="995740"/>
    <n v="0"/>
    <n v="0"/>
    <n v="0"/>
    <n v="0"/>
    <n v="0"/>
    <n v="0"/>
    <n v="0"/>
    <n v="0"/>
    <n v="1.3873188778131744E-3"/>
    <n v="1.3873188778131744E-3"/>
  </r>
  <r>
    <x v="237"/>
    <n v="0"/>
    <n v="0"/>
    <n v="0"/>
    <n v="0"/>
    <n v="0"/>
    <n v="0"/>
    <n v="0"/>
    <n v="0"/>
    <n v="39"/>
    <n v="39"/>
    <n v="4.0211989359288971E-5"/>
    <n v="178451"/>
    <n v="132046"/>
    <n v="119137"/>
    <n v="112004"/>
    <n v="144569"/>
    <n v="136813"/>
    <n v="80536"/>
    <n v="46815"/>
    <n v="19600"/>
    <n v="969860"/>
    <n v="0"/>
    <n v="0"/>
    <n v="0"/>
    <n v="0"/>
    <n v="0"/>
    <n v="0"/>
    <n v="0"/>
    <n v="0"/>
    <n v="1.9897959183673469E-3"/>
    <n v="1.9897959183673469E-3"/>
  </r>
  <r>
    <x v="238"/>
    <n v="0"/>
    <n v="0"/>
    <n v="0"/>
    <n v="0"/>
    <n v="0"/>
    <n v="0"/>
    <n v="0"/>
    <n v="14"/>
    <n v="57"/>
    <n v="71"/>
    <n v="7.3723952600690304E-5"/>
    <n v="177336"/>
    <n v="131099"/>
    <n v="120921"/>
    <n v="110086"/>
    <n v="138614"/>
    <n v="137737"/>
    <n v="81923"/>
    <n v="46013"/>
    <n v="19646"/>
    <n v="963052"/>
    <n v="0"/>
    <n v="0"/>
    <n v="0"/>
    <n v="0"/>
    <n v="0"/>
    <n v="0"/>
    <n v="0"/>
    <n v="3.0426183904548712E-4"/>
    <n v="2.9013539651837525E-3"/>
    <n v="3.613967219790288E-3"/>
  </r>
  <r>
    <x v="239"/>
    <n v="0"/>
    <n v="0"/>
    <n v="0"/>
    <n v="0"/>
    <n v="0"/>
    <n v="0"/>
    <n v="0"/>
    <n v="0"/>
    <n v="46"/>
    <n v="46"/>
    <n v="5.0065847473307286E-5"/>
    <n v="170611"/>
    <n v="126296"/>
    <n v="117369"/>
    <n v="104476"/>
    <n v="126348"/>
    <n v="131778"/>
    <n v="80406"/>
    <n v="43139"/>
    <n v="18423"/>
    <n v="918790"/>
    <n v="0"/>
    <n v="0"/>
    <n v="0"/>
    <n v="0"/>
    <n v="0"/>
    <n v="0"/>
    <n v="0"/>
    <n v="0"/>
    <n v="2.4968789013732834E-3"/>
    <n v="2.4968789013732834E-3"/>
  </r>
  <r>
    <x v="240"/>
    <n v="0"/>
    <n v="0"/>
    <n v="0"/>
    <n v="0"/>
    <n v="0"/>
    <n v="0"/>
    <n v="0"/>
    <n v="0"/>
    <n v="58"/>
    <n v="58"/>
    <n v="5.4364840570418402E-5"/>
    <n v="195446"/>
    <n v="143835"/>
    <n v="134175"/>
    <n v="120896"/>
    <n v="142575"/>
    <n v="154982"/>
    <n v="99994"/>
    <n v="52445"/>
    <n v="22695"/>
    <n v="1066866"/>
    <n v="0"/>
    <n v="0"/>
    <n v="0"/>
    <n v="0"/>
    <n v="0"/>
    <n v="0"/>
    <n v="0"/>
    <n v="0"/>
    <n v="2.555628993170302E-3"/>
    <n v="2.555628993170302E-3"/>
  </r>
  <r>
    <x v="241"/>
    <n v="0"/>
    <n v="0"/>
    <n v="0"/>
    <n v="0"/>
    <n v="0"/>
    <n v="0"/>
    <n v="0"/>
    <n v="0"/>
    <n v="11"/>
    <n v="11"/>
    <n v="1.0675714496455663E-5"/>
    <n v="190803"/>
    <n v="137164"/>
    <n v="130693"/>
    <n v="117867"/>
    <n v="132925"/>
    <n v="149491"/>
    <n v="99169"/>
    <n v="50590"/>
    <n v="21442"/>
    <n v="1030376"/>
    <n v="0"/>
    <n v="0"/>
    <n v="0"/>
    <n v="0"/>
    <n v="0"/>
    <n v="0"/>
    <n v="0"/>
    <n v="0"/>
    <n v="5.1301184590989645E-4"/>
    <n v="5.1301184590989645E-4"/>
  </r>
  <r>
    <x v="242"/>
    <n v="0"/>
    <n v="0"/>
    <n v="0"/>
    <n v="0"/>
    <n v="0"/>
    <n v="0"/>
    <n v="0"/>
    <n v="0"/>
    <n v="54"/>
    <n v="54"/>
    <n v="5.8396307623097251E-5"/>
    <n v="172024"/>
    <n v="127478"/>
    <n v="119587"/>
    <n v="107395"/>
    <n v="114763"/>
    <n v="129638"/>
    <n v="89819"/>
    <n v="45137"/>
    <n v="18875"/>
    <n v="924716"/>
    <n v="0"/>
    <n v="0"/>
    <n v="0"/>
    <n v="0"/>
    <n v="0"/>
    <n v="0"/>
    <n v="0"/>
    <n v="0"/>
    <n v="2.8609271523178806E-3"/>
    <n v="2.8609271523178806E-3"/>
  </r>
  <r>
    <x v="243"/>
    <n v="0"/>
    <n v="0"/>
    <n v="0"/>
    <n v="0"/>
    <n v="0"/>
    <n v="0"/>
    <n v="0"/>
    <n v="10"/>
    <n v="120"/>
    <n v="130"/>
    <n v="7.4583922116026196E-5"/>
    <n v="363781"/>
    <n v="267907"/>
    <n v="220687"/>
    <n v="225027"/>
    <n v="249708"/>
    <n v="184190"/>
    <n v="112652"/>
    <n v="83378"/>
    <n v="36219"/>
    <n v="1743003"/>
    <n v="0"/>
    <n v="0"/>
    <n v="0"/>
    <n v="0"/>
    <n v="0"/>
    <n v="0"/>
    <n v="0"/>
    <n v="1.1993571445705103E-4"/>
    <n v="3.313178166155885E-3"/>
    <n v="3.5892763466688756E-3"/>
  </r>
  <r>
    <x v="244"/>
    <n v="0"/>
    <n v="0"/>
    <n v="0"/>
    <n v="0"/>
    <n v="0"/>
    <n v="0"/>
    <n v="0"/>
    <n v="0"/>
    <n v="139"/>
    <n v="139"/>
    <n v="7.7652243088391723E-5"/>
    <n v="373787"/>
    <n v="259380"/>
    <n v="234102"/>
    <n v="225907"/>
    <n v="257586"/>
    <n v="198791"/>
    <n v="118198"/>
    <n v="84764"/>
    <n v="37081"/>
    <n v="1790032"/>
    <n v="0"/>
    <n v="0"/>
    <n v="0"/>
    <n v="0"/>
    <n v="0"/>
    <n v="0"/>
    <n v="0"/>
    <n v="0"/>
    <n v="3.7485504705914081E-3"/>
    <n v="3.7485504705914081E-3"/>
  </r>
  <r>
    <x v="245"/>
    <n v="0"/>
    <n v="0"/>
    <n v="0"/>
    <n v="0"/>
    <n v="0"/>
    <n v="0"/>
    <n v="0"/>
    <n v="0"/>
    <n v="189"/>
    <n v="189"/>
    <n v="1.0397040419182264E-4"/>
    <n v="377996"/>
    <n v="260638"/>
    <n v="239870"/>
    <n v="226437"/>
    <n v="259917"/>
    <n v="209478"/>
    <n v="122305"/>
    <n v="85175"/>
    <n v="37747"/>
    <n v="1817825"/>
    <n v="0"/>
    <n v="0"/>
    <n v="0"/>
    <n v="0"/>
    <n v="0"/>
    <n v="0"/>
    <n v="0"/>
    <n v="0"/>
    <n v="5.007020425464275E-3"/>
    <n v="5.007020425464275E-3"/>
  </r>
  <r>
    <x v="246"/>
    <n v="0"/>
    <n v="0"/>
    <n v="0"/>
    <n v="0"/>
    <n v="0"/>
    <n v="0"/>
    <n v="0"/>
    <n v="21"/>
    <n v="147"/>
    <n v="168"/>
    <n v="9.4508228122610927E-5"/>
    <n v="369872"/>
    <n v="254139"/>
    <n v="240415"/>
    <n v="218363"/>
    <n v="248312"/>
    <n v="208017"/>
    <n v="121084"/>
    <n v="81161"/>
    <n v="36158"/>
    <n v="1777623"/>
    <n v="0"/>
    <n v="0"/>
    <n v="0"/>
    <n v="0"/>
    <n v="0"/>
    <n v="0"/>
    <n v="0"/>
    <n v="2.5874496371409912E-4"/>
    <n v="4.0654903479174732E-3"/>
    <n v="4.6462746833342552E-3"/>
  </r>
  <r>
    <x v="247"/>
    <n v="0"/>
    <n v="0"/>
    <n v="0"/>
    <n v="0"/>
    <n v="0"/>
    <n v="0"/>
    <n v="0"/>
    <n v="11"/>
    <n v="197"/>
    <n v="208"/>
    <n v="1.1489789278369422E-4"/>
    <n v="378829"/>
    <n v="256238"/>
    <n v="245499"/>
    <n v="219690"/>
    <n v="248600"/>
    <n v="216529"/>
    <n v="126551"/>
    <n v="80976"/>
    <n v="37525"/>
    <n v="1810303"/>
    <n v="0"/>
    <n v="0"/>
    <n v="0"/>
    <n v="0"/>
    <n v="0"/>
    <n v="0"/>
    <n v="0"/>
    <n v="1.358427188302707E-4"/>
    <n v="5.2498334443704196E-3"/>
    <n v="5.5429713524317121E-3"/>
  </r>
  <r>
    <x v="248"/>
    <n v="0"/>
    <n v="0"/>
    <n v="0"/>
    <n v="0"/>
    <n v="0"/>
    <n v="0"/>
    <n v="0"/>
    <n v="36"/>
    <n v="151"/>
    <n v="187"/>
    <n v="1.0081585364341487E-4"/>
    <n v="384829"/>
    <n v="256737"/>
    <n v="248800"/>
    <n v="223421"/>
    <n v="251812"/>
    <n v="230235"/>
    <n v="137033"/>
    <n v="85144"/>
    <n v="39182"/>
    <n v="1854867"/>
    <n v="0"/>
    <n v="0"/>
    <n v="0"/>
    <n v="0"/>
    <n v="0"/>
    <n v="0"/>
    <n v="0"/>
    <n v="4.228131166024617E-4"/>
    <n v="3.8538104231534889E-3"/>
    <n v="4.7725996631106122E-3"/>
  </r>
  <r>
    <x v="249"/>
    <n v="0"/>
    <n v="0"/>
    <n v="0"/>
    <n v="0"/>
    <n v="0"/>
    <n v="0"/>
    <n v="0"/>
    <n v="25"/>
    <n v="183"/>
    <n v="208"/>
    <n v="1.0775951392170028E-4"/>
    <n v="394603"/>
    <n v="272834"/>
    <n v="257869"/>
    <n v="234161"/>
    <n v="252790"/>
    <n v="239954"/>
    <n v="150763"/>
    <n v="86108"/>
    <n v="40129"/>
    <n v="1930224"/>
    <n v="0"/>
    <n v="0"/>
    <n v="0"/>
    <n v="0"/>
    <n v="0"/>
    <n v="0"/>
    <n v="0"/>
    <n v="2.9033307009801646E-4"/>
    <n v="4.5602930548979542E-3"/>
    <n v="5.1832839093922103E-3"/>
  </r>
  <r>
    <x v="250"/>
    <n v="0"/>
    <n v="0"/>
    <n v="0"/>
    <n v="0"/>
    <n v="0"/>
    <n v="0"/>
    <n v="0"/>
    <n v="14"/>
    <n v="173"/>
    <n v="187"/>
    <n v="9.6409692731482506E-5"/>
    <n v="402413"/>
    <n v="270475"/>
    <n v="259859"/>
    <n v="233899"/>
    <n v="246750"/>
    <n v="242823"/>
    <n v="154254"/>
    <n v="87680"/>
    <n v="41503"/>
    <n v="1939639"/>
    <n v="0"/>
    <n v="0"/>
    <n v="0"/>
    <n v="0"/>
    <n v="0"/>
    <n v="0"/>
    <n v="0"/>
    <n v="1.5967153284671533E-4"/>
    <n v="4.1683733705997154E-3"/>
    <n v="4.5056983832494034E-3"/>
  </r>
  <r>
    <x v="251"/>
    <n v="0"/>
    <n v="0"/>
    <n v="0"/>
    <n v="0"/>
    <n v="0"/>
    <n v="0"/>
    <n v="0"/>
    <n v="33"/>
    <n v="210"/>
    <n v="243"/>
    <n v="1.3227326022559395E-4"/>
    <n v="383524"/>
    <n v="257819"/>
    <n v="248172"/>
    <n v="223639"/>
    <n v="226855"/>
    <n v="229877"/>
    <n v="149138"/>
    <n v="80321"/>
    <n v="37761"/>
    <n v="1837106"/>
    <n v="0"/>
    <n v="0"/>
    <n v="0"/>
    <n v="0"/>
    <n v="0"/>
    <n v="0"/>
    <n v="0"/>
    <n v="4.1085145852267778E-4"/>
    <n v="5.5612933979502658E-3"/>
    <n v="6.4352109319138796E-3"/>
  </r>
  <r>
    <x v="252"/>
    <n v="0"/>
    <n v="0"/>
    <n v="0"/>
    <n v="0"/>
    <n v="0"/>
    <n v="10"/>
    <n v="35"/>
    <n v="101"/>
    <n v="135"/>
    <n v="281"/>
    <n v="1.1085201807874122E-4"/>
    <n v="550836"/>
    <n v="327974"/>
    <n v="376724"/>
    <n v="370813"/>
    <n v="346272"/>
    <n v="278049"/>
    <n v="164274"/>
    <n v="94968"/>
    <n v="28294"/>
    <n v="2534911"/>
    <n v="0"/>
    <n v="0"/>
    <n v="0"/>
    <n v="0"/>
    <n v="0"/>
    <n v="3.5964883887372368E-5"/>
    <n v="2.1305867027040189E-4"/>
    <n v="1.063516131749642E-3"/>
    <n v="4.7713296105181312E-3"/>
    <n v="9.9314342263377396E-3"/>
  </r>
  <r>
    <x v="253"/>
    <n v="0"/>
    <n v="0"/>
    <n v="0"/>
    <n v="0"/>
    <n v="0"/>
    <n v="0"/>
    <n v="21"/>
    <n v="121"/>
    <n v="91"/>
    <n v="233"/>
    <n v="8.8481091059194604E-5"/>
    <n v="547285"/>
    <n v="352834"/>
    <n v="380830"/>
    <n v="385295"/>
    <n v="365176"/>
    <n v="299854"/>
    <n v="181077"/>
    <n v="92022"/>
    <n v="28665"/>
    <n v="2633331"/>
    <n v="0"/>
    <n v="0"/>
    <n v="0"/>
    <n v="0"/>
    <n v="0"/>
    <n v="0"/>
    <n v="1.1597276296824003E-4"/>
    <n v="1.3149029579883071E-3"/>
    <n v="3.1746031746031746E-3"/>
    <n v="8.1283795569509851E-3"/>
  </r>
  <r>
    <x v="254"/>
    <n v="0"/>
    <n v="0"/>
    <n v="0"/>
    <n v="0"/>
    <n v="0"/>
    <n v="0"/>
    <n v="48"/>
    <n v="115"/>
    <n v="77"/>
    <n v="240"/>
    <n v="8.9842618193579401E-5"/>
    <n v="551853"/>
    <n v="357542"/>
    <n v="385689"/>
    <n v="386022"/>
    <n v="369463"/>
    <n v="307407"/>
    <n v="191347"/>
    <n v="94111"/>
    <n v="29642"/>
    <n v="2671338"/>
    <n v="0"/>
    <n v="0"/>
    <n v="0"/>
    <n v="0"/>
    <n v="0"/>
    <n v="0"/>
    <n v="2.508531620563688E-4"/>
    <n v="1.2219613010168843E-3"/>
    <n v="2.5976654746643277E-3"/>
    <n v="8.0966196612914116E-3"/>
  </r>
  <r>
    <x v="255"/>
    <n v="0"/>
    <n v="0"/>
    <n v="0"/>
    <n v="0"/>
    <n v="0"/>
    <n v="0"/>
    <n v="35"/>
    <n v="152"/>
    <n v="127"/>
    <n v="314"/>
    <n v="1.169039805060751E-4"/>
    <n v="546392"/>
    <n v="363557"/>
    <n v="384477"/>
    <n v="381116"/>
    <n v="370640"/>
    <n v="313987"/>
    <n v="198862"/>
    <n v="96375"/>
    <n v="32582"/>
    <n v="2685965"/>
    <n v="0"/>
    <n v="0"/>
    <n v="0"/>
    <n v="0"/>
    <n v="0"/>
    <n v="0"/>
    <n v="1.7600144824048838E-4"/>
    <n v="1.5771725032425422E-3"/>
    <n v="3.8978577128475846E-3"/>
    <n v="9.6372230065680433E-3"/>
  </r>
  <r>
    <x v="256"/>
    <n v="0"/>
    <n v="0"/>
    <n v="0"/>
    <n v="0"/>
    <n v="0"/>
    <n v="23"/>
    <n v="69"/>
    <n v="92"/>
    <n v="92"/>
    <n v="276"/>
    <n v="1.0117368809618245E-4"/>
    <n v="549581"/>
    <n v="360807"/>
    <n v="390637"/>
    <n v="381686"/>
    <n v="375758"/>
    <n v="322568"/>
    <n v="211644"/>
    <n v="99279"/>
    <n v="33530"/>
    <n v="2727982"/>
    <n v="0"/>
    <n v="0"/>
    <n v="0"/>
    <n v="0"/>
    <n v="0"/>
    <n v="7.1302795069566732E-5"/>
    <n v="3.260191642569598E-4"/>
    <n v="9.2668137269714642E-4"/>
    <n v="2.7438115120787354E-3"/>
    <n v="8.2314345362362058E-3"/>
  </r>
  <r>
    <x v="257"/>
    <n v="0"/>
    <n v="0"/>
    <n v="0"/>
    <n v="0"/>
    <n v="0"/>
    <n v="32"/>
    <n v="152"/>
    <n v="170"/>
    <n v="166"/>
    <n v="520"/>
    <n v="1.8787878349932905E-4"/>
    <n v="551210"/>
    <n v="363724"/>
    <n v="395076"/>
    <n v="381156"/>
    <n v="379240"/>
    <n v="332336"/>
    <n v="225143"/>
    <n v="103000"/>
    <n v="36497"/>
    <n v="2767742"/>
    <n v="0"/>
    <n v="0"/>
    <n v="0"/>
    <n v="0"/>
    <n v="0"/>
    <n v="9.6288093977179727E-5"/>
    <n v="6.7512647517355639E-4"/>
    <n v="1.6504854368932038E-3"/>
    <n v="4.5483190399210893E-3"/>
    <n v="1.4247746390114256E-2"/>
  </r>
  <r>
    <x v="258"/>
    <n v="0"/>
    <n v="0"/>
    <n v="0"/>
    <n v="0"/>
    <n v="0"/>
    <n v="32"/>
    <n v="100"/>
    <n v="157"/>
    <n v="165"/>
    <n v="454"/>
    <n v="1.5696378112610795E-4"/>
    <n v="574137"/>
    <n v="375333"/>
    <n v="411751"/>
    <n v="394541"/>
    <n v="393080"/>
    <n v="348747"/>
    <n v="241845"/>
    <n v="111422"/>
    <n v="37972"/>
    <n v="2892387"/>
    <n v="0"/>
    <n v="0"/>
    <n v="0"/>
    <n v="0"/>
    <n v="0"/>
    <n v="9.1757061709491408E-5"/>
    <n v="4.1348797783704439E-4"/>
    <n v="1.4090574572346575E-3"/>
    <n v="4.3453070683661648E-3"/>
    <n v="1.1956178236595385E-2"/>
  </r>
  <r>
    <x v="259"/>
    <n v="0"/>
    <n v="0"/>
    <n v="0"/>
    <n v="0"/>
    <n v="12"/>
    <n v="35"/>
    <n v="87"/>
    <n v="144"/>
    <n v="96"/>
    <n v="374"/>
    <n v="1.2716118768549297E-4"/>
    <n v="571220"/>
    <n v="375451"/>
    <n v="418954"/>
    <n v="395162"/>
    <n v="397615"/>
    <n v="358289"/>
    <n v="262382"/>
    <n v="120551"/>
    <n v="39352"/>
    <n v="2941149"/>
    <n v="0"/>
    <n v="0"/>
    <n v="0"/>
    <n v="0"/>
    <n v="3.0179947939589803E-5"/>
    <n v="9.7686504469855334E-5"/>
    <n v="3.3157762346502429E-4"/>
    <n v="1.1945151844447578E-3"/>
    <n v="2.4395202276885548E-3"/>
    <n v="9.5039642203699932E-3"/>
  </r>
  <r>
    <x v="260"/>
    <n v="0"/>
    <n v="0"/>
    <n v="0"/>
    <n v="0"/>
    <n v="0"/>
    <n v="49"/>
    <n v="154"/>
    <n v="115"/>
    <n v="139"/>
    <n v="457"/>
    <n v="1.5916961525186242E-4"/>
    <n v="553673"/>
    <n v="359722"/>
    <n v="414543"/>
    <n v="385303"/>
    <n v="385152"/>
    <n v="351068"/>
    <n v="263281"/>
    <n v="119059"/>
    <n v="39350"/>
    <n v="2871151"/>
    <n v="0"/>
    <n v="0"/>
    <n v="0"/>
    <n v="0"/>
    <n v="0"/>
    <n v="1.3957409960463501E-4"/>
    <n v="5.8492637144343877E-4"/>
    <n v="9.6590765922777784E-4"/>
    <n v="3.5324015247776364E-3"/>
    <n v="1.1613722998729353E-2"/>
  </r>
  <r>
    <x v="261"/>
    <n v="0"/>
    <n v="0"/>
    <n v="0"/>
    <n v="0"/>
    <n v="0"/>
    <n v="0"/>
    <n v="0"/>
    <n v="0"/>
    <n v="49"/>
    <n v="49"/>
    <n v="3.7250488247470961E-5"/>
    <n v="241499"/>
    <n v="184753"/>
    <n v="148507"/>
    <n v="197502"/>
    <n v="217264"/>
    <n v="157432"/>
    <n v="87887"/>
    <n v="57528"/>
    <n v="23766"/>
    <n v="1315419"/>
    <n v="0"/>
    <n v="0"/>
    <n v="0"/>
    <n v="0"/>
    <n v="0"/>
    <n v="0"/>
    <n v="0"/>
    <n v="0"/>
    <n v="2.0617689135740132E-3"/>
    <n v="2.0617689135740132E-3"/>
  </r>
  <r>
    <x v="262"/>
    <n v="0"/>
    <n v="0"/>
    <n v="0"/>
    <n v="0"/>
    <n v="0"/>
    <n v="0"/>
    <n v="0"/>
    <n v="0"/>
    <n v="63"/>
    <n v="63"/>
    <n v="4.7947431349552756E-5"/>
    <n v="238528"/>
    <n v="179680"/>
    <n v="144227"/>
    <n v="192147"/>
    <n v="221676"/>
    <n v="166818"/>
    <n v="90485"/>
    <n v="56784"/>
    <n v="23052"/>
    <n v="1313939"/>
    <n v="0"/>
    <n v="0"/>
    <n v="0"/>
    <n v="0"/>
    <n v="0"/>
    <n v="0"/>
    <n v="0"/>
    <n v="0"/>
    <n v="2.7329515877147319E-3"/>
    <n v="2.7329515877147319E-3"/>
  </r>
  <r>
    <x v="263"/>
    <n v="0"/>
    <n v="0"/>
    <n v="0"/>
    <n v="0"/>
    <n v="0"/>
    <n v="0"/>
    <n v="0"/>
    <n v="10"/>
    <n v="103"/>
    <n v="113"/>
    <n v="8.4776344248975371E-5"/>
    <n v="240930"/>
    <n v="183086"/>
    <n v="147094"/>
    <n v="188182"/>
    <n v="224791"/>
    <n v="173301"/>
    <n v="94940"/>
    <n v="57630"/>
    <n v="23462"/>
    <n v="1332919"/>
    <n v="0"/>
    <n v="0"/>
    <n v="0"/>
    <n v="0"/>
    <n v="0"/>
    <n v="0"/>
    <n v="0"/>
    <n v="1.7352073572791948E-4"/>
    <n v="4.3900775722444801E-3"/>
    <n v="4.816298695763362E-3"/>
  </r>
  <r>
    <x v="264"/>
    <n v="0"/>
    <n v="0"/>
    <n v="0"/>
    <n v="0"/>
    <n v="0"/>
    <n v="0"/>
    <n v="0"/>
    <n v="0"/>
    <n v="98"/>
    <n v="98"/>
    <n v="7.4384769642512873E-5"/>
    <n v="231055"/>
    <n v="178786"/>
    <n v="145687"/>
    <n v="179322"/>
    <n v="223223"/>
    <n v="179231"/>
    <n v="99044"/>
    <n v="57767"/>
    <n v="24347"/>
    <n v="1317474"/>
    <n v="0"/>
    <n v="0"/>
    <n v="0"/>
    <n v="0"/>
    <n v="0"/>
    <n v="0"/>
    <n v="0"/>
    <n v="0"/>
    <n v="4.025136567133528E-3"/>
    <n v="4.025136567133528E-3"/>
  </r>
  <r>
    <x v="265"/>
    <n v="0"/>
    <n v="0"/>
    <n v="0"/>
    <n v="0"/>
    <n v="0"/>
    <n v="0"/>
    <n v="0"/>
    <n v="11"/>
    <n v="69"/>
    <n v="80"/>
    <n v="6.0644146968057967E-5"/>
    <n v="227136"/>
    <n v="178922"/>
    <n v="147078"/>
    <n v="172301"/>
    <n v="221963"/>
    <n v="184647"/>
    <n v="104005"/>
    <n v="57908"/>
    <n v="24943"/>
    <n v="1319171"/>
    <n v="0"/>
    <n v="0"/>
    <n v="0"/>
    <n v="0"/>
    <n v="0"/>
    <n v="0"/>
    <n v="0"/>
    <n v="1.8995648269669131E-4"/>
    <n v="2.7663071803712466E-3"/>
    <n v="3.2073126728941986E-3"/>
  </r>
  <r>
    <x v="266"/>
    <n v="0"/>
    <n v="0"/>
    <n v="0"/>
    <n v="0"/>
    <n v="0"/>
    <n v="0"/>
    <n v="0"/>
    <n v="0"/>
    <n v="59"/>
    <n v="59"/>
    <n v="4.6173905013233909E-5"/>
    <n v="215952"/>
    <n v="174619"/>
    <n v="144658"/>
    <n v="162287"/>
    <n v="211506"/>
    <n v="182791"/>
    <n v="105524"/>
    <n v="56336"/>
    <n v="24366"/>
    <n v="1277778"/>
    <n v="0"/>
    <n v="0"/>
    <n v="0"/>
    <n v="0"/>
    <n v="0"/>
    <n v="0"/>
    <n v="0"/>
    <n v="0"/>
    <n v="2.4214068784371664E-3"/>
    <n v="2.4214068784371664E-3"/>
  </r>
  <r>
    <x v="267"/>
    <n v="0"/>
    <n v="0"/>
    <n v="0"/>
    <n v="0"/>
    <n v="0"/>
    <n v="0"/>
    <n v="0"/>
    <n v="0"/>
    <n v="140"/>
    <n v="140"/>
    <n v="1.1246624004472943E-4"/>
    <n v="209241"/>
    <n v="171238"/>
    <n v="144131"/>
    <n v="154145"/>
    <n v="201831"/>
    <n v="180084"/>
    <n v="105754"/>
    <n v="54451"/>
    <n v="23990"/>
    <n v="1244818"/>
    <n v="0"/>
    <n v="0"/>
    <n v="0"/>
    <n v="0"/>
    <n v="0"/>
    <n v="0"/>
    <n v="0"/>
    <n v="0"/>
    <n v="5.8357649020425173E-3"/>
    <n v="5.8357649020425173E-3"/>
  </r>
  <r>
    <x v="268"/>
    <n v="0"/>
    <n v="0"/>
    <n v="0"/>
    <n v="0"/>
    <n v="0"/>
    <n v="0"/>
    <n v="0"/>
    <n v="0"/>
    <n v="45"/>
    <n v="45"/>
    <n v="3.3898228478579711E-5"/>
    <n v="216402"/>
    <n v="178852"/>
    <n v="154724"/>
    <n v="158884"/>
    <n v="209898"/>
    <n v="197882"/>
    <n v="123488"/>
    <n v="59863"/>
    <n v="27162"/>
    <n v="1327503"/>
    <n v="0"/>
    <n v="0"/>
    <n v="0"/>
    <n v="0"/>
    <n v="0"/>
    <n v="0"/>
    <n v="0"/>
    <n v="0"/>
    <n v="1.6567263088137839E-3"/>
    <n v="1.6567263088137839E-3"/>
  </r>
  <r>
    <x v="269"/>
    <n v="0"/>
    <n v="0"/>
    <n v="0"/>
    <n v="0"/>
    <n v="0"/>
    <n v="0"/>
    <n v="0"/>
    <n v="14"/>
    <n v="84"/>
    <n v="98"/>
    <n v="7.1252931912734062E-5"/>
    <n v="223350"/>
    <n v="184658"/>
    <n v="162018"/>
    <n v="161691"/>
    <n v="210968"/>
    <n v="207397"/>
    <n v="133240"/>
    <n v="62943"/>
    <n v="29117"/>
    <n v="1375382"/>
    <n v="0"/>
    <n v="0"/>
    <n v="0"/>
    <n v="0"/>
    <n v="0"/>
    <n v="0"/>
    <n v="0"/>
    <n v="2.2242346249781548E-4"/>
    <n v="2.8849125940172407E-3"/>
    <n v="3.3657313596867811E-3"/>
  </r>
  <r>
    <x v="270"/>
    <n v="0"/>
    <n v="0"/>
    <n v="0"/>
    <n v="0"/>
    <n v="11"/>
    <n v="58"/>
    <n v="106"/>
    <n v="363"/>
    <n v="605"/>
    <n v="1143"/>
    <n v="1.3213035752185874E-4"/>
    <n v="1707568"/>
    <n v="1100045"/>
    <n v="1103868"/>
    <n v="1315712"/>
    <n v="1329101"/>
    <n v="953247"/>
    <n v="577339"/>
    <n v="402432"/>
    <n v="161653"/>
    <n v="8650548"/>
    <n v="0"/>
    <n v="0"/>
    <n v="0"/>
    <n v="0"/>
    <n v="8.2762709530727905E-6"/>
    <n v="6.084467089851843E-5"/>
    <n v="1.8360096927455099E-4"/>
    <n v="9.0201574427480914E-4"/>
    <n v="3.7425844246627036E-3"/>
    <n v="7.0707008221313553E-3"/>
  </r>
  <r>
    <x v="271"/>
    <n v="0"/>
    <n v="0"/>
    <n v="0"/>
    <n v="0"/>
    <n v="0"/>
    <n v="31"/>
    <n v="92"/>
    <n v="286"/>
    <n v="546"/>
    <n v="955"/>
    <n v="1.0949854596250196E-4"/>
    <n v="1703281"/>
    <n v="1127538"/>
    <n v="1096904"/>
    <n v="1294288"/>
    <n v="1350560"/>
    <n v="993149"/>
    <n v="586232"/>
    <n v="402941"/>
    <n v="166414"/>
    <n v="8721577"/>
    <n v="0"/>
    <n v="0"/>
    <n v="0"/>
    <n v="0"/>
    <n v="0"/>
    <n v="3.1213846059352624E-5"/>
    <n v="1.5693445598329671E-4"/>
    <n v="7.0978133275094869E-4"/>
    <n v="3.2809739565180813E-3"/>
    <n v="5.7386998690014063E-3"/>
  </r>
  <r>
    <x v="272"/>
    <n v="0"/>
    <n v="0"/>
    <n v="0"/>
    <n v="0"/>
    <n v="12"/>
    <n v="46"/>
    <n v="94"/>
    <n v="292"/>
    <n v="603"/>
    <n v="1047"/>
    <n v="1.1961525701171612E-4"/>
    <n v="1693771"/>
    <n v="1131402"/>
    <n v="1103401"/>
    <n v="1265708"/>
    <n v="1361410"/>
    <n v="1021102"/>
    <n v="600154"/>
    <n v="400734"/>
    <n v="172154"/>
    <n v="8753064"/>
    <n v="0"/>
    <n v="0"/>
    <n v="0"/>
    <n v="0"/>
    <n v="8.8143909623111337E-6"/>
    <n v="4.5049368231577258E-5"/>
    <n v="1.5662646587375907E-4"/>
    <n v="7.2866290357194549E-4"/>
    <n v="3.5026778349617205E-3"/>
    <n v="6.0817640019982105E-3"/>
  </r>
  <r>
    <x v="273"/>
    <n v="0"/>
    <n v="0"/>
    <n v="0"/>
    <n v="0"/>
    <n v="0"/>
    <n v="23"/>
    <n v="98"/>
    <n v="283"/>
    <n v="571"/>
    <n v="975"/>
    <n v="1.108724605089353E-4"/>
    <n v="1687369"/>
    <n v="1137600"/>
    <n v="1113213"/>
    <n v="1242361"/>
    <n v="1366570"/>
    <n v="1050465"/>
    <n v="622644"/>
    <n v="397867"/>
    <n v="177894"/>
    <n v="8793888"/>
    <n v="0"/>
    <n v="0"/>
    <n v="0"/>
    <n v="0"/>
    <n v="0"/>
    <n v="2.1895065518603665E-5"/>
    <n v="1.573933098207001E-4"/>
    <n v="7.1129296976125186E-4"/>
    <n v="3.2097766085421656E-3"/>
    <n v="5.4807919322742756E-3"/>
  </r>
  <r>
    <x v="274"/>
    <n v="0"/>
    <n v="0"/>
    <n v="0"/>
    <n v="11"/>
    <n v="0"/>
    <n v="52"/>
    <n v="122"/>
    <n v="334"/>
    <n v="690"/>
    <n v="1209"/>
    <n v="1.3688229458654866E-4"/>
    <n v="1680711"/>
    <n v="1143322"/>
    <n v="1122072"/>
    <n v="1216613"/>
    <n v="1369036"/>
    <n v="1078717"/>
    <n v="643652"/>
    <n v="393736"/>
    <n v="184430"/>
    <n v="8832406"/>
    <n v="0"/>
    <n v="0"/>
    <n v="0"/>
    <n v="9.0414947070268036E-6"/>
    <n v="0"/>
    <n v="4.8205414395063765E-5"/>
    <n v="1.8954341787176922E-4"/>
    <n v="8.4828412946746045E-4"/>
    <n v="3.7412568454156048E-3"/>
    <n v="6.5553326465325598E-3"/>
  </r>
  <r>
    <x v="275"/>
    <n v="0"/>
    <n v="0"/>
    <n v="0"/>
    <n v="0"/>
    <n v="0"/>
    <n v="43"/>
    <n v="119"/>
    <n v="274"/>
    <n v="633"/>
    <n v="1069"/>
    <n v="1.2045920084053253E-4"/>
    <n v="1676039"/>
    <n v="1148662"/>
    <n v="1132705"/>
    <n v="1201296"/>
    <n v="1364408"/>
    <n v="1107083"/>
    <n v="669593"/>
    <n v="389663"/>
    <n v="188697"/>
    <n v="8874374"/>
    <n v="0"/>
    <n v="0"/>
    <n v="0"/>
    <n v="0"/>
    <n v="0"/>
    <n v="3.8840809586995737E-5"/>
    <n v="1.7771989850551008E-4"/>
    <n v="7.0317171504607828E-4"/>
    <n v="3.3545843336142069E-3"/>
    <n v="5.6651669077939764E-3"/>
  </r>
  <r>
    <x v="276"/>
    <n v="0"/>
    <n v="0"/>
    <n v="0"/>
    <n v="0"/>
    <n v="10"/>
    <n v="43"/>
    <n v="140"/>
    <n v="331"/>
    <n v="754"/>
    <n v="1278"/>
    <n v="1.4352434012213943E-4"/>
    <n v="1663385"/>
    <n v="1147500"/>
    <n v="1140742"/>
    <n v="1188729"/>
    <n v="1352773"/>
    <n v="1131039"/>
    <n v="699333"/>
    <n v="388818"/>
    <n v="191619"/>
    <n v="8904413"/>
    <n v="0"/>
    <n v="0"/>
    <n v="0"/>
    <n v="0"/>
    <n v="7.3922232333140892E-6"/>
    <n v="3.801814084218139E-5"/>
    <n v="2.0019075318911019E-4"/>
    <n v="8.5129803661353122E-4"/>
    <n v="3.9348916339193921E-3"/>
    <n v="6.6694847588182797E-3"/>
  </r>
  <r>
    <x v="277"/>
    <n v="0"/>
    <n v="0"/>
    <n v="0"/>
    <n v="0"/>
    <n v="0"/>
    <n v="63"/>
    <n v="159"/>
    <n v="281"/>
    <n v="581"/>
    <n v="1084"/>
    <n v="1.2247270124162915E-4"/>
    <n v="1641333"/>
    <n v="1142048"/>
    <n v="1140935"/>
    <n v="1161363"/>
    <n v="1322252"/>
    <n v="1142374"/>
    <n v="720345"/>
    <n v="387962"/>
    <n v="193387"/>
    <n v="8850952"/>
    <n v="0"/>
    <n v="0"/>
    <n v="0"/>
    <n v="0"/>
    <n v="0"/>
    <n v="5.5148313949722245E-5"/>
    <n v="2.2072756804031402E-4"/>
    <n v="7.2429774050035824E-4"/>
    <n v="3.0043384508782905E-3"/>
    <n v="5.6053405864923706E-3"/>
  </r>
  <r>
    <x v="278"/>
    <n v="0"/>
    <n v="0"/>
    <n v="0"/>
    <n v="0"/>
    <n v="0"/>
    <n v="69"/>
    <n v="131"/>
    <n v="343"/>
    <n v="650"/>
    <n v="1193"/>
    <n v="1.3087016593525273E-4"/>
    <n v="1685518"/>
    <n v="1174553"/>
    <n v="1176857"/>
    <n v="1184412"/>
    <n v="1334784"/>
    <n v="1190989"/>
    <n v="763913"/>
    <n v="404170"/>
    <n v="200709"/>
    <n v="9115905"/>
    <n v="0"/>
    <n v="0"/>
    <n v="0"/>
    <n v="0"/>
    <n v="0"/>
    <n v="5.7935043900489425E-5"/>
    <n v="1.7148549638505955E-4"/>
    <n v="8.4865279461612689E-4"/>
    <n v="3.238519448554873E-3"/>
    <n v="5.9439287725014823E-3"/>
  </r>
  <r>
    <x v="279"/>
    <n v="0"/>
    <n v="0"/>
    <n v="0"/>
    <n v="0"/>
    <n v="0"/>
    <n v="0"/>
    <n v="0"/>
    <n v="0"/>
    <n v="112"/>
    <n v="112"/>
    <n v="5.7001516647496512E-5"/>
    <n v="417286"/>
    <n v="289013"/>
    <n v="263016"/>
    <n v="254303"/>
    <n v="275629"/>
    <n v="217999"/>
    <n v="132614"/>
    <n v="84984"/>
    <n v="31078"/>
    <n v="1964860"/>
    <n v="0"/>
    <n v="0"/>
    <n v="0"/>
    <n v="0"/>
    <n v="0"/>
    <n v="0"/>
    <n v="0"/>
    <n v="0"/>
    <n v="3.6038355106506209E-3"/>
    <n v="3.6038355106506209E-3"/>
  </r>
  <r>
    <x v="280"/>
    <n v="0"/>
    <n v="0"/>
    <n v="0"/>
    <n v="0"/>
    <n v="0"/>
    <n v="0"/>
    <n v="0"/>
    <n v="23"/>
    <n v="109"/>
    <n v="132"/>
    <n v="6.2631401391840546E-5"/>
    <n v="442465"/>
    <n v="310064"/>
    <n v="269445"/>
    <n v="267408"/>
    <n v="301121"/>
    <n v="248445"/>
    <n v="149408"/>
    <n v="86890"/>
    <n v="31527"/>
    <n v="2107569"/>
    <n v="0"/>
    <n v="0"/>
    <n v="0"/>
    <n v="0"/>
    <n v="0"/>
    <n v="0"/>
    <n v="0"/>
    <n v="2.6470249741051904E-4"/>
    <n v="3.4573540140197291E-3"/>
    <n v="4.1868874298220575E-3"/>
  </r>
  <r>
    <x v="281"/>
    <n v="0"/>
    <n v="0"/>
    <n v="0"/>
    <n v="0"/>
    <n v="0"/>
    <n v="0"/>
    <n v="0"/>
    <n v="24"/>
    <n v="138"/>
    <n v="162"/>
    <n v="7.9000304785126481E-5"/>
    <n v="429429"/>
    <n v="296388"/>
    <n v="262657"/>
    <n v="252637"/>
    <n v="291069"/>
    <n v="250286"/>
    <n v="150234"/>
    <n v="84753"/>
    <n v="31529"/>
    <n v="2050625"/>
    <n v="0"/>
    <n v="0"/>
    <n v="0"/>
    <n v="0"/>
    <n v="0"/>
    <n v="0"/>
    <n v="0"/>
    <n v="2.8317581678524652E-4"/>
    <n v="4.3769228329474455E-3"/>
    <n v="5.1381268038948272E-3"/>
  </r>
  <r>
    <x v="282"/>
    <n v="0"/>
    <n v="0"/>
    <n v="0"/>
    <n v="0"/>
    <n v="0"/>
    <n v="0"/>
    <n v="0"/>
    <n v="10"/>
    <n v="93"/>
    <n v="103"/>
    <n v="5.1084985577171064E-5"/>
    <n v="420601"/>
    <n v="288431"/>
    <n v="264128"/>
    <n v="245824"/>
    <n v="281550"/>
    <n v="250344"/>
    <n v="150571"/>
    <n v="83798"/>
    <n v="32117"/>
    <n v="2016248"/>
    <n v="0"/>
    <n v="0"/>
    <n v="0"/>
    <n v="0"/>
    <n v="0"/>
    <n v="0"/>
    <n v="0"/>
    <n v="1.1933459032435142E-4"/>
    <n v="2.8956627331319863E-3"/>
    <n v="3.2070243173397267E-3"/>
  </r>
  <r>
    <x v="283"/>
    <n v="0"/>
    <n v="0"/>
    <n v="0"/>
    <n v="0"/>
    <n v="0"/>
    <n v="0"/>
    <n v="0"/>
    <n v="45"/>
    <n v="121"/>
    <n v="166"/>
    <n v="8.0279139272216408E-5"/>
    <n v="426862"/>
    <n v="293240"/>
    <n v="271580"/>
    <n v="249242"/>
    <n v="282768"/>
    <n v="260760"/>
    <n v="161556"/>
    <n v="88175"/>
    <n v="33532"/>
    <n v="2067785"/>
    <n v="0"/>
    <n v="0"/>
    <n v="0"/>
    <n v="0"/>
    <n v="0"/>
    <n v="0"/>
    <n v="0"/>
    <n v="5.1034873830450812E-4"/>
    <n v="3.6084933794584277E-3"/>
    <n v="4.9504950495049506E-3"/>
  </r>
  <r>
    <x v="284"/>
    <n v="0"/>
    <n v="0"/>
    <n v="0"/>
    <n v="0"/>
    <n v="0"/>
    <n v="0"/>
    <n v="10"/>
    <n v="22"/>
    <n v="97"/>
    <n v="129"/>
    <n v="6.4218849875246175E-5"/>
    <n v="412496"/>
    <n v="285031"/>
    <n v="264853"/>
    <n v="239268"/>
    <n v="268356"/>
    <n v="256780"/>
    <n v="163636"/>
    <n v="87908"/>
    <n v="32154"/>
    <n v="2008756"/>
    <n v="0"/>
    <n v="0"/>
    <n v="0"/>
    <n v="0"/>
    <n v="0"/>
    <n v="0"/>
    <n v="6.1111246913882032E-5"/>
    <n v="2.5026163716612823E-4"/>
    <n v="3.0167319773589602E-3"/>
    <n v="4.0119425265907815E-3"/>
  </r>
  <r>
    <x v="285"/>
    <n v="0"/>
    <n v="0"/>
    <n v="0"/>
    <n v="0"/>
    <n v="0"/>
    <n v="0"/>
    <n v="11"/>
    <n v="30"/>
    <n v="74"/>
    <n v="115"/>
    <n v="5.92790227518044E-5"/>
    <n v="395338"/>
    <n v="272675"/>
    <n v="260845"/>
    <n v="229267"/>
    <n v="252578"/>
    <n v="248354"/>
    <n v="163727"/>
    <n v="85566"/>
    <n v="31964"/>
    <n v="1939978"/>
    <n v="0"/>
    <n v="0"/>
    <n v="0"/>
    <n v="0"/>
    <n v="0"/>
    <n v="0"/>
    <n v="6.7185009192130809E-5"/>
    <n v="3.5060654933034147E-4"/>
    <n v="2.3151044925541235E-3"/>
    <n v="3.5977975222124892E-3"/>
  </r>
  <r>
    <x v="286"/>
    <n v="0"/>
    <n v="0"/>
    <n v="0"/>
    <n v="0"/>
    <n v="0"/>
    <n v="0"/>
    <n v="0"/>
    <n v="38"/>
    <n v="81"/>
    <n v="119"/>
    <n v="5.7673424958150417E-5"/>
    <n v="412443"/>
    <n v="287260"/>
    <n v="274737"/>
    <n v="245431"/>
    <n v="263949"/>
    <n v="268323"/>
    <n v="183836"/>
    <n v="92547"/>
    <n v="34865"/>
    <n v="2063342"/>
    <n v="0"/>
    <n v="0"/>
    <n v="0"/>
    <n v="0"/>
    <n v="0"/>
    <n v="0"/>
    <n v="0"/>
    <n v="4.1060218051368493E-4"/>
    <n v="2.323246809120895E-3"/>
    <n v="3.4131650652516853E-3"/>
  </r>
  <r>
    <x v="287"/>
    <n v="0"/>
    <n v="0"/>
    <n v="0"/>
    <n v="0"/>
    <n v="0"/>
    <n v="0"/>
    <n v="11"/>
    <n v="55"/>
    <n v="54"/>
    <n v="120"/>
    <n v="5.8095400393499509E-5"/>
    <n v="414346"/>
    <n v="286425"/>
    <n v="278333"/>
    <n v="243737"/>
    <n v="256900"/>
    <n v="267011"/>
    <n v="188108"/>
    <n v="94595"/>
    <n v="36113"/>
    <n v="2065568"/>
    <n v="0"/>
    <n v="0"/>
    <n v="0"/>
    <n v="0"/>
    <n v="0"/>
    <n v="0"/>
    <n v="5.8477045101750055E-5"/>
    <n v="5.81426079602516E-4"/>
    <n v="1.495306399357572E-3"/>
    <n v="3.3229031096834935E-3"/>
  </r>
  <r>
    <x v="288"/>
    <n v="0"/>
    <n v="0"/>
    <n v="10"/>
    <n v="25"/>
    <n v="190"/>
    <n v="286"/>
    <n v="534"/>
    <n v="1254"/>
    <n v="2090"/>
    <n v="4389"/>
    <n v="2.2595878808247326E-4"/>
    <n v="3677768"/>
    <n v="2697086"/>
    <n v="2607136"/>
    <n v="2835922"/>
    <n v="2882213"/>
    <n v="2162933"/>
    <n v="1304993"/>
    <n v="891491"/>
    <n v="365827"/>
    <n v="19423896"/>
    <n v="0"/>
    <n v="0"/>
    <n v="3.8356265265793579E-6"/>
    <n v="8.8154751787954674E-6"/>
    <n v="6.5921567906327536E-5"/>
    <n v="1.3222785911537713E-4"/>
    <n v="4.0919759722849087E-4"/>
    <n v="1.4066322598882098E-3"/>
    <n v="5.7130829599783507E-3"/>
    <n v="1.1997474215954537E-2"/>
  </r>
  <r>
    <x v="289"/>
    <n v="0"/>
    <n v="0"/>
    <n v="0"/>
    <n v="0"/>
    <n v="131"/>
    <n v="326"/>
    <n v="523"/>
    <n v="1269"/>
    <n v="2273"/>
    <n v="4522"/>
    <n v="2.3515643883498862E-4"/>
    <n v="3568735"/>
    <n v="2752965"/>
    <n v="2606555"/>
    <n v="2726523"/>
    <n v="2837310"/>
    <n v="2192212"/>
    <n v="1306544"/>
    <n v="883286"/>
    <n v="366707"/>
    <n v="19229752"/>
    <n v="0"/>
    <n v="0"/>
    <n v="0"/>
    <n v="0"/>
    <n v="4.6170492473504834E-5"/>
    <n v="1.4870824537042951E-4"/>
    <n v="4.0029268053735657E-4"/>
    <n v="1.4366807579877865E-3"/>
    <n v="6.1984090840916592E-3"/>
    <n v="1.233137082193686E-2"/>
  </r>
  <r>
    <x v="290"/>
    <n v="0"/>
    <n v="0"/>
    <n v="0"/>
    <n v="10"/>
    <n v="148"/>
    <n v="333"/>
    <n v="530"/>
    <n v="1268"/>
    <n v="2498"/>
    <n v="4787"/>
    <n v="2.4726943416623068E-4"/>
    <n v="3552549"/>
    <n v="2759587"/>
    <n v="2637721"/>
    <n v="2676819"/>
    <n v="2856003"/>
    <n v="2264508"/>
    <n v="1343996"/>
    <n v="880996"/>
    <n v="378952"/>
    <n v="19359449"/>
    <n v="0"/>
    <n v="0"/>
    <n v="0"/>
    <n v="3.7357774283580622E-6"/>
    <n v="5.1820673857835581E-5"/>
    <n v="1.470518099295741E-4"/>
    <n v="3.9434641174527303E-4"/>
    <n v="1.4392800875372873E-3"/>
    <n v="6.591863877219278E-3"/>
    <n v="1.2632206717473454E-2"/>
  </r>
  <r>
    <x v="291"/>
    <n v="0"/>
    <n v="0"/>
    <n v="0"/>
    <n v="0"/>
    <n v="116"/>
    <n v="307"/>
    <n v="509"/>
    <n v="1152"/>
    <n v="2208"/>
    <n v="4292"/>
    <n v="2.2223507489793211E-4"/>
    <n v="3515617"/>
    <n v="2757528"/>
    <n v="2665409"/>
    <n v="2609426"/>
    <n v="2838289"/>
    <n v="2294539"/>
    <n v="1370035"/>
    <n v="864136"/>
    <n v="388287"/>
    <n v="19312883"/>
    <n v="0"/>
    <n v="0"/>
    <n v="0"/>
    <n v="0"/>
    <n v="4.0869692973478037E-5"/>
    <n v="1.3379593896638932E-4"/>
    <n v="3.7152335524274929E-4"/>
    <n v="1.3331234898210466E-3"/>
    <n v="5.6865153868143926E-3"/>
    <n v="1.1053679366035948E-2"/>
  </r>
  <r>
    <x v="292"/>
    <n v="0"/>
    <n v="0"/>
    <n v="0"/>
    <n v="0"/>
    <n v="135"/>
    <n v="350"/>
    <n v="636"/>
    <n v="1216"/>
    <n v="2430"/>
    <n v="4767"/>
    <n v="2.445789990936673E-4"/>
    <n v="3525857"/>
    <n v="2755115"/>
    <n v="2717088"/>
    <n v="2574905"/>
    <n v="2852773"/>
    <n v="2368690"/>
    <n v="1428237"/>
    <n v="870203"/>
    <n v="401525"/>
    <n v="19490635"/>
    <n v="0"/>
    <n v="0"/>
    <n v="0"/>
    <n v="0"/>
    <n v="4.7322377209823563E-5"/>
    <n v="1.4776099869548146E-4"/>
    <n v="4.4530424572392395E-4"/>
    <n v="1.3973750952363988E-3"/>
    <n v="6.0519270282049682E-3"/>
    <n v="1.1872237096071228E-2"/>
  </r>
  <r>
    <x v="293"/>
    <n v="0"/>
    <n v="0"/>
    <n v="0"/>
    <n v="22"/>
    <n v="155"/>
    <n v="394"/>
    <n v="615"/>
    <n v="1171"/>
    <n v="2244"/>
    <n v="4601"/>
    <n v="2.3421886151612551E-4"/>
    <n v="3524404"/>
    <n v="2750812"/>
    <n v="2766620"/>
    <n v="2559999"/>
    <n v="2847691"/>
    <n v="2422883"/>
    <n v="1485205"/>
    <n v="865510"/>
    <n v="413034"/>
    <n v="19644020"/>
    <n v="0"/>
    <n v="0"/>
    <n v="0"/>
    <n v="8.5937533569349054E-6"/>
    <n v="5.4430062812292482E-5"/>
    <n v="1.6261618906071817E-4"/>
    <n v="4.1408425099565379E-4"/>
    <n v="1.3529595267530127E-3"/>
    <n v="5.4329667775534218E-3"/>
    <n v="1.1139518780536227E-2"/>
  </r>
  <r>
    <x v="294"/>
    <n v="0"/>
    <n v="0"/>
    <n v="0"/>
    <n v="0"/>
    <n v="126"/>
    <n v="329"/>
    <n v="620"/>
    <n v="1214"/>
    <n v="2464"/>
    <n v="4753"/>
    <n v="2.4248551272778549E-4"/>
    <n v="3496421"/>
    <n v="2720069"/>
    <n v="2796627"/>
    <n v="2525879"/>
    <n v="2808283"/>
    <n v="2452637"/>
    <n v="1530209"/>
    <n v="856838"/>
    <n v="415314"/>
    <n v="19601171"/>
    <n v="0"/>
    <n v="0"/>
    <n v="0"/>
    <n v="0"/>
    <n v="4.4867272992073807E-5"/>
    <n v="1.3414133440863853E-4"/>
    <n v="4.0517341095236008E-4"/>
    <n v="1.41683725511707E-3"/>
    <n v="5.9328604381263337E-3"/>
    <n v="1.1444352947408467E-2"/>
  </r>
  <r>
    <x v="295"/>
    <n v="0"/>
    <n v="0"/>
    <n v="0"/>
    <n v="13"/>
    <n v="80"/>
    <n v="376"/>
    <n v="695"/>
    <n v="1127"/>
    <n v="2081"/>
    <n v="4372"/>
    <n v="2.2101632730313976E-4"/>
    <n v="3507092"/>
    <n v="2708689"/>
    <n v="2842286"/>
    <n v="2514911"/>
    <n v="2790794"/>
    <n v="2509294"/>
    <n v="1607111"/>
    <n v="873030"/>
    <n v="427627"/>
    <n v="19781344"/>
    <n v="0"/>
    <n v="0"/>
    <n v="0"/>
    <n v="5.1691690083664991E-6"/>
    <n v="2.8665677223041186E-5"/>
    <n v="1.4984294387186196E-4"/>
    <n v="4.3245301662424063E-4"/>
    <n v="1.2909063835148849E-3"/>
    <n v="4.8663905693513273E-3"/>
    <n v="1.0223863320136474E-2"/>
  </r>
  <r>
    <x v="296"/>
    <n v="0"/>
    <n v="0"/>
    <n v="0"/>
    <n v="0"/>
    <n v="104"/>
    <n v="333"/>
    <n v="655"/>
    <n v="1134"/>
    <n v="2166"/>
    <n v="4392"/>
    <n v="2.2070572464518616E-4"/>
    <n v="3504381"/>
    <n v="2683001"/>
    <n v="2901294"/>
    <n v="2500734"/>
    <n v="2754470"/>
    <n v="2544427"/>
    <n v="1677241"/>
    <n v="896084"/>
    <n v="438169"/>
    <n v="19899801"/>
    <n v="0"/>
    <n v="0"/>
    <n v="0"/>
    <n v="0"/>
    <n v="3.7756809840005517E-5"/>
    <n v="1.3087425970562331E-4"/>
    <n v="3.9052229226449865E-4"/>
    <n v="1.2655063587788645E-3"/>
    <n v="4.9432981338250765E-3"/>
    <n v="1.0023529733961097E-2"/>
  </r>
  <r>
    <x v="297"/>
    <n v="0"/>
    <n v="0"/>
    <n v="0"/>
    <n v="0"/>
    <n v="52"/>
    <n v="83"/>
    <n v="260"/>
    <n v="475"/>
    <n v="697"/>
    <n v="1567"/>
    <n v="1.7442410547816359E-4"/>
    <n v="1824814"/>
    <n v="1260246"/>
    <n v="1200880"/>
    <n v="1313500"/>
    <n v="1276092"/>
    <n v="997942"/>
    <n v="601076"/>
    <n v="378798"/>
    <n v="132131"/>
    <n v="8983850"/>
    <n v="0"/>
    <n v="0"/>
    <n v="0"/>
    <n v="0"/>
    <n v="4.074941305172354E-5"/>
    <n v="8.3171166260163413E-5"/>
    <n v="4.325576133467315E-4"/>
    <n v="1.2539664940152799E-3"/>
    <n v="5.2750679250138117E-3"/>
    <n v="1.1859442522950708E-2"/>
  </r>
  <r>
    <x v="298"/>
    <n v="0"/>
    <n v="0"/>
    <n v="0"/>
    <n v="0"/>
    <n v="21"/>
    <n v="115"/>
    <n v="213"/>
    <n v="440"/>
    <n v="783"/>
    <n v="1572"/>
    <n v="1.6981945340173644E-4"/>
    <n v="1855672"/>
    <n v="1290165"/>
    <n v="1218517"/>
    <n v="1336443"/>
    <n v="1327563"/>
    <n v="1066108"/>
    <n v="649581"/>
    <n v="381372"/>
    <n v="134984"/>
    <n v="9256890"/>
    <n v="0"/>
    <n v="0"/>
    <n v="0"/>
    <n v="0"/>
    <n v="1.5818458333050861E-5"/>
    <n v="1.0786899638685762E-4"/>
    <n v="3.2790367944875236E-4"/>
    <n v="1.1537291673221946E-3"/>
    <n v="5.8006874888875716E-3"/>
    <n v="1.164582469033367E-2"/>
  </r>
  <r>
    <x v="299"/>
    <n v="0"/>
    <n v="0"/>
    <n v="0"/>
    <n v="0"/>
    <n v="10"/>
    <n v="78"/>
    <n v="223"/>
    <n v="412"/>
    <n v="709"/>
    <n v="1432"/>
    <n v="1.5353695206634255E-4"/>
    <n v="1864678"/>
    <n v="1299088"/>
    <n v="1222388"/>
    <n v="1323309"/>
    <n v="1334056"/>
    <n v="1094146"/>
    <n v="664471"/>
    <n v="383293"/>
    <n v="138312"/>
    <n v="9326745"/>
    <n v="0"/>
    <n v="0"/>
    <n v="0"/>
    <n v="0"/>
    <n v="7.4959372020364958E-6"/>
    <n v="7.1288475212631587E-5"/>
    <n v="3.356053161086037E-4"/>
    <n v="1.0748957064178057E-3"/>
    <n v="5.126091734628955E-3"/>
    <n v="1.0353403898432529E-2"/>
  </r>
  <r>
    <x v="300"/>
    <n v="0"/>
    <n v="0"/>
    <n v="0"/>
    <n v="0"/>
    <n v="16"/>
    <n v="174"/>
    <n v="293"/>
    <n v="510"/>
    <n v="794"/>
    <n v="1787"/>
    <n v="1.8863202304625199E-4"/>
    <n v="1882986"/>
    <n v="1320693"/>
    <n v="1241329"/>
    <n v="1321063"/>
    <n v="1348090"/>
    <n v="1128939"/>
    <n v="697288"/>
    <n v="388988"/>
    <n v="142799"/>
    <n v="9473471"/>
    <n v="0"/>
    <n v="0"/>
    <n v="0"/>
    <n v="0"/>
    <n v="1.1868643784910503E-5"/>
    <n v="1.5412701660585737E-4"/>
    <n v="4.2019940110829383E-4"/>
    <n v="1.3110944296482153E-3"/>
    <n v="5.5602630270520101E-3"/>
    <n v="1.251409323594703E-2"/>
  </r>
  <r>
    <x v="301"/>
    <n v="0"/>
    <n v="0"/>
    <n v="0"/>
    <n v="0"/>
    <n v="51"/>
    <n v="156"/>
    <n v="288"/>
    <n v="501"/>
    <n v="797"/>
    <n v="1793"/>
    <n v="1.8162155942114485E-4"/>
    <n v="1953970"/>
    <n v="1370777"/>
    <n v="1282068"/>
    <n v="1350790"/>
    <n v="1398545"/>
    <n v="1196788"/>
    <n v="758099"/>
    <n v="408644"/>
    <n v="154484"/>
    <n v="9872176"/>
    <n v="0"/>
    <n v="0"/>
    <n v="0"/>
    <n v="0"/>
    <n v="3.6466470510423333E-5"/>
    <n v="1.30348900557158E-4"/>
    <n v="3.7989761231712482E-4"/>
    <n v="1.2260060101212792E-3"/>
    <n v="5.1591103285777169E-3"/>
    <n v="1.1606379948732554E-2"/>
  </r>
  <r>
    <x v="302"/>
    <n v="0"/>
    <n v="0"/>
    <n v="0"/>
    <n v="11"/>
    <n v="55"/>
    <n v="150"/>
    <n v="304"/>
    <n v="479"/>
    <n v="745"/>
    <n v="1744"/>
    <n v="1.7206575595471828E-4"/>
    <n v="1980265"/>
    <n v="1413456"/>
    <n v="1313196"/>
    <n v="1358076"/>
    <n v="1418901"/>
    <n v="1248551"/>
    <n v="813229"/>
    <n v="426384"/>
    <n v="166054"/>
    <n v="10135660"/>
    <n v="0"/>
    <n v="0"/>
    <n v="0"/>
    <n v="8.0996939788347625E-6"/>
    <n v="3.8762394275569617E-5"/>
    <n v="1.2013926543649399E-4"/>
    <n v="3.7381844474311662E-4"/>
    <n v="1.123400502833127E-3"/>
    <n v="4.4864923458633943E-3"/>
    <n v="1.050260758548424E-2"/>
  </r>
  <r>
    <x v="303"/>
    <n v="0"/>
    <n v="0"/>
    <n v="0"/>
    <n v="0"/>
    <n v="32"/>
    <n v="176"/>
    <n v="365"/>
    <n v="510"/>
    <n v="903"/>
    <n v="1986"/>
    <n v="2.0687411647512754E-4"/>
    <n v="1869643"/>
    <n v="1332001"/>
    <n v="1245968"/>
    <n v="1279965"/>
    <n v="1335010"/>
    <n v="1187530"/>
    <n v="792293"/>
    <n v="404126"/>
    <n v="153871"/>
    <n v="9600041"/>
    <n v="0"/>
    <n v="0"/>
    <n v="0"/>
    <n v="0"/>
    <n v="2.3969857903686114E-5"/>
    <n v="1.4820678214445108E-4"/>
    <n v="4.6068815450849623E-4"/>
    <n v="1.2619826489758145E-3"/>
    <n v="5.8685522288150467E-3"/>
    <n v="1.2906915533141397E-2"/>
  </r>
  <r>
    <x v="304"/>
    <n v="0"/>
    <n v="0"/>
    <n v="0"/>
    <n v="0"/>
    <n v="54"/>
    <n v="179"/>
    <n v="323"/>
    <n v="487"/>
    <n v="740"/>
    <n v="1783"/>
    <n v="1.8212268225138365E-4"/>
    <n v="1884362"/>
    <n v="1345721"/>
    <n v="1282145"/>
    <n v="1288504"/>
    <n v="1355693"/>
    <n v="1223047"/>
    <n v="833167"/>
    <n v="418160"/>
    <n v="159386"/>
    <n v="9790104"/>
    <n v="0"/>
    <n v="0"/>
    <n v="0"/>
    <n v="0"/>
    <n v="3.9832026867439752E-5"/>
    <n v="1.4635578191189708E-4"/>
    <n v="3.8767738040512885E-4"/>
    <n v="1.1646259804859384E-3"/>
    <n v="4.6428168095064811E-3"/>
    <n v="1.1186678880202779E-2"/>
  </r>
  <r>
    <x v="305"/>
    <n v="0"/>
    <n v="0"/>
    <n v="0"/>
    <n v="0"/>
    <n v="31"/>
    <n v="212"/>
    <n v="363"/>
    <n v="514"/>
    <n v="813"/>
    <n v="1933"/>
    <n v="1.885697467595123E-4"/>
    <n v="1939086"/>
    <n v="1395287"/>
    <n v="1342357"/>
    <n v="1324286"/>
    <n v="1404269"/>
    <n v="1300705"/>
    <n v="920283"/>
    <n v="452761"/>
    <n v="171815"/>
    <n v="10250849"/>
    <n v="0"/>
    <n v="0"/>
    <n v="0"/>
    <n v="0"/>
    <n v="2.2075542506457097E-5"/>
    <n v="1.6298853314164241E-4"/>
    <n v="3.9444388302293967E-4"/>
    <n v="1.1352567911105417E-3"/>
    <n v="4.7318336582952598E-3"/>
    <n v="1.1250472892355149E-2"/>
  </r>
  <r>
    <x v="306"/>
    <n v="0"/>
    <n v="0"/>
    <n v="0"/>
    <n v="0"/>
    <n v="0"/>
    <n v="0"/>
    <n v="0"/>
    <n v="0"/>
    <n v="21"/>
    <n v="21"/>
    <n v="3.3654277618943832E-5"/>
    <n v="114379"/>
    <n v="112088"/>
    <n v="76469"/>
    <n v="73982"/>
    <n v="89925"/>
    <n v="66566"/>
    <n v="41835"/>
    <n v="33129"/>
    <n v="15606"/>
    <n v="623992"/>
    <n v="0"/>
    <n v="0"/>
    <n v="0"/>
    <n v="0"/>
    <n v="0"/>
    <n v="0"/>
    <n v="0"/>
    <n v="0"/>
    <n v="1.3456362937331796E-3"/>
    <n v="1.3456362937331796E-3"/>
  </r>
  <r>
    <x v="307"/>
    <n v="0"/>
    <n v="0"/>
    <n v="0"/>
    <n v="0"/>
    <n v="0"/>
    <n v="0"/>
    <n v="0"/>
    <n v="0"/>
    <n v="10"/>
    <n v="10"/>
    <n v="1.7517245728419629E-5"/>
    <n v="106494"/>
    <n v="88317"/>
    <n v="72023"/>
    <n v="67847"/>
    <n v="84672"/>
    <n v="66286"/>
    <n v="40436"/>
    <n v="30364"/>
    <n v="14115"/>
    <n v="570866"/>
    <n v="0"/>
    <n v="0"/>
    <n v="0"/>
    <n v="0"/>
    <n v="0"/>
    <n v="0"/>
    <n v="0"/>
    <n v="0"/>
    <n v="7.0846617074034714E-4"/>
    <n v="7.0846617074034714E-4"/>
  </r>
  <r>
    <x v="308"/>
    <n v="0"/>
    <n v="0"/>
    <n v="0"/>
    <n v="0"/>
    <n v="0"/>
    <n v="0"/>
    <n v="0"/>
    <n v="0"/>
    <n v="0"/>
    <n v="0"/>
    <n v="0"/>
    <n v="148066"/>
    <n v="126258"/>
    <n v="103695"/>
    <n v="95982"/>
    <n v="119931"/>
    <n v="100525"/>
    <n v="60306"/>
    <n v="44944"/>
    <n v="19917"/>
    <n v="820058"/>
    <n v="0"/>
    <n v="0"/>
    <n v="0"/>
    <n v="0"/>
    <n v="0"/>
    <n v="0"/>
    <n v="0"/>
    <n v="0"/>
    <n v="0"/>
    <n v="0"/>
  </r>
  <r>
    <x v="309"/>
    <n v="0"/>
    <n v="0"/>
    <n v="0"/>
    <n v="0"/>
    <n v="0"/>
    <n v="0"/>
    <n v="0"/>
    <n v="0"/>
    <n v="21"/>
    <n v="21"/>
    <n v="2.9705953497451653E-5"/>
    <n v="130216"/>
    <n v="112410"/>
    <n v="93605"/>
    <n v="79408"/>
    <n v="100137"/>
    <n v="86938"/>
    <n v="51300"/>
    <n v="35657"/>
    <n v="17003"/>
    <n v="706929"/>
    <n v="0"/>
    <n v="0"/>
    <n v="0"/>
    <n v="0"/>
    <n v="0"/>
    <n v="0"/>
    <n v="0"/>
    <n v="0"/>
    <n v="1.2350761630300535E-3"/>
    <n v="1.2350761630300535E-3"/>
  </r>
  <r>
    <x v="310"/>
    <n v="0"/>
    <n v="0"/>
    <n v="0"/>
    <n v="0"/>
    <n v="0"/>
    <n v="0"/>
    <n v="0"/>
    <n v="0"/>
    <n v="25"/>
    <n v="25"/>
    <n v="3.3892514634787822E-5"/>
    <n v="138410"/>
    <n v="117154"/>
    <n v="99671"/>
    <n v="82753"/>
    <n v="101226"/>
    <n v="91865"/>
    <n v="53393"/>
    <n v="35921"/>
    <n v="17330"/>
    <n v="737626"/>
    <n v="0"/>
    <n v="0"/>
    <n v="0"/>
    <n v="0"/>
    <n v="0"/>
    <n v="0"/>
    <n v="0"/>
    <n v="0"/>
    <n v="1.4425851125216388E-3"/>
    <n v="1.4425851125216388E-3"/>
  </r>
  <r>
    <x v="311"/>
    <n v="0"/>
    <n v="0"/>
    <n v="0"/>
    <n v="0"/>
    <n v="0"/>
    <n v="0"/>
    <n v="0"/>
    <n v="11"/>
    <n v="53"/>
    <n v="64"/>
    <n v="9.0279315739211273E-5"/>
    <n v="134131"/>
    <n v="114172"/>
    <n v="98583"/>
    <n v="80094"/>
    <n v="92292"/>
    <n v="87863"/>
    <n v="52381"/>
    <n v="33149"/>
    <n v="15936"/>
    <n v="708911"/>
    <n v="0"/>
    <n v="0"/>
    <n v="0"/>
    <n v="0"/>
    <n v="0"/>
    <n v="0"/>
    <n v="0"/>
    <n v="3.3183504781441372E-4"/>
    <n v="3.3258032128514058E-3"/>
    <n v="4.0160642570281121E-3"/>
  </r>
  <r>
    <x v="312"/>
    <n v="0"/>
    <n v="0"/>
    <n v="0"/>
    <n v="0"/>
    <n v="0"/>
    <n v="0"/>
    <n v="0"/>
    <n v="0"/>
    <n v="38"/>
    <n v="38"/>
    <n v="5.1862052399779996E-5"/>
    <n v="138903"/>
    <n v="115632"/>
    <n v="103673"/>
    <n v="82018"/>
    <n v="93597"/>
    <n v="93207"/>
    <n v="55467"/>
    <n v="33692"/>
    <n v="16399"/>
    <n v="732713"/>
    <n v="0"/>
    <n v="0"/>
    <n v="0"/>
    <n v="0"/>
    <n v="0"/>
    <n v="0"/>
    <n v="0"/>
    <n v="0"/>
    <n v="2.3172144642966035E-3"/>
    <n v="2.3172144642966035E-3"/>
  </r>
  <r>
    <x v="313"/>
    <n v="0"/>
    <n v="0"/>
    <n v="0"/>
    <n v="0"/>
    <n v="0"/>
    <n v="0"/>
    <n v="0"/>
    <n v="0"/>
    <n v="0"/>
    <n v="0"/>
    <n v="0"/>
    <n v="119320"/>
    <n v="93190"/>
    <n v="90122"/>
    <n v="71341"/>
    <n v="78256"/>
    <n v="79933"/>
    <n v="48688"/>
    <n v="28512"/>
    <n v="15201"/>
    <n v="624247"/>
    <n v="0"/>
    <n v="0"/>
    <n v="0"/>
    <n v="0"/>
    <n v="0"/>
    <n v="0"/>
    <n v="0"/>
    <n v="0"/>
    <n v="0"/>
    <n v="0"/>
  </r>
  <r>
    <x v="314"/>
    <n v="0"/>
    <n v="0"/>
    <n v="0"/>
    <n v="0"/>
    <n v="0"/>
    <n v="0"/>
    <n v="0"/>
    <n v="0"/>
    <n v="0"/>
    <n v="0"/>
    <n v="0"/>
    <n v="158883"/>
    <n v="129177"/>
    <n v="120553"/>
    <n v="94335"/>
    <n v="99115"/>
    <n v="106582"/>
    <n v="67766"/>
    <n v="38922"/>
    <n v="19608"/>
    <n v="834941"/>
    <n v="0"/>
    <n v="0"/>
    <n v="0"/>
    <n v="0"/>
    <n v="0"/>
    <n v="0"/>
    <n v="0"/>
    <n v="0"/>
    <n v="0"/>
    <n v="0"/>
  </r>
  <r>
    <x v="315"/>
    <n v="0"/>
    <n v="0"/>
    <n v="20"/>
    <n v="26"/>
    <n v="73"/>
    <n v="141"/>
    <n v="245"/>
    <n v="570"/>
    <n v="825"/>
    <n v="1900"/>
    <n v="1.6595647485737571E-4"/>
    <n v="2257706"/>
    <n v="1550589"/>
    <n v="1462750"/>
    <n v="1585348"/>
    <n v="1737750"/>
    <n v="1296381"/>
    <n v="793429"/>
    <n v="551716"/>
    <n v="212150"/>
    <n v="11448785"/>
    <n v="0"/>
    <n v="0"/>
    <n v="1.3672876431379252E-5"/>
    <n v="1.6400184691310679E-5"/>
    <n v="4.2008344123147751E-5"/>
    <n v="1.0876432159990004E-4"/>
    <n v="3.0878629341755845E-4"/>
    <n v="1.0331402388185226E-3"/>
    <n v="3.8887579542776335E-3"/>
    <n v="8.9559274098515197E-3"/>
  </r>
  <r>
    <x v="316"/>
    <n v="0"/>
    <n v="0"/>
    <n v="0"/>
    <n v="0"/>
    <n v="15"/>
    <n v="145"/>
    <n v="244"/>
    <n v="532"/>
    <n v="893"/>
    <n v="1829"/>
    <n v="1.5853142176855712E-4"/>
    <n v="2267981"/>
    <n v="1609345"/>
    <n v="1417915"/>
    <n v="1547270"/>
    <n v="1744557"/>
    <n v="1363845"/>
    <n v="816481"/>
    <n v="550267"/>
    <n v="217122"/>
    <n v="11537145"/>
    <n v="0"/>
    <n v="0"/>
    <n v="0"/>
    <n v="0"/>
    <n v="8.5981713409192136E-6"/>
    <n v="1.0631706682210955E-4"/>
    <n v="2.988434513479187E-4"/>
    <n v="9.6680338817337768E-4"/>
    <n v="4.1128950543933823E-3"/>
    <n v="8.4238354473521806E-3"/>
  </r>
  <r>
    <x v="317"/>
    <n v="0"/>
    <n v="0"/>
    <n v="0"/>
    <n v="12"/>
    <n v="70"/>
    <n v="177"/>
    <n v="275"/>
    <n v="592"/>
    <n v="1025"/>
    <n v="2151"/>
    <n v="1.8681447620251941E-4"/>
    <n v="2247360"/>
    <n v="1583516"/>
    <n v="1416323"/>
    <n v="1511352"/>
    <n v="1737508"/>
    <n v="1410424"/>
    <n v="834779"/>
    <n v="545493"/>
    <n v="222926"/>
    <n v="11514097"/>
    <n v="0"/>
    <n v="0"/>
    <n v="0"/>
    <n v="7.9399107554031091E-6"/>
    <n v="4.0287584287381697E-5"/>
    <n v="1.2549417763736294E-4"/>
    <n v="3.2942850742531855E-4"/>
    <n v="1.0852568227273311E-3"/>
    <n v="4.5979383293110717E-3"/>
    <n v="9.6489418013152341E-3"/>
  </r>
  <r>
    <x v="318"/>
    <n v="0"/>
    <n v="0"/>
    <n v="0"/>
    <n v="0"/>
    <n v="35"/>
    <n v="165"/>
    <n v="254"/>
    <n v="574"/>
    <n v="1053"/>
    <n v="2081"/>
    <n v="1.805124141102243E-4"/>
    <n v="2226806"/>
    <n v="1581631"/>
    <n v="1419239"/>
    <n v="1482186"/>
    <n v="1725952"/>
    <n v="1456513"/>
    <n v="860801"/>
    <n v="543865"/>
    <n v="231183"/>
    <n v="11528293"/>
    <n v="0"/>
    <n v="0"/>
    <n v="0"/>
    <n v="0"/>
    <n v="2.0278663601305252E-5"/>
    <n v="1.1328426179512301E-4"/>
    <n v="2.9507400665194396E-4"/>
    <n v="1.0554089709762533E-3"/>
    <n v="4.5548331841009067E-3"/>
    <n v="9.0015269288831797E-3"/>
  </r>
  <r>
    <x v="319"/>
    <n v="0"/>
    <n v="0"/>
    <n v="0"/>
    <n v="0"/>
    <n v="47"/>
    <n v="217"/>
    <n v="310"/>
    <n v="641"/>
    <n v="1054"/>
    <n v="2269"/>
    <n v="2.0241553366601205E-4"/>
    <n v="2149166"/>
    <n v="1540677"/>
    <n v="1387387"/>
    <n v="1412858"/>
    <n v="1650752"/>
    <n v="1449706"/>
    <n v="861204"/>
    <n v="523956"/>
    <n v="229456"/>
    <n v="11209614"/>
    <n v="0"/>
    <n v="0"/>
    <n v="0"/>
    <n v="0"/>
    <n v="2.8471872213391229E-5"/>
    <n v="1.4968552244386103E-4"/>
    <n v="3.5996117064017355E-4"/>
    <n v="1.2233851697470779E-3"/>
    <n v="4.5934732584896453E-3"/>
    <n v="9.8886060944146162E-3"/>
  </r>
  <r>
    <x v="320"/>
    <n v="0"/>
    <n v="0"/>
    <n v="0"/>
    <n v="0"/>
    <n v="75"/>
    <n v="222"/>
    <n v="360"/>
    <n v="590"/>
    <n v="1075"/>
    <n v="2322"/>
    <n v="1.9879144731046387E-4"/>
    <n v="2221877"/>
    <n v="1591914"/>
    <n v="1453893"/>
    <n v="1453512"/>
    <n v="1689877"/>
    <n v="1546205"/>
    <n v="935698"/>
    <n v="544183"/>
    <n v="243441"/>
    <n v="11680583"/>
    <n v="0"/>
    <n v="0"/>
    <n v="0"/>
    <n v="0"/>
    <n v="4.4381928388870908E-5"/>
    <n v="1.4357733935668298E-4"/>
    <n v="3.847395206573061E-4"/>
    <n v="1.0841941038216923E-3"/>
    <n v="4.4158543548539486E-3"/>
    <n v="9.5382454064845273E-3"/>
  </r>
  <r>
    <x v="321"/>
    <n v="0"/>
    <n v="0"/>
    <n v="0"/>
    <n v="0"/>
    <n v="44"/>
    <n v="204"/>
    <n v="361"/>
    <n v="596"/>
    <n v="1136"/>
    <n v="2341"/>
    <n v="2.1012252000898653E-4"/>
    <n v="2102878"/>
    <n v="1503641"/>
    <n v="1402072"/>
    <n v="1372825"/>
    <n v="1577384"/>
    <n v="1495429"/>
    <n v="927512"/>
    <n v="518383"/>
    <n v="239217"/>
    <n v="11141119"/>
    <n v="0"/>
    <n v="0"/>
    <n v="0"/>
    <n v="0"/>
    <n v="2.7894285728776252E-5"/>
    <n v="1.3641570412236222E-4"/>
    <n v="3.8921329319728477E-4"/>
    <n v="1.1497290613311007E-3"/>
    <n v="4.7488263793961129E-3"/>
    <n v="9.7860937976816022E-3"/>
  </r>
  <r>
    <x v="322"/>
    <n v="0"/>
    <n v="0"/>
    <n v="0"/>
    <n v="10"/>
    <n v="27"/>
    <n v="210"/>
    <n v="355"/>
    <n v="539"/>
    <n v="879"/>
    <n v="2020"/>
    <n v="1.7333934471892509E-4"/>
    <n v="2182548"/>
    <n v="1579501"/>
    <n v="1478929"/>
    <n v="1410662"/>
    <n v="1608406"/>
    <n v="1579775"/>
    <n v="1016519"/>
    <n v="545550"/>
    <n v="252237"/>
    <n v="11653442"/>
    <n v="0"/>
    <n v="0"/>
    <n v="0"/>
    <n v="7.0888703318016651E-6"/>
    <n v="1.6786806316315658E-5"/>
    <n v="1.3293032235603172E-4"/>
    <n v="3.4923105224791669E-4"/>
    <n v="9.8799376775730906E-4"/>
    <n v="3.4848178498792801E-3"/>
    <n v="8.0083413614973221E-3"/>
  </r>
  <r>
    <x v="323"/>
    <n v="0"/>
    <n v="0"/>
    <n v="0"/>
    <n v="0"/>
    <n v="34"/>
    <n v="207"/>
    <n v="381"/>
    <n v="544"/>
    <n v="963"/>
    <n v="2129"/>
    <n v="1.8830954196910219E-4"/>
    <n v="2105835"/>
    <n v="1519736"/>
    <n v="1448875"/>
    <n v="1360397"/>
    <n v="1532033"/>
    <n v="1544596"/>
    <n v="1015171"/>
    <n v="532275"/>
    <n v="246935"/>
    <n v="11305853"/>
    <n v="0"/>
    <n v="0"/>
    <n v="0"/>
    <n v="0"/>
    <n v="2.2192733446342215E-5"/>
    <n v="1.340156260925187E-4"/>
    <n v="3.7530622919685453E-4"/>
    <n v="1.0220280869851111E-3"/>
    <n v="3.8998116913357768E-3"/>
    <n v="8.621702067345657E-3"/>
  </r>
  <r>
    <x v="324"/>
    <n v="0"/>
    <n v="0"/>
    <n v="0"/>
    <n v="0"/>
    <n v="14"/>
    <n v="22"/>
    <n v="73"/>
    <n v="234"/>
    <n v="326"/>
    <n v="669"/>
    <n v="1.8545988923969486E-4"/>
    <n v="747339"/>
    <n v="538258"/>
    <n v="479325"/>
    <n v="463809"/>
    <n v="503775"/>
    <n v="394334"/>
    <n v="253935"/>
    <n v="165705"/>
    <n v="61244"/>
    <n v="3607249"/>
    <n v="0"/>
    <n v="0"/>
    <n v="0"/>
    <n v="0"/>
    <n v="2.7790184109969728E-5"/>
    <n v="5.5790269162689498E-5"/>
    <n v="2.8747514127631089E-4"/>
    <n v="1.4121480945052955E-3"/>
    <n v="5.3229704134282541E-3"/>
    <n v="1.0923519038599699E-2"/>
  </r>
  <r>
    <x v="325"/>
    <n v="0"/>
    <n v="0"/>
    <n v="0"/>
    <n v="0"/>
    <n v="0"/>
    <n v="10"/>
    <n v="56"/>
    <n v="225"/>
    <n v="298"/>
    <n v="589"/>
    <n v="1.6230089207624449E-4"/>
    <n v="748701"/>
    <n v="531911"/>
    <n v="478240"/>
    <n v="462070"/>
    <n v="513485"/>
    <n v="411579"/>
    <n v="263522"/>
    <n v="159526"/>
    <n v="58957"/>
    <n v="3629062"/>
    <n v="0"/>
    <n v="0"/>
    <n v="0"/>
    <n v="0"/>
    <n v="0"/>
    <n v="2.4296672084824543E-5"/>
    <n v="2.1250597673059556E-4"/>
    <n v="1.4104283941175732E-3"/>
    <n v="5.0545312685516559E-3"/>
    <n v="9.990331936835321E-3"/>
  </r>
  <r>
    <x v="326"/>
    <n v="0"/>
    <n v="0"/>
    <n v="0"/>
    <n v="0"/>
    <n v="0"/>
    <n v="36"/>
    <n v="115"/>
    <n v="219"/>
    <n v="326"/>
    <n v="696"/>
    <n v="1.9567606502180691E-4"/>
    <n v="733500"/>
    <n v="514070"/>
    <n v="476725"/>
    <n v="447929"/>
    <n v="500253"/>
    <n v="410341"/>
    <n v="259943"/>
    <n v="155251"/>
    <n v="56959"/>
    <n v="3556899"/>
    <n v="0"/>
    <n v="0"/>
    <n v="0"/>
    <n v="0"/>
    <n v="0"/>
    <n v="8.7731910776646746E-5"/>
    <n v="4.4240468102622497E-4"/>
    <n v="1.4106189332113803E-3"/>
    <n v="5.7234150880457876E-3"/>
    <n v="1.2219315648097754E-2"/>
  </r>
  <r>
    <x v="327"/>
    <n v="0"/>
    <n v="0"/>
    <n v="0"/>
    <n v="0"/>
    <n v="0"/>
    <n v="33"/>
    <n v="33"/>
    <n v="112"/>
    <n v="229"/>
    <n v="407"/>
    <n v="1.0810693076986213E-4"/>
    <n v="776708"/>
    <n v="539611"/>
    <n v="505694"/>
    <n v="466358"/>
    <n v="521412"/>
    <n v="443290"/>
    <n v="283722"/>
    <n v="164651"/>
    <n v="62589"/>
    <n v="3764791"/>
    <n v="0"/>
    <n v="0"/>
    <n v="0"/>
    <n v="0"/>
    <n v="0"/>
    <n v="7.4443366644860026E-5"/>
    <n v="1.1631103686002495E-4"/>
    <n v="6.8022666124104925E-4"/>
    <n v="3.658789883206314E-3"/>
    <n v="6.5027400981003056E-3"/>
  </r>
  <r>
    <x v="328"/>
    <n v="0"/>
    <n v="0"/>
    <n v="0"/>
    <n v="0"/>
    <n v="0"/>
    <n v="47"/>
    <n v="66"/>
    <n v="135"/>
    <n v="305"/>
    <n v="553"/>
    <n v="1.4622303004790721E-4"/>
    <n v="780520"/>
    <n v="537014"/>
    <n v="508554"/>
    <n v="463268"/>
    <n v="514689"/>
    <n v="453948"/>
    <n v="293306"/>
    <n v="167952"/>
    <n v="64267"/>
    <n v="3781894"/>
    <n v="0"/>
    <n v="0"/>
    <n v="0"/>
    <n v="0"/>
    <n v="0"/>
    <n v="1.0353608783384882E-4"/>
    <n v="2.250209678629145E-4"/>
    <n v="8.0380108602457845E-4"/>
    <n v="4.7458260071265189E-3"/>
    <n v="8.6047271539048033E-3"/>
  </r>
  <r>
    <x v="329"/>
    <n v="0"/>
    <n v="0"/>
    <n v="0"/>
    <n v="0"/>
    <n v="15"/>
    <n v="60"/>
    <n v="93"/>
    <n v="133"/>
    <n v="257"/>
    <n v="558"/>
    <n v="1.4562107256966129E-4"/>
    <n v="786145"/>
    <n v="545365"/>
    <n v="521112"/>
    <n v="467236"/>
    <n v="507682"/>
    <n v="465726"/>
    <n v="302854"/>
    <n v="169489"/>
    <n v="65834"/>
    <n v="3831863"/>
    <n v="0"/>
    <n v="0"/>
    <n v="0"/>
    <n v="0"/>
    <n v="2.9546054419892767E-5"/>
    <n v="1.2883111529096508E-4"/>
    <n v="3.0707865836343583E-4"/>
    <n v="7.8471169220421387E-4"/>
    <n v="3.9037579366284899E-3"/>
    <n v="8.4758635355591336E-3"/>
  </r>
  <r>
    <x v="330"/>
    <n v="0"/>
    <n v="0"/>
    <n v="0"/>
    <n v="0"/>
    <n v="0"/>
    <n v="26"/>
    <n v="78"/>
    <n v="206"/>
    <n v="256"/>
    <n v="566"/>
    <n v="1.3643446132010706E-4"/>
    <n v="846708"/>
    <n v="583306"/>
    <n v="559067"/>
    <n v="503153"/>
    <n v="539859"/>
    <n v="512996"/>
    <n v="341825"/>
    <n v="187496"/>
    <n v="73086"/>
    <n v="4148512"/>
    <n v="0"/>
    <n v="0"/>
    <n v="0"/>
    <n v="0"/>
    <n v="0"/>
    <n v="5.0682656394981636E-5"/>
    <n v="2.2818693776055E-4"/>
    <n v="1.0986901053889149E-3"/>
    <n v="3.5027228196918697E-3"/>
    <n v="7.7443012341624935E-3"/>
  </r>
  <r>
    <x v="331"/>
    <n v="0"/>
    <n v="0"/>
    <n v="0"/>
    <n v="0"/>
    <n v="0"/>
    <n v="23"/>
    <n v="36"/>
    <n v="108"/>
    <n v="191"/>
    <n v="358"/>
    <n v="9.4409481876544049E-5"/>
    <n v="776116"/>
    <n v="531803"/>
    <n v="519585"/>
    <n v="463153"/>
    <n v="480307"/>
    <n v="469938"/>
    <n v="317663"/>
    <n v="168820"/>
    <n v="65485"/>
    <n v="3791992"/>
    <n v="0"/>
    <n v="0"/>
    <n v="0"/>
    <n v="0"/>
    <n v="0"/>
    <n v="4.8942626474130628E-5"/>
    <n v="1.1332764596443401E-4"/>
    <n v="6.3973462859850732E-4"/>
    <n v="2.916698480568069E-3"/>
    <n v="5.4669008169809883E-3"/>
  </r>
  <r>
    <x v="332"/>
    <n v="0"/>
    <n v="0"/>
    <n v="0"/>
    <n v="0"/>
    <n v="0"/>
    <n v="20"/>
    <n v="86"/>
    <n v="136"/>
    <n v="206"/>
    <n v="448"/>
    <n v="1.1201565418767273E-4"/>
    <n v="815719"/>
    <n v="556584"/>
    <n v="549059"/>
    <n v="492289"/>
    <n v="500186"/>
    <n v="499355"/>
    <n v="341004"/>
    <n v="177472"/>
    <n v="67773"/>
    <n v="3999441"/>
    <n v="0"/>
    <n v="0"/>
    <n v="0"/>
    <n v="0"/>
    <n v="0"/>
    <n v="4.0051666649978472E-5"/>
    <n v="2.5219645517354637E-4"/>
    <n v="7.6631806707536966E-4"/>
    <n v="3.039558526256769E-3"/>
    <n v="6.6103020376846238E-3"/>
  </r>
  <r>
    <x v="333"/>
    <n v="0"/>
    <n v="0"/>
    <n v="0"/>
    <n v="0"/>
    <n v="0"/>
    <n v="0"/>
    <n v="10"/>
    <n v="88"/>
    <n v="206"/>
    <n v="304"/>
    <n v="8.2280089544555342E-5"/>
    <n v="704912"/>
    <n v="504994"/>
    <n v="499861"/>
    <n v="500843"/>
    <n v="547269"/>
    <n v="450190"/>
    <n v="250647"/>
    <n v="164593"/>
    <n v="73066"/>
    <n v="3694697"/>
    <n v="0"/>
    <n v="0"/>
    <n v="0"/>
    <n v="0"/>
    <n v="0"/>
    <n v="0"/>
    <n v="3.9896747218199301E-5"/>
    <n v="5.3465214195014374E-4"/>
    <n v="2.8193687898612212E-3"/>
    <n v="4.1606219034845205E-3"/>
  </r>
  <r>
    <x v="334"/>
    <n v="0"/>
    <n v="0"/>
    <n v="0"/>
    <n v="0"/>
    <n v="0"/>
    <n v="0"/>
    <n v="0"/>
    <n v="34"/>
    <n v="227"/>
    <n v="261"/>
    <n v="6.9379650230866764E-5"/>
    <n v="712305"/>
    <n v="509067"/>
    <n v="508931"/>
    <n v="503245"/>
    <n v="546233"/>
    <n v="476107"/>
    <n v="267410"/>
    <n v="166729"/>
    <n v="74357"/>
    <n v="3761910"/>
    <n v="0"/>
    <n v="0"/>
    <n v="0"/>
    <n v="0"/>
    <n v="0"/>
    <n v="0"/>
    <n v="0"/>
    <n v="2.0392373252403601E-4"/>
    <n v="3.052839678846645E-3"/>
    <n v="3.510093199026319E-3"/>
  </r>
  <r>
    <x v="335"/>
    <n v="0"/>
    <n v="0"/>
    <n v="0"/>
    <n v="0"/>
    <n v="0"/>
    <n v="0"/>
    <n v="0"/>
    <n v="34"/>
    <n v="203"/>
    <n v="237"/>
    <n v="6.3277333338317206E-5"/>
    <n v="705095"/>
    <n v="502701"/>
    <n v="512171"/>
    <n v="496039"/>
    <n v="534242"/>
    <n v="485872"/>
    <n v="273134"/>
    <n v="163936"/>
    <n v="72577"/>
    <n v="3745417"/>
    <n v="0"/>
    <n v="0"/>
    <n v="0"/>
    <n v="0"/>
    <n v="0"/>
    <n v="0"/>
    <n v="0"/>
    <n v="2.0739800897911381E-4"/>
    <n v="2.7970293619190654E-3"/>
    <n v="3.265497333866101E-3"/>
  </r>
  <r>
    <x v="336"/>
    <n v="0"/>
    <n v="0"/>
    <n v="0"/>
    <n v="0"/>
    <n v="0"/>
    <n v="0"/>
    <n v="0"/>
    <n v="32"/>
    <n v="188"/>
    <n v="220"/>
    <n v="5.699954400364797E-5"/>
    <n v="725390"/>
    <n v="514073"/>
    <n v="531131"/>
    <n v="510105"/>
    <n v="540650"/>
    <n v="506197"/>
    <n v="290710"/>
    <n v="164857"/>
    <n v="75509"/>
    <n v="3859680"/>
    <n v="0"/>
    <n v="0"/>
    <n v="0"/>
    <n v="0"/>
    <n v="0"/>
    <n v="0"/>
    <n v="0"/>
    <n v="1.9410762054386529E-4"/>
    <n v="2.4897694314585015E-3"/>
    <n v="2.9135599729833528E-3"/>
  </r>
  <r>
    <x v="337"/>
    <n v="0"/>
    <n v="0"/>
    <n v="0"/>
    <n v="0"/>
    <n v="0"/>
    <n v="0"/>
    <n v="0"/>
    <n v="67"/>
    <n v="226"/>
    <n v="293"/>
    <n v="7.5237337851339757E-5"/>
    <n v="722268"/>
    <n v="520282"/>
    <n v="532805"/>
    <n v="507811"/>
    <n v="532945"/>
    <n v="520378"/>
    <n v="311904"/>
    <n v="167711"/>
    <n v="78556"/>
    <n v="3894343"/>
    <n v="0"/>
    <n v="0"/>
    <n v="0"/>
    <n v="0"/>
    <n v="0"/>
    <n v="0"/>
    <n v="0"/>
    <n v="3.9949675334354932E-4"/>
    <n v="2.8769285605173378E-3"/>
    <n v="3.7298233107592037E-3"/>
  </r>
  <r>
    <x v="338"/>
    <n v="0"/>
    <n v="0"/>
    <n v="0"/>
    <n v="0"/>
    <n v="11"/>
    <n v="22"/>
    <n v="27"/>
    <n v="37"/>
    <n v="176"/>
    <n v="273"/>
    <n v="6.94352775465388E-5"/>
    <n v="720820"/>
    <n v="515962"/>
    <n v="536971"/>
    <n v="513980"/>
    <n v="529402"/>
    <n v="530888"/>
    <n v="332250"/>
    <n v="171462"/>
    <n v="79445"/>
    <n v="3931719"/>
    <n v="0"/>
    <n v="0"/>
    <n v="0"/>
    <n v="0"/>
    <n v="2.0778161019414358E-5"/>
    <n v="4.1440002411054683E-5"/>
    <n v="8.1264108352144463E-5"/>
    <n v="2.1579125403879576E-4"/>
    <n v="2.2153691232928443E-3"/>
    <n v="3.4363396060167412E-3"/>
  </r>
  <r>
    <x v="339"/>
    <n v="0"/>
    <n v="0"/>
    <n v="0"/>
    <n v="0"/>
    <n v="0"/>
    <n v="0"/>
    <n v="10"/>
    <n v="48"/>
    <n v="210"/>
    <n v="268"/>
    <n v="7.0275616773426169E-5"/>
    <n v="693602"/>
    <n v="498918"/>
    <n v="525453"/>
    <n v="497482"/>
    <n v="501990"/>
    <n v="515290"/>
    <n v="335455"/>
    <n v="164883"/>
    <n v="79101"/>
    <n v="3813556"/>
    <n v="0"/>
    <n v="0"/>
    <n v="0"/>
    <n v="0"/>
    <n v="0"/>
    <n v="0"/>
    <n v="2.9810257709677899E-5"/>
    <n v="2.9111551827659611E-4"/>
    <n v="2.6548336936321917E-3"/>
    <n v="3.3880734756829875E-3"/>
  </r>
  <r>
    <x v="340"/>
    <n v="0"/>
    <n v="0"/>
    <n v="0"/>
    <n v="0"/>
    <n v="0"/>
    <n v="0"/>
    <n v="40"/>
    <n v="45"/>
    <n v="160"/>
    <n v="245"/>
    <n v="6.0801980605905385E-5"/>
    <n v="721741"/>
    <n v="518378"/>
    <n v="554107"/>
    <n v="523910"/>
    <n v="521999"/>
    <n v="545398"/>
    <n v="379359"/>
    <n v="178371"/>
    <n v="86257"/>
    <n v="4029474"/>
    <n v="0"/>
    <n v="0"/>
    <n v="0"/>
    <n v="0"/>
    <n v="0"/>
    <n v="0"/>
    <n v="1.0544102024731191E-4"/>
    <n v="2.5228316262172664E-4"/>
    <n v="1.8549219193804561E-3"/>
    <n v="2.8403491890513235E-3"/>
  </r>
  <r>
    <x v="341"/>
    <n v="0"/>
    <n v="0"/>
    <n v="0"/>
    <n v="0"/>
    <n v="0"/>
    <n v="21"/>
    <n v="35"/>
    <n v="90"/>
    <n v="254"/>
    <n v="400"/>
    <n v="1.012185703686684E-4"/>
    <n v="705932"/>
    <n v="502310"/>
    <n v="550912"/>
    <n v="520108"/>
    <n v="506038"/>
    <n v="529144"/>
    <n v="381554"/>
    <n v="174687"/>
    <n v="81159"/>
    <n v="3951844"/>
    <n v="0"/>
    <n v="0"/>
    <n v="0"/>
    <n v="0"/>
    <n v="0"/>
    <n v="3.968673933749603E-5"/>
    <n v="9.1730135184010651E-5"/>
    <n v="5.1520719916192963E-4"/>
    <n v="3.1296590643058687E-3"/>
    <n v="4.9285969516627854E-3"/>
  </r>
  <r>
    <x v="342"/>
    <n v="0"/>
    <n v="0"/>
    <n v="0"/>
    <n v="10"/>
    <n v="68"/>
    <n v="166"/>
    <n v="270"/>
    <n v="686"/>
    <n v="1232"/>
    <n v="2432"/>
    <n v="1.9394398734962065E-4"/>
    <n v="2289608"/>
    <n v="1720888"/>
    <n v="1503515"/>
    <n v="1730596"/>
    <n v="1919116"/>
    <n v="1456168"/>
    <n v="918698"/>
    <n v="715470"/>
    <n v="285192"/>
    <n v="12539703"/>
    <n v="0"/>
    <n v="0"/>
    <n v="0"/>
    <n v="5.7783561270221357E-6"/>
    <n v="3.5432980601485268E-5"/>
    <n v="1.1399783541459502E-4"/>
    <n v="2.9389418503142492E-4"/>
    <n v="9.5881029253497697E-4"/>
    <n v="4.3198967712979328E-3"/>
    <n v="8.5275884316530614E-3"/>
  </r>
  <r>
    <x v="343"/>
    <n v="0"/>
    <n v="0"/>
    <n v="0"/>
    <n v="0"/>
    <n v="12"/>
    <n v="115"/>
    <n v="256"/>
    <n v="615"/>
    <n v="1176"/>
    <n v="2174"/>
    <n v="1.7316042142180796E-4"/>
    <n v="2279791"/>
    <n v="1753348"/>
    <n v="1478695"/>
    <n v="1683482"/>
    <n v="1923624"/>
    <n v="1517166"/>
    <n v="937051"/>
    <n v="696253"/>
    <n v="286483"/>
    <n v="12554832"/>
    <n v="0"/>
    <n v="0"/>
    <n v="0"/>
    <n v="0"/>
    <n v="6.2382253496525307E-6"/>
    <n v="7.5799220388540219E-5"/>
    <n v="2.7319751006081849E-4"/>
    <n v="8.8329960517225783E-4"/>
    <n v="4.1049556169126967E-3"/>
    <n v="7.5885829176600356E-3"/>
  </r>
  <r>
    <x v="344"/>
    <n v="0"/>
    <n v="0"/>
    <n v="0"/>
    <n v="0"/>
    <n v="42"/>
    <n v="170"/>
    <n v="312"/>
    <n v="691"/>
    <n v="1423"/>
    <n v="2638"/>
    <n v="2.1040157429508494E-4"/>
    <n v="2256503"/>
    <n v="1755915"/>
    <n v="1485857"/>
    <n v="1637430"/>
    <n v="1912698"/>
    <n v="1561454"/>
    <n v="950215"/>
    <n v="679265"/>
    <n v="293466"/>
    <n v="12537929"/>
    <n v="0"/>
    <n v="0"/>
    <n v="0"/>
    <n v="0"/>
    <n v="2.1958510962002366E-5"/>
    <n v="1.0887288386337349E-4"/>
    <n v="3.2834674257931101E-4"/>
    <n v="1.0172760262931256E-3"/>
    <n v="4.8489433188171711E-3"/>
    <n v="8.9891162860433575E-3"/>
  </r>
  <r>
    <x v="345"/>
    <n v="0"/>
    <n v="0"/>
    <n v="0"/>
    <n v="0"/>
    <n v="0"/>
    <n v="78"/>
    <n v="258"/>
    <n v="646"/>
    <n v="1208"/>
    <n v="2190"/>
    <n v="1.7327695845293267E-4"/>
    <n v="2259270"/>
    <n v="1763575"/>
    <n v="1515168"/>
    <n v="1608520"/>
    <n v="1914401"/>
    <n v="1617188"/>
    <n v="987181"/>
    <n v="671899"/>
    <n v="303962"/>
    <n v="12638726"/>
    <n v="0"/>
    <n v="0"/>
    <n v="0"/>
    <n v="0"/>
    <n v="0"/>
    <n v="4.8231869145702294E-5"/>
    <n v="2.6135024883987843E-4"/>
    <n v="9.6145402806076512E-4"/>
    <n v="3.9741809831492095E-3"/>
    <n v="7.2048479744178549E-3"/>
  </r>
  <r>
    <x v="346"/>
    <n v="0"/>
    <n v="0"/>
    <n v="0"/>
    <n v="0"/>
    <n v="24"/>
    <n v="181"/>
    <n v="302"/>
    <n v="708"/>
    <n v="1526"/>
    <n v="2741"/>
    <n v="2.1639960013838206E-4"/>
    <n v="2248283"/>
    <n v="1752200"/>
    <n v="1546117"/>
    <n v="1577390"/>
    <n v="1892224"/>
    <n v="1661583"/>
    <n v="1017457"/>
    <n v="663222"/>
    <n v="309329"/>
    <n v="12666382"/>
    <n v="0"/>
    <n v="0"/>
    <n v="0"/>
    <n v="0"/>
    <n v="1.2683487790029088E-5"/>
    <n v="1.089322651952987E-4"/>
    <n v="2.9681844048446272E-4"/>
    <n v="1.0675158544197871E-3"/>
    <n v="4.9332587633231931E-3"/>
    <n v="8.8611155113164294E-3"/>
  </r>
  <r>
    <x v="347"/>
    <n v="0"/>
    <n v="0"/>
    <n v="0"/>
    <n v="0"/>
    <n v="59"/>
    <n v="210"/>
    <n v="320"/>
    <n v="611"/>
    <n v="1232"/>
    <n v="2432"/>
    <n v="1.9352391938137279E-4"/>
    <n v="2217510"/>
    <n v="1712393"/>
    <n v="1561527"/>
    <n v="1535478"/>
    <n v="1848767"/>
    <n v="1683348"/>
    <n v="1046389"/>
    <n v="650669"/>
    <n v="314998"/>
    <n v="12566922"/>
    <n v="0"/>
    <n v="0"/>
    <n v="0"/>
    <n v="0"/>
    <n v="3.1913161582827906E-5"/>
    <n v="1.2475138830473557E-4"/>
    <n v="3.0581361233728563E-4"/>
    <n v="9.3903351781013085E-4"/>
    <n v="3.9111359437202778E-3"/>
    <n v="7.7206839408504183E-3"/>
  </r>
  <r>
    <x v="348"/>
    <n v="0"/>
    <n v="0"/>
    <n v="0"/>
    <n v="0"/>
    <n v="33"/>
    <n v="193"/>
    <n v="355"/>
    <n v="697"/>
    <n v="1508"/>
    <n v="2786"/>
    <n v="2.2080643328182241E-4"/>
    <n v="2216482"/>
    <n v="1724990"/>
    <n v="1591969"/>
    <n v="1514379"/>
    <n v="1817949"/>
    <n v="1713672"/>
    <n v="1086772"/>
    <n v="644901"/>
    <n v="313398"/>
    <n v="12617386"/>
    <n v="0"/>
    <n v="0"/>
    <n v="0"/>
    <n v="0"/>
    <n v="1.8152324405140078E-5"/>
    <n v="1.1262365260096447E-4"/>
    <n v="3.2665545302970633E-4"/>
    <n v="1.0807860431291004E-3"/>
    <n v="4.8117728894249484E-3"/>
    <n v="8.8896546882877361E-3"/>
  </r>
  <r>
    <x v="349"/>
    <n v="0"/>
    <n v="0"/>
    <n v="0"/>
    <n v="0"/>
    <n v="32"/>
    <n v="126"/>
    <n v="356"/>
    <n v="624"/>
    <n v="1191"/>
    <n v="2329"/>
    <n v="1.8062736249383333E-4"/>
    <n v="2245614"/>
    <n v="1728216"/>
    <n v="1650730"/>
    <n v="1530348"/>
    <n v="1819535"/>
    <n v="1775258"/>
    <n v="1160206"/>
    <n v="662265"/>
    <n v="325753"/>
    <n v="12893949"/>
    <n v="0"/>
    <n v="0"/>
    <n v="0"/>
    <n v="0"/>
    <n v="1.7586910941531765E-5"/>
    <n v="7.0975599039688883E-5"/>
    <n v="3.0684206080644298E-4"/>
    <n v="9.4222101424656294E-4"/>
    <n v="3.6561443793303515E-3"/>
    <n v="7.1495887988752213E-3"/>
  </r>
  <r>
    <x v="350"/>
    <n v="0"/>
    <n v="0"/>
    <n v="0"/>
    <n v="0"/>
    <n v="25"/>
    <n v="194"/>
    <n v="360"/>
    <n v="611"/>
    <n v="1422"/>
    <n v="2612"/>
    <n v="2.0314036968436405E-4"/>
    <n v="2225902"/>
    <n v="1703779"/>
    <n v="1655660"/>
    <n v="1508763"/>
    <n v="1777792"/>
    <n v="1792804"/>
    <n v="1203329"/>
    <n v="663455"/>
    <n v="326620"/>
    <n v="12858104"/>
    <n v="0"/>
    <n v="0"/>
    <n v="0"/>
    <n v="0"/>
    <n v="1.4062387500899993E-5"/>
    <n v="1.0821037882557156E-4"/>
    <n v="2.9917005241293112E-4"/>
    <n v="9.2093661212893111E-4"/>
    <n v="4.3536831792296855E-3"/>
    <n v="7.997060804604739E-3"/>
  </r>
  <r>
    <x v="351"/>
    <n v="0"/>
    <n v="0"/>
    <n v="0"/>
    <n v="0"/>
    <n v="0"/>
    <n v="0"/>
    <n v="0"/>
    <n v="12"/>
    <n v="58"/>
    <n v="70"/>
    <n v="1.7995150049987958E-5"/>
    <n v="808240"/>
    <n v="571873"/>
    <n v="547909"/>
    <n v="521684"/>
    <n v="493381"/>
    <n v="429426"/>
    <n v="291558"/>
    <n v="163090"/>
    <n v="62701"/>
    <n v="3889937"/>
    <n v="0"/>
    <n v="0"/>
    <n v="0"/>
    <n v="0"/>
    <n v="0"/>
    <n v="0"/>
    <n v="0"/>
    <n v="7.3579005457109572E-5"/>
    <n v="9.2502511921659938E-4"/>
    <n v="1.1164096266407235E-3"/>
  </r>
  <r>
    <x v="352"/>
    <n v="0"/>
    <n v="0"/>
    <n v="0"/>
    <n v="0"/>
    <n v="0"/>
    <n v="0"/>
    <n v="0"/>
    <n v="10"/>
    <n v="85"/>
    <n v="95"/>
    <n v="2.6349043280106415E-5"/>
    <n v="739587"/>
    <n v="535957"/>
    <n v="480979"/>
    <n v="473897"/>
    <n v="462607"/>
    <n v="414223"/>
    <n v="285915"/>
    <n v="155527"/>
    <n v="58496"/>
    <n v="3605444"/>
    <n v="0"/>
    <n v="0"/>
    <n v="0"/>
    <n v="0"/>
    <n v="0"/>
    <n v="0"/>
    <n v="0"/>
    <n v="6.4297517472850375E-5"/>
    <n v="1.4530908096280087E-3"/>
    <n v="1.6240426695842451E-3"/>
  </r>
  <r>
    <x v="353"/>
    <n v="0"/>
    <n v="0"/>
    <n v="0"/>
    <n v="0"/>
    <n v="0"/>
    <n v="0"/>
    <n v="0"/>
    <n v="0"/>
    <n v="101"/>
    <n v="101"/>
    <n v="2.7407222481520478E-5"/>
    <n v="734723"/>
    <n v="541035"/>
    <n v="484424"/>
    <n v="477859"/>
    <n v="480933"/>
    <n v="432019"/>
    <n v="304936"/>
    <n v="166826"/>
    <n v="62702"/>
    <n v="3685160"/>
    <n v="0"/>
    <n v="0"/>
    <n v="0"/>
    <n v="0"/>
    <n v="0"/>
    <n v="0"/>
    <n v="0"/>
    <n v="0"/>
    <n v="1.6107939140697267E-3"/>
    <n v="1.6107939140697267E-3"/>
  </r>
  <r>
    <x v="354"/>
    <n v="0"/>
    <n v="0"/>
    <n v="0"/>
    <n v="0"/>
    <n v="0"/>
    <n v="0"/>
    <n v="0"/>
    <n v="0"/>
    <n v="31"/>
    <n v="31"/>
    <n v="8.7410911363080118E-6"/>
    <n v="694155"/>
    <n v="520680"/>
    <n v="466249"/>
    <n v="459930"/>
    <n v="462973"/>
    <n v="418721"/>
    <n v="301127"/>
    <n v="160741"/>
    <n v="62384"/>
    <n v="3546468"/>
    <n v="0"/>
    <n v="0"/>
    <n v="0"/>
    <n v="0"/>
    <n v="0"/>
    <n v="0"/>
    <n v="0"/>
    <n v="0"/>
    <n v="4.9692228776609384E-4"/>
    <n v="4.9692228776609384E-4"/>
  </r>
  <r>
    <x v="355"/>
    <n v="0"/>
    <n v="0"/>
    <n v="0"/>
    <n v="0"/>
    <n v="0"/>
    <n v="0"/>
    <n v="0"/>
    <n v="10"/>
    <n v="61"/>
    <n v="71"/>
    <n v="1.9021950258939647E-5"/>
    <n v="710508"/>
    <n v="538970"/>
    <n v="481183"/>
    <n v="477618"/>
    <n v="492386"/>
    <n v="450300"/>
    <n v="331910"/>
    <n v="178156"/>
    <n v="70632"/>
    <n v="3732530"/>
    <n v="0"/>
    <n v="0"/>
    <n v="0"/>
    <n v="0"/>
    <n v="0"/>
    <n v="0"/>
    <n v="0"/>
    <n v="5.6130582186398435E-5"/>
    <n v="8.6363121531317247E-4"/>
    <n v="1.0052101030694302E-3"/>
  </r>
  <r>
    <x v="356"/>
    <n v="0"/>
    <n v="0"/>
    <n v="0"/>
    <n v="0"/>
    <n v="0"/>
    <n v="0"/>
    <n v="0"/>
    <n v="0"/>
    <n v="56"/>
    <n v="56"/>
    <n v="1.620568252257654E-5"/>
    <n v="645415"/>
    <n v="503718"/>
    <n v="444106"/>
    <n v="439701"/>
    <n v="452756"/>
    <n v="418181"/>
    <n v="316548"/>
    <n v="169079"/>
    <n v="65448"/>
    <n v="3455578"/>
    <n v="0"/>
    <n v="0"/>
    <n v="0"/>
    <n v="0"/>
    <n v="0"/>
    <n v="0"/>
    <n v="0"/>
    <n v="0"/>
    <n v="8.5564111966752229E-4"/>
    <n v="8.5564111966752229E-4"/>
  </r>
  <r>
    <x v="357"/>
    <n v="0"/>
    <n v="0"/>
    <n v="0"/>
    <n v="0"/>
    <n v="0"/>
    <n v="0"/>
    <n v="0"/>
    <n v="0"/>
    <n v="135"/>
    <n v="135"/>
    <n v="3.8852990644199851E-5"/>
    <n v="627578"/>
    <n v="501049"/>
    <n v="438791"/>
    <n v="441919"/>
    <n v="459431"/>
    <n v="425629"/>
    <n v="331291"/>
    <n v="179563"/>
    <n v="69611"/>
    <n v="3474636"/>
    <n v="0"/>
    <n v="0"/>
    <n v="0"/>
    <n v="0"/>
    <n v="0"/>
    <n v="0"/>
    <n v="0"/>
    <n v="0"/>
    <n v="1.9393486661590841E-3"/>
    <n v="1.9393486661590841E-3"/>
  </r>
  <r>
    <x v="358"/>
    <n v="0"/>
    <n v="0"/>
    <n v="0"/>
    <n v="0"/>
    <n v="0"/>
    <n v="0"/>
    <n v="0"/>
    <n v="0"/>
    <n v="21"/>
    <n v="21"/>
    <n v="6.1768103128024985E-6"/>
    <n v="602646"/>
    <n v="484959"/>
    <n v="421250"/>
    <n v="429278"/>
    <n v="449532"/>
    <n v="424442"/>
    <n v="337528"/>
    <n v="179312"/>
    <n v="71640"/>
    <n v="3399813"/>
    <n v="0"/>
    <n v="0"/>
    <n v="0"/>
    <n v="0"/>
    <n v="0"/>
    <n v="0"/>
    <n v="0"/>
    <n v="0"/>
    <n v="2.931323283082077E-4"/>
    <n v="2.931323283082077E-4"/>
  </r>
  <r>
    <x v="359"/>
    <n v="0"/>
    <n v="0"/>
    <n v="0"/>
    <n v="0"/>
    <n v="0"/>
    <n v="0"/>
    <n v="0"/>
    <n v="0"/>
    <n v="79"/>
    <n v="79"/>
    <n v="2.2338122834227096E-5"/>
    <n v="605052"/>
    <n v="490739"/>
    <n v="440439"/>
    <n v="441536"/>
    <n v="465252"/>
    <n v="448981"/>
    <n v="365090"/>
    <n v="202950"/>
    <n v="76516"/>
    <n v="3536555"/>
    <n v="0"/>
    <n v="0"/>
    <n v="0"/>
    <n v="0"/>
    <n v="0"/>
    <n v="0"/>
    <n v="0"/>
    <n v="0"/>
    <n v="1.0324637984212453E-3"/>
    <n v="1.0324637984212453E-3"/>
  </r>
  <r>
    <x v="360"/>
    <n v="0"/>
    <n v="0"/>
    <n v="0"/>
    <n v="0"/>
    <n v="10"/>
    <n v="12"/>
    <n v="47"/>
    <n v="197"/>
    <n v="296"/>
    <n v="562"/>
    <n v="5.315018900472015E-4"/>
    <n v="190309"/>
    <n v="152565"/>
    <n v="132593"/>
    <n v="153612"/>
    <n v="160691"/>
    <n v="118191"/>
    <n v="70284"/>
    <n v="55548"/>
    <n v="23552"/>
    <n v="1057381"/>
    <n v="0"/>
    <n v="0"/>
    <n v="0"/>
    <n v="0"/>
    <n v="6.2231238837271528E-5"/>
    <n v="1.0153057339391324E-4"/>
    <n v="6.6871549712594616E-4"/>
    <n v="3.5464823215957371E-3"/>
    <n v="1.2567934782608696E-2"/>
    <n v="2.3862092391304348E-2"/>
  </r>
  <r>
    <x v="361"/>
    <n v="0"/>
    <n v="0"/>
    <n v="0"/>
    <n v="0"/>
    <n v="0"/>
    <n v="0"/>
    <n v="32"/>
    <n v="208"/>
    <n v="327"/>
    <n v="567"/>
    <n v="5.3673410079052315E-4"/>
    <n v="186817"/>
    <n v="160699"/>
    <n v="127787"/>
    <n v="146915"/>
    <n v="160828"/>
    <n v="122761"/>
    <n v="70635"/>
    <n v="54669"/>
    <n v="24560"/>
    <n v="1056389"/>
    <n v="0"/>
    <n v="0"/>
    <n v="0"/>
    <n v="0"/>
    <n v="0"/>
    <n v="0"/>
    <n v="4.5303319883910245E-4"/>
    <n v="3.8047156523806909E-3"/>
    <n v="1.3314332247557003E-2"/>
    <n v="2.3086319218241041E-2"/>
  </r>
  <r>
    <x v="362"/>
    <n v="0"/>
    <n v="0"/>
    <n v="0"/>
    <n v="0"/>
    <n v="0"/>
    <n v="10"/>
    <n v="66"/>
    <n v="212"/>
    <n v="313"/>
    <n v="601"/>
    <n v="5.7023091031055287E-4"/>
    <n v="184282"/>
    <n v="161451"/>
    <n v="127380"/>
    <n v="142138"/>
    <n v="160669"/>
    <n v="127613"/>
    <n v="72232"/>
    <n v="53683"/>
    <n v="25087"/>
    <n v="1053959"/>
    <n v="0"/>
    <n v="0"/>
    <n v="0"/>
    <n v="0"/>
    <n v="0"/>
    <n v="7.8361922374679691E-5"/>
    <n v="9.1372244988370804E-4"/>
    <n v="3.9491086563716634E-3"/>
    <n v="1.2476581496392554E-2"/>
    <n v="2.3956630924383146E-2"/>
  </r>
  <r>
    <x v="363"/>
    <n v="0"/>
    <n v="0"/>
    <n v="0"/>
    <n v="0"/>
    <n v="11"/>
    <n v="14"/>
    <n v="44"/>
    <n v="202"/>
    <n v="287"/>
    <n v="558"/>
    <n v="5.3018087909310571E-4"/>
    <n v="181387"/>
    <n v="161409"/>
    <n v="128130"/>
    <n v="137112"/>
    <n v="160128"/>
    <n v="130742"/>
    <n v="75066"/>
    <n v="51453"/>
    <n v="26116"/>
    <n v="1052471"/>
    <n v="0"/>
    <n v="0"/>
    <n v="0"/>
    <n v="0"/>
    <n v="6.8695043964828135E-5"/>
    <n v="1.0708112159826222E-4"/>
    <n v="5.8615085391522132E-4"/>
    <n v="3.925912969117447E-3"/>
    <n v="1.0989431765967223E-2"/>
    <n v="2.1366212283657527E-2"/>
  </r>
  <r>
    <x v="364"/>
    <n v="0"/>
    <n v="0"/>
    <n v="0"/>
    <n v="0"/>
    <n v="0"/>
    <n v="17"/>
    <n v="89"/>
    <n v="171"/>
    <n v="282"/>
    <n v="559"/>
    <n v="5.315229225203124E-4"/>
    <n v="179489"/>
    <n v="160716"/>
    <n v="129838"/>
    <n v="133709"/>
    <n v="159530"/>
    <n v="134100"/>
    <n v="78668"/>
    <n v="50036"/>
    <n v="27202"/>
    <n v="1051695"/>
    <n v="0"/>
    <n v="0"/>
    <n v="0"/>
    <n v="0"/>
    <n v="0"/>
    <n v="1.2677106636838182E-4"/>
    <n v="1.1313367570041186E-3"/>
    <n v="3.4175393716524101E-3"/>
    <n v="1.0366884787883245E-2"/>
    <n v="2.0549959561796928E-2"/>
  </r>
  <r>
    <x v="365"/>
    <n v="0"/>
    <n v="0"/>
    <n v="0"/>
    <n v="0"/>
    <n v="11"/>
    <n v="47"/>
    <n v="93"/>
    <n v="160"/>
    <n v="251"/>
    <n v="562"/>
    <n v="5.3358550470352772E-4"/>
    <n v="177184"/>
    <n v="159176"/>
    <n v="132137"/>
    <n v="130328"/>
    <n v="156939"/>
    <n v="137176"/>
    <n v="81733"/>
    <n v="49354"/>
    <n v="27806"/>
    <n v="1053252"/>
    <n v="0"/>
    <n v="0"/>
    <n v="0"/>
    <n v="0"/>
    <n v="7.0090927048088755E-5"/>
    <n v="3.4262553216306057E-4"/>
    <n v="1.1378512962940306E-3"/>
    <n v="3.2418851562183411E-3"/>
    <n v="9.0268287419981302E-3"/>
    <n v="2.021146515140617E-2"/>
  </r>
  <r>
    <x v="366"/>
    <n v="0"/>
    <n v="0"/>
    <n v="0"/>
    <n v="0"/>
    <n v="0"/>
    <n v="34"/>
    <n v="125"/>
    <n v="221"/>
    <n v="328"/>
    <n v="708"/>
    <n v="6.2300580944117786E-4"/>
    <n v="191117"/>
    <n v="167465"/>
    <n v="144972"/>
    <n v="138296"/>
    <n v="166246"/>
    <n v="151538"/>
    <n v="93733"/>
    <n v="52903"/>
    <n v="30530"/>
    <n v="1136426"/>
    <n v="0"/>
    <n v="0"/>
    <n v="0"/>
    <n v="0"/>
    <n v="0"/>
    <n v="2.243661655822302E-4"/>
    <n v="1.333575154961433E-3"/>
    <n v="4.177456854998771E-3"/>
    <n v="1.0743530953160826E-2"/>
    <n v="2.3190304618408122E-2"/>
  </r>
  <r>
    <x v="367"/>
    <n v="0"/>
    <n v="0"/>
    <n v="0"/>
    <n v="0"/>
    <n v="12"/>
    <n v="42"/>
    <n v="79"/>
    <n v="156"/>
    <n v="244"/>
    <n v="533"/>
    <n v="5.0545713524344921E-4"/>
    <n v="173715"/>
    <n v="156283"/>
    <n v="138074"/>
    <n v="125862"/>
    <n v="152606"/>
    <n v="142243"/>
    <n v="88890"/>
    <n v="47757"/>
    <n v="28939"/>
    <n v="1054491"/>
    <n v="0"/>
    <n v="0"/>
    <n v="0"/>
    <n v="0"/>
    <n v="7.8633867606778241E-5"/>
    <n v="2.9526936299150049E-4"/>
    <n v="8.8873889076386547E-4"/>
    <n v="3.2665368427665055E-3"/>
    <n v="8.4315283872974187E-3"/>
    <n v="1.8418051764055428E-2"/>
  </r>
  <r>
    <x v="368"/>
    <n v="0"/>
    <n v="0"/>
    <n v="0"/>
    <n v="0"/>
    <n v="0"/>
    <n v="31"/>
    <n v="86"/>
    <n v="207"/>
    <n v="246"/>
    <n v="570"/>
    <n v="5.3970219800821484E-4"/>
    <n v="172365"/>
    <n v="154512"/>
    <n v="140547"/>
    <n v="124511"/>
    <n v="149424"/>
    <n v="144635"/>
    <n v="93339"/>
    <n v="49153"/>
    <n v="27652"/>
    <n v="1056138"/>
    <n v="0"/>
    <n v="0"/>
    <n v="0"/>
    <n v="0"/>
    <n v="0"/>
    <n v="2.1433263041449165E-4"/>
    <n v="9.2137263094740679E-4"/>
    <n v="4.2113401013162983E-3"/>
    <n v="8.8962823665557651E-3"/>
    <n v="2.0613337190799941E-2"/>
  </r>
  <r>
    <x v="369"/>
    <n v="0"/>
    <n v="0"/>
    <n v="0"/>
    <n v="0"/>
    <n v="0"/>
    <n v="0"/>
    <n v="0"/>
    <n v="0"/>
    <n v="30"/>
    <n v="30"/>
    <n v="6.8398049287634319E-6"/>
    <n v="867517"/>
    <n v="622320"/>
    <n v="576716"/>
    <n v="606808"/>
    <n v="622041"/>
    <n v="514633"/>
    <n v="314381"/>
    <n v="195410"/>
    <n v="66005"/>
    <n v="4386090"/>
    <n v="0"/>
    <n v="0"/>
    <n v="0"/>
    <n v="0"/>
    <n v="0"/>
    <n v="0"/>
    <n v="0"/>
    <n v="0"/>
    <n v="4.545110218922809E-4"/>
    <n v="4.545110218922809E-4"/>
  </r>
  <r>
    <x v="370"/>
    <n v="0"/>
    <n v="0"/>
    <n v="0"/>
    <n v="0"/>
    <n v="0"/>
    <n v="0"/>
    <n v="0"/>
    <n v="0"/>
    <n v="47"/>
    <n v="47"/>
    <n v="9.7594482880058877E-6"/>
    <n v="932307"/>
    <n v="687402"/>
    <n v="612782"/>
    <n v="656475"/>
    <n v="695496"/>
    <n v="592630"/>
    <n v="365185"/>
    <n v="202964"/>
    <n v="71053"/>
    <n v="4815846"/>
    <n v="0"/>
    <n v="0"/>
    <n v="0"/>
    <n v="0"/>
    <n v="0"/>
    <n v="0"/>
    <n v="0"/>
    <n v="0"/>
    <n v="6.61478051595288E-4"/>
    <n v="6.61478051595288E-4"/>
  </r>
  <r>
    <x v="371"/>
    <n v="0"/>
    <n v="0"/>
    <n v="0"/>
    <n v="0"/>
    <n v="0"/>
    <n v="0"/>
    <n v="0"/>
    <n v="0"/>
    <n v="40"/>
    <n v="40"/>
    <n v="8.9201510449176429E-6"/>
    <n v="872053"/>
    <n v="642729"/>
    <n v="573452"/>
    <n v="596942"/>
    <n v="638516"/>
    <n v="556355"/>
    <n v="350247"/>
    <n v="188045"/>
    <n v="65827"/>
    <n v="4484229"/>
    <n v="0"/>
    <n v="0"/>
    <n v="0"/>
    <n v="0"/>
    <n v="0"/>
    <n v="0"/>
    <n v="0"/>
    <n v="0"/>
    <n v="6.0765339450377502E-4"/>
    <n v="6.0765339450377502E-4"/>
  </r>
  <r>
    <x v="372"/>
    <n v="0"/>
    <n v="0"/>
    <n v="0"/>
    <n v="0"/>
    <n v="0"/>
    <n v="0"/>
    <n v="0"/>
    <n v="0"/>
    <n v="70"/>
    <n v="70"/>
    <n v="1.5102865617722307E-5"/>
    <n v="893468"/>
    <n v="666024"/>
    <n v="592259"/>
    <n v="602527"/>
    <n v="653669"/>
    <n v="585188"/>
    <n v="376016"/>
    <n v="195531"/>
    <n v="70238"/>
    <n v="4634882"/>
    <n v="0"/>
    <n v="0"/>
    <n v="0"/>
    <n v="0"/>
    <n v="0"/>
    <n v="0"/>
    <n v="0"/>
    <n v="0"/>
    <n v="9.9661152082918089E-4"/>
    <n v="9.9661152082918089E-4"/>
  </r>
  <r>
    <x v="373"/>
    <n v="0"/>
    <n v="0"/>
    <n v="0"/>
    <n v="0"/>
    <n v="0"/>
    <n v="0"/>
    <n v="0"/>
    <n v="0"/>
    <n v="67"/>
    <n v="67"/>
    <n v="1.4431254564961216E-5"/>
    <n v="892644"/>
    <n v="658244"/>
    <n v="594960"/>
    <n v="594108"/>
    <n v="651162"/>
    <n v="593015"/>
    <n v="389586"/>
    <n v="197298"/>
    <n v="72935"/>
    <n v="4642701"/>
    <n v="0"/>
    <n v="0"/>
    <n v="0"/>
    <n v="0"/>
    <n v="0"/>
    <n v="0"/>
    <n v="0"/>
    <n v="0"/>
    <n v="9.186261739905395E-4"/>
    <n v="9.186261739905395E-4"/>
  </r>
  <r>
    <x v="374"/>
    <n v="0"/>
    <n v="0"/>
    <n v="0"/>
    <n v="0"/>
    <n v="0"/>
    <n v="0"/>
    <n v="0"/>
    <n v="0"/>
    <n v="69"/>
    <n v="69"/>
    <n v="1.4600359592044793E-5"/>
    <n v="898833"/>
    <n v="663082"/>
    <n v="605713"/>
    <n v="595008"/>
    <n v="653559"/>
    <n v="611839"/>
    <n v="417400"/>
    <n v="205227"/>
    <n v="75784"/>
    <n v="4725911"/>
    <n v="0"/>
    <n v="0"/>
    <n v="0"/>
    <n v="0"/>
    <n v="0"/>
    <n v="0"/>
    <n v="0"/>
    <n v="0"/>
    <n v="9.104824237306028E-4"/>
    <n v="9.104824237306028E-4"/>
  </r>
  <r>
    <x v="375"/>
    <n v="0"/>
    <n v="0"/>
    <n v="0"/>
    <n v="0"/>
    <n v="0"/>
    <n v="0"/>
    <n v="0"/>
    <n v="0"/>
    <n v="82"/>
    <n v="82"/>
    <n v="1.77103880713193E-5"/>
    <n v="879774"/>
    <n v="637093"/>
    <n v="598182"/>
    <n v="577672"/>
    <n v="630880"/>
    <n v="602879"/>
    <n v="426022"/>
    <n v="203117"/>
    <n v="76147"/>
    <n v="4630051"/>
    <n v="0"/>
    <n v="0"/>
    <n v="0"/>
    <n v="0"/>
    <n v="0"/>
    <n v="0"/>
    <n v="0"/>
    <n v="0"/>
    <n v="1.0768644857972081E-3"/>
    <n v="1.0768644857972081E-3"/>
  </r>
  <r>
    <x v="376"/>
    <n v="0"/>
    <n v="0"/>
    <n v="0"/>
    <n v="0"/>
    <n v="0"/>
    <n v="0"/>
    <n v="0"/>
    <n v="11"/>
    <n v="59"/>
    <n v="70"/>
    <n v="1.4201395672591286E-5"/>
    <n v="915489"/>
    <n v="669347"/>
    <n v="635437"/>
    <n v="606911"/>
    <n v="661726"/>
    <n v="649762"/>
    <n v="483954"/>
    <n v="220350"/>
    <n v="82515"/>
    <n v="4929093"/>
    <n v="0"/>
    <n v="0"/>
    <n v="0"/>
    <n v="0"/>
    <n v="0"/>
    <n v="0"/>
    <n v="0"/>
    <n v="4.992058089403222E-5"/>
    <n v="7.1502151124038058E-4"/>
    <n v="8.4833060655638368E-4"/>
  </r>
  <r>
    <x v="377"/>
    <n v="0"/>
    <n v="0"/>
    <n v="0"/>
    <n v="0"/>
    <n v="0"/>
    <n v="0"/>
    <n v="0"/>
    <n v="0"/>
    <n v="55"/>
    <n v="55"/>
    <n v="1.1405502097160776E-5"/>
    <n v="897634"/>
    <n v="653241"/>
    <n v="629942"/>
    <n v="589578"/>
    <n v="639932"/>
    <n v="631530"/>
    <n v="478421"/>
    <n v="219282"/>
    <n v="82674"/>
    <n v="4822234"/>
    <n v="0"/>
    <n v="0"/>
    <n v="0"/>
    <n v="0"/>
    <n v="0"/>
    <n v="0"/>
    <n v="0"/>
    <n v="0"/>
    <n v="6.6526356532888215E-4"/>
    <n v="6.6526356532888215E-4"/>
  </r>
  <r>
    <x v="378"/>
    <n v="0"/>
    <n v="0"/>
    <n v="0"/>
    <n v="0"/>
    <n v="11"/>
    <n v="109"/>
    <n v="155"/>
    <n v="378"/>
    <n v="554"/>
    <n v="1207"/>
    <n v="1.5337481781181024E-3"/>
    <n v="159729"/>
    <n v="119501"/>
    <n v="96951"/>
    <n v="96794"/>
    <n v="114734"/>
    <n v="86549"/>
    <n v="53423"/>
    <n v="40956"/>
    <n v="18535"/>
    <n v="786961"/>
    <n v="0"/>
    <n v="0"/>
    <n v="0"/>
    <n v="0"/>
    <n v="9.5873934491955303E-5"/>
    <n v="1.2594021883557292E-3"/>
    <n v="2.9013720682103212E-3"/>
    <n v="9.2294169352475832E-3"/>
    <n v="2.9889398435392501E-2"/>
    <n v="6.5120043161586191E-2"/>
  </r>
  <r>
    <x v="379"/>
    <n v="0"/>
    <n v="0"/>
    <n v="0"/>
    <n v="0"/>
    <n v="0"/>
    <n v="110"/>
    <n v="209"/>
    <n v="373"/>
    <n v="535"/>
    <n v="1227"/>
    <n v="1.6537658553285092E-3"/>
    <n v="153755"/>
    <n v="107120"/>
    <n v="92844"/>
    <n v="90924"/>
    <n v="108640"/>
    <n v="83744"/>
    <n v="51130"/>
    <n v="36538"/>
    <n v="16913"/>
    <n v="741943"/>
    <n v="0"/>
    <n v="0"/>
    <n v="0"/>
    <n v="0"/>
    <n v="0"/>
    <n v="1.3135269392434085E-3"/>
    <n v="4.0876197926853122E-3"/>
    <n v="1.0208550002736877E-2"/>
    <n v="3.1632472062910186E-2"/>
    <n v="7.2547744338674391E-2"/>
  </r>
  <r>
    <x v="380"/>
    <n v="0"/>
    <n v="0"/>
    <n v="0"/>
    <n v="0"/>
    <n v="27"/>
    <n v="87"/>
    <n v="236"/>
    <n v="406"/>
    <n v="550"/>
    <n v="1306"/>
    <n v="1.539894589145276E-3"/>
    <n v="174387"/>
    <n v="123365"/>
    <n v="106586"/>
    <n v="101188"/>
    <n v="123283"/>
    <n v="99691"/>
    <n v="59612"/>
    <n v="40951"/>
    <n v="18971"/>
    <n v="848110"/>
    <n v="0"/>
    <n v="0"/>
    <n v="0"/>
    <n v="0"/>
    <n v="2.1900829798106796E-4"/>
    <n v="8.7269663259471766E-4"/>
    <n v="3.9589344427296514E-3"/>
    <n v="9.9142878073795512E-3"/>
    <n v="2.8991618786568973E-2"/>
    <n v="6.8841916609561959E-2"/>
  </r>
  <r>
    <x v="381"/>
    <n v="0"/>
    <n v="0"/>
    <n v="0"/>
    <n v="0"/>
    <n v="0"/>
    <n v="83"/>
    <n v="211"/>
    <n v="355"/>
    <n v="630"/>
    <n v="1279"/>
    <n v="1.6017051459943595E-3"/>
    <n v="159444"/>
    <n v="112202"/>
    <n v="101855"/>
    <n v="92121"/>
    <n v="114949"/>
    <n v="99499"/>
    <n v="59091"/>
    <n v="40292"/>
    <n v="19231"/>
    <n v="798524"/>
    <n v="0"/>
    <n v="0"/>
    <n v="0"/>
    <n v="0"/>
    <n v="0"/>
    <n v="8.3417923798229131E-4"/>
    <n v="3.570763737286558E-3"/>
    <n v="8.8106820212449123E-3"/>
    <n v="3.2759606884717386E-2"/>
    <n v="6.6507201913577035E-2"/>
  </r>
  <r>
    <x v="382"/>
    <n v="0"/>
    <n v="0"/>
    <n v="0"/>
    <n v="13"/>
    <n v="25"/>
    <n v="142"/>
    <n v="247"/>
    <n v="411"/>
    <n v="597"/>
    <n v="1435"/>
    <n v="1.8557074318819589E-3"/>
    <n v="157057"/>
    <n v="102711"/>
    <n v="99047"/>
    <n v="90952"/>
    <n v="108124"/>
    <n v="99204"/>
    <n v="60275"/>
    <n v="38318"/>
    <n v="17781"/>
    <n v="773290"/>
    <n v="0"/>
    <n v="0"/>
    <n v="0"/>
    <n v="1.4293253584308206E-4"/>
    <n v="2.3121601124634678E-4"/>
    <n v="1.4313938954074433E-3"/>
    <n v="4.0978846951472414E-3"/>
    <n v="1.0726029542251683E-2"/>
    <n v="3.3575164501434114E-2"/>
    <n v="8.0704122377819015E-2"/>
  </r>
  <r>
    <x v="383"/>
    <n v="0"/>
    <n v="0"/>
    <n v="0"/>
    <n v="16"/>
    <n v="59"/>
    <n v="162"/>
    <n v="257"/>
    <n v="409"/>
    <n v="582"/>
    <n v="1485"/>
    <n v="2.0868406777946099E-3"/>
    <n v="143793"/>
    <n v="97906"/>
    <n v="92404"/>
    <n v="81978"/>
    <n v="97549"/>
    <n v="91154"/>
    <n v="55469"/>
    <n v="34501"/>
    <n v="16764"/>
    <n v="711602"/>
    <n v="0"/>
    <n v="0"/>
    <n v="0"/>
    <n v="1.9517431506013808E-4"/>
    <n v="6.0482424217572707E-4"/>
    <n v="1.7772121903591725E-3"/>
    <n v="4.6332185545079237E-3"/>
    <n v="1.1854728848439175E-2"/>
    <n v="3.4717251252684322E-2"/>
    <n v="8.8582677165354326E-2"/>
  </r>
  <r>
    <x v="384"/>
    <n v="0"/>
    <n v="0"/>
    <n v="0"/>
    <n v="0"/>
    <n v="32"/>
    <n v="80"/>
    <n v="308"/>
    <n v="485"/>
    <n v="645"/>
    <n v="1550"/>
    <n v="2.3571419881504192E-3"/>
    <n v="134319"/>
    <n v="94222"/>
    <n v="82978"/>
    <n v="74375"/>
    <n v="84220"/>
    <n v="85089"/>
    <n v="53655"/>
    <n v="33141"/>
    <n v="15555"/>
    <n v="657576"/>
    <n v="0"/>
    <n v="0"/>
    <n v="0"/>
    <n v="0"/>
    <n v="3.7995725480883402E-4"/>
    <n v="9.4019203422299007E-4"/>
    <n v="5.7403783431180695E-3"/>
    <n v="1.4634440722971546E-2"/>
    <n v="4.1465766634522665E-2"/>
    <n v="9.9646415943426547E-2"/>
  </r>
  <r>
    <x v="385"/>
    <n v="0"/>
    <n v="0"/>
    <n v="0"/>
    <n v="0"/>
    <n v="37"/>
    <n v="178"/>
    <n v="281"/>
    <n v="412"/>
    <n v="519"/>
    <n v="1427"/>
    <n v="1.8577874753618585E-3"/>
    <n v="155987"/>
    <n v="104980"/>
    <n v="101234"/>
    <n v="88875"/>
    <n v="98084"/>
    <n v="101828"/>
    <n v="63264"/>
    <n v="36246"/>
    <n v="17608"/>
    <n v="768118"/>
    <n v="0"/>
    <n v="0"/>
    <n v="0"/>
    <n v="0"/>
    <n v="3.772276823946821E-4"/>
    <n v="1.748045724162313E-3"/>
    <n v="4.441704602933738E-3"/>
    <n v="1.1366771505821332E-2"/>
    <n v="2.9475238527941844E-2"/>
    <n v="8.1042707860063609E-2"/>
  </r>
  <r>
    <x v="386"/>
    <n v="0"/>
    <n v="0"/>
    <n v="0"/>
    <n v="0"/>
    <n v="48"/>
    <n v="157"/>
    <n v="337"/>
    <n v="439"/>
    <n v="545"/>
    <n v="1526"/>
    <n v="1.7094151134251817E-3"/>
    <n v="180216"/>
    <n v="121720"/>
    <n v="116598"/>
    <n v="105042"/>
    <n v="109302"/>
    <n v="118246"/>
    <n v="79809"/>
    <n v="42592"/>
    <n v="19178"/>
    <n v="892703"/>
    <n v="0"/>
    <n v="0"/>
    <n v="0"/>
    <n v="0"/>
    <n v="4.3915024427732338E-4"/>
    <n v="1.3277404732506808E-3"/>
    <n v="4.2225814131238333E-3"/>
    <n v="1.030709992486852E-2"/>
    <n v="2.8417978934195433E-2"/>
    <n v="7.9570341015747212E-2"/>
  </r>
  <r>
    <x v="387"/>
    <n v="0"/>
    <n v="0"/>
    <n v="32"/>
    <n v="86"/>
    <n v="221"/>
    <n v="317"/>
    <n v="415"/>
    <n v="852"/>
    <n v="1245"/>
    <n v="3168"/>
    <n v="5.2309908467567366E-4"/>
    <n v="1201149"/>
    <n v="815504"/>
    <n v="820089"/>
    <n v="861013"/>
    <n v="879132"/>
    <n v="696164"/>
    <n v="426951"/>
    <n v="262075"/>
    <n v="94521"/>
    <n v="6056214"/>
    <n v="0"/>
    <n v="0"/>
    <n v="3.9020155129504236E-5"/>
    <n v="9.9882347885571997E-5"/>
    <n v="2.5138431998835217E-4"/>
    <n v="4.5535247441694774E-4"/>
    <n v="9.7200849746223808E-4"/>
    <n v="3.2509777735381094E-3"/>
    <n v="1.3171676135461961E-2"/>
    <n v="3.3516361443488747E-2"/>
  </r>
  <r>
    <x v="388"/>
    <n v="0"/>
    <n v="0"/>
    <n v="0"/>
    <n v="22"/>
    <n v="131"/>
    <n v="266"/>
    <n v="390"/>
    <n v="826"/>
    <n v="1219"/>
    <n v="2854"/>
    <n v="4.5529502208117048E-4"/>
    <n v="1235247"/>
    <n v="854010"/>
    <n v="822705"/>
    <n v="876686"/>
    <n v="913956"/>
    <n v="746006"/>
    <n v="460383"/>
    <n v="264392"/>
    <n v="95326"/>
    <n v="6268463"/>
    <n v="0"/>
    <n v="0"/>
    <n v="0"/>
    <n v="2.5094503619311819E-5"/>
    <n v="1.4333293944128602E-4"/>
    <n v="3.5656549679225099E-4"/>
    <n v="8.4712076683978344E-4"/>
    <n v="3.1241489908923115E-3"/>
    <n v="1.278769695570988E-2"/>
    <n v="2.9939365965214109E-2"/>
  </r>
  <r>
    <x v="389"/>
    <n v="0"/>
    <n v="0"/>
    <n v="0"/>
    <n v="14"/>
    <n v="101"/>
    <n v="280"/>
    <n v="405"/>
    <n v="803"/>
    <n v="1265"/>
    <n v="2868"/>
    <n v="4.5223339910795856E-4"/>
    <n v="1248306"/>
    <n v="864392"/>
    <n v="829299"/>
    <n v="870349"/>
    <n v="919271"/>
    <n v="768299"/>
    <n v="474596"/>
    <n v="267835"/>
    <n v="98623"/>
    <n v="6341858"/>
    <n v="0"/>
    <n v="0"/>
    <n v="0"/>
    <n v="1.6085501333373164E-5"/>
    <n v="1.0986966846555586E-4"/>
    <n v="3.6444144792587262E-4"/>
    <n v="8.5335738185741137E-4"/>
    <n v="2.9981145107995594E-3"/>
    <n v="1.2826622593107085E-2"/>
    <n v="2.9080437626111556E-2"/>
  </r>
  <r>
    <x v="390"/>
    <n v="0"/>
    <n v="0"/>
    <n v="0"/>
    <n v="24"/>
    <n v="106"/>
    <n v="250"/>
    <n v="440"/>
    <n v="784"/>
    <n v="1211"/>
    <n v="2815"/>
    <n v="4.4457619412139189E-4"/>
    <n v="1236734"/>
    <n v="864446"/>
    <n v="824638"/>
    <n v="854743"/>
    <n v="914109"/>
    <n v="783968"/>
    <n v="488556"/>
    <n v="267615"/>
    <n v="98938"/>
    <n v="6331873"/>
    <n v="0"/>
    <n v="0"/>
    <n v="0"/>
    <n v="2.8078615443472482E-5"/>
    <n v="1.1595991287691073E-4"/>
    <n v="3.1889056696191682E-4"/>
    <n v="9.0061323573960815E-4"/>
    <n v="2.9295816751676849E-3"/>
    <n v="1.2239988679779256E-2"/>
    <n v="2.8452161960015362E-2"/>
  </r>
  <r>
    <x v="391"/>
    <n v="0"/>
    <n v="0"/>
    <n v="15"/>
    <n v="42"/>
    <n v="165"/>
    <n v="365"/>
    <n v="490"/>
    <n v="841"/>
    <n v="1277"/>
    <n v="3195"/>
    <n v="5.1658663481237723E-4"/>
    <n v="1194282"/>
    <n v="857794"/>
    <n v="808217"/>
    <n v="819599"/>
    <n v="879522"/>
    <n v="774238"/>
    <n v="489885"/>
    <n v="263204"/>
    <n v="98280"/>
    <n v="6184829"/>
    <n v="0"/>
    <n v="0"/>
    <n v="1.8559372049833151E-5"/>
    <n v="5.1244572040717474E-5"/>
    <n v="1.8760190194219134E-4"/>
    <n v="4.7143126532151613E-4"/>
    <n v="1.0002347489716974E-3"/>
    <n v="3.1952401939180255E-3"/>
    <n v="1.2993487993487993E-2"/>
    <n v="3.2509157509157512E-2"/>
  </r>
  <r>
    <x v="392"/>
    <n v="0"/>
    <n v="0"/>
    <n v="40"/>
    <n v="66"/>
    <n v="195"/>
    <n v="458"/>
    <n v="533"/>
    <n v="829"/>
    <n v="1190"/>
    <n v="3311"/>
    <n v="5.0806879536903959E-4"/>
    <n v="1255696"/>
    <n v="885146"/>
    <n v="847093"/>
    <n v="848301"/>
    <n v="911849"/>
    <n v="825405"/>
    <n v="542650"/>
    <n v="289909"/>
    <n v="108791"/>
    <n v="6516834"/>
    <n v="0"/>
    <n v="0"/>
    <n v="4.7220317013598273E-5"/>
    <n v="7.7802572435963172E-5"/>
    <n v="2.1385119685386506E-4"/>
    <n v="5.548791199471775E-4"/>
    <n v="9.8221689855339527E-4"/>
    <n v="2.8595179866785785E-3"/>
    <n v="1.0938404831281999E-2"/>
    <n v="3.0434502854096386E-2"/>
  </r>
  <r>
    <x v="393"/>
    <n v="0"/>
    <n v="0"/>
    <n v="10"/>
    <n v="10"/>
    <n v="157"/>
    <n v="318"/>
    <n v="496"/>
    <n v="826"/>
    <n v="1253"/>
    <n v="3070"/>
    <n v="4.745680966573093E-4"/>
    <n v="1236801"/>
    <n v="872132"/>
    <n v="847679"/>
    <n v="837672"/>
    <n v="898667"/>
    <n v="830839"/>
    <n v="552914"/>
    <n v="283526"/>
    <n v="106922"/>
    <n v="6469040"/>
    <n v="0"/>
    <n v="0"/>
    <n v="1.1796918408973207E-5"/>
    <n v="1.1937846794449379E-5"/>
    <n v="1.7470319929406556E-4"/>
    <n v="3.8274563423238437E-4"/>
    <n v="8.9706536640417854E-4"/>
    <n v="2.9133130647630199E-3"/>
    <n v="1.1718823067282691E-2"/>
    <n v="2.8712519406670283E-2"/>
  </r>
  <r>
    <x v="394"/>
    <n v="0"/>
    <n v="0"/>
    <n v="0"/>
    <n v="24"/>
    <n v="90"/>
    <n v="320"/>
    <n v="518"/>
    <n v="716"/>
    <n v="1026"/>
    <n v="2694"/>
    <n v="4.2423620161518406E-4"/>
    <n v="1207938"/>
    <n v="857365"/>
    <n v="838951"/>
    <n v="812443"/>
    <n v="868679"/>
    <n v="816612"/>
    <n v="561857"/>
    <n v="281941"/>
    <n v="104948"/>
    <n v="6350236"/>
    <n v="0"/>
    <n v="0"/>
    <n v="0"/>
    <n v="2.9540533920533503E-5"/>
    <n v="1.0360558963667822E-4"/>
    <n v="3.9186296552095733E-4"/>
    <n v="9.2194277191527381E-4"/>
    <n v="2.5395384140653541E-3"/>
    <n v="9.7762701528375951E-3"/>
    <n v="2.5669855547509241E-2"/>
  </r>
  <r>
    <x v="395"/>
    <n v="0"/>
    <n v="0"/>
    <n v="0"/>
    <n v="21"/>
    <n v="147"/>
    <n v="326"/>
    <n v="518"/>
    <n v="741"/>
    <n v="1031"/>
    <n v="2784"/>
    <n v="4.0407447568651658E-4"/>
    <n v="1295115"/>
    <n v="921170"/>
    <n v="914686"/>
    <n v="872935"/>
    <n v="931694"/>
    <n v="894819"/>
    <n v="630197"/>
    <n v="311698"/>
    <n v="117505"/>
    <n v="6889819"/>
    <n v="0"/>
    <n v="0"/>
    <n v="0"/>
    <n v="2.4056773986608394E-5"/>
    <n v="1.577771242489487E-4"/>
    <n v="3.6431948807524205E-4"/>
    <n v="8.2196519501044911E-4"/>
    <n v="2.3773011055573021E-3"/>
    <n v="8.7740947193736436E-3"/>
    <n v="2.3692608825156378E-2"/>
  </r>
  <r>
    <x v="396"/>
    <n v="0"/>
    <n v="0"/>
    <n v="0"/>
    <n v="0"/>
    <n v="0"/>
    <n v="0"/>
    <n v="0"/>
    <n v="22"/>
    <n v="98"/>
    <n v="120"/>
    <n v="5.0586975430454057E-6"/>
    <n v="5552411"/>
    <n v="3508391"/>
    <n v="3482932"/>
    <n v="3379840"/>
    <n v="3189723"/>
    <n v="2232492"/>
    <n v="1285089"/>
    <n v="809226"/>
    <n v="293158"/>
    <n v="23721521"/>
    <n v="0"/>
    <n v="0"/>
    <n v="0"/>
    <n v="0"/>
    <n v="0"/>
    <n v="0"/>
    <n v="0"/>
    <n v="2.7186472011527063E-5"/>
    <n v="3.3429072377352825E-4"/>
    <n v="4.0933558013085095E-4"/>
  </r>
  <r>
    <x v="397"/>
    <n v="0"/>
    <n v="0"/>
    <n v="0"/>
    <n v="0"/>
    <n v="0"/>
    <n v="0"/>
    <n v="0"/>
    <n v="36"/>
    <n v="137"/>
    <n v="173"/>
    <n v="7.1569849484055851E-6"/>
    <n v="5537128"/>
    <n v="3609527"/>
    <n v="3465991"/>
    <n v="3414623"/>
    <n v="3306796"/>
    <n v="2388884"/>
    <n v="1366250"/>
    <n v="796678"/>
    <n v="289285"/>
    <n v="24172190"/>
    <n v="0"/>
    <n v="0"/>
    <n v="0"/>
    <n v="0"/>
    <n v="0"/>
    <n v="0"/>
    <n v="0"/>
    <n v="4.5187641682084854E-5"/>
    <n v="4.7358141625041049E-4"/>
    <n v="5.9802616796584683E-4"/>
  </r>
  <r>
    <x v="398"/>
    <n v="0"/>
    <n v="0"/>
    <n v="0"/>
    <n v="0"/>
    <n v="0"/>
    <n v="0"/>
    <n v="0"/>
    <n v="41"/>
    <n v="135"/>
    <n v="176"/>
    <n v="7.0911218831698992E-6"/>
    <n v="5658057"/>
    <n v="3682618"/>
    <n v="3555927"/>
    <n v="3458485"/>
    <n v="3387213"/>
    <n v="2518830"/>
    <n v="1436214"/>
    <n v="815481"/>
    <n v="302245"/>
    <n v="24819768"/>
    <n v="0"/>
    <n v="0"/>
    <n v="0"/>
    <n v="0"/>
    <n v="0"/>
    <n v="0"/>
    <n v="0"/>
    <n v="5.0277075738122655E-5"/>
    <n v="4.4665751294479644E-4"/>
    <n v="5.8230905391321605E-4"/>
  </r>
  <r>
    <x v="399"/>
    <n v="0"/>
    <n v="0"/>
    <n v="0"/>
    <n v="0"/>
    <n v="0"/>
    <n v="0"/>
    <n v="0"/>
    <n v="34"/>
    <n v="123"/>
    <n v="157"/>
    <n v="6.2705522842843141E-6"/>
    <n v="5677404"/>
    <n v="3694816"/>
    <n v="3600545"/>
    <n v="3454688"/>
    <n v="3392560"/>
    <n v="2598302"/>
    <n v="1486835"/>
    <n v="822911"/>
    <n v="312122"/>
    <n v="25037667"/>
    <n v="0"/>
    <n v="0"/>
    <n v="0"/>
    <n v="0"/>
    <n v="0"/>
    <n v="0"/>
    <n v="0"/>
    <n v="4.1316740206413574E-5"/>
    <n v="3.9407667514625692E-4"/>
    <n v="5.030084390078239E-4"/>
  </r>
  <r>
    <x v="400"/>
    <n v="0"/>
    <n v="0"/>
    <n v="0"/>
    <n v="0"/>
    <n v="0"/>
    <n v="0"/>
    <n v="0"/>
    <n v="68"/>
    <n v="162"/>
    <n v="230"/>
    <n v="8.9548850942238843E-6"/>
    <n v="5798557"/>
    <n v="3768462"/>
    <n v="3689713"/>
    <n v="3515052"/>
    <n v="3444030"/>
    <n v="2715321"/>
    <n v="1573986"/>
    <n v="851789"/>
    <n v="323940"/>
    <n v="25684305"/>
    <n v="0"/>
    <n v="0"/>
    <n v="0"/>
    <n v="0"/>
    <n v="0"/>
    <n v="0"/>
    <n v="0"/>
    <n v="7.9831977168054536E-5"/>
    <n v="5.0009260974254492E-4"/>
    <n v="7.1000802617768722E-4"/>
  </r>
  <r>
    <x v="401"/>
    <n v="0"/>
    <n v="0"/>
    <n v="0"/>
    <n v="0"/>
    <n v="0"/>
    <n v="0"/>
    <n v="0"/>
    <n v="59"/>
    <n v="127"/>
    <n v="186"/>
    <n v="7.1505827378935445E-6"/>
    <n v="5836057"/>
    <n v="3797513"/>
    <n v="3756945"/>
    <n v="3546390"/>
    <n v="3447283"/>
    <n v="2795285"/>
    <n v="1640312"/>
    <n v="867252"/>
    <n v="331818"/>
    <n v="26011866"/>
    <n v="0"/>
    <n v="0"/>
    <n v="0"/>
    <n v="0"/>
    <n v="0"/>
    <n v="0"/>
    <n v="0"/>
    <n v="6.8030976002361488E-5"/>
    <n v="3.8273993574790998E-4"/>
    <n v="5.6054825235520673E-4"/>
  </r>
  <r>
    <x v="402"/>
    <n v="0"/>
    <n v="0"/>
    <n v="0"/>
    <n v="0"/>
    <n v="0"/>
    <n v="0"/>
    <n v="0"/>
    <n v="29"/>
    <n v="141"/>
    <n v="170"/>
    <n v="6.5205018193542533E-6"/>
    <n v="5802270"/>
    <n v="3804171"/>
    <n v="3768794"/>
    <n v="3538069"/>
    <n v="3400367"/>
    <n v="2839069"/>
    <n v="1700893"/>
    <n v="874635"/>
    <n v="334933"/>
    <n v="26071613"/>
    <n v="0"/>
    <n v="0"/>
    <n v="0"/>
    <n v="0"/>
    <n v="0"/>
    <n v="0"/>
    <n v="0"/>
    <n v="3.315668821851401E-5"/>
    <n v="4.2097971833172606E-4"/>
    <n v="5.0756419940704563E-4"/>
  </r>
  <r>
    <x v="403"/>
    <n v="0"/>
    <n v="0"/>
    <n v="0"/>
    <n v="0"/>
    <n v="0"/>
    <n v="0"/>
    <n v="0"/>
    <n v="38"/>
    <n v="145"/>
    <n v="183"/>
    <n v="6.8937201938423705E-6"/>
    <n v="5874013"/>
    <n v="3843175"/>
    <n v="3853363"/>
    <n v="3591030"/>
    <n v="3417353"/>
    <n v="2916431"/>
    <n v="1799094"/>
    <n v="902842"/>
    <n v="347127"/>
    <n v="26545899"/>
    <n v="0"/>
    <n v="0"/>
    <n v="0"/>
    <n v="0"/>
    <n v="0"/>
    <n v="0"/>
    <n v="0"/>
    <n v="4.2089313523296432E-5"/>
    <n v="4.1771455403929975E-4"/>
    <n v="5.271845750978748E-4"/>
  </r>
  <r>
    <x v="404"/>
    <n v="0"/>
    <n v="0"/>
    <n v="0"/>
    <n v="0"/>
    <n v="0"/>
    <n v="0"/>
    <n v="0"/>
    <n v="42"/>
    <n v="67"/>
    <n v="109"/>
    <n v="4.0120922251173905E-6"/>
    <n v="5948565"/>
    <n v="3899817"/>
    <n v="3953626"/>
    <n v="3667632"/>
    <n v="3469176"/>
    <n v="3022032"/>
    <n v="1908434"/>
    <n v="939087"/>
    <n v="359501"/>
    <n v="27167870"/>
    <n v="0"/>
    <n v="0"/>
    <n v="0"/>
    <n v="0"/>
    <n v="0"/>
    <n v="0"/>
    <n v="0"/>
    <n v="4.4724290720668053E-5"/>
    <n v="1.8636943986247604E-4"/>
    <n v="3.0319804395537148E-4"/>
  </r>
  <r>
    <x v="405"/>
    <n v="0"/>
    <n v="0"/>
    <n v="0"/>
    <n v="0"/>
    <n v="0"/>
    <n v="0"/>
    <n v="0"/>
    <n v="0"/>
    <n v="0"/>
    <n v="0"/>
    <n v="0"/>
    <n v="696774"/>
    <n v="463180"/>
    <n v="413122"/>
    <n v="318041"/>
    <n v="299993"/>
    <n v="211220"/>
    <n v="123370"/>
    <n v="79238"/>
    <n v="29271"/>
    <n v="2632280"/>
    <n v="0"/>
    <n v="0"/>
    <n v="0"/>
    <n v="0"/>
    <n v="0"/>
    <n v="0"/>
    <n v="0"/>
    <n v="0"/>
    <n v="0"/>
    <n v="0"/>
  </r>
  <r>
    <x v="406"/>
    <n v="0"/>
    <n v="0"/>
    <n v="0"/>
    <n v="0"/>
    <n v="0"/>
    <n v="0"/>
    <n v="0"/>
    <n v="0"/>
    <n v="0"/>
    <n v="0"/>
    <n v="0"/>
    <n v="708034"/>
    <n v="448949"/>
    <n v="425976"/>
    <n v="320633"/>
    <n v="301819"/>
    <n v="223937"/>
    <n v="128442"/>
    <n v="79535"/>
    <n v="28675"/>
    <n v="2665430"/>
    <n v="0"/>
    <n v="0"/>
    <n v="0"/>
    <n v="0"/>
    <n v="0"/>
    <n v="0"/>
    <n v="0"/>
    <n v="0"/>
    <n v="0"/>
    <n v="0"/>
  </r>
  <r>
    <x v="407"/>
    <n v="0"/>
    <n v="0"/>
    <n v="0"/>
    <n v="0"/>
    <n v="0"/>
    <n v="0"/>
    <n v="0"/>
    <n v="0"/>
    <n v="0"/>
    <n v="0"/>
    <n v="0"/>
    <n v="706787"/>
    <n v="443869"/>
    <n v="427466"/>
    <n v="322234"/>
    <n v="300489"/>
    <n v="230372"/>
    <n v="133849"/>
    <n v="80000"/>
    <n v="29839"/>
    <n v="2672834"/>
    <n v="0"/>
    <n v="0"/>
    <n v="0"/>
    <n v="0"/>
    <n v="0"/>
    <n v="0"/>
    <n v="0"/>
    <n v="0"/>
    <n v="0"/>
    <n v="0"/>
  </r>
  <r>
    <x v="408"/>
    <n v="0"/>
    <n v="0"/>
    <n v="0"/>
    <n v="0"/>
    <n v="0"/>
    <n v="0"/>
    <n v="0"/>
    <n v="0"/>
    <n v="0"/>
    <n v="0"/>
    <n v="0"/>
    <n v="737721"/>
    <n v="451651"/>
    <n v="442335"/>
    <n v="336749"/>
    <n v="307240"/>
    <n v="242459"/>
    <n v="139584"/>
    <n v="82829"/>
    <n v="30754"/>
    <n v="2773327"/>
    <n v="0"/>
    <n v="0"/>
    <n v="0"/>
    <n v="0"/>
    <n v="0"/>
    <n v="0"/>
    <n v="0"/>
    <n v="0"/>
    <n v="0"/>
    <n v="0"/>
  </r>
  <r>
    <x v="409"/>
    <n v="0"/>
    <n v="0"/>
    <n v="0"/>
    <n v="0"/>
    <n v="0"/>
    <n v="0"/>
    <n v="0"/>
    <n v="0"/>
    <n v="0"/>
    <n v="0"/>
    <n v="0"/>
    <n v="764368"/>
    <n v="467756"/>
    <n v="456735"/>
    <n v="364374"/>
    <n v="326875"/>
    <n v="271391"/>
    <n v="160512"/>
    <n v="91756"/>
    <n v="34870"/>
    <n v="2938531"/>
    <n v="0"/>
    <n v="0"/>
    <n v="0"/>
    <n v="0"/>
    <n v="0"/>
    <n v="0"/>
    <n v="0"/>
    <n v="0"/>
    <n v="0"/>
    <n v="0"/>
  </r>
  <r>
    <x v="410"/>
    <n v="0"/>
    <n v="0"/>
    <n v="0"/>
    <n v="0"/>
    <n v="0"/>
    <n v="0"/>
    <n v="0"/>
    <n v="0"/>
    <n v="0"/>
    <n v="0"/>
    <n v="0"/>
    <n v="742212"/>
    <n v="451359"/>
    <n v="438415"/>
    <n v="357852"/>
    <n v="306607"/>
    <n v="261316"/>
    <n v="156477"/>
    <n v="85772"/>
    <n v="33225"/>
    <n v="2835421"/>
    <n v="0"/>
    <n v="0"/>
    <n v="0"/>
    <n v="0"/>
    <n v="0"/>
    <n v="0"/>
    <n v="0"/>
    <n v="0"/>
    <n v="0"/>
    <n v="0"/>
  </r>
  <r>
    <x v="411"/>
    <n v="0"/>
    <n v="0"/>
    <n v="0"/>
    <n v="0"/>
    <n v="0"/>
    <n v="0"/>
    <n v="0"/>
    <n v="0"/>
    <n v="20"/>
    <n v="20"/>
    <n v="6.8821348382268177E-6"/>
    <n v="752311"/>
    <n v="466388"/>
    <n v="441310"/>
    <n v="373260"/>
    <n v="311185"/>
    <n v="274713"/>
    <n v="165085"/>
    <n v="88985"/>
    <n v="33920"/>
    <n v="2906075"/>
    <n v="0"/>
    <n v="0"/>
    <n v="0"/>
    <n v="0"/>
    <n v="0"/>
    <n v="0"/>
    <n v="0"/>
    <n v="0"/>
    <n v="5.8962264150943394E-4"/>
    <n v="5.8962264150943394E-4"/>
  </r>
  <r>
    <x v="412"/>
    <n v="0"/>
    <n v="0"/>
    <n v="0"/>
    <n v="0"/>
    <n v="0"/>
    <n v="0"/>
    <n v="0"/>
    <n v="0"/>
    <n v="0"/>
    <n v="0"/>
    <n v="0"/>
    <n v="751494"/>
    <n v="469972"/>
    <n v="437226"/>
    <n v="381256"/>
    <n v="306208"/>
    <n v="277140"/>
    <n v="172717"/>
    <n v="89992"/>
    <n v="34069"/>
    <n v="2919477"/>
    <n v="0"/>
    <n v="0"/>
    <n v="0"/>
    <n v="0"/>
    <n v="0"/>
    <n v="0"/>
    <n v="0"/>
    <n v="0"/>
    <n v="0"/>
    <n v="0"/>
  </r>
  <r>
    <x v="413"/>
    <n v="0"/>
    <n v="0"/>
    <n v="0"/>
    <n v="0"/>
    <n v="0"/>
    <n v="0"/>
    <n v="0"/>
    <n v="0"/>
    <n v="0"/>
    <n v="0"/>
    <n v="0"/>
    <n v="757973"/>
    <n v="480382"/>
    <n v="443533"/>
    <n v="395492"/>
    <n v="311592"/>
    <n v="287014"/>
    <n v="185269"/>
    <n v="93407"/>
    <n v="35307"/>
    <n v="2989969"/>
    <n v="0"/>
    <n v="0"/>
    <n v="0"/>
    <n v="0"/>
    <n v="0"/>
    <n v="0"/>
    <n v="0"/>
    <n v="0"/>
    <n v="0"/>
    <n v="0"/>
  </r>
  <r>
    <x v="414"/>
    <n v="0"/>
    <n v="0"/>
    <n v="0"/>
    <n v="0"/>
    <n v="10"/>
    <n v="34"/>
    <n v="110"/>
    <n v="351"/>
    <n v="550"/>
    <n v="1055"/>
    <n v="1.7004774231400323E-3"/>
    <n v="104770"/>
    <n v="94735"/>
    <n v="67506"/>
    <n v="85457"/>
    <n v="102430"/>
    <n v="80432"/>
    <n v="44564"/>
    <n v="30203"/>
    <n v="10729"/>
    <n v="620414"/>
    <n v="0"/>
    <n v="0"/>
    <n v="0"/>
    <n v="0"/>
    <n v="9.7627648149956062E-5"/>
    <n v="4.2271732643723892E-4"/>
    <n v="2.4683601113006013E-3"/>
    <n v="1.1621362116346059E-2"/>
    <n v="5.1262932239724113E-2"/>
    <n v="9.8331624568925344E-2"/>
  </r>
  <r>
    <x v="415"/>
    <n v="0"/>
    <n v="0"/>
    <n v="0"/>
    <n v="0"/>
    <n v="0"/>
    <n v="0"/>
    <n v="113"/>
    <n v="329"/>
    <n v="581"/>
    <n v="1023"/>
    <n v="1.785458721520799E-3"/>
    <n v="97030"/>
    <n v="84956"/>
    <n v="62463"/>
    <n v="76907"/>
    <n v="94817"/>
    <n v="77050"/>
    <n v="42027"/>
    <n v="27469"/>
    <n v="10508"/>
    <n v="572962"/>
    <n v="0"/>
    <n v="0"/>
    <n v="0"/>
    <n v="0"/>
    <n v="0"/>
    <n v="0"/>
    <n v="2.688747709805601E-3"/>
    <n v="1.1977137864501802E-2"/>
    <n v="5.5291206699657404E-2"/>
    <n v="9.7354396650171302E-2"/>
  </r>
  <r>
    <x v="416"/>
    <n v="0"/>
    <n v="0"/>
    <n v="0"/>
    <n v="0"/>
    <n v="24"/>
    <n v="57"/>
    <n v="197"/>
    <n v="346"/>
    <n v="661"/>
    <n v="1285"/>
    <n v="1.859470347597955E-3"/>
    <n v="116215"/>
    <n v="98920"/>
    <n v="77618"/>
    <n v="89851"/>
    <n v="112469"/>
    <n v="95936"/>
    <n v="53433"/>
    <n v="33289"/>
    <n v="13040"/>
    <n v="691057"/>
    <n v="0"/>
    <n v="0"/>
    <n v="0"/>
    <n v="0"/>
    <n v="2.1339213472156772E-4"/>
    <n v="5.9414609739826549E-4"/>
    <n v="3.6868601800385528E-3"/>
    <n v="1.0393823785634894E-2"/>
    <n v="5.0690184049079753E-2"/>
    <n v="9.8542944785276074E-2"/>
  </r>
  <r>
    <x v="417"/>
    <n v="0"/>
    <n v="0"/>
    <n v="0"/>
    <n v="0"/>
    <n v="0"/>
    <n v="20"/>
    <n v="123"/>
    <n v="330"/>
    <n v="643"/>
    <n v="1116"/>
    <n v="1.7236639287799363E-3"/>
    <n v="111476"/>
    <n v="93619"/>
    <n v="72889"/>
    <n v="81094"/>
    <n v="102853"/>
    <n v="90942"/>
    <n v="51159"/>
    <n v="31000"/>
    <n v="12934"/>
    <n v="647458"/>
    <n v="0"/>
    <n v="0"/>
    <n v="0"/>
    <n v="0"/>
    <n v="0"/>
    <n v="2.1992038881924744E-4"/>
    <n v="2.4042690435700461E-3"/>
    <n v="1.064516129032258E-2"/>
    <n v="4.9713932271532396E-2"/>
    <n v="8.6284212154012677E-2"/>
  </r>
  <r>
    <x v="418"/>
    <n v="0"/>
    <n v="0"/>
    <n v="0"/>
    <n v="0"/>
    <n v="10"/>
    <n v="36"/>
    <n v="195"/>
    <n v="382"/>
    <n v="649"/>
    <n v="1272"/>
    <n v="2.2798558959009193E-3"/>
    <n v="92516"/>
    <n v="81487"/>
    <n v="63789"/>
    <n v="69041"/>
    <n v="87829"/>
    <n v="80418"/>
    <n v="46130"/>
    <n v="25963"/>
    <n v="10937"/>
    <n v="557930"/>
    <n v="0"/>
    <n v="0"/>
    <n v="0"/>
    <n v="0"/>
    <n v="1.1385760967334252E-4"/>
    <n v="4.4766097142430797E-4"/>
    <n v="4.2271840450899632E-3"/>
    <n v="1.4713245772830567E-2"/>
    <n v="5.9339855536253087E-2"/>
    <n v="0.11630245954100758"/>
  </r>
  <r>
    <x v="419"/>
    <n v="0"/>
    <n v="0"/>
    <n v="0"/>
    <n v="11"/>
    <n v="29"/>
    <n v="104"/>
    <n v="237"/>
    <n v="372"/>
    <n v="620"/>
    <n v="1373"/>
    <n v="2.699647059980141E-3"/>
    <n v="83623"/>
    <n v="72286"/>
    <n v="59505"/>
    <n v="61516"/>
    <n v="78245"/>
    <n v="75640"/>
    <n v="44133"/>
    <n v="23957"/>
    <n v="10168"/>
    <n v="508585"/>
    <n v="0"/>
    <n v="0"/>
    <n v="0"/>
    <n v="1.7881526757266403E-4"/>
    <n v="3.7063071122755449E-4"/>
    <n v="1.3749338974087784E-3"/>
    <n v="5.3701311943443681E-3"/>
    <n v="1.5527820678716032E-2"/>
    <n v="6.097560975609756E-2"/>
    <n v="0.13503147128245477"/>
  </r>
  <r>
    <x v="420"/>
    <n v="0"/>
    <n v="0"/>
    <n v="0"/>
    <n v="0"/>
    <n v="0"/>
    <n v="101"/>
    <n v="224"/>
    <n v="350"/>
    <n v="632"/>
    <n v="1307"/>
    <n v="1.7517477268828273E-3"/>
    <n v="122947"/>
    <n v="105469"/>
    <n v="85646"/>
    <n v="89136"/>
    <n v="111912"/>
    <n v="110591"/>
    <n v="69551"/>
    <n v="35468"/>
    <n v="15367"/>
    <n v="746112"/>
    <n v="0"/>
    <n v="0"/>
    <n v="0"/>
    <n v="0"/>
    <n v="0"/>
    <n v="9.132750404644139E-4"/>
    <n v="3.220658222024126E-3"/>
    <n v="9.8680500733055142E-3"/>
    <n v="4.1127090518643848E-2"/>
    <n v="8.5052384980803017E-2"/>
  </r>
  <r>
    <x v="421"/>
    <n v="0"/>
    <n v="0"/>
    <n v="0"/>
    <n v="0"/>
    <n v="0"/>
    <n v="80"/>
    <n v="193"/>
    <n v="295"/>
    <n v="494"/>
    <n v="1062"/>
    <n v="1.9115537403994823E-3"/>
    <n v="86969"/>
    <n v="81278"/>
    <n v="64654"/>
    <n v="63090"/>
    <n v="80573"/>
    <n v="83938"/>
    <n v="54931"/>
    <n v="27403"/>
    <n v="12720"/>
    <n v="555569"/>
    <n v="0"/>
    <n v="0"/>
    <n v="0"/>
    <n v="0"/>
    <n v="0"/>
    <n v="9.5308441945245301E-4"/>
    <n v="3.5134987529810125E-3"/>
    <n v="1.076524468123928E-2"/>
    <n v="3.8836477987421382E-2"/>
    <n v="8.3490566037735844E-2"/>
  </r>
  <r>
    <x v="422"/>
    <n v="0"/>
    <n v="0"/>
    <n v="0"/>
    <n v="0"/>
    <n v="13"/>
    <n v="72"/>
    <n v="201"/>
    <n v="315"/>
    <n v="511"/>
    <n v="1112"/>
    <n v="1.6913396413812405E-3"/>
    <n v="104589"/>
    <n v="92808"/>
    <n v="74877"/>
    <n v="74671"/>
    <n v="93129"/>
    <n v="101817"/>
    <n v="69213"/>
    <n v="32302"/>
    <n v="14061"/>
    <n v="657467"/>
    <n v="0"/>
    <n v="0"/>
    <n v="0"/>
    <n v="0"/>
    <n v="1.3959131956748166E-4"/>
    <n v="7.0715106514629184E-4"/>
    <n v="2.9040787135364743E-3"/>
    <n v="9.7517181598662621E-3"/>
    <n v="3.6341654220894672E-2"/>
    <n v="7.9083991181281565E-2"/>
  </r>
  <r>
    <x v="423"/>
    <n v="0"/>
    <n v="0"/>
    <n v="0"/>
    <n v="0"/>
    <n v="33"/>
    <n v="23"/>
    <n v="26"/>
    <n v="144"/>
    <n v="320"/>
    <n v="546"/>
    <n v="7.104225361642154E-5"/>
    <n v="1512198"/>
    <n v="1108235"/>
    <n v="1040516"/>
    <n v="1141703"/>
    <n v="1134935"/>
    <n v="847947"/>
    <n v="489289"/>
    <n v="299644"/>
    <n v="111584"/>
    <n v="7685567"/>
    <n v="0"/>
    <n v="0"/>
    <n v="0"/>
    <n v="0"/>
    <n v="2.9076555045002578E-5"/>
    <n v="2.7124336780482743E-5"/>
    <n v="5.3138329290051483E-5"/>
    <n v="4.8057027672838434E-4"/>
    <n v="2.8677946659019216E-3"/>
    <n v="4.8931746486951533E-3"/>
  </r>
  <r>
    <x v="424"/>
    <n v="0"/>
    <n v="0"/>
    <n v="0"/>
    <n v="0"/>
    <n v="0"/>
    <n v="11"/>
    <n v="0"/>
    <n v="102"/>
    <n v="298"/>
    <n v="411"/>
    <n v="5.4276800589939957E-5"/>
    <n v="1472094"/>
    <n v="1065180"/>
    <n v="1020823"/>
    <n v="1108666"/>
    <n v="1146437"/>
    <n v="868866"/>
    <n v="492347"/>
    <n v="289075"/>
    <n v="107962"/>
    <n v="7572296"/>
    <n v="0"/>
    <n v="0"/>
    <n v="0"/>
    <n v="0"/>
    <n v="0"/>
    <n v="1.266018005077883E-5"/>
    <n v="0"/>
    <n v="3.5284960650350255E-4"/>
    <n v="2.7602304514551417E-3"/>
    <n v="3.8068950186176619E-3"/>
  </r>
  <r>
    <x v="425"/>
    <n v="0"/>
    <n v="0"/>
    <n v="0"/>
    <n v="0"/>
    <n v="0"/>
    <n v="12"/>
    <n v="46"/>
    <n v="158"/>
    <n v="365"/>
    <n v="581"/>
    <n v="7.344461435446545E-5"/>
    <n v="1526876"/>
    <n v="1117061"/>
    <n v="1071790"/>
    <n v="1126466"/>
    <n v="1193537"/>
    <n v="927371"/>
    <n v="531500"/>
    <n v="302103"/>
    <n v="117062"/>
    <n v="7910723"/>
    <n v="0"/>
    <n v="0"/>
    <n v="0"/>
    <n v="0"/>
    <n v="0"/>
    <n v="1.2939805104968778E-5"/>
    <n v="8.6547507055503294E-5"/>
    <n v="5.2300043362694178E-4"/>
    <n v="3.1180058430575249E-3"/>
    <n v="4.9631819036066362E-3"/>
  </r>
  <r>
    <x v="426"/>
    <n v="0"/>
    <n v="0"/>
    <n v="0"/>
    <n v="0"/>
    <n v="0"/>
    <n v="0"/>
    <n v="10"/>
    <n v="155"/>
    <n v="356"/>
    <n v="521"/>
    <n v="6.8320243865242056E-5"/>
    <n v="1464319"/>
    <n v="1067077"/>
    <n v="1040963"/>
    <n v="1065639"/>
    <n v="1147669"/>
    <n v="909375"/>
    <n v="526104"/>
    <n v="289141"/>
    <n v="114266"/>
    <n v="7625851"/>
    <n v="0"/>
    <n v="0"/>
    <n v="0"/>
    <n v="0"/>
    <n v="0"/>
    <n v="0"/>
    <n v="1.9007648677827957E-5"/>
    <n v="5.3607063681733133E-4"/>
    <n v="3.1155374302067108E-3"/>
    <n v="4.5595365200497085E-3"/>
  </r>
  <r>
    <x v="427"/>
    <n v="0"/>
    <n v="0"/>
    <n v="0"/>
    <n v="0"/>
    <n v="0"/>
    <n v="10"/>
    <n v="22"/>
    <n v="158"/>
    <n v="416"/>
    <n v="606"/>
    <n v="7.5028637167948761E-5"/>
    <n v="1553892"/>
    <n v="1111512"/>
    <n v="1111680"/>
    <n v="1102913"/>
    <n v="1202096"/>
    <n v="978947"/>
    <n v="582325"/>
    <n v="309381"/>
    <n v="125104"/>
    <n v="8076916"/>
    <n v="0"/>
    <n v="0"/>
    <n v="0"/>
    <n v="0"/>
    <n v="0"/>
    <n v="1.0215057607817379E-5"/>
    <n v="3.7779590434894605E-5"/>
    <n v="5.1069716627717926E-4"/>
    <n v="3.3252334058063689E-3"/>
    <n v="4.8439698171121627E-3"/>
  </r>
  <r>
    <x v="428"/>
    <n v="0"/>
    <n v="0"/>
    <n v="0"/>
    <n v="11"/>
    <n v="14"/>
    <n v="30"/>
    <n v="47"/>
    <n v="133"/>
    <n v="329"/>
    <n v="564"/>
    <n v="6.9505617877830815E-5"/>
    <n v="1536421"/>
    <n v="1120389"/>
    <n v="1121481"/>
    <n v="1089345"/>
    <n v="1190257"/>
    <n v="1002776"/>
    <n v="612470"/>
    <n v="310646"/>
    <n v="129439"/>
    <n v="8114452"/>
    <n v="0"/>
    <n v="0"/>
    <n v="0"/>
    <n v="1.0097811069954881E-5"/>
    <n v="1.1762165649939466E-5"/>
    <n v="2.9916950545286284E-5"/>
    <n v="7.6738452495632445E-5"/>
    <n v="4.281400694037586E-4"/>
    <n v="2.5417378069978909E-3"/>
    <n v="4.3572648119963846E-3"/>
  </r>
  <r>
    <x v="429"/>
    <n v="0"/>
    <n v="0"/>
    <n v="0"/>
    <n v="0"/>
    <n v="0"/>
    <n v="0"/>
    <n v="80"/>
    <n v="155"/>
    <n v="436"/>
    <n v="671"/>
    <n v="8.0618341477668116E-5"/>
    <n v="1572780"/>
    <n v="1150866"/>
    <n v="1162710"/>
    <n v="1102698"/>
    <n v="1195955"/>
    <n v="1033633"/>
    <n v="645863"/>
    <n v="323489"/>
    <n v="138348"/>
    <n v="8323168"/>
    <n v="0"/>
    <n v="0"/>
    <n v="0"/>
    <n v="0"/>
    <n v="0"/>
    <n v="0"/>
    <n v="1.2386527793045894E-4"/>
    <n v="4.7915075937667121E-4"/>
    <n v="3.1514730968282881E-3"/>
    <n v="4.8500881834215165E-3"/>
  </r>
  <r>
    <x v="430"/>
    <n v="0"/>
    <n v="0"/>
    <n v="0"/>
    <n v="0"/>
    <n v="0"/>
    <n v="39"/>
    <n v="76"/>
    <n v="163"/>
    <n v="365"/>
    <n v="643"/>
    <n v="7.8586758314552356E-5"/>
    <n v="1533740"/>
    <n v="1129046"/>
    <n v="1143418"/>
    <n v="1080547"/>
    <n v="1159124"/>
    <n v="1022766"/>
    <n v="658060"/>
    <n v="319682"/>
    <n v="132259"/>
    <n v="8182040"/>
    <n v="0"/>
    <n v="0"/>
    <n v="0"/>
    <n v="0"/>
    <n v="0"/>
    <n v="3.8131889405787833E-5"/>
    <n v="1.1549098866364769E-4"/>
    <n v="5.0988169493434098E-4"/>
    <n v="2.7597365774729887E-3"/>
    <n v="4.8616729296304976E-3"/>
  </r>
  <r>
    <x v="431"/>
    <n v="0"/>
    <n v="0"/>
    <n v="0"/>
    <n v="0"/>
    <n v="10"/>
    <n v="42"/>
    <n v="115"/>
    <n v="234"/>
    <n v="488"/>
    <n v="889"/>
    <n v="1.0807903556055574E-4"/>
    <n v="1533663"/>
    <n v="1121874"/>
    <n v="1149295"/>
    <n v="1080076"/>
    <n v="1149272"/>
    <n v="1038827"/>
    <n v="684948"/>
    <n v="330496"/>
    <n v="137011"/>
    <n v="8225462"/>
    <n v="0"/>
    <n v="0"/>
    <n v="0"/>
    <n v="0"/>
    <n v="8.7011603867491768E-6"/>
    <n v="4.0430216003242119E-5"/>
    <n v="1.6789595706535388E-4"/>
    <n v="7.0802672347017813E-4"/>
    <n v="3.5617578150659436E-3"/>
    <n v="6.4885301180197209E-3"/>
  </r>
  <r>
    <x v="432"/>
    <n v="0"/>
    <n v="0"/>
    <n v="0"/>
    <n v="0"/>
    <n v="10"/>
    <n v="0"/>
    <n v="10"/>
    <n v="94"/>
    <n v="174"/>
    <n v="288"/>
    <n v="4.4542362028873657E-5"/>
    <n v="1275631"/>
    <n v="900474"/>
    <n v="895434"/>
    <n v="922172"/>
    <n v="972852"/>
    <n v="738331"/>
    <n v="400283"/>
    <n v="255181"/>
    <n v="103077"/>
    <n v="6465755"/>
    <n v="0"/>
    <n v="0"/>
    <n v="0"/>
    <n v="0"/>
    <n v="1.0279055807049788E-5"/>
    <n v="0"/>
    <n v="2.4982325005058919E-5"/>
    <n v="3.6836598336083016E-4"/>
    <n v="1.6880584417474315E-3"/>
    <n v="2.7940277656509213E-3"/>
  </r>
  <r>
    <x v="433"/>
    <n v="0"/>
    <n v="0"/>
    <n v="0"/>
    <n v="0"/>
    <n v="0"/>
    <n v="0"/>
    <n v="0"/>
    <n v="108"/>
    <n v="186"/>
    <n v="294"/>
    <n v="4.4945592901164645E-5"/>
    <n v="1278857"/>
    <n v="915997"/>
    <n v="895182"/>
    <n v="921789"/>
    <n v="977531"/>
    <n v="774020"/>
    <n v="415535"/>
    <n v="253456"/>
    <n v="106944"/>
    <n v="6541242"/>
    <n v="0"/>
    <n v="0"/>
    <n v="0"/>
    <n v="0"/>
    <n v="0"/>
    <n v="0"/>
    <n v="0"/>
    <n v="4.2610946278644023E-4"/>
    <n v="1.7392280071813284E-3"/>
    <n v="2.7491023339317774E-3"/>
  </r>
  <r>
    <x v="434"/>
    <n v="0"/>
    <n v="0"/>
    <n v="0"/>
    <n v="0"/>
    <n v="0"/>
    <n v="0"/>
    <n v="13"/>
    <n v="81"/>
    <n v="154"/>
    <n v="248"/>
    <n v="3.7416465477728304E-5"/>
    <n v="1290117"/>
    <n v="921590"/>
    <n v="915268"/>
    <n v="912903"/>
    <n v="978299"/>
    <n v="805826"/>
    <n v="437025"/>
    <n v="256533"/>
    <n v="111301"/>
    <n v="6628098"/>
    <n v="0"/>
    <n v="0"/>
    <n v="0"/>
    <n v="0"/>
    <n v="0"/>
    <n v="0"/>
    <n v="2.9746582003317887E-5"/>
    <n v="3.1574885102501432E-4"/>
    <n v="1.3836353671575277E-3"/>
    <n v="2.2281920198380968E-3"/>
  </r>
  <r>
    <x v="435"/>
    <n v="0"/>
    <n v="0"/>
    <n v="0"/>
    <n v="0"/>
    <n v="0"/>
    <n v="0"/>
    <n v="0"/>
    <n v="98"/>
    <n v="170"/>
    <n v="268"/>
    <n v="3.9622228661655739E-5"/>
    <n v="1307389"/>
    <n v="931722"/>
    <n v="943522"/>
    <n v="916007"/>
    <n v="985834"/>
    <n v="840024"/>
    <n v="466811"/>
    <n v="260373"/>
    <n v="114730"/>
    <n v="6763880"/>
    <n v="0"/>
    <n v="0"/>
    <n v="0"/>
    <n v="0"/>
    <n v="0"/>
    <n v="0"/>
    <n v="0"/>
    <n v="3.7638311192020676E-4"/>
    <n v="1.4817397367732938E-3"/>
    <n v="2.3359191144426044E-3"/>
  </r>
  <r>
    <x v="436"/>
    <n v="0"/>
    <n v="0"/>
    <n v="0"/>
    <n v="0"/>
    <n v="0"/>
    <n v="0"/>
    <n v="37"/>
    <n v="98"/>
    <n v="189"/>
    <n v="324"/>
    <n v="4.7785164977544657E-5"/>
    <n v="1306981"/>
    <n v="926965"/>
    <n v="953262"/>
    <n v="907758"/>
    <n v="966287"/>
    <n v="854228"/>
    <n v="486829"/>
    <n v="257820"/>
    <n v="117467"/>
    <n v="6780347"/>
    <n v="0"/>
    <n v="0"/>
    <n v="0"/>
    <n v="0"/>
    <n v="0"/>
    <n v="0"/>
    <n v="7.6002045892911062E-5"/>
    <n v="3.8011015437126676E-4"/>
    <n v="1.6089625171324712E-3"/>
    <n v="2.7582214579413792E-3"/>
  </r>
  <r>
    <x v="437"/>
    <n v="0"/>
    <n v="0"/>
    <n v="0"/>
    <n v="0"/>
    <n v="0"/>
    <n v="23"/>
    <n v="32"/>
    <n v="52"/>
    <n v="179"/>
    <n v="286"/>
    <n v="4.1232963649538266E-5"/>
    <n v="1330820"/>
    <n v="935513"/>
    <n v="983400"/>
    <n v="916946"/>
    <n v="968528"/>
    <n v="884997"/>
    <n v="525249"/>
    <n v="264003"/>
    <n v="124059"/>
    <n v="6936198"/>
    <n v="0"/>
    <n v="0"/>
    <n v="0"/>
    <n v="0"/>
    <n v="0"/>
    <n v="2.5988788662560438E-5"/>
    <n v="6.0923485813395168E-5"/>
    <n v="1.969674587031208E-4"/>
    <n v="1.442861864113043E-3"/>
    <n v="2.3053547102588287E-3"/>
  </r>
  <r>
    <x v="438"/>
    <n v="0"/>
    <n v="0"/>
    <n v="0"/>
    <n v="0"/>
    <n v="0"/>
    <n v="0"/>
    <n v="45"/>
    <n v="93"/>
    <n v="207"/>
    <n v="345"/>
    <n v="4.9664133699878633E-5"/>
    <n v="1321197"/>
    <n v="925864"/>
    <n v="1001145"/>
    <n v="917729"/>
    <n v="952543"/>
    <n v="889667"/>
    <n v="546892"/>
    <n v="265425"/>
    <n v="124771"/>
    <n v="6946663"/>
    <n v="0"/>
    <n v="0"/>
    <n v="0"/>
    <n v="0"/>
    <n v="0"/>
    <n v="0"/>
    <n v="8.2283156455022194E-5"/>
    <n v="3.5038146369030797E-4"/>
    <n v="1.6590393601077173E-3"/>
    <n v="2.765065600179529E-3"/>
  </r>
  <r>
    <x v="439"/>
    <n v="0"/>
    <n v="0"/>
    <n v="0"/>
    <n v="0"/>
    <n v="0"/>
    <n v="0"/>
    <n v="13"/>
    <n v="51"/>
    <n v="143"/>
    <n v="207"/>
    <n v="2.955993397995808E-5"/>
    <n v="1325990"/>
    <n v="924088"/>
    <n v="1015085"/>
    <n v="915662"/>
    <n v="945954"/>
    <n v="902152"/>
    <n v="577675"/>
    <n v="271587"/>
    <n v="124633"/>
    <n v="7002722"/>
    <n v="0"/>
    <n v="0"/>
    <n v="0"/>
    <n v="0"/>
    <n v="0"/>
    <n v="0"/>
    <n v="2.2504003115938893E-5"/>
    <n v="1.8778512962697036E-4"/>
    <n v="1.1473686744281209E-3"/>
    <n v="1.6608763329134339E-3"/>
  </r>
  <r>
    <x v="440"/>
    <n v="0"/>
    <n v="0"/>
    <n v="0"/>
    <n v="0"/>
    <n v="0"/>
    <n v="0"/>
    <n v="33"/>
    <n v="101"/>
    <n v="160"/>
    <n v="294"/>
    <n v="4.1408019127687966E-5"/>
    <n v="1330303"/>
    <n v="917135"/>
    <n v="1042519"/>
    <n v="930595"/>
    <n v="942242"/>
    <n v="919015"/>
    <n v="612201"/>
    <n v="280157"/>
    <n v="125907"/>
    <n v="7100074"/>
    <n v="0"/>
    <n v="0"/>
    <n v="0"/>
    <n v="0"/>
    <n v="0"/>
    <n v="0"/>
    <n v="5.390386490711384E-5"/>
    <n v="3.6051214140642569E-4"/>
    <n v="1.2707792259366039E-3"/>
    <n v="2.3350568276585097E-3"/>
  </r>
  <r>
    <x v="441"/>
    <n v="0"/>
    <n v="0"/>
    <n v="0"/>
    <n v="0"/>
    <n v="22"/>
    <n v="0"/>
    <n v="25"/>
    <n v="234"/>
    <n v="514"/>
    <n v="795"/>
    <n v="4.4866154947946794E-4"/>
    <n v="310158"/>
    <n v="235781"/>
    <n v="217245"/>
    <n v="236578"/>
    <n v="268578"/>
    <n v="228271"/>
    <n v="143810"/>
    <n v="96772"/>
    <n v="35055"/>
    <n v="1771937"/>
    <n v="0"/>
    <n v="0"/>
    <n v="0"/>
    <n v="0"/>
    <n v="8.1912889365472975E-5"/>
    <n v="0"/>
    <n v="1.7384048397190737E-4"/>
    <n v="2.4180548092423426E-3"/>
    <n v="1.46626729425189E-2"/>
    <n v="2.2678647839109969E-2"/>
  </r>
  <r>
    <x v="442"/>
    <n v="0"/>
    <n v="0"/>
    <n v="0"/>
    <n v="0"/>
    <n v="0"/>
    <n v="0"/>
    <n v="0"/>
    <n v="225"/>
    <n v="501"/>
    <n v="726"/>
    <n v="3.8593105867906324E-4"/>
    <n v="327506"/>
    <n v="246094"/>
    <n v="225326"/>
    <n v="247468"/>
    <n v="284958"/>
    <n v="253307"/>
    <n v="159353"/>
    <n v="101271"/>
    <n v="35990"/>
    <n v="1881165"/>
    <n v="0"/>
    <n v="0"/>
    <n v="0"/>
    <n v="0"/>
    <n v="0"/>
    <n v="0"/>
    <n v="0"/>
    <n v="2.2217614124477886E-3"/>
    <n v="1.3920533481522645E-2"/>
    <n v="2.0172270075020839E-2"/>
  </r>
  <r>
    <x v="443"/>
    <n v="0"/>
    <n v="0"/>
    <n v="0"/>
    <n v="0"/>
    <n v="0"/>
    <n v="0"/>
    <n v="33"/>
    <n v="241"/>
    <n v="532"/>
    <n v="806"/>
    <n v="4.4427173334876712E-4"/>
    <n v="314907"/>
    <n v="237663"/>
    <n v="214919"/>
    <n v="234576"/>
    <n v="270667"/>
    <n v="250878"/>
    <n v="156961"/>
    <n v="96929"/>
    <n v="35867"/>
    <n v="1814205"/>
    <n v="0"/>
    <n v="0"/>
    <n v="0"/>
    <n v="0"/>
    <n v="0"/>
    <n v="0"/>
    <n v="2.1024330884742069E-4"/>
    <n v="2.486355992530615E-3"/>
    <n v="1.4832575905428387E-2"/>
    <n v="2.247191011235955E-2"/>
  </r>
  <r>
    <x v="444"/>
    <n v="0"/>
    <n v="0"/>
    <n v="0"/>
    <n v="0"/>
    <n v="0"/>
    <n v="0"/>
    <n v="37"/>
    <n v="257"/>
    <n v="546"/>
    <n v="840"/>
    <n v="4.7054263088227303E-4"/>
    <n v="314606"/>
    <n v="234153"/>
    <n v="213817"/>
    <n v="228368"/>
    <n v="261117"/>
    <n v="248113"/>
    <n v="156894"/>
    <n v="92546"/>
    <n v="35306"/>
    <n v="1785173"/>
    <n v="0"/>
    <n v="0"/>
    <n v="0"/>
    <n v="0"/>
    <n v="0"/>
    <n v="0"/>
    <n v="2.3582801126875469E-4"/>
    <n v="2.7769973850841744E-3"/>
    <n v="1.5464793519515097E-2"/>
    <n v="2.3791990030023226E-2"/>
  </r>
  <r>
    <x v="445"/>
    <n v="0"/>
    <n v="0"/>
    <n v="0"/>
    <n v="0"/>
    <n v="0"/>
    <n v="24"/>
    <n v="70"/>
    <n v="228"/>
    <n v="642"/>
    <n v="964"/>
    <n v="5.162641965959767E-4"/>
    <n v="320720"/>
    <n v="239775"/>
    <n v="221182"/>
    <n v="237085"/>
    <n v="273507"/>
    <n v="269731"/>
    <n v="169287"/>
    <n v="98027"/>
    <n v="37012"/>
    <n v="1867261"/>
    <n v="0"/>
    <n v="0"/>
    <n v="0"/>
    <n v="0"/>
    <n v="0"/>
    <n v="8.897753687933534E-5"/>
    <n v="4.1349896920614106E-4"/>
    <n v="2.3258898058698112E-3"/>
    <n v="1.7345725710580351E-2"/>
    <n v="2.6045606830217227E-2"/>
  </r>
  <r>
    <x v="446"/>
    <n v="0"/>
    <n v="0"/>
    <n v="0"/>
    <n v="0"/>
    <n v="14"/>
    <n v="21"/>
    <n v="44"/>
    <n v="193"/>
    <n v="560"/>
    <n v="832"/>
    <n v="4.3292273317858428E-4"/>
    <n v="331830"/>
    <n v="245374"/>
    <n v="228332"/>
    <n v="239361"/>
    <n v="271147"/>
    <n v="280810"/>
    <n v="182531"/>
    <n v="101930"/>
    <n v="40150"/>
    <n v="1921821"/>
    <n v="0"/>
    <n v="0"/>
    <n v="0"/>
    <n v="0"/>
    <n v="5.1632509303071765E-5"/>
    <n v="7.4783661550514583E-5"/>
    <n v="2.4105494409168855E-4"/>
    <n v="1.8934562935347787E-3"/>
    <n v="1.3947696139476962E-2"/>
    <n v="2.0722291407222915E-2"/>
  </r>
  <r>
    <x v="447"/>
    <n v="0"/>
    <n v="0"/>
    <n v="0"/>
    <n v="0"/>
    <n v="0"/>
    <n v="0"/>
    <n v="52"/>
    <n v="238"/>
    <n v="595"/>
    <n v="885"/>
    <n v="5.2790184962492131E-4"/>
    <n v="290806"/>
    <n v="220863"/>
    <n v="200475"/>
    <n v="207665"/>
    <n v="231586"/>
    <n v="240582"/>
    <n v="161306"/>
    <n v="87312"/>
    <n v="36338"/>
    <n v="1676448"/>
    <n v="0"/>
    <n v="0"/>
    <n v="0"/>
    <n v="0"/>
    <n v="0"/>
    <n v="0"/>
    <n v="3.2236866576568755E-4"/>
    <n v="2.7258566978193145E-3"/>
    <n v="1.6374043700809072E-2"/>
    <n v="2.4354670042379879E-2"/>
  </r>
  <r>
    <x v="448"/>
    <n v="0"/>
    <n v="0"/>
    <n v="0"/>
    <n v="0"/>
    <n v="0"/>
    <n v="35"/>
    <n v="45"/>
    <n v="158"/>
    <n v="471"/>
    <n v="709"/>
    <n v="3.8870251757521998E-4"/>
    <n v="315432"/>
    <n v="233950"/>
    <n v="218568"/>
    <n v="225461"/>
    <n v="248461"/>
    <n v="262774"/>
    <n v="184992"/>
    <n v="96563"/>
    <n v="37527"/>
    <n v="1824017"/>
    <n v="0"/>
    <n v="0"/>
    <n v="0"/>
    <n v="0"/>
    <n v="0"/>
    <n v="1.3319430385045706E-4"/>
    <n v="2.4325376232485729E-4"/>
    <n v="1.6362374822654639E-3"/>
    <n v="1.2550963306419378E-2"/>
    <n v="1.8893063660830867E-2"/>
  </r>
  <r>
    <x v="449"/>
    <n v="0"/>
    <n v="0"/>
    <n v="0"/>
    <n v="0"/>
    <n v="0"/>
    <n v="23"/>
    <n v="105"/>
    <n v="180"/>
    <n v="521"/>
    <n v="829"/>
    <n v="4.6635415125513395E-4"/>
    <n v="305686"/>
    <n v="224618"/>
    <n v="213472"/>
    <n v="214790"/>
    <n v="237863"/>
    <n v="257692"/>
    <n v="187986"/>
    <n v="97923"/>
    <n v="37589"/>
    <n v="1777619"/>
    <n v="0"/>
    <n v="0"/>
    <n v="0"/>
    <n v="0"/>
    <n v="0"/>
    <n v="8.925383791503035E-5"/>
    <n v="5.5855223261306697E-4"/>
    <n v="1.8381789773597623E-3"/>
    <n v="1.3860437894064753E-2"/>
    <n v="2.2054324403415895E-2"/>
  </r>
  <r>
    <x v="450"/>
    <n v="0"/>
    <n v="0"/>
    <n v="0"/>
    <n v="0"/>
    <n v="0"/>
    <n v="0"/>
    <n v="0"/>
    <n v="0"/>
    <n v="10"/>
    <n v="10"/>
    <n v="1.7858992538512917E-6"/>
    <n v="1079713"/>
    <n v="826690"/>
    <n v="687414"/>
    <n v="786254"/>
    <n v="860908"/>
    <n v="620629"/>
    <n v="369187"/>
    <n v="261494"/>
    <n v="108898"/>
    <n v="5599420"/>
    <n v="0"/>
    <n v="0"/>
    <n v="0"/>
    <n v="0"/>
    <n v="0"/>
    <n v="0"/>
    <n v="0"/>
    <n v="0"/>
    <n v="9.182905103858657E-5"/>
    <n v="9.182905103858657E-5"/>
  </r>
  <r>
    <x v="451"/>
    <n v="0"/>
    <n v="0"/>
    <n v="0"/>
    <n v="0"/>
    <n v="0"/>
    <n v="0"/>
    <n v="0"/>
    <n v="0"/>
    <n v="10"/>
    <n v="10"/>
    <n v="1.7859317866925937E-6"/>
    <n v="1094062"/>
    <n v="795690"/>
    <n v="697099"/>
    <n v="758614"/>
    <n v="861932"/>
    <n v="647190"/>
    <n v="374896"/>
    <n v="259912"/>
    <n v="110657"/>
    <n v="5599318"/>
    <n v="0"/>
    <n v="0"/>
    <n v="0"/>
    <n v="0"/>
    <n v="0"/>
    <n v="0"/>
    <n v="0"/>
    <n v="0"/>
    <n v="9.0369339490497659E-5"/>
    <n v="9.0369339490497659E-5"/>
  </r>
  <r>
    <x v="452"/>
    <n v="0"/>
    <n v="0"/>
    <n v="0"/>
    <n v="0"/>
    <n v="0"/>
    <n v="0"/>
    <n v="0"/>
    <n v="0"/>
    <n v="22"/>
    <n v="22"/>
    <n v="4.0367416888993273E-6"/>
    <n v="1059358"/>
    <n v="769870"/>
    <n v="686944"/>
    <n v="717253"/>
    <n v="832208"/>
    <n v="651000"/>
    <n v="372766"/>
    <n v="251436"/>
    <n v="109639"/>
    <n v="5449940"/>
    <n v="0"/>
    <n v="0"/>
    <n v="0"/>
    <n v="0"/>
    <n v="0"/>
    <n v="0"/>
    <n v="0"/>
    <n v="0"/>
    <n v="2.0065852479500909E-4"/>
    <n v="2.0065852479500909E-4"/>
  </r>
  <r>
    <x v="453"/>
    <n v="0"/>
    <n v="0"/>
    <n v="0"/>
    <n v="0"/>
    <n v="0"/>
    <n v="0"/>
    <n v="0"/>
    <n v="0"/>
    <n v="0"/>
    <n v="0"/>
    <n v="0"/>
    <n v="1152546"/>
    <n v="826311"/>
    <n v="753505"/>
    <n v="763543"/>
    <n v="909278"/>
    <n v="743275"/>
    <n v="427685"/>
    <n v="273364"/>
    <n v="121166"/>
    <n v="5972135"/>
    <n v="0"/>
    <n v="0"/>
    <n v="0"/>
    <n v="0"/>
    <n v="0"/>
    <n v="0"/>
    <n v="0"/>
    <n v="0"/>
    <n v="0"/>
    <n v="0"/>
  </r>
  <r>
    <x v="454"/>
    <n v="0"/>
    <n v="0"/>
    <n v="0"/>
    <n v="0"/>
    <n v="0"/>
    <n v="0"/>
    <n v="0"/>
    <n v="0"/>
    <n v="12"/>
    <n v="12"/>
    <n v="2.1439352360043909E-6"/>
    <n v="1073669"/>
    <n v="777204"/>
    <n v="715225"/>
    <n v="702750"/>
    <n v="842065"/>
    <n v="709702"/>
    <n v="408749"/>
    <n v="252239"/>
    <n v="117272"/>
    <n v="5597184"/>
    <n v="0"/>
    <n v="0"/>
    <n v="0"/>
    <n v="0"/>
    <n v="0"/>
    <n v="0"/>
    <n v="0"/>
    <n v="0"/>
    <n v="1.0232621597653319E-4"/>
    <n v="1.0232621597653319E-4"/>
  </r>
  <r>
    <x v="455"/>
    <n v="0"/>
    <n v="0"/>
    <n v="0"/>
    <n v="0"/>
    <n v="0"/>
    <n v="0"/>
    <n v="0"/>
    <n v="0"/>
    <n v="0"/>
    <n v="0"/>
    <n v="0"/>
    <n v="1078836"/>
    <n v="783005"/>
    <n v="724276"/>
    <n v="698780"/>
    <n v="840067"/>
    <n v="741178"/>
    <n v="435384"/>
    <n v="258237"/>
    <n v="120652"/>
    <n v="5678734"/>
    <n v="0"/>
    <n v="0"/>
    <n v="0"/>
    <n v="0"/>
    <n v="0"/>
    <n v="0"/>
    <n v="0"/>
    <n v="0"/>
    <n v="0"/>
    <n v="0"/>
  </r>
  <r>
    <x v="456"/>
    <n v="0"/>
    <n v="0"/>
    <n v="0"/>
    <n v="0"/>
    <n v="0"/>
    <n v="0"/>
    <n v="0"/>
    <n v="0"/>
    <n v="0"/>
    <n v="0"/>
    <n v="0"/>
    <n v="1073335"/>
    <n v="787011"/>
    <n v="729172"/>
    <n v="695769"/>
    <n v="822603"/>
    <n v="757184"/>
    <n v="457668"/>
    <n v="259859"/>
    <n v="121942"/>
    <n v="5702115"/>
    <n v="0"/>
    <n v="0"/>
    <n v="0"/>
    <n v="0"/>
    <n v="0"/>
    <n v="0"/>
    <n v="0"/>
    <n v="0"/>
    <n v="0"/>
    <n v="0"/>
  </r>
  <r>
    <x v="457"/>
    <n v="0"/>
    <n v="0"/>
    <n v="0"/>
    <n v="0"/>
    <n v="0"/>
    <n v="0"/>
    <n v="0"/>
    <n v="0"/>
    <n v="0"/>
    <n v="0"/>
    <n v="0"/>
    <n v="1070422"/>
    <n v="785300"/>
    <n v="724944"/>
    <n v="687995"/>
    <n v="804039"/>
    <n v="765386"/>
    <n v="474608"/>
    <n v="257186"/>
    <n v="122997"/>
    <n v="5693776"/>
    <n v="0"/>
    <n v="0"/>
    <n v="0"/>
    <n v="0"/>
    <n v="0"/>
    <n v="0"/>
    <n v="0"/>
    <n v="0"/>
    <n v="0"/>
    <n v="0"/>
  </r>
  <r>
    <x v="458"/>
    <n v="0"/>
    <n v="0"/>
    <n v="0"/>
    <n v="0"/>
    <n v="0"/>
    <n v="0"/>
    <n v="0"/>
    <n v="0"/>
    <n v="22"/>
    <n v="22"/>
    <n v="3.7721776181270282E-6"/>
    <n v="1081404"/>
    <n v="792281"/>
    <n v="738604"/>
    <n v="702893"/>
    <n v="806048"/>
    <n v="802186"/>
    <n v="513232"/>
    <n v="269252"/>
    <n v="126275"/>
    <n v="5832175"/>
    <n v="0"/>
    <n v="0"/>
    <n v="0"/>
    <n v="0"/>
    <n v="0"/>
    <n v="0"/>
    <n v="0"/>
    <n v="0"/>
    <n v="1.7422292615323697E-4"/>
    <n v="1.7422292615323697E-4"/>
  </r>
  <r>
    <x v="459"/>
    <n v="10"/>
    <n v="11"/>
    <n v="304"/>
    <n v="1192"/>
    <n v="7779"/>
    <n v="26857"/>
    <n v="53446"/>
    <n v="113081"/>
    <n v="212739"/>
    <n v="415419"/>
    <n v="9.2049229386492529E-2"/>
    <n v="556024748"/>
    <n v="397462004"/>
    <n v="381170786"/>
    <n v="375607572"/>
    <n v="400655941"/>
    <n v="339391465"/>
    <n v="212117039"/>
    <n v="122184322"/>
    <n v="51428609"/>
    <n v="2835955652"/>
    <n v="1.7984810992621501E-8"/>
    <n v="2.7675601414217194E-8"/>
    <n v="7.9754275816929995E-7"/>
    <n v="3.1735249469358408E-6"/>
    <n v="1.9415661179475685E-5"/>
    <n v="7.9132809070493274E-5"/>
    <n v="2.5196467125868186E-4"/>
    <n v="9.2549517113987834E-4"/>
    <n v="4.1365886446588515E-3"/>
    <n v="8.0775857655415104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019F1C-7596-4B38-AE68-FB7B08013C25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464" firstHeaderRow="0" firstDataRow="1" firstDataCol="1"/>
  <pivotFields count="33">
    <pivotField axis="axisRow" showAll="0">
      <items count="4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459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dragToRow="0" dragToCol="0" dragToPage="0" showAll="0" defaultSubtotal="0"/>
  </pivotFields>
  <rowFields count="1">
    <field x="0"/>
  </rowFields>
  <rowItems count="4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m of Total population" fld="21" showDataAs="percentOfTotal" baseField="0" baseItem="0" numFmtId="10"/>
    <dataField name="Sum of 65 years+" fld="3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FE3BC-3557-441D-A958-3AAC94C5FCB1}">
  <dimension ref="A3:I464"/>
  <sheetViews>
    <sheetView topLeftCell="A3" workbookViewId="0">
      <selection activeCell="G17" sqref="G17"/>
    </sheetView>
  </sheetViews>
  <sheetFormatPr defaultRowHeight="14.4" x14ac:dyDescent="0.3"/>
  <cols>
    <col min="1" max="1" width="21.88671875" bestFit="1" customWidth="1"/>
    <col min="2" max="2" width="28.21875" bestFit="1" customWidth="1"/>
    <col min="3" max="3" width="15.44140625" bestFit="1" customWidth="1"/>
    <col min="7" max="7" width="28.21875" bestFit="1" customWidth="1"/>
    <col min="8" max="8" width="15.44140625" bestFit="1" customWidth="1"/>
    <col min="9" max="9" width="28.44140625" bestFit="1" customWidth="1"/>
  </cols>
  <sheetData>
    <row r="3" spans="1:9" x14ac:dyDescent="0.3">
      <c r="A3" s="87" t="s">
        <v>539</v>
      </c>
      <c r="B3" t="s">
        <v>540</v>
      </c>
      <c r="C3" t="s">
        <v>541</v>
      </c>
      <c r="G3" s="5" t="s">
        <v>540</v>
      </c>
      <c r="H3" s="5" t="s">
        <v>541</v>
      </c>
      <c r="I3" s="5" t="s">
        <v>542</v>
      </c>
    </row>
    <row r="4" spans="1:9" x14ac:dyDescent="0.3">
      <c r="A4" s="33" t="s">
        <v>24</v>
      </c>
      <c r="B4" s="77">
        <v>8.3183540091069045E-4</v>
      </c>
      <c r="C4" s="9">
        <v>636579</v>
      </c>
      <c r="G4" s="9">
        <v>4713550</v>
      </c>
      <c r="H4" s="9">
        <v>636579</v>
      </c>
      <c r="I4" s="77">
        <f>H4/G4</f>
        <v>0.13505298554168302</v>
      </c>
    </row>
    <row r="5" spans="1:9" x14ac:dyDescent="0.3">
      <c r="A5" s="33" t="s">
        <v>25</v>
      </c>
      <c r="B5" s="77">
        <v>8.5805818887757729E-4</v>
      </c>
      <c r="C5" s="9">
        <v>657914</v>
      </c>
      <c r="G5" s="9">
        <v>4862140</v>
      </c>
      <c r="H5" s="9">
        <v>657914</v>
      </c>
      <c r="I5" s="77">
        <f t="shared" ref="I5:I68" si="0">H5/G5</f>
        <v>0.13531366846697132</v>
      </c>
    </row>
    <row r="6" spans="1:9" x14ac:dyDescent="0.3">
      <c r="A6" s="33" t="s">
        <v>26</v>
      </c>
      <c r="B6" s="77">
        <v>8.9669475537038621E-4</v>
      </c>
      <c r="C6" s="9">
        <v>698911</v>
      </c>
      <c r="G6" s="9">
        <v>5081072</v>
      </c>
      <c r="H6" s="9">
        <v>698911</v>
      </c>
      <c r="I6" s="77">
        <f t="shared" si="0"/>
        <v>0.13755187881612385</v>
      </c>
    </row>
    <row r="7" spans="1:9" x14ac:dyDescent="0.3">
      <c r="A7" s="33" t="s">
        <v>27</v>
      </c>
      <c r="B7" s="77">
        <v>8.5882374816286129E-4</v>
      </c>
      <c r="C7" s="9">
        <v>681172</v>
      </c>
      <c r="G7" s="9">
        <v>4866478</v>
      </c>
      <c r="H7" s="9">
        <v>681172</v>
      </c>
      <c r="I7" s="77">
        <f t="shared" si="0"/>
        <v>0.13997227563753498</v>
      </c>
    </row>
    <row r="8" spans="1:9" x14ac:dyDescent="0.3">
      <c r="A8" s="33" t="s">
        <v>28</v>
      </c>
      <c r="B8" s="77">
        <v>8.6056063946893908E-4</v>
      </c>
      <c r="C8" s="9">
        <v>698707</v>
      </c>
      <c r="G8" s="9">
        <v>4876320</v>
      </c>
      <c r="H8" s="9">
        <v>698707</v>
      </c>
      <c r="I8" s="77">
        <f t="shared" si="0"/>
        <v>0.14328571545755817</v>
      </c>
    </row>
    <row r="9" spans="1:9" x14ac:dyDescent="0.3">
      <c r="A9" s="33" t="s">
        <v>29</v>
      </c>
      <c r="B9" s="77">
        <v>8.1575424398285792E-4</v>
      </c>
      <c r="C9" s="9">
        <v>664455</v>
      </c>
      <c r="G9" s="9">
        <v>4622427</v>
      </c>
      <c r="H9" s="9">
        <v>664455</v>
      </c>
      <c r="I9" s="77">
        <f t="shared" si="0"/>
        <v>0.14374591529514691</v>
      </c>
    </row>
    <row r="10" spans="1:9" x14ac:dyDescent="0.3">
      <c r="A10" s="33" t="s">
        <v>30</v>
      </c>
      <c r="B10" s="77">
        <v>8.3421925863904841E-4</v>
      </c>
      <c r="C10" s="9">
        <v>704792</v>
      </c>
      <c r="G10" s="9">
        <v>4727058</v>
      </c>
      <c r="H10" s="9">
        <v>704792</v>
      </c>
      <c r="I10" s="77">
        <f t="shared" si="0"/>
        <v>0.14909738784673257</v>
      </c>
    </row>
    <row r="11" spans="1:9" x14ac:dyDescent="0.3">
      <c r="A11" s="33" t="s">
        <v>31</v>
      </c>
      <c r="B11" s="77">
        <v>8.7172001610463551E-4</v>
      </c>
      <c r="C11" s="9">
        <v>765974</v>
      </c>
      <c r="G11" s="9">
        <v>4939554</v>
      </c>
      <c r="H11" s="9">
        <v>765974</v>
      </c>
      <c r="I11" s="77">
        <f t="shared" si="0"/>
        <v>0.15506946578577743</v>
      </c>
    </row>
    <row r="12" spans="1:9" x14ac:dyDescent="0.3">
      <c r="A12" s="33" t="s">
        <v>32</v>
      </c>
      <c r="B12" s="77">
        <v>8.4033490904758523E-4</v>
      </c>
      <c r="C12" s="9">
        <v>751405</v>
      </c>
      <c r="G12" s="9">
        <v>4761712</v>
      </c>
      <c r="H12" s="9">
        <v>751405</v>
      </c>
      <c r="I12" s="77">
        <f t="shared" si="0"/>
        <v>0.15780143780220224</v>
      </c>
    </row>
    <row r="13" spans="1:9" x14ac:dyDescent="0.3">
      <c r="A13" s="33" t="s">
        <v>33</v>
      </c>
      <c r="B13" s="77">
        <v>1.2964529428991284E-4</v>
      </c>
      <c r="C13" s="9">
        <v>54816</v>
      </c>
      <c r="G13" s="9">
        <v>734628</v>
      </c>
      <c r="H13" s="9">
        <v>54816</v>
      </c>
      <c r="I13" s="77">
        <f t="shared" si="0"/>
        <v>7.4617357356376285E-2</v>
      </c>
    </row>
    <row r="14" spans="1:9" x14ac:dyDescent="0.3">
      <c r="A14" s="33" t="s">
        <v>34</v>
      </c>
      <c r="B14" s="77">
        <v>1.2397648484733704E-4</v>
      </c>
      <c r="C14" s="9">
        <v>54268</v>
      </c>
      <c r="G14" s="9">
        <v>702506</v>
      </c>
      <c r="H14" s="9">
        <v>54268</v>
      </c>
      <c r="I14" s="77">
        <f t="shared" si="0"/>
        <v>7.724916228473494E-2</v>
      </c>
    </row>
    <row r="15" spans="1:9" x14ac:dyDescent="0.3">
      <c r="A15" s="33" t="s">
        <v>35</v>
      </c>
      <c r="B15" s="77">
        <v>1.1955148864650441E-4</v>
      </c>
      <c r="C15" s="9">
        <v>53308</v>
      </c>
      <c r="G15" s="9">
        <v>677432</v>
      </c>
      <c r="H15" s="9">
        <v>53308</v>
      </c>
      <c r="I15" s="77">
        <f t="shared" si="0"/>
        <v>7.8691293000625898E-2</v>
      </c>
    </row>
    <row r="16" spans="1:9" x14ac:dyDescent="0.3">
      <c r="A16" s="33" t="s">
        <v>36</v>
      </c>
      <c r="B16" s="77">
        <v>1.1926435979515422E-4</v>
      </c>
      <c r="C16" s="9">
        <v>53262</v>
      </c>
      <c r="G16" s="9">
        <v>675805</v>
      </c>
      <c r="H16" s="9">
        <v>53262</v>
      </c>
      <c r="I16" s="77">
        <f t="shared" si="0"/>
        <v>7.8812675253956396E-2</v>
      </c>
    </row>
    <row r="17" spans="1:9" x14ac:dyDescent="0.3">
      <c r="A17" s="33" t="s">
        <v>37</v>
      </c>
      <c r="B17" s="77">
        <v>1.2781751708436034E-4</v>
      </c>
      <c r="C17" s="9">
        <v>63132</v>
      </c>
      <c r="G17" s="9">
        <v>724271</v>
      </c>
      <c r="H17" s="9">
        <v>63132</v>
      </c>
      <c r="I17" s="77">
        <f t="shared" si="0"/>
        <v>8.7166267874870043E-2</v>
      </c>
    </row>
    <row r="18" spans="1:9" x14ac:dyDescent="0.3">
      <c r="A18" s="33" t="s">
        <v>38</v>
      </c>
      <c r="B18" s="77">
        <v>1.1427551806262898E-4</v>
      </c>
      <c r="C18" s="9">
        <v>58245</v>
      </c>
      <c r="G18" s="9">
        <v>647536</v>
      </c>
      <c r="H18" s="9">
        <v>58245</v>
      </c>
      <c r="I18" s="77">
        <f t="shared" si="0"/>
        <v>8.9948666946702574E-2</v>
      </c>
    </row>
    <row r="19" spans="1:9" x14ac:dyDescent="0.3">
      <c r="A19" s="33" t="s">
        <v>39</v>
      </c>
      <c r="B19" s="77">
        <v>1.2445456232632146E-4</v>
      </c>
      <c r="C19" s="9">
        <v>68741</v>
      </c>
      <c r="G19" s="9">
        <v>705215</v>
      </c>
      <c r="H19" s="9">
        <v>68741</v>
      </c>
      <c r="I19" s="77">
        <f t="shared" si="0"/>
        <v>9.7475238047971188E-2</v>
      </c>
    </row>
    <row r="20" spans="1:9" x14ac:dyDescent="0.3">
      <c r="A20" s="33" t="s">
        <v>40</v>
      </c>
      <c r="B20" s="77">
        <v>1.2859595922529808E-4</v>
      </c>
      <c r="C20" s="9">
        <v>76262</v>
      </c>
      <c r="G20" s="9">
        <v>728682</v>
      </c>
      <c r="H20" s="9">
        <v>76262</v>
      </c>
      <c r="I20" s="77">
        <f t="shared" si="0"/>
        <v>0.10465745002621171</v>
      </c>
    </row>
    <row r="21" spans="1:9" x14ac:dyDescent="0.3">
      <c r="A21" s="33" t="s">
        <v>41</v>
      </c>
      <c r="B21" s="77">
        <v>1.2911374413609184E-4</v>
      </c>
      <c r="C21" s="9">
        <v>79935</v>
      </c>
      <c r="G21" s="9">
        <v>731616</v>
      </c>
      <c r="H21" s="9">
        <v>79935</v>
      </c>
      <c r="I21" s="77">
        <f t="shared" si="0"/>
        <v>0.10925813541529983</v>
      </c>
    </row>
    <row r="22" spans="1:9" x14ac:dyDescent="0.3">
      <c r="A22" s="33" t="s">
        <v>42</v>
      </c>
      <c r="B22" s="77">
        <v>1.1161962030700838E-3</v>
      </c>
      <c r="C22" s="9">
        <v>814058</v>
      </c>
      <c r="G22" s="9">
        <v>6324865</v>
      </c>
      <c r="H22" s="9">
        <v>814058</v>
      </c>
      <c r="I22" s="77">
        <f t="shared" si="0"/>
        <v>0.12870756925246626</v>
      </c>
    </row>
    <row r="23" spans="1:9" x14ac:dyDescent="0.3">
      <c r="A23" s="33" t="s">
        <v>43</v>
      </c>
      <c r="B23" s="77">
        <v>1.1095880040296365E-3</v>
      </c>
      <c r="C23" s="9">
        <v>838437</v>
      </c>
      <c r="G23" s="9">
        <v>6287420</v>
      </c>
      <c r="H23" s="9">
        <v>838437</v>
      </c>
      <c r="I23" s="77">
        <f t="shared" si="0"/>
        <v>0.13335151779267171</v>
      </c>
    </row>
    <row r="24" spans="1:9" x14ac:dyDescent="0.3">
      <c r="A24" s="33" t="s">
        <v>44</v>
      </c>
      <c r="B24" s="77">
        <v>1.1125221185241346E-3</v>
      </c>
      <c r="C24" s="9">
        <v>859872</v>
      </c>
      <c r="G24" s="9">
        <v>6304046</v>
      </c>
      <c r="H24" s="9">
        <v>859872</v>
      </c>
      <c r="I24" s="77">
        <f t="shared" si="0"/>
        <v>0.13640001992371248</v>
      </c>
    </row>
    <row r="25" spans="1:9" x14ac:dyDescent="0.3">
      <c r="A25" s="33" t="s">
        <v>45</v>
      </c>
      <c r="B25" s="77">
        <v>1.1405437413907218E-3</v>
      </c>
      <c r="C25" s="9">
        <v>894932</v>
      </c>
      <c r="G25" s="9">
        <v>6462829</v>
      </c>
      <c r="H25" s="9">
        <v>894932</v>
      </c>
      <c r="I25" s="77">
        <f t="shared" si="0"/>
        <v>0.13847372412298081</v>
      </c>
    </row>
    <row r="26" spans="1:9" x14ac:dyDescent="0.3">
      <c r="A26" s="33" t="s">
        <v>46</v>
      </c>
      <c r="B26" s="77">
        <v>1.1502944748232975E-3</v>
      </c>
      <c r="C26" s="9">
        <v>932563</v>
      </c>
      <c r="G26" s="9">
        <v>6518081</v>
      </c>
      <c r="H26" s="9">
        <v>932563</v>
      </c>
      <c r="I26" s="77">
        <f t="shared" si="0"/>
        <v>0.14307324502411062</v>
      </c>
    </row>
    <row r="27" spans="1:9" x14ac:dyDescent="0.3">
      <c r="A27" s="33" t="s">
        <v>47</v>
      </c>
      <c r="B27" s="77">
        <v>1.1563488875481107E-3</v>
      </c>
      <c r="C27" s="9">
        <v>971012</v>
      </c>
      <c r="G27" s="9">
        <v>6552388</v>
      </c>
      <c r="H27" s="9">
        <v>971012</v>
      </c>
      <c r="I27" s="77">
        <f t="shared" si="0"/>
        <v>0.14819207897944994</v>
      </c>
    </row>
    <row r="28" spans="1:9" x14ac:dyDescent="0.3">
      <c r="A28" s="33" t="s">
        <v>48</v>
      </c>
      <c r="B28" s="77">
        <v>1.1511150950806906E-3</v>
      </c>
      <c r="C28" s="9">
        <v>1009588</v>
      </c>
      <c r="G28" s="9">
        <v>6522731</v>
      </c>
      <c r="H28" s="9">
        <v>1009588</v>
      </c>
      <c r="I28" s="77">
        <f t="shared" si="0"/>
        <v>0.15477995336615905</v>
      </c>
    </row>
    <row r="29" spans="1:9" x14ac:dyDescent="0.3">
      <c r="A29" s="33" t="s">
        <v>49</v>
      </c>
      <c r="B29" s="77">
        <v>1.1552141373857372E-3</v>
      </c>
      <c r="C29" s="9">
        <v>1011861</v>
      </c>
      <c r="G29" s="9">
        <v>6545958</v>
      </c>
      <c r="H29" s="9">
        <v>1011861</v>
      </c>
      <c r="I29" s="77">
        <f t="shared" si="0"/>
        <v>0.15457798537662479</v>
      </c>
    </row>
    <row r="30" spans="1:9" x14ac:dyDescent="0.3">
      <c r="A30" s="33" t="s">
        <v>50</v>
      </c>
      <c r="B30" s="77">
        <v>1.1898819019498341E-3</v>
      </c>
      <c r="C30" s="9">
        <v>1092768</v>
      </c>
      <c r="G30" s="9">
        <v>6742401</v>
      </c>
      <c r="H30" s="9">
        <v>1092768</v>
      </c>
      <c r="I30" s="77">
        <f t="shared" si="0"/>
        <v>0.16207401487986253</v>
      </c>
    </row>
    <row r="31" spans="1:9" x14ac:dyDescent="0.3">
      <c r="A31" s="33" t="s">
        <v>51</v>
      </c>
      <c r="B31" s="77">
        <v>5.0182322911631304E-4</v>
      </c>
      <c r="C31" s="9">
        <v>400224</v>
      </c>
      <c r="G31" s="9">
        <v>2843554</v>
      </c>
      <c r="H31" s="9">
        <v>400224</v>
      </c>
      <c r="I31" s="77">
        <f t="shared" si="0"/>
        <v>0.14074781066229092</v>
      </c>
    </row>
    <row r="32" spans="1:9" x14ac:dyDescent="0.3">
      <c r="A32" s="33" t="s">
        <v>52</v>
      </c>
      <c r="B32" s="77">
        <v>5.3678465219832432E-4</v>
      </c>
      <c r="C32" s="9">
        <v>436101</v>
      </c>
      <c r="G32" s="9">
        <v>3041661</v>
      </c>
      <c r="H32" s="9">
        <v>436101</v>
      </c>
      <c r="I32" s="77">
        <f t="shared" si="0"/>
        <v>0.14337593834421389</v>
      </c>
    </row>
    <row r="33" spans="1:9" x14ac:dyDescent="0.3">
      <c r="A33" s="33" t="s">
        <v>53</v>
      </c>
      <c r="B33" s="77">
        <v>5.2435057876281082E-4</v>
      </c>
      <c r="C33" s="9">
        <v>424035</v>
      </c>
      <c r="G33" s="9">
        <v>2971204</v>
      </c>
      <c r="H33" s="9">
        <v>424035</v>
      </c>
      <c r="I33" s="77">
        <f t="shared" si="0"/>
        <v>0.1427148724894016</v>
      </c>
    </row>
    <row r="34" spans="1:9" x14ac:dyDescent="0.3">
      <c r="A34" s="33" t="s">
        <v>54</v>
      </c>
      <c r="B34" s="77">
        <v>5.4058332984141771E-4</v>
      </c>
      <c r="C34" s="9">
        <v>448773</v>
      </c>
      <c r="G34" s="9">
        <v>3063186</v>
      </c>
      <c r="H34" s="9">
        <v>448773</v>
      </c>
      <c r="I34" s="77">
        <f t="shared" si="0"/>
        <v>0.14650530526060121</v>
      </c>
    </row>
    <row r="35" spans="1:9" x14ac:dyDescent="0.3">
      <c r="A35" s="33" t="s">
        <v>55</v>
      </c>
      <c r="B35" s="77">
        <v>5.3640910813214533E-4</v>
      </c>
      <c r="C35" s="9">
        <v>445721</v>
      </c>
      <c r="G35" s="9">
        <v>3039533</v>
      </c>
      <c r="H35" s="9">
        <v>445721</v>
      </c>
      <c r="I35" s="77">
        <f t="shared" si="0"/>
        <v>0.14664127680140338</v>
      </c>
    </row>
    <row r="36" spans="1:9" x14ac:dyDescent="0.3">
      <c r="A36" s="33" t="s">
        <v>56</v>
      </c>
      <c r="B36" s="77">
        <v>5.2120522073108712E-4</v>
      </c>
      <c r="C36" s="9">
        <v>436098</v>
      </c>
      <c r="G36" s="9">
        <v>2953381</v>
      </c>
      <c r="H36" s="9">
        <v>436098</v>
      </c>
      <c r="I36" s="77">
        <f t="shared" si="0"/>
        <v>0.14766059644861262</v>
      </c>
    </row>
    <row r="37" spans="1:9" x14ac:dyDescent="0.3">
      <c r="A37" s="33" t="s">
        <v>57</v>
      </c>
      <c r="B37" s="77">
        <v>5.4707523022603241E-4</v>
      </c>
      <c r="C37" s="9">
        <v>481990</v>
      </c>
      <c r="G37" s="9">
        <v>3099972</v>
      </c>
      <c r="H37" s="9">
        <v>481990</v>
      </c>
      <c r="I37" s="77">
        <f t="shared" si="0"/>
        <v>0.15548204951528594</v>
      </c>
    </row>
    <row r="38" spans="1:9" x14ac:dyDescent="0.3">
      <c r="A38" s="33" t="s">
        <v>58</v>
      </c>
      <c r="B38" s="77">
        <v>5.4394593164450709E-4</v>
      </c>
      <c r="C38" s="9">
        <v>480261</v>
      </c>
      <c r="G38" s="9">
        <v>3082240</v>
      </c>
      <c r="H38" s="9">
        <v>480261</v>
      </c>
      <c r="I38" s="77">
        <f t="shared" si="0"/>
        <v>0.15581557568521595</v>
      </c>
    </row>
    <row r="39" spans="1:9" x14ac:dyDescent="0.3">
      <c r="A39" s="33" t="s">
        <v>59</v>
      </c>
      <c r="B39" s="77">
        <v>5.5487376983338638E-4</v>
      </c>
      <c r="C39" s="9">
        <v>495334</v>
      </c>
      <c r="G39" s="9">
        <v>3144162</v>
      </c>
      <c r="H39" s="9">
        <v>495334</v>
      </c>
      <c r="I39" s="77">
        <f t="shared" si="0"/>
        <v>0.15754086462465994</v>
      </c>
    </row>
    <row r="40" spans="1:9" x14ac:dyDescent="0.3">
      <c r="A40" s="33" t="s">
        <v>60</v>
      </c>
      <c r="B40" s="77">
        <v>6.4112637674386278E-3</v>
      </c>
      <c r="C40" s="9">
        <v>3975682</v>
      </c>
      <c r="G40" s="9">
        <v>36329077</v>
      </c>
      <c r="H40" s="9">
        <v>3975682</v>
      </c>
      <c r="I40" s="77">
        <f t="shared" si="0"/>
        <v>0.1094352603563256</v>
      </c>
    </row>
    <row r="41" spans="1:9" x14ac:dyDescent="0.3">
      <c r="A41" s="33" t="s">
        <v>61</v>
      </c>
      <c r="B41" s="77">
        <v>6.4217839426609306E-3</v>
      </c>
      <c r="C41" s="9">
        <v>4020751</v>
      </c>
      <c r="G41" s="9">
        <v>36388689</v>
      </c>
      <c r="H41" s="9">
        <v>4020751</v>
      </c>
      <c r="I41" s="77">
        <f t="shared" si="0"/>
        <v>0.11049452757146595</v>
      </c>
    </row>
    <row r="42" spans="1:9" x14ac:dyDescent="0.3">
      <c r="A42" s="33" t="s">
        <v>62</v>
      </c>
      <c r="B42" s="77">
        <v>6.5273275317524748E-3</v>
      </c>
      <c r="C42" s="9">
        <v>4185170</v>
      </c>
      <c r="G42" s="9">
        <v>36986746</v>
      </c>
      <c r="H42" s="9">
        <v>4185170</v>
      </c>
      <c r="I42" s="77">
        <f t="shared" si="0"/>
        <v>0.11315323602676483</v>
      </c>
    </row>
    <row r="43" spans="1:9" x14ac:dyDescent="0.3">
      <c r="A43" s="33" t="s">
        <v>63</v>
      </c>
      <c r="B43" s="77">
        <v>6.5899962713186176E-3</v>
      </c>
      <c r="C43" s="9">
        <v>4315199</v>
      </c>
      <c r="G43" s="9">
        <v>37341855</v>
      </c>
      <c r="H43" s="9">
        <v>4315199</v>
      </c>
      <c r="I43" s="77">
        <f t="shared" si="0"/>
        <v>0.11555931005570023</v>
      </c>
    </row>
    <row r="44" spans="1:9" x14ac:dyDescent="0.3">
      <c r="A44" s="33" t="s">
        <v>64</v>
      </c>
      <c r="B44" s="77">
        <v>6.6367772732692084E-3</v>
      </c>
      <c r="C44" s="9">
        <v>4443322</v>
      </c>
      <c r="G44" s="9">
        <v>37606937</v>
      </c>
      <c r="H44" s="9">
        <v>4443322</v>
      </c>
      <c r="I44" s="77">
        <f t="shared" si="0"/>
        <v>0.11815165909417191</v>
      </c>
    </row>
    <row r="45" spans="1:9" x14ac:dyDescent="0.3">
      <c r="A45" s="33" t="s">
        <v>65</v>
      </c>
      <c r="B45" s="77">
        <v>6.7250548356677289E-3</v>
      </c>
      <c r="C45" s="9">
        <v>4621541</v>
      </c>
      <c r="G45" s="9">
        <v>38107157</v>
      </c>
      <c r="H45" s="9">
        <v>4621541</v>
      </c>
      <c r="I45" s="77">
        <f t="shared" si="0"/>
        <v>0.12127750700478653</v>
      </c>
    </row>
    <row r="46" spans="1:9" x14ac:dyDescent="0.3">
      <c r="A46" s="33" t="s">
        <v>66</v>
      </c>
      <c r="B46" s="77">
        <v>6.8284348109193503E-3</v>
      </c>
      <c r="C46" s="9">
        <v>4825502</v>
      </c>
      <c r="G46" s="9">
        <v>38692954</v>
      </c>
      <c r="H46" s="9">
        <v>4825502</v>
      </c>
      <c r="I46" s="77">
        <f t="shared" si="0"/>
        <v>0.12471268024664128</v>
      </c>
    </row>
    <row r="47" spans="1:9" x14ac:dyDescent="0.3">
      <c r="A47" s="33" t="s">
        <v>67</v>
      </c>
      <c r="B47" s="77">
        <v>6.854622303391295E-3</v>
      </c>
      <c r="C47" s="9">
        <v>5006462</v>
      </c>
      <c r="G47" s="9">
        <v>38841344</v>
      </c>
      <c r="H47" s="9">
        <v>5006462</v>
      </c>
      <c r="I47" s="77">
        <f t="shared" si="0"/>
        <v>0.12889517932232211</v>
      </c>
    </row>
    <row r="48" spans="1:9" x14ac:dyDescent="0.3">
      <c r="A48" s="33" t="s">
        <v>68</v>
      </c>
      <c r="B48" s="77">
        <v>6.8402879205081242E-3</v>
      </c>
      <c r="C48" s="9">
        <v>5115069</v>
      </c>
      <c r="G48" s="9">
        <v>38760119</v>
      </c>
      <c r="H48" s="9">
        <v>5115069</v>
      </c>
      <c r="I48" s="77">
        <f t="shared" si="0"/>
        <v>0.13196731929538194</v>
      </c>
    </row>
    <row r="49" spans="1:9" x14ac:dyDescent="0.3">
      <c r="A49" s="33" t="s">
        <v>69</v>
      </c>
      <c r="B49" s="77">
        <v>8.591295836265306E-4</v>
      </c>
      <c r="C49" s="9">
        <v>499938</v>
      </c>
      <c r="G49" s="9">
        <v>4868211</v>
      </c>
      <c r="H49" s="9">
        <v>499938</v>
      </c>
      <c r="I49" s="77">
        <f t="shared" si="0"/>
        <v>0.10269439841453051</v>
      </c>
    </row>
    <row r="50" spans="1:9" x14ac:dyDescent="0.3">
      <c r="A50" s="33" t="s">
        <v>70</v>
      </c>
      <c r="B50" s="77">
        <v>8.6719531013059272E-4</v>
      </c>
      <c r="C50" s="9">
        <v>521337</v>
      </c>
      <c r="G50" s="9">
        <v>4913915</v>
      </c>
      <c r="H50" s="9">
        <v>521337</v>
      </c>
      <c r="I50" s="77">
        <f t="shared" si="0"/>
        <v>0.10609402075534477</v>
      </c>
    </row>
    <row r="51" spans="1:9" x14ac:dyDescent="0.3">
      <c r="A51" s="33" t="s">
        <v>71</v>
      </c>
      <c r="B51" s="77">
        <v>8.917966230598609E-4</v>
      </c>
      <c r="C51" s="9">
        <v>549186</v>
      </c>
      <c r="G51" s="9">
        <v>5053317</v>
      </c>
      <c r="H51" s="9">
        <v>549186</v>
      </c>
      <c r="I51" s="77">
        <f t="shared" si="0"/>
        <v>0.10867831960670585</v>
      </c>
    </row>
    <row r="52" spans="1:9" x14ac:dyDescent="0.3">
      <c r="A52" s="33" t="s">
        <v>72</v>
      </c>
      <c r="B52" s="77">
        <v>8.8330840948134745E-4</v>
      </c>
      <c r="C52" s="9">
        <v>559552</v>
      </c>
      <c r="G52" s="9">
        <v>5005219</v>
      </c>
      <c r="H52" s="9">
        <v>559552</v>
      </c>
      <c r="I52" s="77">
        <f t="shared" si="0"/>
        <v>0.11179370972578823</v>
      </c>
    </row>
    <row r="53" spans="1:9" x14ac:dyDescent="0.3">
      <c r="A53" s="33" t="s">
        <v>73</v>
      </c>
      <c r="B53" s="77">
        <v>9.1367171195983735E-4</v>
      </c>
      <c r="C53" s="9">
        <v>594863</v>
      </c>
      <c r="G53" s="9">
        <v>5177271</v>
      </c>
      <c r="H53" s="9">
        <v>594863</v>
      </c>
      <c r="I53" s="77">
        <f t="shared" si="0"/>
        <v>0.11489894965899988</v>
      </c>
    </row>
    <row r="54" spans="1:9" x14ac:dyDescent="0.3">
      <c r="A54" s="33" t="s">
        <v>74</v>
      </c>
      <c r="B54" s="77">
        <v>9.301524138904091E-4</v>
      </c>
      <c r="C54" s="9">
        <v>624299</v>
      </c>
      <c r="G54" s="9">
        <v>5270658</v>
      </c>
      <c r="H54" s="9">
        <v>624299</v>
      </c>
      <c r="I54" s="77">
        <f t="shared" si="0"/>
        <v>0.11844801920367438</v>
      </c>
    </row>
    <row r="55" spans="1:9" x14ac:dyDescent="0.3">
      <c r="A55" s="33" t="s">
        <v>75</v>
      </c>
      <c r="B55" s="77">
        <v>1.0363909712773533E-3</v>
      </c>
      <c r="C55" s="9">
        <v>734485</v>
      </c>
      <c r="G55" s="9">
        <v>5872653</v>
      </c>
      <c r="H55" s="9">
        <v>734485</v>
      </c>
      <c r="I55" s="77">
        <f t="shared" si="0"/>
        <v>0.12506868701419954</v>
      </c>
    </row>
    <row r="56" spans="1:9" x14ac:dyDescent="0.3">
      <c r="A56" s="33" t="s">
        <v>76</v>
      </c>
      <c r="B56" s="77">
        <v>9.4586508585105093E-4</v>
      </c>
      <c r="C56" s="9">
        <v>682754</v>
      </c>
      <c r="G56" s="9">
        <v>5359693</v>
      </c>
      <c r="H56" s="9">
        <v>682754</v>
      </c>
      <c r="I56" s="77">
        <f t="shared" si="0"/>
        <v>0.12738677383200867</v>
      </c>
    </row>
    <row r="57" spans="1:9" x14ac:dyDescent="0.3">
      <c r="A57" s="33" t="s">
        <v>77</v>
      </c>
      <c r="B57" s="77">
        <v>1.0439295595644621E-3</v>
      </c>
      <c r="C57" s="9">
        <v>782495</v>
      </c>
      <c r="G57" s="9">
        <v>5915370</v>
      </c>
      <c r="H57" s="9">
        <v>782495</v>
      </c>
      <c r="I57" s="77">
        <f t="shared" si="0"/>
        <v>0.13228166623558626</v>
      </c>
    </row>
    <row r="58" spans="1:9" x14ac:dyDescent="0.3">
      <c r="A58" s="33" t="s">
        <v>78</v>
      </c>
      <c r="B58" s="77">
        <v>6.1669824116052574E-4</v>
      </c>
      <c r="C58" s="9">
        <v>476174</v>
      </c>
      <c r="G58" s="9">
        <v>3494487</v>
      </c>
      <c r="H58" s="9">
        <v>476174</v>
      </c>
      <c r="I58" s="77">
        <f t="shared" si="0"/>
        <v>0.13626435010346297</v>
      </c>
    </row>
    <row r="59" spans="1:9" x14ac:dyDescent="0.3">
      <c r="A59" s="33" t="s">
        <v>79</v>
      </c>
      <c r="B59" s="77">
        <v>6.2576035948679022E-4</v>
      </c>
      <c r="C59" s="9">
        <v>491650</v>
      </c>
      <c r="G59" s="9">
        <v>3545837</v>
      </c>
      <c r="H59" s="9">
        <v>491650</v>
      </c>
      <c r="I59" s="77">
        <f t="shared" si="0"/>
        <v>0.13865555579684008</v>
      </c>
    </row>
    <row r="60" spans="1:9" x14ac:dyDescent="0.3">
      <c r="A60" s="33" t="s">
        <v>80</v>
      </c>
      <c r="B60" s="77">
        <v>6.279372091373155E-4</v>
      </c>
      <c r="C60" s="9">
        <v>499636</v>
      </c>
      <c r="G60" s="9">
        <v>3558172</v>
      </c>
      <c r="H60" s="9">
        <v>499636</v>
      </c>
      <c r="I60" s="77">
        <f t="shared" si="0"/>
        <v>0.14041929395206301</v>
      </c>
    </row>
    <row r="61" spans="1:9" x14ac:dyDescent="0.3">
      <c r="A61" s="33" t="s">
        <v>81</v>
      </c>
      <c r="B61" s="77">
        <v>6.3041512935969283E-4</v>
      </c>
      <c r="C61" s="9">
        <v>510278</v>
      </c>
      <c r="G61" s="9">
        <v>3572213</v>
      </c>
      <c r="H61" s="9">
        <v>510278</v>
      </c>
      <c r="I61" s="77">
        <f t="shared" si="0"/>
        <v>0.14284646520238295</v>
      </c>
    </row>
    <row r="62" spans="1:9" x14ac:dyDescent="0.3">
      <c r="A62" s="33" t="s">
        <v>82</v>
      </c>
      <c r="B62" s="77">
        <v>6.3241779574268119E-4</v>
      </c>
      <c r="C62" s="9">
        <v>519809</v>
      </c>
      <c r="G62" s="9">
        <v>3583561</v>
      </c>
      <c r="H62" s="9">
        <v>519809</v>
      </c>
      <c r="I62" s="77">
        <f t="shared" si="0"/>
        <v>0.14505376077036222</v>
      </c>
    </row>
    <row r="63" spans="1:9" x14ac:dyDescent="0.3">
      <c r="A63" s="33" t="s">
        <v>83</v>
      </c>
      <c r="B63" s="77">
        <v>6.3391644245790288E-4</v>
      </c>
      <c r="C63" s="9">
        <v>531466</v>
      </c>
      <c r="G63" s="9">
        <v>3592053</v>
      </c>
      <c r="H63" s="9">
        <v>531466</v>
      </c>
      <c r="I63" s="77">
        <f t="shared" si="0"/>
        <v>0.14795605744124599</v>
      </c>
    </row>
    <row r="64" spans="1:9" x14ac:dyDescent="0.3">
      <c r="A64" s="33" t="s">
        <v>84</v>
      </c>
      <c r="B64" s="77">
        <v>6.3412274462583678E-4</v>
      </c>
      <c r="C64" s="9">
        <v>542416</v>
      </c>
      <c r="G64" s="9">
        <v>3593222</v>
      </c>
      <c r="H64" s="9">
        <v>542416</v>
      </c>
      <c r="I64" s="77">
        <f t="shared" si="0"/>
        <v>0.15095532644517928</v>
      </c>
    </row>
    <row r="65" spans="1:9" x14ac:dyDescent="0.3">
      <c r="A65" s="33" t="s">
        <v>85</v>
      </c>
      <c r="B65" s="77">
        <v>6.3330177141349435E-4</v>
      </c>
      <c r="C65" s="9">
        <v>553639</v>
      </c>
      <c r="G65" s="9">
        <v>3588570</v>
      </c>
      <c r="H65" s="9">
        <v>553639</v>
      </c>
      <c r="I65" s="77">
        <f t="shared" si="0"/>
        <v>0.15427844517454029</v>
      </c>
    </row>
    <row r="66" spans="1:9" x14ac:dyDescent="0.3">
      <c r="A66" s="33" t="s">
        <v>86</v>
      </c>
      <c r="B66" s="77">
        <v>6.3434440033407027E-4</v>
      </c>
      <c r="C66" s="9">
        <v>575757</v>
      </c>
      <c r="G66" s="9">
        <v>3594478</v>
      </c>
      <c r="H66" s="9">
        <v>575757</v>
      </c>
      <c r="I66" s="77">
        <f t="shared" si="0"/>
        <v>0.16017819555440316</v>
      </c>
    </row>
    <row r="67" spans="1:9" x14ac:dyDescent="0.3">
      <c r="A67" s="33" t="s">
        <v>87</v>
      </c>
      <c r="B67" s="77">
        <v>1.5244688993210713E-4</v>
      </c>
      <c r="C67" s="9">
        <v>119149</v>
      </c>
      <c r="G67" s="9">
        <v>863832</v>
      </c>
      <c r="H67" s="9">
        <v>119149</v>
      </c>
      <c r="I67" s="77">
        <f t="shared" si="0"/>
        <v>0.1379307550542235</v>
      </c>
    </row>
    <row r="68" spans="1:9" x14ac:dyDescent="0.3">
      <c r="A68" s="33" t="s">
        <v>88</v>
      </c>
      <c r="B68" s="77">
        <v>1.5552571595586585E-4</v>
      </c>
      <c r="C68" s="9">
        <v>122780</v>
      </c>
      <c r="G68" s="9">
        <v>881278</v>
      </c>
      <c r="H68" s="9">
        <v>122780</v>
      </c>
      <c r="I68" s="77">
        <f t="shared" si="0"/>
        <v>0.1393203960611748</v>
      </c>
    </row>
    <row r="69" spans="1:9" x14ac:dyDescent="0.3">
      <c r="A69" s="33" t="s">
        <v>89</v>
      </c>
      <c r="B69" s="77">
        <v>1.5721601720862068E-4</v>
      </c>
      <c r="C69" s="9">
        <v>126583</v>
      </c>
      <c r="G69" s="9">
        <v>890856</v>
      </c>
      <c r="H69" s="9">
        <v>126583</v>
      </c>
      <c r="I69" s="77">
        <f t="shared" ref="I69:I132" si="1">H69/G69</f>
        <v>0.14209142667277316</v>
      </c>
    </row>
    <row r="70" spans="1:9" x14ac:dyDescent="0.3">
      <c r="A70" s="33" t="s">
        <v>90</v>
      </c>
      <c r="B70" s="77">
        <v>1.5885284578653897E-4</v>
      </c>
      <c r="C70" s="9">
        <v>130733</v>
      </c>
      <c r="G70" s="9">
        <v>900131</v>
      </c>
      <c r="H70" s="9">
        <v>130733</v>
      </c>
      <c r="I70" s="77">
        <f t="shared" si="1"/>
        <v>0.14523774872768519</v>
      </c>
    </row>
    <row r="71" spans="1:9" x14ac:dyDescent="0.3">
      <c r="A71" s="33" t="s">
        <v>91</v>
      </c>
      <c r="B71" s="77">
        <v>1.6032025598873738E-4</v>
      </c>
      <c r="C71" s="9">
        <v>135397</v>
      </c>
      <c r="G71" s="9">
        <v>908446</v>
      </c>
      <c r="H71" s="9">
        <v>135397</v>
      </c>
      <c r="I71" s="77">
        <f t="shared" si="1"/>
        <v>0.14904243070033882</v>
      </c>
    </row>
    <row r="72" spans="1:9" x14ac:dyDescent="0.3">
      <c r="A72" s="33" t="s">
        <v>92</v>
      </c>
      <c r="B72" s="77">
        <v>1.6184043295587355E-4</v>
      </c>
      <c r="C72" s="9">
        <v>141084</v>
      </c>
      <c r="G72" s="9">
        <v>917060</v>
      </c>
      <c r="H72" s="9">
        <v>141084</v>
      </c>
      <c r="I72" s="77">
        <f t="shared" si="1"/>
        <v>0.15384380520358537</v>
      </c>
    </row>
    <row r="73" spans="1:9" x14ac:dyDescent="0.3">
      <c r="A73" s="33" t="s">
        <v>93</v>
      </c>
      <c r="B73" s="77">
        <v>1.634982623532821E-4</v>
      </c>
      <c r="C73" s="9">
        <v>147550</v>
      </c>
      <c r="G73" s="9">
        <v>926454</v>
      </c>
      <c r="H73" s="9">
        <v>147550</v>
      </c>
      <c r="I73" s="77">
        <f t="shared" si="1"/>
        <v>0.15926316902943913</v>
      </c>
    </row>
    <row r="74" spans="1:9" x14ac:dyDescent="0.3">
      <c r="A74" s="33" t="s">
        <v>94</v>
      </c>
      <c r="B74" s="77">
        <v>1.649526132223521E-4</v>
      </c>
      <c r="C74" s="9">
        <v>153661</v>
      </c>
      <c r="G74" s="9">
        <v>934695</v>
      </c>
      <c r="H74" s="9">
        <v>153661</v>
      </c>
      <c r="I74" s="77">
        <f t="shared" si="1"/>
        <v>0.16439694231808236</v>
      </c>
    </row>
    <row r="75" spans="1:9" x14ac:dyDescent="0.3">
      <c r="A75" s="33" t="s">
        <v>95</v>
      </c>
      <c r="B75" s="77">
        <v>1.6654744016128984E-4</v>
      </c>
      <c r="C75" s="9">
        <v>160565</v>
      </c>
      <c r="G75" s="9">
        <v>943732</v>
      </c>
      <c r="H75" s="9">
        <v>160565</v>
      </c>
      <c r="I75" s="77">
        <f t="shared" si="1"/>
        <v>0.17013834436047523</v>
      </c>
    </row>
    <row r="76" spans="1:9" x14ac:dyDescent="0.3">
      <c r="A76" s="33" t="s">
        <v>96</v>
      </c>
      <c r="B76" s="77">
        <v>1.0384516987495207E-4</v>
      </c>
      <c r="C76" s="9">
        <v>70024</v>
      </c>
      <c r="G76" s="9">
        <v>588433</v>
      </c>
      <c r="H76" s="9">
        <v>70024</v>
      </c>
      <c r="I76" s="77">
        <f t="shared" si="1"/>
        <v>0.11900080382983279</v>
      </c>
    </row>
    <row r="77" spans="1:9" x14ac:dyDescent="0.3">
      <c r="A77" s="33" t="s">
        <v>97</v>
      </c>
      <c r="B77" s="77">
        <v>1.0313343621945402E-4</v>
      </c>
      <c r="C77" s="9">
        <v>67205</v>
      </c>
      <c r="G77" s="9">
        <v>584400</v>
      </c>
      <c r="H77" s="9">
        <v>67205</v>
      </c>
      <c r="I77" s="77">
        <f t="shared" si="1"/>
        <v>0.11499828884325804</v>
      </c>
    </row>
    <row r="78" spans="1:9" x14ac:dyDescent="0.3">
      <c r="A78" s="33" t="s">
        <v>98</v>
      </c>
      <c r="B78" s="77">
        <v>1.0481967849029058E-4</v>
      </c>
      <c r="C78" s="9">
        <v>67116</v>
      </c>
      <c r="G78" s="9">
        <v>593955</v>
      </c>
      <c r="H78" s="9">
        <v>67116</v>
      </c>
      <c r="I78" s="77">
        <f t="shared" si="1"/>
        <v>0.11299845947925348</v>
      </c>
    </row>
    <row r="79" spans="1:9" x14ac:dyDescent="0.3">
      <c r="A79" s="33" t="s">
        <v>99</v>
      </c>
      <c r="B79" s="77">
        <v>1.069028186017458E-4</v>
      </c>
      <c r="C79" s="9">
        <v>69662</v>
      </c>
      <c r="G79" s="9">
        <v>605759</v>
      </c>
      <c r="H79" s="9">
        <v>69662</v>
      </c>
      <c r="I79" s="77">
        <f t="shared" si="1"/>
        <v>0.11499952951586356</v>
      </c>
    </row>
    <row r="80" spans="1:9" x14ac:dyDescent="0.3">
      <c r="A80" s="33" t="s">
        <v>100</v>
      </c>
      <c r="B80" s="77">
        <v>1.093050299874734E-4</v>
      </c>
      <c r="C80" s="9">
        <v>69989</v>
      </c>
      <c r="G80" s="9">
        <v>619371</v>
      </c>
      <c r="H80" s="9">
        <v>69989</v>
      </c>
      <c r="I80" s="77">
        <f t="shared" si="1"/>
        <v>0.1130001243196727</v>
      </c>
    </row>
    <row r="81" spans="1:9" x14ac:dyDescent="0.3">
      <c r="A81" s="33" t="s">
        <v>101</v>
      </c>
      <c r="B81" s="77">
        <v>1.1184012891165625E-4</v>
      </c>
      <c r="C81" s="9">
        <v>71612</v>
      </c>
      <c r="G81" s="9">
        <v>633736</v>
      </c>
      <c r="H81" s="9">
        <v>71612</v>
      </c>
      <c r="I81" s="77">
        <f t="shared" si="1"/>
        <v>0.11299973490538646</v>
      </c>
    </row>
    <row r="82" spans="1:9" x14ac:dyDescent="0.3">
      <c r="A82" s="33" t="s">
        <v>102</v>
      </c>
      <c r="B82" s="77">
        <v>1.1426634123394416E-4</v>
      </c>
      <c r="C82" s="9">
        <v>73814</v>
      </c>
      <c r="G82" s="9">
        <v>647484</v>
      </c>
      <c r="H82" s="9">
        <v>73814</v>
      </c>
      <c r="I82" s="77">
        <f t="shared" si="1"/>
        <v>0.11400127261831952</v>
      </c>
    </row>
    <row r="83" spans="1:9" x14ac:dyDescent="0.3">
      <c r="A83" s="33" t="s">
        <v>103</v>
      </c>
      <c r="B83" s="77">
        <v>1.163002441299558E-4</v>
      </c>
      <c r="C83" s="9">
        <v>75126</v>
      </c>
      <c r="G83" s="9">
        <v>659009</v>
      </c>
      <c r="H83" s="9">
        <v>75126</v>
      </c>
      <c r="I83" s="77">
        <f t="shared" si="1"/>
        <v>0.11399844311686183</v>
      </c>
    </row>
    <row r="84" spans="1:9" x14ac:dyDescent="0.3">
      <c r="A84" s="33" t="s">
        <v>104</v>
      </c>
      <c r="B84" s="77">
        <v>1.1866186569650052E-4</v>
      </c>
      <c r="C84" s="9">
        <v>79769</v>
      </c>
      <c r="G84" s="9">
        <v>672391</v>
      </c>
      <c r="H84" s="9">
        <v>79769</v>
      </c>
      <c r="I84" s="77">
        <f t="shared" si="1"/>
        <v>0.11863484192977003</v>
      </c>
    </row>
    <row r="85" spans="1:9" x14ac:dyDescent="0.3">
      <c r="A85" s="33" t="s">
        <v>105</v>
      </c>
      <c r="B85" s="77">
        <v>3.2158466646716346E-3</v>
      </c>
      <c r="C85" s="9">
        <v>3071464</v>
      </c>
      <c r="G85" s="9">
        <v>18222420</v>
      </c>
      <c r="H85" s="9">
        <v>3071464</v>
      </c>
      <c r="I85" s="77">
        <f t="shared" si="1"/>
        <v>0.16855412179062934</v>
      </c>
    </row>
    <row r="86" spans="1:9" x14ac:dyDescent="0.3">
      <c r="A86" s="33" t="s">
        <v>106</v>
      </c>
      <c r="B86" s="77">
        <v>3.2735701524415056E-3</v>
      </c>
      <c r="C86" s="9">
        <v>3140408</v>
      </c>
      <c r="G86" s="9">
        <v>18549507</v>
      </c>
      <c r="H86" s="9">
        <v>3140408</v>
      </c>
      <c r="I86" s="77">
        <f t="shared" si="1"/>
        <v>0.16929873122773559</v>
      </c>
    </row>
    <row r="87" spans="1:9" x14ac:dyDescent="0.3">
      <c r="A87" s="33" t="s">
        <v>107</v>
      </c>
      <c r="B87" s="77">
        <v>3.2884738516580853E-3</v>
      </c>
      <c r="C87" s="9">
        <v>3201113</v>
      </c>
      <c r="G87" s="9">
        <v>18633958</v>
      </c>
      <c r="H87" s="9">
        <v>3201113</v>
      </c>
      <c r="I87" s="77">
        <f t="shared" si="1"/>
        <v>0.17178921407894127</v>
      </c>
    </row>
    <row r="88" spans="1:9" x14ac:dyDescent="0.3">
      <c r="A88" s="33" t="s">
        <v>108</v>
      </c>
      <c r="B88" s="77">
        <v>3.2994258672609995E-3</v>
      </c>
      <c r="C88" s="9">
        <v>3272926</v>
      </c>
      <c r="G88" s="9">
        <v>18696017</v>
      </c>
      <c r="H88" s="9">
        <v>3272926</v>
      </c>
      <c r="I88" s="77">
        <f t="shared" si="1"/>
        <v>0.17506006760691328</v>
      </c>
    </row>
    <row r="89" spans="1:9" x14ac:dyDescent="0.3">
      <c r="A89" s="33" t="s">
        <v>109</v>
      </c>
      <c r="B89" s="77">
        <v>3.322720188012579E-3</v>
      </c>
      <c r="C89" s="9">
        <v>3332895</v>
      </c>
      <c r="G89" s="9">
        <v>18828013</v>
      </c>
      <c r="H89" s="9">
        <v>3332895</v>
      </c>
      <c r="I89" s="77">
        <f t="shared" si="1"/>
        <v>0.17701788287484185</v>
      </c>
    </row>
    <row r="90" spans="1:9" x14ac:dyDescent="0.3">
      <c r="A90" s="33" t="s">
        <v>110</v>
      </c>
      <c r="B90" s="77">
        <v>3.3887515293818116E-3</v>
      </c>
      <c r="C90" s="9">
        <v>3472168</v>
      </c>
      <c r="G90" s="9">
        <v>19202176</v>
      </c>
      <c r="H90" s="9">
        <v>3472168</v>
      </c>
      <c r="I90" s="77">
        <f t="shared" si="1"/>
        <v>0.18082159021977509</v>
      </c>
    </row>
    <row r="91" spans="1:9" x14ac:dyDescent="0.3">
      <c r="A91" s="33" t="s">
        <v>111</v>
      </c>
      <c r="B91" s="77">
        <v>3.4162661324635621E-3</v>
      </c>
      <c r="C91" s="9">
        <v>3614378</v>
      </c>
      <c r="G91" s="9">
        <v>19358086</v>
      </c>
      <c r="H91" s="9">
        <v>3614378</v>
      </c>
      <c r="I91" s="77">
        <f t="shared" si="1"/>
        <v>0.1867115374939444</v>
      </c>
    </row>
    <row r="92" spans="1:9" x14ac:dyDescent="0.3">
      <c r="A92" s="33" t="s">
        <v>112</v>
      </c>
      <c r="B92" s="77">
        <v>3.5351290060037554E-3</v>
      </c>
      <c r="C92" s="9">
        <v>3815663</v>
      </c>
      <c r="G92" s="9">
        <v>20031616</v>
      </c>
      <c r="H92" s="9">
        <v>3815663</v>
      </c>
      <c r="I92" s="77">
        <f t="shared" si="1"/>
        <v>0.19048203599749516</v>
      </c>
    </row>
    <row r="93" spans="1:9" x14ac:dyDescent="0.3">
      <c r="A93" s="33" t="s">
        <v>113</v>
      </c>
      <c r="B93" s="77">
        <v>3.6069758095970462E-3</v>
      </c>
      <c r="C93" s="9">
        <v>3952286</v>
      </c>
      <c r="G93" s="9">
        <v>20438732</v>
      </c>
      <c r="H93" s="9">
        <v>3952286</v>
      </c>
      <c r="I93" s="77">
        <f t="shared" si="1"/>
        <v>0.19337236771831051</v>
      </c>
    </row>
    <row r="94" spans="1:9" x14ac:dyDescent="0.3">
      <c r="A94" s="33" t="s">
        <v>114</v>
      </c>
      <c r="B94" s="77">
        <v>1.7141310061646877E-3</v>
      </c>
      <c r="C94" s="9">
        <v>978925</v>
      </c>
      <c r="G94" s="9">
        <v>9713030</v>
      </c>
      <c r="H94" s="9">
        <v>978925</v>
      </c>
      <c r="I94" s="77">
        <f t="shared" si="1"/>
        <v>0.10078471908354036</v>
      </c>
    </row>
    <row r="95" spans="1:9" x14ac:dyDescent="0.3">
      <c r="A95" s="33" t="s">
        <v>115</v>
      </c>
      <c r="B95" s="77">
        <v>1.6939661604721081E-3</v>
      </c>
      <c r="C95" s="9">
        <v>991428</v>
      </c>
      <c r="G95" s="9">
        <v>9598767</v>
      </c>
      <c r="H95" s="9">
        <v>991428</v>
      </c>
      <c r="I95" s="77">
        <f t="shared" si="1"/>
        <v>0.10328701592610801</v>
      </c>
    </row>
    <row r="96" spans="1:9" x14ac:dyDescent="0.3">
      <c r="A96" s="33" t="s">
        <v>116</v>
      </c>
      <c r="B96" s="77">
        <v>1.6990250637620925E-3</v>
      </c>
      <c r="C96" s="9">
        <v>1013098</v>
      </c>
      <c r="G96" s="9">
        <v>9627433</v>
      </c>
      <c r="H96" s="9">
        <v>1013098</v>
      </c>
      <c r="I96" s="77">
        <f t="shared" si="1"/>
        <v>0.10523033502284565</v>
      </c>
    </row>
    <row r="97" spans="1:9" x14ac:dyDescent="0.3">
      <c r="A97" s="33" t="s">
        <v>117</v>
      </c>
      <c r="B97" s="77">
        <v>1.7568514378997183E-3</v>
      </c>
      <c r="C97" s="9">
        <v>1086332</v>
      </c>
      <c r="G97" s="9">
        <v>9955103</v>
      </c>
      <c r="H97" s="9">
        <v>1086332</v>
      </c>
      <c r="I97" s="77">
        <f t="shared" si="1"/>
        <v>0.10912313011728758</v>
      </c>
    </row>
    <row r="98" spans="1:9" x14ac:dyDescent="0.3">
      <c r="A98" s="33" t="s">
        <v>118</v>
      </c>
      <c r="B98" s="77">
        <v>1.7687167244342474E-3</v>
      </c>
      <c r="C98" s="9">
        <v>1130964</v>
      </c>
      <c r="G98" s="9">
        <v>10022337</v>
      </c>
      <c r="H98" s="9">
        <v>1130964</v>
      </c>
      <c r="I98" s="77">
        <f t="shared" si="1"/>
        <v>0.11284433959863852</v>
      </c>
    </row>
    <row r="99" spans="1:9" x14ac:dyDescent="0.3">
      <c r="A99" s="33" t="s">
        <v>119</v>
      </c>
      <c r="B99" s="77">
        <v>1.7324874871739325E-3</v>
      </c>
      <c r="C99" s="9">
        <v>1124333</v>
      </c>
      <c r="G99" s="9">
        <v>9817046</v>
      </c>
      <c r="H99" s="9">
        <v>1124333</v>
      </c>
      <c r="I99" s="77">
        <f t="shared" si="1"/>
        <v>0.11452864741593347</v>
      </c>
    </row>
    <row r="100" spans="1:9" x14ac:dyDescent="0.3">
      <c r="A100" s="33" t="s">
        <v>120</v>
      </c>
      <c r="B100" s="77">
        <v>1.8190189814376904E-3</v>
      </c>
      <c r="C100" s="9">
        <v>1246854</v>
      </c>
      <c r="G100" s="9">
        <v>10307372</v>
      </c>
      <c r="H100" s="9">
        <v>1246854</v>
      </c>
      <c r="I100" s="77">
        <f t="shared" si="1"/>
        <v>0.12096720677200745</v>
      </c>
    </row>
    <row r="101" spans="1:9" x14ac:dyDescent="0.3">
      <c r="A101" s="33" t="s">
        <v>121</v>
      </c>
      <c r="B101" s="77">
        <v>1.7792561357012938E-3</v>
      </c>
      <c r="C101" s="9">
        <v>1245016</v>
      </c>
      <c r="G101" s="9">
        <v>10082058</v>
      </c>
      <c r="H101" s="9">
        <v>1245016</v>
      </c>
      <c r="I101" s="77">
        <f t="shared" si="1"/>
        <v>0.12348827987301798</v>
      </c>
    </row>
    <row r="102" spans="1:9" x14ac:dyDescent="0.3">
      <c r="A102" s="33" t="s">
        <v>122</v>
      </c>
      <c r="B102" s="77">
        <v>1.8258980734018146E-3</v>
      </c>
      <c r="C102" s="9">
        <v>1333349</v>
      </c>
      <c r="G102" s="9">
        <v>10346352</v>
      </c>
      <c r="H102" s="9">
        <v>1333349</v>
      </c>
      <c r="I102" s="77">
        <f t="shared" si="1"/>
        <v>0.12887141284193696</v>
      </c>
    </row>
    <row r="103" spans="1:9" x14ac:dyDescent="0.3">
      <c r="A103" s="33" t="s">
        <v>13</v>
      </c>
      <c r="B103" s="77">
        <v>0.50048229184931925</v>
      </c>
      <c r="C103" s="9">
        <v>385729970</v>
      </c>
      <c r="G103" s="9">
        <v>2835955652</v>
      </c>
      <c r="H103" s="9">
        <v>385729970</v>
      </c>
      <c r="I103" s="77">
        <f t="shared" si="1"/>
        <v>0.13601410506118874</v>
      </c>
    </row>
    <row r="104" spans="1:9" x14ac:dyDescent="0.3">
      <c r="A104" s="33" t="s">
        <v>123</v>
      </c>
      <c r="B104" s="77">
        <v>2.2593369869786112E-4</v>
      </c>
      <c r="C104" s="9">
        <v>180645</v>
      </c>
      <c r="G104" s="9">
        <v>1280241</v>
      </c>
      <c r="H104" s="9">
        <v>180645</v>
      </c>
      <c r="I104" s="77">
        <f t="shared" si="1"/>
        <v>0.14110233932517394</v>
      </c>
    </row>
    <row r="105" spans="1:9" x14ac:dyDescent="0.3">
      <c r="A105" s="33" t="s">
        <v>124</v>
      </c>
      <c r="B105" s="77">
        <v>2.3534877197354195E-4</v>
      </c>
      <c r="C105" s="9">
        <v>185910</v>
      </c>
      <c r="G105" s="9">
        <v>1333591</v>
      </c>
      <c r="H105" s="9">
        <v>185910</v>
      </c>
      <c r="I105" s="77">
        <f t="shared" si="1"/>
        <v>0.13940555987555406</v>
      </c>
    </row>
    <row r="106" spans="1:9" x14ac:dyDescent="0.3">
      <c r="A106" s="33" t="s">
        <v>125</v>
      </c>
      <c r="B106" s="77">
        <v>2.3763644947818392E-4</v>
      </c>
      <c r="C106" s="9">
        <v>191820</v>
      </c>
      <c r="G106" s="9">
        <v>1346554</v>
      </c>
      <c r="H106" s="9">
        <v>191820</v>
      </c>
      <c r="I106" s="77">
        <f t="shared" si="1"/>
        <v>0.14245251211611268</v>
      </c>
    </row>
    <row r="107" spans="1:9" x14ac:dyDescent="0.3">
      <c r="A107" s="33" t="s">
        <v>126</v>
      </c>
      <c r="B107" s="77">
        <v>2.4049114910906327E-4</v>
      </c>
      <c r="C107" s="9">
        <v>197109</v>
      </c>
      <c r="G107" s="9">
        <v>1362730</v>
      </c>
      <c r="H107" s="9">
        <v>197109</v>
      </c>
      <c r="I107" s="77">
        <f t="shared" si="1"/>
        <v>0.14464273920732648</v>
      </c>
    </row>
    <row r="108" spans="1:9" x14ac:dyDescent="0.3">
      <c r="A108" s="33" t="s">
        <v>127</v>
      </c>
      <c r="B108" s="77">
        <v>2.428855954859037E-4</v>
      </c>
      <c r="C108" s="9">
        <v>202208</v>
      </c>
      <c r="G108" s="9">
        <v>1376298</v>
      </c>
      <c r="H108" s="9">
        <v>202208</v>
      </c>
      <c r="I108" s="77">
        <f t="shared" si="1"/>
        <v>0.14692166958027986</v>
      </c>
    </row>
    <row r="109" spans="1:9" x14ac:dyDescent="0.3">
      <c r="A109" s="33" t="s">
        <v>128</v>
      </c>
      <c r="B109" s="77">
        <v>2.454928736972422E-4</v>
      </c>
      <c r="C109" s="9">
        <v>212874</v>
      </c>
      <c r="G109" s="9">
        <v>1391072</v>
      </c>
      <c r="H109" s="9">
        <v>212874</v>
      </c>
      <c r="I109" s="77">
        <f t="shared" si="1"/>
        <v>0.15302874330013111</v>
      </c>
    </row>
    <row r="110" spans="1:9" x14ac:dyDescent="0.3">
      <c r="A110" s="33" t="s">
        <v>129</v>
      </c>
      <c r="B110" s="77">
        <v>2.481650956192733E-4</v>
      </c>
      <c r="C110" s="9">
        <v>219912</v>
      </c>
      <c r="G110" s="9">
        <v>1406214</v>
      </c>
      <c r="H110" s="9">
        <v>219912</v>
      </c>
      <c r="I110" s="77">
        <f t="shared" si="1"/>
        <v>0.15638587014494237</v>
      </c>
    </row>
    <row r="111" spans="1:9" x14ac:dyDescent="0.3">
      <c r="A111" s="33" t="s">
        <v>130</v>
      </c>
      <c r="B111" s="77">
        <v>2.4948144110312155E-4</v>
      </c>
      <c r="C111" s="9">
        <v>228154</v>
      </c>
      <c r="G111" s="9">
        <v>1413673</v>
      </c>
      <c r="H111" s="9">
        <v>228154</v>
      </c>
      <c r="I111" s="77">
        <f t="shared" si="1"/>
        <v>0.16139092986850564</v>
      </c>
    </row>
    <row r="112" spans="1:9" x14ac:dyDescent="0.3">
      <c r="A112" s="33" t="s">
        <v>131</v>
      </c>
      <c r="B112" s="77">
        <v>2.5090367307179466E-4</v>
      </c>
      <c r="C112" s="9">
        <v>238144</v>
      </c>
      <c r="G112" s="9">
        <v>1421732</v>
      </c>
      <c r="H112" s="9">
        <v>238144</v>
      </c>
      <c r="I112" s="77">
        <f t="shared" si="1"/>
        <v>0.16750273609934924</v>
      </c>
    </row>
    <row r="113" spans="1:9" x14ac:dyDescent="0.3">
      <c r="A113" s="33" t="s">
        <v>132</v>
      </c>
      <c r="B113" s="77">
        <v>2.6438108133778281E-4</v>
      </c>
      <c r="C113" s="9">
        <v>176539</v>
      </c>
      <c r="G113" s="9">
        <v>1498101</v>
      </c>
      <c r="H113" s="9">
        <v>176539</v>
      </c>
      <c r="I113" s="77">
        <f t="shared" si="1"/>
        <v>0.11784185445440594</v>
      </c>
    </row>
    <row r="114" spans="1:9" x14ac:dyDescent="0.3">
      <c r="A114" s="33" t="s">
        <v>133</v>
      </c>
      <c r="B114" s="77">
        <v>2.7090810073986446E-4</v>
      </c>
      <c r="C114" s="9">
        <v>183160</v>
      </c>
      <c r="G114" s="9">
        <v>1535086</v>
      </c>
      <c r="H114" s="9">
        <v>183160</v>
      </c>
      <c r="I114" s="77">
        <f t="shared" si="1"/>
        <v>0.11931579077654281</v>
      </c>
    </row>
    <row r="115" spans="1:9" x14ac:dyDescent="0.3">
      <c r="A115" s="33" t="s">
        <v>134</v>
      </c>
      <c r="B115" s="77">
        <v>2.8008492942468928E-4</v>
      </c>
      <c r="C115" s="9">
        <v>198073</v>
      </c>
      <c r="G115" s="9">
        <v>1587086</v>
      </c>
      <c r="H115" s="9">
        <v>198073</v>
      </c>
      <c r="I115" s="77">
        <f t="shared" si="1"/>
        <v>0.12480294073541068</v>
      </c>
    </row>
    <row r="116" spans="1:9" x14ac:dyDescent="0.3">
      <c r="A116" s="33" t="s">
        <v>135</v>
      </c>
      <c r="B116" s="77">
        <v>2.7720146396543246E-4</v>
      </c>
      <c r="C116" s="9">
        <v>197867</v>
      </c>
      <c r="G116" s="9">
        <v>1570747</v>
      </c>
      <c r="H116" s="9">
        <v>197867</v>
      </c>
      <c r="I116" s="77">
        <f t="shared" si="1"/>
        <v>0.12597000026102231</v>
      </c>
    </row>
    <row r="117" spans="1:9" x14ac:dyDescent="0.3">
      <c r="A117" s="33" t="s">
        <v>136</v>
      </c>
      <c r="B117" s="77">
        <v>3.0079685528886413E-4</v>
      </c>
      <c r="C117" s="9">
        <v>222672</v>
      </c>
      <c r="G117" s="9">
        <v>1704449</v>
      </c>
      <c r="H117" s="9">
        <v>222672</v>
      </c>
      <c r="I117" s="77">
        <f t="shared" si="1"/>
        <v>0.13064163257451528</v>
      </c>
    </row>
    <row r="118" spans="1:9" x14ac:dyDescent="0.3">
      <c r="A118" s="33" t="s">
        <v>137</v>
      </c>
      <c r="B118" s="77">
        <v>2.9128048394270079E-4</v>
      </c>
      <c r="C118" s="9">
        <v>223233</v>
      </c>
      <c r="G118" s="9">
        <v>1650525</v>
      </c>
      <c r="H118" s="9">
        <v>223233</v>
      </c>
      <c r="I118" s="77">
        <f t="shared" si="1"/>
        <v>0.13524969327941111</v>
      </c>
    </row>
    <row r="119" spans="1:9" x14ac:dyDescent="0.3">
      <c r="A119" s="33" t="s">
        <v>138</v>
      </c>
      <c r="B119" s="77">
        <v>3.0094562580004308E-4</v>
      </c>
      <c r="C119" s="9">
        <v>235440</v>
      </c>
      <c r="G119" s="9">
        <v>1705292</v>
      </c>
      <c r="H119" s="9">
        <v>235440</v>
      </c>
      <c r="I119" s="77">
        <f t="shared" si="1"/>
        <v>0.13806433150451652</v>
      </c>
    </row>
    <row r="120" spans="1:9" x14ac:dyDescent="0.3">
      <c r="A120" s="33" t="s">
        <v>139</v>
      </c>
      <c r="B120" s="77">
        <v>2.7436635333424577E-4</v>
      </c>
      <c r="C120" s="9">
        <v>221724</v>
      </c>
      <c r="G120" s="9">
        <v>1554682</v>
      </c>
      <c r="H120" s="9">
        <v>221724</v>
      </c>
      <c r="I120" s="77">
        <f t="shared" si="1"/>
        <v>0.14261694674537945</v>
      </c>
    </row>
    <row r="121" spans="1:9" x14ac:dyDescent="0.3">
      <c r="A121" s="33" t="s">
        <v>140</v>
      </c>
      <c r="B121" s="77">
        <v>2.7818479645450641E-4</v>
      </c>
      <c r="C121" s="9">
        <v>234462</v>
      </c>
      <c r="G121" s="9">
        <v>1576319</v>
      </c>
      <c r="H121" s="9">
        <v>234462</v>
      </c>
      <c r="I121" s="77">
        <f t="shared" si="1"/>
        <v>0.14874019789141665</v>
      </c>
    </row>
    <row r="122" spans="1:9" x14ac:dyDescent="0.3">
      <c r="A122" s="33" t="s">
        <v>141</v>
      </c>
      <c r="B122" s="77">
        <v>2.2752351367651713E-3</v>
      </c>
      <c r="C122" s="9">
        <v>1567728</v>
      </c>
      <c r="G122" s="9">
        <v>12892496</v>
      </c>
      <c r="H122" s="9">
        <v>1567728</v>
      </c>
      <c r="I122" s="77">
        <f t="shared" si="1"/>
        <v>0.12160003772737257</v>
      </c>
    </row>
    <row r="123" spans="1:9" x14ac:dyDescent="0.3">
      <c r="A123" s="33" t="s">
        <v>142</v>
      </c>
      <c r="B123" s="77">
        <v>2.2758858092144204E-3</v>
      </c>
      <c r="C123" s="9">
        <v>1588843</v>
      </c>
      <c r="G123" s="9">
        <v>12896183</v>
      </c>
      <c r="H123" s="9">
        <v>1588843</v>
      </c>
      <c r="I123" s="77">
        <f t="shared" si="1"/>
        <v>0.12320257862345781</v>
      </c>
    </row>
    <row r="124" spans="1:9" x14ac:dyDescent="0.3">
      <c r="A124" s="33" t="s">
        <v>143</v>
      </c>
      <c r="B124" s="77">
        <v>2.2486715707946228E-3</v>
      </c>
      <c r="C124" s="9">
        <v>1583942</v>
      </c>
      <c r="G124" s="9">
        <v>12741975</v>
      </c>
      <c r="H124" s="9">
        <v>1583942</v>
      </c>
      <c r="I124" s="77">
        <f t="shared" si="1"/>
        <v>0.12430898663668702</v>
      </c>
    </row>
    <row r="125" spans="1:9" x14ac:dyDescent="0.3">
      <c r="A125" s="33" t="s">
        <v>144</v>
      </c>
      <c r="B125" s="77">
        <v>2.2688858301801208E-3</v>
      </c>
      <c r="C125" s="9">
        <v>1631517</v>
      </c>
      <c r="G125" s="9">
        <v>12856518</v>
      </c>
      <c r="H125" s="9">
        <v>1631517</v>
      </c>
      <c r="I125" s="77">
        <f t="shared" si="1"/>
        <v>0.12690193410066397</v>
      </c>
    </row>
    <row r="126" spans="1:9" x14ac:dyDescent="0.3">
      <c r="A126" s="33" t="s">
        <v>145</v>
      </c>
      <c r="B126" s="77">
        <v>2.2573366148027942E-3</v>
      </c>
      <c r="C126" s="9">
        <v>1638826</v>
      </c>
      <c r="G126" s="9">
        <v>12791075</v>
      </c>
      <c r="H126" s="9">
        <v>1638826</v>
      </c>
      <c r="I126" s="77">
        <f t="shared" si="1"/>
        <v>0.12812261674644235</v>
      </c>
    </row>
    <row r="127" spans="1:9" x14ac:dyDescent="0.3">
      <c r="A127" s="33" t="s">
        <v>146</v>
      </c>
      <c r="B127" s="77">
        <v>2.260940284836335E-3</v>
      </c>
      <c r="C127" s="9">
        <v>1669804</v>
      </c>
      <c r="G127" s="9">
        <v>12811495</v>
      </c>
      <c r="H127" s="9">
        <v>1669804</v>
      </c>
      <c r="I127" s="77">
        <f t="shared" si="1"/>
        <v>0.13033638931287878</v>
      </c>
    </row>
    <row r="128" spans="1:9" x14ac:dyDescent="0.3">
      <c r="A128" s="33" t="s">
        <v>147</v>
      </c>
      <c r="B128" s="77">
        <v>2.3331698680722677E-3</v>
      </c>
      <c r="C128" s="9">
        <v>1775020</v>
      </c>
      <c r="G128" s="9">
        <v>13220780</v>
      </c>
      <c r="H128" s="9">
        <v>1775020</v>
      </c>
      <c r="I128" s="77">
        <f t="shared" si="1"/>
        <v>0.13425985456228756</v>
      </c>
    </row>
    <row r="129" spans="1:9" x14ac:dyDescent="0.3">
      <c r="A129" s="33" t="s">
        <v>148</v>
      </c>
      <c r="B129" s="77">
        <v>2.269258903561654E-3</v>
      </c>
      <c r="C129" s="9">
        <v>1786350</v>
      </c>
      <c r="G129" s="9">
        <v>12858632</v>
      </c>
      <c r="H129" s="9">
        <v>1786350</v>
      </c>
      <c r="I129" s="77">
        <f t="shared" si="1"/>
        <v>0.13892224305042714</v>
      </c>
    </row>
    <row r="130" spans="1:9" x14ac:dyDescent="0.3">
      <c r="A130" s="33" t="s">
        <v>149</v>
      </c>
      <c r="B130" s="77">
        <v>2.2996760316699298E-3</v>
      </c>
      <c r="C130" s="9">
        <v>1871479</v>
      </c>
      <c r="G130" s="9">
        <v>13030989</v>
      </c>
      <c r="H130" s="9">
        <v>1871479</v>
      </c>
      <c r="I130" s="77">
        <f t="shared" si="1"/>
        <v>0.1436175719279634</v>
      </c>
    </row>
    <row r="131" spans="1:9" x14ac:dyDescent="0.3">
      <c r="A131" s="33" t="s">
        <v>150</v>
      </c>
      <c r="B131" s="77">
        <v>1.1298019104601848E-3</v>
      </c>
      <c r="C131" s="9">
        <v>807249</v>
      </c>
      <c r="G131" s="9">
        <v>6401961</v>
      </c>
      <c r="H131" s="9">
        <v>807249</v>
      </c>
      <c r="I131" s="77">
        <f t="shared" si="1"/>
        <v>0.12609402025410651</v>
      </c>
    </row>
    <row r="132" spans="1:9" x14ac:dyDescent="0.3">
      <c r="A132" s="33" t="s">
        <v>151</v>
      </c>
      <c r="B132" s="77">
        <v>1.1438855188517956E-3</v>
      </c>
      <c r="C132" s="9">
        <v>825341</v>
      </c>
      <c r="G132" s="9">
        <v>6481765</v>
      </c>
      <c r="H132" s="9">
        <v>825341</v>
      </c>
      <c r="I132" s="77">
        <f t="shared" si="1"/>
        <v>0.12733275581573847</v>
      </c>
    </row>
    <row r="133" spans="1:9" x14ac:dyDescent="0.3">
      <c r="A133" s="33" t="s">
        <v>152</v>
      </c>
      <c r="B133" s="77">
        <v>1.1043967426336209E-3</v>
      </c>
      <c r="C133" s="9">
        <v>801279</v>
      </c>
      <c r="G133" s="9">
        <v>6258004</v>
      </c>
      <c r="H133" s="9">
        <v>801279</v>
      </c>
      <c r="I133" s="77">
        <f t="shared" ref="I133:I196" si="2">H133/G133</f>
        <v>0.12804066600149186</v>
      </c>
    </row>
    <row r="134" spans="1:9" x14ac:dyDescent="0.3">
      <c r="A134" s="33" t="s">
        <v>153</v>
      </c>
      <c r="B134" s="77">
        <v>1.1514085771211302E-3</v>
      </c>
      <c r="C134" s="9">
        <v>857930</v>
      </c>
      <c r="G134" s="9">
        <v>6524394</v>
      </c>
      <c r="H134" s="9">
        <v>857930</v>
      </c>
      <c r="I134" s="77">
        <f t="shared" si="2"/>
        <v>0.13149573738189324</v>
      </c>
    </row>
    <row r="135" spans="1:9" x14ac:dyDescent="0.3">
      <c r="A135" s="33" t="s">
        <v>154</v>
      </c>
      <c r="B135" s="77">
        <v>1.1587904534106981E-3</v>
      </c>
      <c r="C135" s="9">
        <v>869852</v>
      </c>
      <c r="G135" s="9">
        <v>6566223</v>
      </c>
      <c r="H135" s="9">
        <v>869852</v>
      </c>
      <c r="I135" s="77">
        <f t="shared" si="2"/>
        <v>0.13247372195552909</v>
      </c>
    </row>
    <row r="136" spans="1:9" x14ac:dyDescent="0.3">
      <c r="A136" s="33" t="s">
        <v>155</v>
      </c>
      <c r="B136" s="77">
        <v>1.1246761222072862E-3</v>
      </c>
      <c r="C136" s="9">
        <v>866927</v>
      </c>
      <c r="G136" s="9">
        <v>6372916</v>
      </c>
      <c r="H136" s="9">
        <v>866927</v>
      </c>
      <c r="I136" s="77">
        <f t="shared" si="2"/>
        <v>0.1360330184800804</v>
      </c>
    </row>
    <row r="137" spans="1:9" x14ac:dyDescent="0.3">
      <c r="A137" s="33" t="s">
        <v>156</v>
      </c>
      <c r="B137" s="77">
        <v>1.1540569745840756E-3</v>
      </c>
      <c r="C137" s="9">
        <v>911634</v>
      </c>
      <c r="G137" s="9">
        <v>6539401</v>
      </c>
      <c r="H137" s="9">
        <v>911634</v>
      </c>
      <c r="I137" s="77">
        <f t="shared" si="2"/>
        <v>0.13940634623874573</v>
      </c>
    </row>
    <row r="138" spans="1:9" x14ac:dyDescent="0.3">
      <c r="A138" s="33" t="s">
        <v>157</v>
      </c>
      <c r="B138" s="77">
        <v>1.1799054538271065E-3</v>
      </c>
      <c r="C138" s="9">
        <v>957087</v>
      </c>
      <c r="G138" s="9">
        <v>6685870</v>
      </c>
      <c r="H138" s="9">
        <v>957087</v>
      </c>
      <c r="I138" s="77">
        <f t="shared" si="2"/>
        <v>0.14315070439598737</v>
      </c>
    </row>
    <row r="139" spans="1:9" x14ac:dyDescent="0.3">
      <c r="A139" s="33" t="s">
        <v>158</v>
      </c>
      <c r="B139" s="77">
        <v>1.1933085650762424E-3</v>
      </c>
      <c r="C139" s="9">
        <v>999469</v>
      </c>
      <c r="G139" s="9">
        <v>6761818</v>
      </c>
      <c r="H139" s="9">
        <v>999469</v>
      </c>
      <c r="I139" s="77">
        <f t="shared" si="2"/>
        <v>0.14781069233155936</v>
      </c>
    </row>
    <row r="140" spans="1:9" x14ac:dyDescent="0.3">
      <c r="A140" s="33" t="s">
        <v>159</v>
      </c>
      <c r="B140" s="77">
        <v>5.2463664874931283E-4</v>
      </c>
      <c r="C140" s="9">
        <v>436985</v>
      </c>
      <c r="G140" s="9">
        <v>2972825</v>
      </c>
      <c r="H140" s="9">
        <v>436985</v>
      </c>
      <c r="I140" s="77">
        <f t="shared" si="2"/>
        <v>0.14699317988781715</v>
      </c>
    </row>
    <row r="141" spans="1:9" x14ac:dyDescent="0.3">
      <c r="A141" s="33" t="s">
        <v>160</v>
      </c>
      <c r="B141" s="77">
        <v>5.2868574792901699E-4</v>
      </c>
      <c r="C141" s="9">
        <v>442693</v>
      </c>
      <c r="G141" s="9">
        <v>2995769</v>
      </c>
      <c r="H141" s="9">
        <v>442693</v>
      </c>
      <c r="I141" s="77">
        <f t="shared" si="2"/>
        <v>0.14777274215735592</v>
      </c>
    </row>
    <row r="142" spans="1:9" x14ac:dyDescent="0.3">
      <c r="A142" s="33" t="s">
        <v>161</v>
      </c>
      <c r="B142" s="77">
        <v>5.2601211418718831E-4</v>
      </c>
      <c r="C142" s="9">
        <v>438648</v>
      </c>
      <c r="G142" s="9">
        <v>2980619</v>
      </c>
      <c r="H142" s="9">
        <v>438648</v>
      </c>
      <c r="I142" s="77">
        <f t="shared" si="2"/>
        <v>0.14716674623626838</v>
      </c>
    </row>
    <row r="143" spans="1:9" x14ac:dyDescent="0.3">
      <c r="A143" s="33" t="s">
        <v>162</v>
      </c>
      <c r="B143" s="77">
        <v>5.5843120276855365E-4</v>
      </c>
      <c r="C143" s="9">
        <v>468964</v>
      </c>
      <c r="G143" s="9">
        <v>3164320</v>
      </c>
      <c r="H143" s="9">
        <v>468964</v>
      </c>
      <c r="I143" s="77">
        <f t="shared" si="2"/>
        <v>0.14820372149466551</v>
      </c>
    </row>
    <row r="144" spans="1:9" x14ac:dyDescent="0.3">
      <c r="A144" s="33" t="s">
        <v>163</v>
      </c>
      <c r="B144" s="77">
        <v>5.3154203585716877E-4</v>
      </c>
      <c r="C144" s="9">
        <v>448149</v>
      </c>
      <c r="G144" s="9">
        <v>3011954</v>
      </c>
      <c r="H144" s="9">
        <v>448149</v>
      </c>
      <c r="I144" s="77">
        <f t="shared" si="2"/>
        <v>0.14879012096466282</v>
      </c>
    </row>
    <row r="145" spans="1:9" x14ac:dyDescent="0.3">
      <c r="A145" s="33" t="s">
        <v>164</v>
      </c>
      <c r="B145" s="77">
        <v>5.2884793072827379E-4</v>
      </c>
      <c r="C145" s="9">
        <v>451046</v>
      </c>
      <c r="G145" s="9">
        <v>2996688</v>
      </c>
      <c r="H145" s="9">
        <v>451046</v>
      </c>
      <c r="I145" s="77">
        <f t="shared" si="2"/>
        <v>0.15051483504455584</v>
      </c>
    </row>
    <row r="146" spans="1:9" x14ac:dyDescent="0.3">
      <c r="A146" s="33" t="s">
        <v>165</v>
      </c>
      <c r="B146" s="77">
        <v>5.8416408926565062E-4</v>
      </c>
      <c r="C146" s="9">
        <v>514469</v>
      </c>
      <c r="G146" s="9">
        <v>3310134</v>
      </c>
      <c r="H146" s="9">
        <v>514469</v>
      </c>
      <c r="I146" s="77">
        <f t="shared" si="2"/>
        <v>0.1554224088813323</v>
      </c>
    </row>
    <row r="147" spans="1:9" x14ac:dyDescent="0.3">
      <c r="A147" s="33" t="s">
        <v>166</v>
      </c>
      <c r="B147" s="77">
        <v>5.5212883919177546E-4</v>
      </c>
      <c r="C147" s="9">
        <v>486382</v>
      </c>
      <c r="G147" s="9">
        <v>3128608</v>
      </c>
      <c r="H147" s="9">
        <v>486382</v>
      </c>
      <c r="I147" s="77">
        <f t="shared" si="2"/>
        <v>0.15546274892859699</v>
      </c>
    </row>
    <row r="148" spans="1:9" x14ac:dyDescent="0.3">
      <c r="A148" s="33" t="s">
        <v>167</v>
      </c>
      <c r="B148" s="77">
        <v>5.3823088510355772E-4</v>
      </c>
      <c r="C148" s="9">
        <v>485962</v>
      </c>
      <c r="G148" s="9">
        <v>3049856</v>
      </c>
      <c r="H148" s="9">
        <v>485962</v>
      </c>
      <c r="I148" s="77">
        <f t="shared" si="2"/>
        <v>0.15933932618458052</v>
      </c>
    </row>
    <row r="149" spans="1:9" x14ac:dyDescent="0.3">
      <c r="A149" s="33" t="s">
        <v>168</v>
      </c>
      <c r="B149" s="77">
        <v>4.930762995598774E-4</v>
      </c>
      <c r="C149" s="9">
        <v>363171</v>
      </c>
      <c r="G149" s="9">
        <v>2793990</v>
      </c>
      <c r="H149" s="9">
        <v>363171</v>
      </c>
      <c r="I149" s="77">
        <f t="shared" si="2"/>
        <v>0.12998292764111538</v>
      </c>
    </row>
    <row r="150" spans="1:9" x14ac:dyDescent="0.3">
      <c r="A150" s="33" t="s">
        <v>169</v>
      </c>
      <c r="B150" s="77">
        <v>4.8367763868934442E-4</v>
      </c>
      <c r="C150" s="9">
        <v>357935</v>
      </c>
      <c r="G150" s="9">
        <v>2740733</v>
      </c>
      <c r="H150" s="9">
        <v>357935</v>
      </c>
      <c r="I150" s="77">
        <f t="shared" si="2"/>
        <v>0.13059827425728809</v>
      </c>
    </row>
    <row r="151" spans="1:9" x14ac:dyDescent="0.3">
      <c r="A151" s="33" t="s">
        <v>170</v>
      </c>
      <c r="B151" s="77">
        <v>5.172918327294335E-4</v>
      </c>
      <c r="C151" s="9">
        <v>384203</v>
      </c>
      <c r="G151" s="9">
        <v>2931206</v>
      </c>
      <c r="H151" s="9">
        <v>384203</v>
      </c>
      <c r="I151" s="77">
        <f t="shared" si="2"/>
        <v>0.1310733534251772</v>
      </c>
    </row>
    <row r="152" spans="1:9" x14ac:dyDescent="0.3">
      <c r="A152" s="33" t="s">
        <v>171</v>
      </c>
      <c r="B152" s="77">
        <v>5.1625343926825062E-4</v>
      </c>
      <c r="C152" s="9">
        <v>390036</v>
      </c>
      <c r="G152" s="9">
        <v>2925322</v>
      </c>
      <c r="H152" s="9">
        <v>390036</v>
      </c>
      <c r="I152" s="77">
        <f t="shared" si="2"/>
        <v>0.13333096322387758</v>
      </c>
    </row>
    <row r="153" spans="1:9" x14ac:dyDescent="0.3">
      <c r="A153" s="33" t="s">
        <v>172</v>
      </c>
      <c r="B153" s="77">
        <v>5.0712461245654649E-4</v>
      </c>
      <c r="C153" s="9">
        <v>391322</v>
      </c>
      <c r="G153" s="9">
        <v>2873594</v>
      </c>
      <c r="H153" s="9">
        <v>391322</v>
      </c>
      <c r="I153" s="77">
        <f t="shared" si="2"/>
        <v>0.1361785972548662</v>
      </c>
    </row>
    <row r="154" spans="1:9" x14ac:dyDescent="0.3">
      <c r="A154" s="33" t="s">
        <v>173</v>
      </c>
      <c r="B154" s="77">
        <v>5.1283912956507174E-4</v>
      </c>
      <c r="C154" s="9">
        <v>401675</v>
      </c>
      <c r="G154" s="9">
        <v>2905975</v>
      </c>
      <c r="H154" s="9">
        <v>401675</v>
      </c>
      <c r="I154" s="77">
        <f t="shared" si="2"/>
        <v>0.13822383193248394</v>
      </c>
    </row>
    <row r="155" spans="1:9" x14ac:dyDescent="0.3">
      <c r="A155" s="33" t="s">
        <v>174</v>
      </c>
      <c r="B155" s="77">
        <v>5.2681155714761631E-4</v>
      </c>
      <c r="C155" s="9">
        <v>421098</v>
      </c>
      <c r="G155" s="9">
        <v>2985149</v>
      </c>
      <c r="H155" s="9">
        <v>421098</v>
      </c>
      <c r="I155" s="77">
        <f t="shared" si="2"/>
        <v>0.14106431538258224</v>
      </c>
    </row>
    <row r="156" spans="1:9" x14ac:dyDescent="0.3">
      <c r="A156" s="33" t="s">
        <v>175</v>
      </c>
      <c r="B156" s="77">
        <v>5.1526710666210669E-4</v>
      </c>
      <c r="C156" s="9">
        <v>417966</v>
      </c>
      <c r="G156" s="9">
        <v>2919733</v>
      </c>
      <c r="H156" s="9">
        <v>417966</v>
      </c>
      <c r="I156" s="77">
        <f t="shared" si="2"/>
        <v>0.14315213069140226</v>
      </c>
    </row>
    <row r="157" spans="1:9" x14ac:dyDescent="0.3">
      <c r="A157" s="33" t="s">
        <v>176</v>
      </c>
      <c r="B157" s="77">
        <v>5.2270351449135947E-4</v>
      </c>
      <c r="C157" s="9">
        <v>441260</v>
      </c>
      <c r="G157" s="9">
        <v>2961871</v>
      </c>
      <c r="H157" s="9">
        <v>441260</v>
      </c>
      <c r="I157" s="77">
        <f t="shared" si="2"/>
        <v>0.14898015477378995</v>
      </c>
    </row>
    <row r="158" spans="1:9" x14ac:dyDescent="0.3">
      <c r="A158" s="33" t="s">
        <v>177</v>
      </c>
      <c r="B158" s="77">
        <v>7.6208056130259007E-4</v>
      </c>
      <c r="C158" s="9">
        <v>559353</v>
      </c>
      <c r="G158" s="9">
        <v>4318288</v>
      </c>
      <c r="H158" s="9">
        <v>559353</v>
      </c>
      <c r="I158" s="77">
        <f t="shared" si="2"/>
        <v>0.12953119384348613</v>
      </c>
    </row>
    <row r="159" spans="1:9" x14ac:dyDescent="0.3">
      <c r="A159" s="33" t="s">
        <v>178</v>
      </c>
      <c r="B159" s="77">
        <v>7.3738112689738415E-4</v>
      </c>
      <c r="C159" s="9">
        <v>547785</v>
      </c>
      <c r="G159" s="9">
        <v>4178330</v>
      </c>
      <c r="H159" s="9">
        <v>547785</v>
      </c>
      <c r="I159" s="77">
        <f t="shared" si="2"/>
        <v>0.13110142090260943</v>
      </c>
    </row>
    <row r="160" spans="1:9" x14ac:dyDescent="0.3">
      <c r="A160" s="33" t="s">
        <v>179</v>
      </c>
      <c r="B160" s="77">
        <v>7.5798893105148116E-4</v>
      </c>
      <c r="C160" s="9">
        <v>573684</v>
      </c>
      <c r="G160" s="9">
        <v>4295103</v>
      </c>
      <c r="H160" s="9">
        <v>573684</v>
      </c>
      <c r="I160" s="77">
        <f t="shared" si="2"/>
        <v>0.13356699478452555</v>
      </c>
    </row>
    <row r="161" spans="1:9" x14ac:dyDescent="0.3">
      <c r="A161" s="33" t="s">
        <v>180</v>
      </c>
      <c r="B161" s="77">
        <v>7.6826521440373789E-4</v>
      </c>
      <c r="C161" s="9">
        <v>590102</v>
      </c>
      <c r="G161" s="9">
        <v>4353333</v>
      </c>
      <c r="H161" s="9">
        <v>590102</v>
      </c>
      <c r="I161" s="77">
        <f t="shared" si="2"/>
        <v>0.13555177148175893</v>
      </c>
    </row>
    <row r="162" spans="1:9" x14ac:dyDescent="0.3">
      <c r="A162" s="33" t="s">
        <v>181</v>
      </c>
      <c r="B162" s="77">
        <v>7.7357559809518143E-4</v>
      </c>
      <c r="C162" s="9">
        <v>605152</v>
      </c>
      <c r="G162" s="9">
        <v>4383424</v>
      </c>
      <c r="H162" s="9">
        <v>605152</v>
      </c>
      <c r="I162" s="77">
        <f t="shared" si="2"/>
        <v>0.13805463491553635</v>
      </c>
    </row>
    <row r="163" spans="1:9" x14ac:dyDescent="0.3">
      <c r="A163" s="33" t="s">
        <v>182</v>
      </c>
      <c r="B163" s="77">
        <v>7.7499253573961333E-4</v>
      </c>
      <c r="C163" s="9">
        <v>621033</v>
      </c>
      <c r="G163" s="9">
        <v>4391453</v>
      </c>
      <c r="H163" s="9">
        <v>621033</v>
      </c>
      <c r="I163" s="77">
        <f t="shared" si="2"/>
        <v>0.14141856920704832</v>
      </c>
    </row>
    <row r="164" spans="1:9" x14ac:dyDescent="0.3">
      <c r="A164" s="33" t="s">
        <v>183</v>
      </c>
      <c r="B164" s="77">
        <v>8.4317743173270977E-4</v>
      </c>
      <c r="C164" s="9">
        <v>701286</v>
      </c>
      <c r="G164" s="9">
        <v>4777819</v>
      </c>
      <c r="H164" s="9">
        <v>701286</v>
      </c>
      <c r="I164" s="77">
        <f t="shared" si="2"/>
        <v>0.1467795242975927</v>
      </c>
    </row>
    <row r="165" spans="1:9" x14ac:dyDescent="0.3">
      <c r="A165" s="33" t="s">
        <v>184</v>
      </c>
      <c r="B165" s="77">
        <v>8.0691307545492814E-4</v>
      </c>
      <c r="C165" s="9">
        <v>687252</v>
      </c>
      <c r="G165" s="9">
        <v>4572329</v>
      </c>
      <c r="H165" s="9">
        <v>687252</v>
      </c>
      <c r="I165" s="77">
        <f t="shared" si="2"/>
        <v>0.15030676926354161</v>
      </c>
    </row>
    <row r="166" spans="1:9" x14ac:dyDescent="0.3">
      <c r="A166" s="33" t="s">
        <v>185</v>
      </c>
      <c r="B166" s="77">
        <v>7.9443505912821233E-4</v>
      </c>
      <c r="C166" s="9">
        <v>694537</v>
      </c>
      <c r="G166" s="9">
        <v>4501623</v>
      </c>
      <c r="H166" s="9">
        <v>694537</v>
      </c>
      <c r="I166" s="77">
        <f t="shared" si="2"/>
        <v>0.1542859097707649</v>
      </c>
    </row>
    <row r="167" spans="1:9" x14ac:dyDescent="0.3">
      <c r="A167" s="33" t="s">
        <v>186</v>
      </c>
      <c r="B167" s="77">
        <v>7.8304361461327464E-4</v>
      </c>
      <c r="C167" s="9">
        <v>538365</v>
      </c>
      <c r="G167" s="9">
        <v>4437074</v>
      </c>
      <c r="H167" s="9">
        <v>538365</v>
      </c>
      <c r="I167" s="77">
        <f t="shared" si="2"/>
        <v>0.12133333814130663</v>
      </c>
    </row>
    <row r="168" spans="1:9" x14ac:dyDescent="0.3">
      <c r="A168" s="33" t="s">
        <v>187</v>
      </c>
      <c r="B168" s="77">
        <v>7.9253757332015009E-4</v>
      </c>
      <c r="C168" s="9">
        <v>547496</v>
      </c>
      <c r="G168" s="9">
        <v>4490871</v>
      </c>
      <c r="H168" s="9">
        <v>547496</v>
      </c>
      <c r="I168" s="77">
        <f t="shared" si="2"/>
        <v>0.12191309881757904</v>
      </c>
    </row>
    <row r="169" spans="1:9" x14ac:dyDescent="0.3">
      <c r="A169" s="33" t="s">
        <v>188</v>
      </c>
      <c r="B169" s="77">
        <v>8.0111084904147293E-4</v>
      </c>
      <c r="C169" s="9">
        <v>558878</v>
      </c>
      <c r="G169" s="9">
        <v>4539451</v>
      </c>
      <c r="H169" s="9">
        <v>558878</v>
      </c>
      <c r="I169" s="77">
        <f t="shared" si="2"/>
        <v>0.12311576884517533</v>
      </c>
    </row>
    <row r="170" spans="1:9" x14ac:dyDescent="0.3">
      <c r="A170" s="33" t="s">
        <v>189</v>
      </c>
      <c r="B170" s="77">
        <v>8.3341293305710679E-4</v>
      </c>
      <c r="C170" s="9">
        <v>589849</v>
      </c>
      <c r="G170" s="9">
        <v>4722489</v>
      </c>
      <c r="H170" s="9">
        <v>589849</v>
      </c>
      <c r="I170" s="77">
        <f t="shared" si="2"/>
        <v>0.12490214376359585</v>
      </c>
    </row>
    <row r="171" spans="1:9" x14ac:dyDescent="0.3">
      <c r="A171" s="33" t="s">
        <v>190</v>
      </c>
      <c r="B171" s="77">
        <v>7.892127376966482E-4</v>
      </c>
      <c r="C171" s="9">
        <v>569220</v>
      </c>
      <c r="G171" s="9">
        <v>4472031</v>
      </c>
      <c r="H171" s="9">
        <v>569220</v>
      </c>
      <c r="I171" s="77">
        <f t="shared" si="2"/>
        <v>0.12728444860959148</v>
      </c>
    </row>
    <row r="172" spans="1:9" x14ac:dyDescent="0.3">
      <c r="A172" s="33" t="s">
        <v>191</v>
      </c>
      <c r="B172" s="77">
        <v>8.3200146621439084E-4</v>
      </c>
      <c r="C172" s="9">
        <v>624208</v>
      </c>
      <c r="G172" s="9">
        <v>4714491</v>
      </c>
      <c r="H172" s="9">
        <v>624208</v>
      </c>
      <c r="I172" s="77">
        <f t="shared" si="2"/>
        <v>0.13240199207083012</v>
      </c>
    </row>
    <row r="173" spans="1:9" x14ac:dyDescent="0.3">
      <c r="A173" s="33" t="s">
        <v>192</v>
      </c>
      <c r="B173" s="77">
        <v>8.0699037258885023E-4</v>
      </c>
      <c r="C173" s="9">
        <v>613660</v>
      </c>
      <c r="G173" s="9">
        <v>4572767</v>
      </c>
      <c r="H173" s="9">
        <v>613660</v>
      </c>
      <c r="I173" s="77">
        <f t="shared" si="2"/>
        <v>0.13419883409760436</v>
      </c>
    </row>
    <row r="174" spans="1:9" x14ac:dyDescent="0.3">
      <c r="A174" s="33" t="s">
        <v>193</v>
      </c>
      <c r="B174" s="77">
        <v>8.7474554593103238E-4</v>
      </c>
      <c r="C174" s="9">
        <v>718110</v>
      </c>
      <c r="G174" s="9">
        <v>4956698</v>
      </c>
      <c r="H174" s="9">
        <v>718110</v>
      </c>
      <c r="I174" s="77">
        <f t="shared" si="2"/>
        <v>0.14487669008682796</v>
      </c>
    </row>
    <row r="175" spans="1:9" x14ac:dyDescent="0.3">
      <c r="A175" s="33" t="s">
        <v>194</v>
      </c>
      <c r="B175" s="77">
        <v>7.8432484107965599E-4</v>
      </c>
      <c r="C175" s="9">
        <v>625132</v>
      </c>
      <c r="G175" s="9">
        <v>4444334</v>
      </c>
      <c r="H175" s="9">
        <v>625132</v>
      </c>
      <c r="I175" s="77">
        <f t="shared" si="2"/>
        <v>0.14065819535615459</v>
      </c>
    </row>
    <row r="176" spans="1:9" x14ac:dyDescent="0.3">
      <c r="A176" s="33" t="s">
        <v>195</v>
      </c>
      <c r="B176" s="77">
        <v>2.3231141815633962E-4</v>
      </c>
      <c r="C176" s="9">
        <v>197787</v>
      </c>
      <c r="G176" s="9">
        <v>1316380</v>
      </c>
      <c r="H176" s="9">
        <v>197787</v>
      </c>
      <c r="I176" s="77">
        <f t="shared" si="2"/>
        <v>0.15025068749145384</v>
      </c>
    </row>
    <row r="177" spans="1:9" x14ac:dyDescent="0.3">
      <c r="A177" s="33" t="s">
        <v>196</v>
      </c>
      <c r="B177" s="77">
        <v>2.3430296645842133E-4</v>
      </c>
      <c r="C177" s="9">
        <v>203417</v>
      </c>
      <c r="G177" s="9">
        <v>1327665</v>
      </c>
      <c r="H177" s="9">
        <v>203417</v>
      </c>
      <c r="I177" s="77">
        <f t="shared" si="2"/>
        <v>0.15321410144878414</v>
      </c>
    </row>
    <row r="178" spans="1:9" x14ac:dyDescent="0.3">
      <c r="A178" s="33" t="s">
        <v>197</v>
      </c>
      <c r="B178" s="77">
        <v>2.5020641056922271E-4</v>
      </c>
      <c r="C178" s="9">
        <v>219814</v>
      </c>
      <c r="G178" s="9">
        <v>1417781</v>
      </c>
      <c r="H178" s="9">
        <v>219814</v>
      </c>
      <c r="I178" s="77">
        <f t="shared" si="2"/>
        <v>0.1550408702049188</v>
      </c>
    </row>
    <row r="179" spans="1:9" x14ac:dyDescent="0.3">
      <c r="A179" s="33" t="s">
        <v>198</v>
      </c>
      <c r="B179" s="77">
        <v>2.314770326559194E-4</v>
      </c>
      <c r="C179" s="9">
        <v>209726</v>
      </c>
      <c r="G179" s="9">
        <v>1311652</v>
      </c>
      <c r="H179" s="9">
        <v>209726</v>
      </c>
      <c r="I179" s="77">
        <f t="shared" si="2"/>
        <v>0.1598945451994889</v>
      </c>
    </row>
    <row r="180" spans="1:9" x14ac:dyDescent="0.3">
      <c r="A180" s="33" t="s">
        <v>199</v>
      </c>
      <c r="B180" s="77">
        <v>2.3441855920435518E-4</v>
      </c>
      <c r="C180" s="9">
        <v>220400</v>
      </c>
      <c r="G180" s="9">
        <v>1328320</v>
      </c>
      <c r="H180" s="9">
        <v>220400</v>
      </c>
      <c r="I180" s="77">
        <f t="shared" si="2"/>
        <v>0.16592387376535775</v>
      </c>
    </row>
    <row r="181" spans="1:9" x14ac:dyDescent="0.3">
      <c r="A181" s="33" t="s">
        <v>200</v>
      </c>
      <c r="B181" s="77">
        <v>2.3754803426335514E-4</v>
      </c>
      <c r="C181" s="9">
        <v>230562</v>
      </c>
      <c r="G181" s="9">
        <v>1346053</v>
      </c>
      <c r="H181" s="9">
        <v>230562</v>
      </c>
      <c r="I181" s="77">
        <f t="shared" si="2"/>
        <v>0.17128746044917995</v>
      </c>
    </row>
    <row r="182" spans="1:9" x14ac:dyDescent="0.3">
      <c r="A182" s="33" t="s">
        <v>201</v>
      </c>
      <c r="B182" s="77">
        <v>2.3533041831617229E-4</v>
      </c>
      <c r="C182" s="9">
        <v>234862</v>
      </c>
      <c r="G182" s="9">
        <v>1333487</v>
      </c>
      <c r="H182" s="9">
        <v>234862</v>
      </c>
      <c r="I182" s="77">
        <f t="shared" si="2"/>
        <v>0.17612620145528227</v>
      </c>
    </row>
    <row r="183" spans="1:9" x14ac:dyDescent="0.3">
      <c r="A183" s="33" t="s">
        <v>202</v>
      </c>
      <c r="B183" s="77">
        <v>2.3988600784828897E-4</v>
      </c>
      <c r="C183" s="9">
        <v>243907</v>
      </c>
      <c r="G183" s="9">
        <v>1359301</v>
      </c>
      <c r="H183" s="9">
        <v>243907</v>
      </c>
      <c r="I183" s="77">
        <f t="shared" si="2"/>
        <v>0.17943560697740971</v>
      </c>
    </row>
    <row r="184" spans="1:9" x14ac:dyDescent="0.3">
      <c r="A184" s="33" t="s">
        <v>203</v>
      </c>
      <c r="B184" s="77">
        <v>2.4104952383903992E-4</v>
      </c>
      <c r="C184" s="9">
        <v>255178</v>
      </c>
      <c r="G184" s="9">
        <v>1365894</v>
      </c>
      <c r="H184" s="9">
        <v>255178</v>
      </c>
      <c r="I184" s="77">
        <f t="shared" si="2"/>
        <v>0.18682123210146614</v>
      </c>
    </row>
    <row r="185" spans="1:9" x14ac:dyDescent="0.3">
      <c r="A185" s="33" t="s">
        <v>204</v>
      </c>
      <c r="B185" s="77">
        <v>9.9487729251437722E-4</v>
      </c>
      <c r="C185" s="9">
        <v>663112</v>
      </c>
      <c r="G185" s="9">
        <v>5637418</v>
      </c>
      <c r="H185" s="9">
        <v>663112</v>
      </c>
      <c r="I185" s="77">
        <f t="shared" si="2"/>
        <v>0.11762689940678517</v>
      </c>
    </row>
    <row r="186" spans="1:9" x14ac:dyDescent="0.3">
      <c r="A186" s="33" t="s">
        <v>205</v>
      </c>
      <c r="B186" s="77">
        <v>1.0110659242243069E-3</v>
      </c>
      <c r="C186" s="9">
        <v>680713</v>
      </c>
      <c r="G186" s="9">
        <v>5729150</v>
      </c>
      <c r="H186" s="9">
        <v>680713</v>
      </c>
      <c r="I186" s="77">
        <f t="shared" si="2"/>
        <v>0.11881570564568915</v>
      </c>
    </row>
    <row r="187" spans="1:9" x14ac:dyDescent="0.3">
      <c r="A187" s="33" t="s">
        <v>206</v>
      </c>
      <c r="B187" s="77">
        <v>1.0148721903988128E-3</v>
      </c>
      <c r="C187" s="9">
        <v>698138</v>
      </c>
      <c r="G187" s="9">
        <v>5750718</v>
      </c>
      <c r="H187" s="9">
        <v>698138</v>
      </c>
      <c r="I187" s="77">
        <f t="shared" si="2"/>
        <v>0.12140014516448207</v>
      </c>
    </row>
    <row r="188" spans="1:9" x14ac:dyDescent="0.3">
      <c r="A188" s="33" t="s">
        <v>207</v>
      </c>
      <c r="B188" s="77">
        <v>1.0210097240142134E-3</v>
      </c>
      <c r="C188" s="9">
        <v>716288</v>
      </c>
      <c r="G188" s="9">
        <v>5785496</v>
      </c>
      <c r="H188" s="9">
        <v>716288</v>
      </c>
      <c r="I188" s="77">
        <f t="shared" si="2"/>
        <v>0.12380753525713266</v>
      </c>
    </row>
    <row r="189" spans="1:9" x14ac:dyDescent="0.3">
      <c r="A189" s="33" t="s">
        <v>208</v>
      </c>
      <c r="B189" s="77">
        <v>1.0238661884198399E-3</v>
      </c>
      <c r="C189" s="9">
        <v>734079</v>
      </c>
      <c r="G189" s="9">
        <v>5801682</v>
      </c>
      <c r="H189" s="9">
        <v>734079</v>
      </c>
      <c r="I189" s="77">
        <f t="shared" si="2"/>
        <v>0.12652865151864581</v>
      </c>
    </row>
    <row r="190" spans="1:9" x14ac:dyDescent="0.3">
      <c r="A190" s="33" t="s">
        <v>209</v>
      </c>
      <c r="B190" s="77">
        <v>1.0454190294509993E-3</v>
      </c>
      <c r="C190" s="9">
        <v>769136</v>
      </c>
      <c r="G190" s="9">
        <v>5923810</v>
      </c>
      <c r="H190" s="9">
        <v>769136</v>
      </c>
      <c r="I190" s="77">
        <f t="shared" si="2"/>
        <v>0.12983806030240672</v>
      </c>
    </row>
    <row r="191" spans="1:9" x14ac:dyDescent="0.3">
      <c r="A191" s="33" t="s">
        <v>210</v>
      </c>
      <c r="B191" s="77">
        <v>1.0500617988556218E-3</v>
      </c>
      <c r="C191" s="9">
        <v>790926</v>
      </c>
      <c r="G191" s="9">
        <v>5950118</v>
      </c>
      <c r="H191" s="9">
        <v>790926</v>
      </c>
      <c r="I191" s="77">
        <f t="shared" si="2"/>
        <v>0.13292610331425361</v>
      </c>
    </row>
    <row r="192" spans="1:9" x14ac:dyDescent="0.3">
      <c r="A192" s="33" t="s">
        <v>211</v>
      </c>
      <c r="B192" s="77">
        <v>1.0420666633414429E-3</v>
      </c>
      <c r="C192" s="9">
        <v>808815</v>
      </c>
      <c r="G192" s="9">
        <v>5904814</v>
      </c>
      <c r="H192" s="9">
        <v>808815</v>
      </c>
      <c r="I192" s="77">
        <f t="shared" si="2"/>
        <v>0.13697552539334854</v>
      </c>
    </row>
    <row r="193" spans="1:9" x14ac:dyDescent="0.3">
      <c r="A193" s="33" t="s">
        <v>212</v>
      </c>
      <c r="B193" s="77">
        <v>1.0449596585843338E-3</v>
      </c>
      <c r="C193" s="9">
        <v>836474</v>
      </c>
      <c r="G193" s="9">
        <v>5921207</v>
      </c>
      <c r="H193" s="9">
        <v>836474</v>
      </c>
      <c r="I193" s="77">
        <f t="shared" si="2"/>
        <v>0.14126748144423931</v>
      </c>
    </row>
    <row r="194" spans="1:9" x14ac:dyDescent="0.3">
      <c r="A194" s="33" t="s">
        <v>213</v>
      </c>
      <c r="B194" s="77">
        <v>1.1490758978604375E-3</v>
      </c>
      <c r="C194" s="9">
        <v>869001</v>
      </c>
      <c r="G194" s="9">
        <v>6511176</v>
      </c>
      <c r="H194" s="9">
        <v>869001</v>
      </c>
      <c r="I194" s="77">
        <f t="shared" si="2"/>
        <v>0.13346298733132078</v>
      </c>
    </row>
    <row r="195" spans="1:9" x14ac:dyDescent="0.3">
      <c r="A195" s="33" t="s">
        <v>214</v>
      </c>
      <c r="B195" s="77">
        <v>1.1458278299384338E-3</v>
      </c>
      <c r="C195" s="9">
        <v>877122</v>
      </c>
      <c r="G195" s="9">
        <v>6492771</v>
      </c>
      <c r="H195" s="9">
        <v>877122</v>
      </c>
      <c r="I195" s="77">
        <f t="shared" si="2"/>
        <v>0.13509208934059125</v>
      </c>
    </row>
    <row r="196" spans="1:9" x14ac:dyDescent="0.3">
      <c r="A196" s="33" t="s">
        <v>215</v>
      </c>
      <c r="B196" s="77">
        <v>1.1510852703874648E-3</v>
      </c>
      <c r="C196" s="9">
        <v>897017</v>
      </c>
      <c r="G196" s="9">
        <v>6522562</v>
      </c>
      <c r="H196" s="9">
        <v>897017</v>
      </c>
      <c r="I196" s="77">
        <f t="shared" si="2"/>
        <v>0.13752525464687035</v>
      </c>
    </row>
    <row r="197" spans="1:9" x14ac:dyDescent="0.3">
      <c r="A197" s="33" t="s">
        <v>216</v>
      </c>
      <c r="B197" s="77">
        <v>1.1568146116038656E-3</v>
      </c>
      <c r="C197" s="9">
        <v>911506</v>
      </c>
      <c r="G197" s="9">
        <v>6555027</v>
      </c>
      <c r="H197" s="9">
        <v>911506</v>
      </c>
      <c r="I197" s="77">
        <f t="shared" ref="I197:I260" si="3">H197/G197</f>
        <v>0.13905449969923847</v>
      </c>
    </row>
    <row r="198" spans="1:9" x14ac:dyDescent="0.3">
      <c r="A198" s="33" t="s">
        <v>217</v>
      </c>
      <c r="B198" s="77">
        <v>1.1674429675181651E-3</v>
      </c>
      <c r="C198" s="9">
        <v>937471</v>
      </c>
      <c r="G198" s="9">
        <v>6615252</v>
      </c>
      <c r="H198" s="9">
        <v>937471</v>
      </c>
      <c r="I198" s="77">
        <f t="shared" si="3"/>
        <v>0.14171357342093696</v>
      </c>
    </row>
    <row r="199" spans="1:9" x14ac:dyDescent="0.3">
      <c r="A199" s="33" t="s">
        <v>218</v>
      </c>
      <c r="B199" s="77">
        <v>1.176666209778838E-3</v>
      </c>
      <c r="C199" s="9">
        <v>962391</v>
      </c>
      <c r="G199" s="9">
        <v>6667515</v>
      </c>
      <c r="H199" s="9">
        <v>962391</v>
      </c>
      <c r="I199" s="77">
        <f t="shared" si="3"/>
        <v>0.14434028269902655</v>
      </c>
    </row>
    <row r="200" spans="1:9" x14ac:dyDescent="0.3">
      <c r="A200" s="33" t="s">
        <v>219</v>
      </c>
      <c r="B200" s="77">
        <v>1.180376295729628E-3</v>
      </c>
      <c r="C200" s="9">
        <v>980269</v>
      </c>
      <c r="G200" s="9">
        <v>6688538</v>
      </c>
      <c r="H200" s="9">
        <v>980269</v>
      </c>
      <c r="I200" s="77">
        <f t="shared" si="3"/>
        <v>0.1465595321428988</v>
      </c>
    </row>
    <row r="201" spans="1:9" x14ac:dyDescent="0.3">
      <c r="A201" s="33" t="s">
        <v>220</v>
      </c>
      <c r="B201" s="77">
        <v>1.1897971927619742E-3</v>
      </c>
      <c r="C201" s="9">
        <v>1016594</v>
      </c>
      <c r="G201" s="9">
        <v>6741921</v>
      </c>
      <c r="H201" s="9">
        <v>1016594</v>
      </c>
      <c r="I201" s="77">
        <f t="shared" si="3"/>
        <v>0.1507869937959819</v>
      </c>
    </row>
    <row r="202" spans="1:9" x14ac:dyDescent="0.3">
      <c r="A202" s="33" t="s">
        <v>221</v>
      </c>
      <c r="B202" s="77">
        <v>1.1987994852243125E-3</v>
      </c>
      <c r="C202" s="9">
        <v>1049218</v>
      </c>
      <c r="G202" s="9">
        <v>6792932</v>
      </c>
      <c r="H202" s="9">
        <v>1049218</v>
      </c>
      <c r="I202" s="77">
        <f t="shared" si="3"/>
        <v>0.15445730945046998</v>
      </c>
    </row>
    <row r="203" spans="1:9" x14ac:dyDescent="0.3">
      <c r="A203" s="33" t="s">
        <v>222</v>
      </c>
      <c r="B203" s="77">
        <v>1.7705002057936481E-3</v>
      </c>
      <c r="C203" s="9">
        <v>1286359</v>
      </c>
      <c r="G203" s="9">
        <v>10032443</v>
      </c>
      <c r="H203" s="9">
        <v>1286359</v>
      </c>
      <c r="I203" s="77">
        <f t="shared" si="3"/>
        <v>0.12821991612611205</v>
      </c>
    </row>
    <row r="204" spans="1:9" x14ac:dyDescent="0.3">
      <c r="A204" s="33" t="s">
        <v>223</v>
      </c>
      <c r="B204" s="77">
        <v>1.771272471222971E-3</v>
      </c>
      <c r="C204" s="9">
        <v>1325666</v>
      </c>
      <c r="G204" s="9">
        <v>10036819</v>
      </c>
      <c r="H204" s="9">
        <v>1325666</v>
      </c>
      <c r="I204" s="77">
        <f t="shared" si="3"/>
        <v>0.13208029356711523</v>
      </c>
    </row>
    <row r="205" spans="1:9" x14ac:dyDescent="0.3">
      <c r="A205" s="33" t="s">
        <v>224</v>
      </c>
      <c r="B205" s="77">
        <v>1.7705197947933406E-3</v>
      </c>
      <c r="C205" s="9">
        <v>1356063</v>
      </c>
      <c r="G205" s="9">
        <v>10032554</v>
      </c>
      <c r="H205" s="9">
        <v>1356063</v>
      </c>
      <c r="I205" s="77">
        <f t="shared" si="3"/>
        <v>0.13516627969308712</v>
      </c>
    </row>
    <row r="206" spans="1:9" x14ac:dyDescent="0.3">
      <c r="A206" s="33" t="s">
        <v>225</v>
      </c>
      <c r="B206" s="77">
        <v>1.7585057377476326E-3</v>
      </c>
      <c r="C206" s="9">
        <v>1377239</v>
      </c>
      <c r="G206" s="9">
        <v>9964477</v>
      </c>
      <c r="H206" s="9">
        <v>1377239</v>
      </c>
      <c r="I206" s="77">
        <f t="shared" si="3"/>
        <v>0.13821488072078444</v>
      </c>
    </row>
    <row r="207" spans="1:9" x14ac:dyDescent="0.3">
      <c r="A207" s="33" t="s">
        <v>226</v>
      </c>
      <c r="B207" s="77">
        <v>1.7652884730105665E-3</v>
      </c>
      <c r="C207" s="9">
        <v>1416947</v>
      </c>
      <c r="G207" s="9">
        <v>10002911</v>
      </c>
      <c r="H207" s="9">
        <v>1416947</v>
      </c>
      <c r="I207" s="77">
        <f t="shared" si="3"/>
        <v>0.14165346467643269</v>
      </c>
    </row>
    <row r="208" spans="1:9" x14ac:dyDescent="0.3">
      <c r="A208" s="33" t="s">
        <v>227</v>
      </c>
      <c r="B208" s="77">
        <v>1.8018388992748499E-3</v>
      </c>
      <c r="C208" s="9">
        <v>1481842</v>
      </c>
      <c r="G208" s="9">
        <v>10210022</v>
      </c>
      <c r="H208" s="9">
        <v>1481842</v>
      </c>
      <c r="I208" s="77">
        <f t="shared" si="3"/>
        <v>0.14513602419270008</v>
      </c>
    </row>
    <row r="209" spans="1:9" x14ac:dyDescent="0.3">
      <c r="A209" s="33" t="s">
        <v>228</v>
      </c>
      <c r="B209" s="77">
        <v>1.7353938947049015E-3</v>
      </c>
      <c r="C209" s="9">
        <v>1468338</v>
      </c>
      <c r="G209" s="9">
        <v>9833515</v>
      </c>
      <c r="H209" s="9">
        <v>1468338</v>
      </c>
      <c r="I209" s="77">
        <f t="shared" si="3"/>
        <v>0.14931974985546878</v>
      </c>
    </row>
    <row r="210" spans="1:9" x14ac:dyDescent="0.3">
      <c r="A210" s="33" t="s">
        <v>229</v>
      </c>
      <c r="B210" s="77">
        <v>1.7715278341288738E-3</v>
      </c>
      <c r="C210" s="9">
        <v>1531811</v>
      </c>
      <c r="G210" s="9">
        <v>10038266</v>
      </c>
      <c r="H210" s="9">
        <v>1531811</v>
      </c>
      <c r="I210" s="77">
        <f t="shared" si="3"/>
        <v>0.1525971716629147</v>
      </c>
    </row>
    <row r="211" spans="1:9" x14ac:dyDescent="0.3">
      <c r="A211" s="33" t="s">
        <v>230</v>
      </c>
      <c r="B211" s="77">
        <v>1.7357796744646135E-3</v>
      </c>
      <c r="C211" s="9">
        <v>1544991</v>
      </c>
      <c r="G211" s="9">
        <v>9835701</v>
      </c>
      <c r="H211" s="9">
        <v>1544991</v>
      </c>
      <c r="I211" s="77">
        <f t="shared" si="3"/>
        <v>0.15707990716675913</v>
      </c>
    </row>
    <row r="212" spans="1:9" x14ac:dyDescent="0.3">
      <c r="A212" s="33" t="s">
        <v>231</v>
      </c>
      <c r="B212" s="77">
        <v>9.1379895221910192E-4</v>
      </c>
      <c r="C212" s="9">
        <v>641680</v>
      </c>
      <c r="G212" s="9">
        <v>5177992</v>
      </c>
      <c r="H212" s="9">
        <v>641680</v>
      </c>
      <c r="I212" s="77">
        <f t="shared" si="3"/>
        <v>0.12392448655772353</v>
      </c>
    </row>
    <row r="213" spans="1:9" x14ac:dyDescent="0.3">
      <c r="A213" s="33" t="s">
        <v>232</v>
      </c>
      <c r="B213" s="77">
        <v>9.3412139229659581E-4</v>
      </c>
      <c r="C213" s="9">
        <v>664166</v>
      </c>
      <c r="G213" s="9">
        <v>5293148</v>
      </c>
      <c r="H213" s="9">
        <v>664166</v>
      </c>
      <c r="I213" s="77">
        <f t="shared" si="3"/>
        <v>0.12547655950674344</v>
      </c>
    </row>
    <row r="214" spans="1:9" x14ac:dyDescent="0.3">
      <c r="A214" s="33" t="s">
        <v>233</v>
      </c>
      <c r="B214" s="77">
        <v>9.1347158650351829E-4</v>
      </c>
      <c r="C214" s="9">
        <v>651830</v>
      </c>
      <c r="G214" s="9">
        <v>5176137</v>
      </c>
      <c r="H214" s="9">
        <v>651830</v>
      </c>
      <c r="I214" s="77">
        <f t="shared" si="3"/>
        <v>0.12592981986373236</v>
      </c>
    </row>
    <row r="215" spans="1:9" x14ac:dyDescent="0.3">
      <c r="A215" s="33" t="s">
        <v>234</v>
      </c>
      <c r="B215" s="77">
        <v>9.019333127296235E-4</v>
      </c>
      <c r="C215" s="9">
        <v>646558</v>
      </c>
      <c r="G215" s="9">
        <v>5110756</v>
      </c>
      <c r="H215" s="9">
        <v>646558</v>
      </c>
      <c r="I215" s="77">
        <f t="shared" si="3"/>
        <v>0.12650926790478748</v>
      </c>
    </row>
    <row r="216" spans="1:9" x14ac:dyDescent="0.3">
      <c r="A216" s="33" t="s">
        <v>235</v>
      </c>
      <c r="B216" s="77">
        <v>1.0097726972896454E-3</v>
      </c>
      <c r="C216" s="9">
        <v>795152</v>
      </c>
      <c r="G216" s="9">
        <v>5721822</v>
      </c>
      <c r="H216" s="9">
        <v>795152</v>
      </c>
      <c r="I216" s="77">
        <f t="shared" si="3"/>
        <v>0.13896832162901956</v>
      </c>
    </row>
    <row r="217" spans="1:9" x14ac:dyDescent="0.3">
      <c r="A217" s="33" t="s">
        <v>236</v>
      </c>
      <c r="B217" s="77">
        <v>9.4972253049322212E-4</v>
      </c>
      <c r="C217" s="9">
        <v>719643</v>
      </c>
      <c r="G217" s="9">
        <v>5381551</v>
      </c>
      <c r="H217" s="9">
        <v>719643</v>
      </c>
      <c r="I217" s="77">
        <f t="shared" si="3"/>
        <v>0.13372408809281933</v>
      </c>
    </row>
    <row r="218" spans="1:9" x14ac:dyDescent="0.3">
      <c r="A218" s="33" t="s">
        <v>237</v>
      </c>
      <c r="B218" s="77">
        <v>9.6249597011259936E-4</v>
      </c>
      <c r="C218" s="9">
        <v>754885</v>
      </c>
      <c r="G218" s="9">
        <v>5453931</v>
      </c>
      <c r="H218" s="9">
        <v>754885</v>
      </c>
      <c r="I218" s="77">
        <f t="shared" si="3"/>
        <v>0.13841117535223676</v>
      </c>
    </row>
    <row r="219" spans="1:9" x14ac:dyDescent="0.3">
      <c r="A219" s="33" t="s">
        <v>238</v>
      </c>
      <c r="B219" s="77">
        <v>9.6171893979145936E-4</v>
      </c>
      <c r="C219" s="9">
        <v>775641</v>
      </c>
      <c r="G219" s="9">
        <v>5449528</v>
      </c>
      <c r="H219" s="9">
        <v>775641</v>
      </c>
      <c r="I219" s="77">
        <f t="shared" si="3"/>
        <v>0.14233177625658588</v>
      </c>
    </row>
    <row r="220" spans="1:9" x14ac:dyDescent="0.3">
      <c r="A220" s="33" t="s">
        <v>239</v>
      </c>
      <c r="B220" s="77">
        <v>9.3783465484193038E-4</v>
      </c>
      <c r="C220" s="9">
        <v>773934</v>
      </c>
      <c r="G220" s="9">
        <v>5314189</v>
      </c>
      <c r="H220" s="9">
        <v>773934</v>
      </c>
      <c r="I220" s="77">
        <f t="shared" si="3"/>
        <v>0.14563539234302733</v>
      </c>
    </row>
    <row r="221" spans="1:9" x14ac:dyDescent="0.3">
      <c r="A221" s="33" t="s">
        <v>240</v>
      </c>
      <c r="B221" s="77">
        <v>5.2727428108630104E-4</v>
      </c>
      <c r="C221" s="9">
        <v>374946</v>
      </c>
      <c r="G221" s="9">
        <v>2987771</v>
      </c>
      <c r="H221" s="9">
        <v>374946</v>
      </c>
      <c r="I221" s="77">
        <f t="shared" si="3"/>
        <v>0.12549355355547664</v>
      </c>
    </row>
    <row r="222" spans="1:9" x14ac:dyDescent="0.3">
      <c r="A222" s="33" t="s">
        <v>241</v>
      </c>
      <c r="B222" s="77">
        <v>4.9945013651391229E-4</v>
      </c>
      <c r="C222" s="9">
        <v>352262</v>
      </c>
      <c r="G222" s="9">
        <v>2830107</v>
      </c>
      <c r="H222" s="9">
        <v>352262</v>
      </c>
      <c r="I222" s="77">
        <f t="shared" si="3"/>
        <v>0.12446949885640367</v>
      </c>
    </row>
    <row r="223" spans="1:9" x14ac:dyDescent="0.3">
      <c r="A223" s="33" t="s">
        <v>242</v>
      </c>
      <c r="B223" s="77">
        <v>5.269859168926279E-4</v>
      </c>
      <c r="C223" s="9">
        <v>382021</v>
      </c>
      <c r="G223" s="9">
        <v>2986137</v>
      </c>
      <c r="H223" s="9">
        <v>382021</v>
      </c>
      <c r="I223" s="77">
        <f t="shared" si="3"/>
        <v>0.12793150481709312</v>
      </c>
    </row>
    <row r="224" spans="1:9" x14ac:dyDescent="0.3">
      <c r="A224" s="33" t="s">
        <v>243</v>
      </c>
      <c r="B224" s="77">
        <v>5.2857686132712204E-4</v>
      </c>
      <c r="C224" s="9">
        <v>389991</v>
      </c>
      <c r="G224" s="9">
        <v>2995152</v>
      </c>
      <c r="H224" s="9">
        <v>389991</v>
      </c>
      <c r="I224" s="77">
        <f t="shared" si="3"/>
        <v>0.13020741518293563</v>
      </c>
    </row>
    <row r="225" spans="1:9" x14ac:dyDescent="0.3">
      <c r="A225" s="33" t="s">
        <v>244</v>
      </c>
      <c r="B225" s="77">
        <v>5.3876914140141773E-4</v>
      </c>
      <c r="C225" s="9">
        <v>408411</v>
      </c>
      <c r="G225" s="9">
        <v>3052906</v>
      </c>
      <c r="H225" s="9">
        <v>408411</v>
      </c>
      <c r="I225" s="77">
        <f t="shared" si="3"/>
        <v>0.13377778418333222</v>
      </c>
    </row>
    <row r="226" spans="1:9" x14ac:dyDescent="0.3">
      <c r="A226" s="33" t="s">
        <v>245</v>
      </c>
      <c r="B226" s="77">
        <v>5.3438191138017262E-4</v>
      </c>
      <c r="C226" s="9">
        <v>423467</v>
      </c>
      <c r="G226" s="9">
        <v>3028046</v>
      </c>
      <c r="H226" s="9">
        <v>423467</v>
      </c>
      <c r="I226" s="77">
        <f t="shared" si="3"/>
        <v>0.13984827178979448</v>
      </c>
    </row>
    <row r="227" spans="1:9" x14ac:dyDescent="0.3">
      <c r="A227" s="33" t="s">
        <v>246</v>
      </c>
      <c r="B227" s="77">
        <v>5.1772879095681097E-4</v>
      </c>
      <c r="C227" s="9">
        <v>408646</v>
      </c>
      <c r="G227" s="9">
        <v>2933682</v>
      </c>
      <c r="H227" s="9">
        <v>408646</v>
      </c>
      <c r="I227" s="77">
        <f t="shared" si="3"/>
        <v>0.13929457930341463</v>
      </c>
    </row>
    <row r="228" spans="1:9" x14ac:dyDescent="0.3">
      <c r="A228" s="33" t="s">
        <v>247</v>
      </c>
      <c r="B228" s="77">
        <v>5.3683953669295852E-4</v>
      </c>
      <c r="C228" s="9">
        <v>438891</v>
      </c>
      <c r="G228" s="9">
        <v>3041972</v>
      </c>
      <c r="H228" s="9">
        <v>438891</v>
      </c>
      <c r="I228" s="77">
        <f t="shared" si="3"/>
        <v>0.14427844832233827</v>
      </c>
    </row>
    <row r="229" spans="1:9" x14ac:dyDescent="0.3">
      <c r="A229" s="33" t="s">
        <v>248</v>
      </c>
      <c r="B229" s="77">
        <v>4.7284545129175701E-4</v>
      </c>
      <c r="C229" s="9">
        <v>405335</v>
      </c>
      <c r="G229" s="9">
        <v>2679353</v>
      </c>
      <c r="H229" s="9">
        <v>405335</v>
      </c>
      <c r="I229" s="77">
        <f t="shared" si="3"/>
        <v>0.15128092490985698</v>
      </c>
    </row>
    <row r="230" spans="1:9" x14ac:dyDescent="0.3">
      <c r="A230" s="33" t="s">
        <v>249</v>
      </c>
      <c r="B230" s="77">
        <v>1.0208789542054547E-3</v>
      </c>
      <c r="C230" s="9">
        <v>777186</v>
      </c>
      <c r="G230" s="9">
        <v>5784755</v>
      </c>
      <c r="H230" s="9">
        <v>777186</v>
      </c>
      <c r="I230" s="77">
        <f t="shared" si="3"/>
        <v>0.13435072012557145</v>
      </c>
    </row>
    <row r="231" spans="1:9" x14ac:dyDescent="0.3">
      <c r="A231" s="33" t="s">
        <v>250</v>
      </c>
      <c r="B231" s="77">
        <v>1.0361816689923495E-3</v>
      </c>
      <c r="C231" s="9">
        <v>807466</v>
      </c>
      <c r="G231" s="9">
        <v>5871467</v>
      </c>
      <c r="H231" s="9">
        <v>807466</v>
      </c>
      <c r="I231" s="77">
        <f t="shared" si="3"/>
        <v>0.13752372277660763</v>
      </c>
    </row>
    <row r="232" spans="1:9" x14ac:dyDescent="0.3">
      <c r="A232" s="33" t="s">
        <v>251</v>
      </c>
      <c r="B232" s="77">
        <v>1.0388655384277114E-3</v>
      </c>
      <c r="C232" s="9">
        <v>811798</v>
      </c>
      <c r="G232" s="9">
        <v>5886675</v>
      </c>
      <c r="H232" s="9">
        <v>811798</v>
      </c>
      <c r="I232" s="77">
        <f t="shared" si="3"/>
        <v>0.13790433479001304</v>
      </c>
    </row>
    <row r="233" spans="1:9" x14ac:dyDescent="0.3">
      <c r="A233" s="33" t="s">
        <v>252</v>
      </c>
      <c r="B233" s="77">
        <v>1.0545049722363493E-3</v>
      </c>
      <c r="C233" s="9">
        <v>841517</v>
      </c>
      <c r="G233" s="9">
        <v>5975295</v>
      </c>
      <c r="H233" s="9">
        <v>841517</v>
      </c>
      <c r="I233" s="77">
        <f t="shared" si="3"/>
        <v>0.14083271202509667</v>
      </c>
    </row>
    <row r="234" spans="1:9" x14ac:dyDescent="0.3">
      <c r="A234" s="33" t="s">
        <v>253</v>
      </c>
      <c r="B234" s="77">
        <v>1.0211337876789334E-3</v>
      </c>
      <c r="C234" s="9">
        <v>820129</v>
      </c>
      <c r="G234" s="9">
        <v>5786199</v>
      </c>
      <c r="H234" s="9">
        <v>820129</v>
      </c>
      <c r="I234" s="77">
        <f t="shared" si="3"/>
        <v>0.14173881679492875</v>
      </c>
    </row>
    <row r="235" spans="1:9" x14ac:dyDescent="0.3">
      <c r="A235" s="33" t="s">
        <v>254</v>
      </c>
      <c r="B235" s="77">
        <v>1.1139450564027066E-3</v>
      </c>
      <c r="C235" s="9">
        <v>923837</v>
      </c>
      <c r="G235" s="9">
        <v>6312109</v>
      </c>
      <c r="H235" s="9">
        <v>923837</v>
      </c>
      <c r="I235" s="77">
        <f t="shared" si="3"/>
        <v>0.14635948143481045</v>
      </c>
    </row>
    <row r="236" spans="1:9" x14ac:dyDescent="0.3">
      <c r="A236" s="33" t="s">
        <v>255</v>
      </c>
      <c r="B236" s="77">
        <v>1.0508903605993766E-3</v>
      </c>
      <c r="C236" s="9">
        <v>886297</v>
      </c>
      <c r="G236" s="9">
        <v>5954813</v>
      </c>
      <c r="H236" s="9">
        <v>886297</v>
      </c>
      <c r="I236" s="77">
        <f t="shared" si="3"/>
        <v>0.1488370835490552</v>
      </c>
    </row>
    <row r="237" spans="1:9" x14ac:dyDescent="0.3">
      <c r="A237" s="33" t="s">
        <v>256</v>
      </c>
      <c r="B237" s="77">
        <v>1.0916780110314032E-3</v>
      </c>
      <c r="C237" s="9">
        <v>945956</v>
      </c>
      <c r="G237" s="9">
        <v>6185934</v>
      </c>
      <c r="H237" s="9">
        <v>945956</v>
      </c>
      <c r="I237" s="77">
        <f t="shared" si="3"/>
        <v>0.15292048056122162</v>
      </c>
    </row>
    <row r="238" spans="1:9" x14ac:dyDescent="0.3">
      <c r="A238" s="33" t="s">
        <v>257</v>
      </c>
      <c r="B238" s="77">
        <v>1.0407893193795051E-3</v>
      </c>
      <c r="C238" s="9">
        <v>909607</v>
      </c>
      <c r="G238" s="9">
        <v>5897576</v>
      </c>
      <c r="H238" s="9">
        <v>909607</v>
      </c>
      <c r="I238" s="77">
        <f t="shared" si="3"/>
        <v>0.15423404463121798</v>
      </c>
    </row>
    <row r="239" spans="1:9" x14ac:dyDescent="0.3">
      <c r="A239" s="33" t="s">
        <v>258</v>
      </c>
      <c r="B239" s="77">
        <v>1.6568199462532098E-4</v>
      </c>
      <c r="C239" s="9">
        <v>131838</v>
      </c>
      <c r="G239" s="9">
        <v>938828</v>
      </c>
      <c r="H239" s="9">
        <v>131838</v>
      </c>
      <c r="I239" s="77">
        <f t="shared" si="3"/>
        <v>0.14042827866233218</v>
      </c>
    </row>
    <row r="240" spans="1:9" x14ac:dyDescent="0.3">
      <c r="A240" s="33" t="s">
        <v>259</v>
      </c>
      <c r="B240" s="77">
        <v>1.6550428180828986E-4</v>
      </c>
      <c r="C240" s="9">
        <v>134095</v>
      </c>
      <c r="G240" s="9">
        <v>937821</v>
      </c>
      <c r="H240" s="9">
        <v>134095</v>
      </c>
      <c r="I240" s="77">
        <f t="shared" si="3"/>
        <v>0.14298570836012417</v>
      </c>
    </row>
    <row r="241" spans="1:9" x14ac:dyDescent="0.3">
      <c r="A241" s="33" t="s">
        <v>260</v>
      </c>
      <c r="B241" s="77">
        <v>1.7572568066591231E-4</v>
      </c>
      <c r="C241" s="9">
        <v>145954</v>
      </c>
      <c r="G241" s="9">
        <v>995740</v>
      </c>
      <c r="H241" s="9">
        <v>145954</v>
      </c>
      <c r="I241" s="77">
        <f t="shared" si="3"/>
        <v>0.14657842408660895</v>
      </c>
    </row>
    <row r="242" spans="1:9" x14ac:dyDescent="0.3">
      <c r="A242" s="33" t="s">
        <v>261</v>
      </c>
      <c r="B242" s="77">
        <v>1.7115844362046488E-4</v>
      </c>
      <c r="C242" s="9">
        <v>146951</v>
      </c>
      <c r="G242" s="9">
        <v>969860</v>
      </c>
      <c r="H242" s="9">
        <v>146951</v>
      </c>
      <c r="I242" s="77">
        <f t="shared" si="3"/>
        <v>0.15151774482915059</v>
      </c>
    </row>
    <row r="243" spans="1:9" x14ac:dyDescent="0.3">
      <c r="A243" s="33" t="s">
        <v>262</v>
      </c>
      <c r="B243" s="77">
        <v>1.6995698497265167E-4</v>
      </c>
      <c r="C243" s="9">
        <v>147582</v>
      </c>
      <c r="G243" s="9">
        <v>963052</v>
      </c>
      <c r="H243" s="9">
        <v>147582</v>
      </c>
      <c r="I243" s="77">
        <f t="shared" si="3"/>
        <v>0.15324406158753628</v>
      </c>
    </row>
    <row r="244" spans="1:9" x14ac:dyDescent="0.3">
      <c r="A244" s="33" t="s">
        <v>263</v>
      </c>
      <c r="B244" s="77">
        <v>1.6214573898711869E-4</v>
      </c>
      <c r="C244" s="9">
        <v>141968</v>
      </c>
      <c r="G244" s="9">
        <v>918790</v>
      </c>
      <c r="H244" s="9">
        <v>141968</v>
      </c>
      <c r="I244" s="77">
        <f t="shared" si="3"/>
        <v>0.15451626595848889</v>
      </c>
    </row>
    <row r="245" spans="1:9" x14ac:dyDescent="0.3">
      <c r="A245" s="33" t="s">
        <v>264</v>
      </c>
      <c r="B245" s="77">
        <v>1.8827781753200554E-4</v>
      </c>
      <c r="C245" s="9">
        <v>175134</v>
      </c>
      <c r="G245" s="9">
        <v>1066866</v>
      </c>
      <c r="H245" s="9">
        <v>175134</v>
      </c>
      <c r="I245" s="77">
        <f t="shared" si="3"/>
        <v>0.16415744807689064</v>
      </c>
    </row>
    <row r="246" spans="1:9" x14ac:dyDescent="0.3">
      <c r="A246" s="33" t="s">
        <v>265</v>
      </c>
      <c r="B246" s="77">
        <v>1.8183815447990443E-4</v>
      </c>
      <c r="C246" s="9">
        <v>171201</v>
      </c>
      <c r="G246" s="9">
        <v>1030376</v>
      </c>
      <c r="H246" s="9">
        <v>171201</v>
      </c>
      <c r="I246" s="77">
        <f t="shared" si="3"/>
        <v>0.1661539088643369</v>
      </c>
    </row>
    <row r="247" spans="1:9" x14ac:dyDescent="0.3">
      <c r="A247" s="33" t="s">
        <v>266</v>
      </c>
      <c r="B247" s="77">
        <v>1.6319154450223931E-4</v>
      </c>
      <c r="C247" s="9">
        <v>153831</v>
      </c>
      <c r="G247" s="9">
        <v>924716</v>
      </c>
      <c r="H247" s="9">
        <v>153831</v>
      </c>
      <c r="I247" s="77">
        <f t="shared" si="3"/>
        <v>0.16635485922164212</v>
      </c>
    </row>
    <row r="248" spans="1:9" x14ac:dyDescent="0.3">
      <c r="A248" s="33" t="s">
        <v>267</v>
      </c>
      <c r="B248" s="77">
        <v>3.0760076784876287E-4</v>
      </c>
      <c r="C248" s="9">
        <v>232249</v>
      </c>
      <c r="G248" s="9">
        <v>1743003</v>
      </c>
      <c r="H248" s="9">
        <v>232249</v>
      </c>
      <c r="I248" s="77">
        <f t="shared" si="3"/>
        <v>0.13324647175019205</v>
      </c>
    </row>
    <row r="249" spans="1:9" x14ac:dyDescent="0.3">
      <c r="A249" s="33" t="s">
        <v>268</v>
      </c>
      <c r="B249" s="77">
        <v>3.1590032700681332E-4</v>
      </c>
      <c r="C249" s="9">
        <v>240043</v>
      </c>
      <c r="G249" s="9">
        <v>1790032</v>
      </c>
      <c r="H249" s="9">
        <v>240043</v>
      </c>
      <c r="I249" s="77">
        <f t="shared" si="3"/>
        <v>0.13409983732134398</v>
      </c>
    </row>
    <row r="250" spans="1:9" x14ac:dyDescent="0.3">
      <c r="A250" s="33" t="s">
        <v>269</v>
      </c>
      <c r="B250" s="77">
        <v>3.2080516546137747E-4</v>
      </c>
      <c r="C250" s="9">
        <v>245227</v>
      </c>
      <c r="G250" s="9">
        <v>1817825</v>
      </c>
      <c r="H250" s="9">
        <v>245227</v>
      </c>
      <c r="I250" s="77">
        <f t="shared" si="3"/>
        <v>0.13490132438491054</v>
      </c>
    </row>
    <row r="251" spans="1:9" x14ac:dyDescent="0.3">
      <c r="A251" s="33" t="s">
        <v>270</v>
      </c>
      <c r="B251" s="77">
        <v>3.1371041802315968E-4</v>
      </c>
      <c r="C251" s="9">
        <v>238403</v>
      </c>
      <c r="G251" s="9">
        <v>1777623</v>
      </c>
      <c r="H251" s="9">
        <v>238403</v>
      </c>
      <c r="I251" s="77">
        <f t="shared" si="3"/>
        <v>0.13411336374473101</v>
      </c>
    </row>
    <row r="252" spans="1:9" x14ac:dyDescent="0.3">
      <c r="A252" s="33" t="s">
        <v>271</v>
      </c>
      <c r="B252" s="77">
        <v>3.1947770189662261E-4</v>
      </c>
      <c r="C252" s="9">
        <v>245052</v>
      </c>
      <c r="G252" s="9">
        <v>1810303</v>
      </c>
      <c r="H252" s="9">
        <v>245052</v>
      </c>
      <c r="I252" s="77">
        <f t="shared" si="3"/>
        <v>0.13536518472322037</v>
      </c>
    </row>
    <row r="253" spans="1:9" x14ac:dyDescent="0.3">
      <c r="A253" s="33" t="s">
        <v>272</v>
      </c>
      <c r="B253" s="77">
        <v>3.273422440795175E-4</v>
      </c>
      <c r="C253" s="9">
        <v>261359</v>
      </c>
      <c r="G253" s="9">
        <v>1854867</v>
      </c>
      <c r="H253" s="9">
        <v>261359</v>
      </c>
      <c r="I253" s="77">
        <f t="shared" si="3"/>
        <v>0.14090444220529019</v>
      </c>
    </row>
    <row r="254" spans="1:9" x14ac:dyDescent="0.3">
      <c r="A254" s="33" t="s">
        <v>273</v>
      </c>
      <c r="B254" s="77">
        <v>3.4064105714110097E-4</v>
      </c>
      <c r="C254" s="9">
        <v>277000</v>
      </c>
      <c r="G254" s="9">
        <v>1930224</v>
      </c>
      <c r="H254" s="9">
        <v>277000</v>
      </c>
      <c r="I254" s="77">
        <f t="shared" si="3"/>
        <v>0.1435066603668797</v>
      </c>
    </row>
    <row r="255" spans="1:9" x14ac:dyDescent="0.3">
      <c r="A255" s="33" t="s">
        <v>274</v>
      </c>
      <c r="B255" s="77">
        <v>3.4230259256547841E-4</v>
      </c>
      <c r="C255" s="9">
        <v>283437</v>
      </c>
      <c r="G255" s="9">
        <v>1939639</v>
      </c>
      <c r="H255" s="9">
        <v>283437</v>
      </c>
      <c r="I255" s="77">
        <f t="shared" si="3"/>
        <v>0.14612873838894763</v>
      </c>
    </row>
    <row r="256" spans="1:9" x14ac:dyDescent="0.3">
      <c r="A256" s="33" t="s">
        <v>275</v>
      </c>
      <c r="B256" s="77">
        <v>3.2420782765122568E-4</v>
      </c>
      <c r="C256" s="9">
        <v>267220</v>
      </c>
      <c r="G256" s="9">
        <v>1837106</v>
      </c>
      <c r="H256" s="9">
        <v>267220</v>
      </c>
      <c r="I256" s="77">
        <f t="shared" si="3"/>
        <v>0.1454570394958157</v>
      </c>
    </row>
    <row r="257" spans="1:9" x14ac:dyDescent="0.3">
      <c r="A257" s="33" t="s">
        <v>276</v>
      </c>
      <c r="B257" s="77">
        <v>4.4735469188995962E-4</v>
      </c>
      <c r="C257" s="9">
        <v>287536</v>
      </c>
      <c r="G257" s="9">
        <v>2534911</v>
      </c>
      <c r="H257" s="9">
        <v>287536</v>
      </c>
      <c r="I257" s="77">
        <f t="shared" si="3"/>
        <v>0.1134304123497827</v>
      </c>
    </row>
    <row r="258" spans="1:9" x14ac:dyDescent="0.3">
      <c r="A258" s="33" t="s">
        <v>277</v>
      </c>
      <c r="B258" s="77">
        <v>4.6472360495073762E-4</v>
      </c>
      <c r="C258" s="9">
        <v>301764</v>
      </c>
      <c r="G258" s="9">
        <v>2633331</v>
      </c>
      <c r="H258" s="9">
        <v>301764</v>
      </c>
      <c r="I258" s="77">
        <f t="shared" si="3"/>
        <v>0.11459402558964293</v>
      </c>
    </row>
    <row r="259" spans="1:9" x14ac:dyDescent="0.3">
      <c r="A259" s="33" t="s">
        <v>278</v>
      </c>
      <c r="B259" s="77">
        <v>4.7143098433197103E-4</v>
      </c>
      <c r="C259" s="9">
        <v>315100</v>
      </c>
      <c r="G259" s="9">
        <v>2671338</v>
      </c>
      <c r="H259" s="9">
        <v>315100</v>
      </c>
      <c r="I259" s="77">
        <f t="shared" si="3"/>
        <v>0.11795587080332029</v>
      </c>
    </row>
    <row r="260" spans="1:9" x14ac:dyDescent="0.3">
      <c r="A260" s="33" t="s">
        <v>279</v>
      </c>
      <c r="B260" s="77">
        <v>4.7401232035452741E-4</v>
      </c>
      <c r="C260" s="9">
        <v>327819</v>
      </c>
      <c r="G260" s="9">
        <v>2685965</v>
      </c>
      <c r="H260" s="9">
        <v>327819</v>
      </c>
      <c r="I260" s="77">
        <f t="shared" si="3"/>
        <v>0.1220488725653536</v>
      </c>
    </row>
    <row r="261" spans="1:9" x14ac:dyDescent="0.3">
      <c r="A261" s="33" t="s">
        <v>280</v>
      </c>
      <c r="B261" s="77">
        <v>4.8142737440934054E-4</v>
      </c>
      <c r="C261" s="9">
        <v>344453</v>
      </c>
      <c r="G261" s="9">
        <v>2727982</v>
      </c>
      <c r="H261" s="9">
        <v>344453</v>
      </c>
      <c r="I261" s="77">
        <f t="shared" ref="I261:I324" si="4">H261/G261</f>
        <v>0.12626659560070411</v>
      </c>
    </row>
    <row r="262" spans="1:9" x14ac:dyDescent="0.3">
      <c r="A262" s="33" t="s">
        <v>281</v>
      </c>
      <c r="B262" s="77">
        <v>4.8844411880373734E-4</v>
      </c>
      <c r="C262" s="9">
        <v>364640</v>
      </c>
      <c r="G262" s="9">
        <v>2767742</v>
      </c>
      <c r="H262" s="9">
        <v>364640</v>
      </c>
      <c r="I262" s="77">
        <f t="shared" si="4"/>
        <v>0.13174638387537566</v>
      </c>
    </row>
    <row r="263" spans="1:9" x14ac:dyDescent="0.3">
      <c r="A263" s="33" t="s">
        <v>282</v>
      </c>
      <c r="B263" s="77">
        <v>5.1044115363873708E-4</v>
      </c>
      <c r="C263" s="9">
        <v>391239</v>
      </c>
      <c r="G263" s="9">
        <v>2892387</v>
      </c>
      <c r="H263" s="9">
        <v>391239</v>
      </c>
      <c r="I263" s="77">
        <f t="shared" si="4"/>
        <v>0.13526509419382676</v>
      </c>
    </row>
    <row r="264" spans="1:9" x14ac:dyDescent="0.3">
      <c r="A264" s="33" t="s">
        <v>283</v>
      </c>
      <c r="B264" s="77">
        <v>5.1904654826045679E-4</v>
      </c>
      <c r="C264" s="9">
        <v>422285</v>
      </c>
      <c r="G264" s="9">
        <v>2941149</v>
      </c>
      <c r="H264" s="9">
        <v>422285</v>
      </c>
      <c r="I264" s="77">
        <f t="shared" si="4"/>
        <v>0.14357824102077113</v>
      </c>
    </row>
    <row r="265" spans="1:9" x14ac:dyDescent="0.3">
      <c r="A265" s="33" t="s">
        <v>284</v>
      </c>
      <c r="B265" s="77">
        <v>5.0669347798583441E-4</v>
      </c>
      <c r="C265" s="9">
        <v>421690</v>
      </c>
      <c r="G265" s="9">
        <v>2871151</v>
      </c>
      <c r="H265" s="9">
        <v>421690</v>
      </c>
      <c r="I265" s="77">
        <f t="shared" si="4"/>
        <v>0.14687141150012661</v>
      </c>
    </row>
    <row r="266" spans="1:9" x14ac:dyDescent="0.3">
      <c r="A266" s="33" t="s">
        <v>285</v>
      </c>
      <c r="B266" s="77">
        <v>2.3214182330314509E-4</v>
      </c>
      <c r="C266" s="9">
        <v>169181</v>
      </c>
      <c r="G266" s="9">
        <v>1315419</v>
      </c>
      <c r="H266" s="9">
        <v>169181</v>
      </c>
      <c r="I266" s="77">
        <f t="shared" si="4"/>
        <v>0.12861377249378336</v>
      </c>
    </row>
    <row r="267" spans="1:9" x14ac:dyDescent="0.3">
      <c r="A267" s="33" t="s">
        <v>286</v>
      </c>
      <c r="B267" s="77">
        <v>2.3188063664057699E-4</v>
      </c>
      <c r="C267" s="9">
        <v>170321</v>
      </c>
      <c r="G267" s="9">
        <v>1313939</v>
      </c>
      <c r="H267" s="9">
        <v>170321</v>
      </c>
      <c r="I267" s="77">
        <f t="shared" si="4"/>
        <v>0.12962626118868531</v>
      </c>
    </row>
    <row r="268" spans="1:9" x14ac:dyDescent="0.3">
      <c r="A268" s="33" t="s">
        <v>287</v>
      </c>
      <c r="B268" s="77">
        <v>2.3523017911053804E-4</v>
      </c>
      <c r="C268" s="9">
        <v>176032</v>
      </c>
      <c r="G268" s="9">
        <v>1332919</v>
      </c>
      <c r="H268" s="9">
        <v>176032</v>
      </c>
      <c r="I268" s="77">
        <f t="shared" si="4"/>
        <v>0.13206503921093479</v>
      </c>
    </row>
    <row r="269" spans="1:9" x14ac:dyDescent="0.3">
      <c r="A269" s="33" t="s">
        <v>288</v>
      </c>
      <c r="B269" s="77">
        <v>2.3250448451367036E-4</v>
      </c>
      <c r="C269" s="9">
        <v>181158</v>
      </c>
      <c r="G269" s="9">
        <v>1317474</v>
      </c>
      <c r="H269" s="9">
        <v>181158</v>
      </c>
      <c r="I269" s="77">
        <f t="shared" si="4"/>
        <v>0.13750404182549333</v>
      </c>
    </row>
    <row r="270" spans="1:9" x14ac:dyDescent="0.3">
      <c r="A270" s="33" t="s">
        <v>289</v>
      </c>
      <c r="B270" s="77">
        <v>2.3280396678825014E-4</v>
      </c>
      <c r="C270" s="9">
        <v>186856</v>
      </c>
      <c r="G270" s="9">
        <v>1319171</v>
      </c>
      <c r="H270" s="9">
        <v>186856</v>
      </c>
      <c r="I270" s="77">
        <f t="shared" si="4"/>
        <v>0.141646534073293</v>
      </c>
    </row>
    <row r="271" spans="1:9" x14ac:dyDescent="0.3">
      <c r="A271" s="33" t="s">
        <v>290</v>
      </c>
      <c r="B271" s="77">
        <v>2.2549903467765489E-4</v>
      </c>
      <c r="C271" s="9">
        <v>186226</v>
      </c>
      <c r="G271" s="9">
        <v>1277778</v>
      </c>
      <c r="H271" s="9">
        <v>186226</v>
      </c>
      <c r="I271" s="77">
        <f t="shared" si="4"/>
        <v>0.14574206161007625</v>
      </c>
    </row>
    <row r="272" spans="1:9" x14ac:dyDescent="0.3">
      <c r="A272" s="33" t="s">
        <v>291</v>
      </c>
      <c r="B272" s="77">
        <v>2.1968233711127364E-4</v>
      </c>
      <c r="C272" s="9">
        <v>184195</v>
      </c>
      <c r="G272" s="9">
        <v>1244818</v>
      </c>
      <c r="H272" s="9">
        <v>184195</v>
      </c>
      <c r="I272" s="77">
        <f t="shared" si="4"/>
        <v>0.14796942203599242</v>
      </c>
    </row>
    <row r="273" spans="1:9" x14ac:dyDescent="0.3">
      <c r="A273" s="33" t="s">
        <v>292</v>
      </c>
      <c r="B273" s="77">
        <v>2.3427437710751861E-4</v>
      </c>
      <c r="C273" s="9">
        <v>210513</v>
      </c>
      <c r="G273" s="9">
        <v>1327503</v>
      </c>
      <c r="H273" s="9">
        <v>210513</v>
      </c>
      <c r="I273" s="77">
        <f t="shared" si="4"/>
        <v>0.15857817270469446</v>
      </c>
    </row>
    <row r="274" spans="1:9" x14ac:dyDescent="0.3">
      <c r="A274" s="33" t="s">
        <v>293</v>
      </c>
      <c r="B274" s="77">
        <v>2.4272394211907102E-4</v>
      </c>
      <c r="C274" s="9">
        <v>225300</v>
      </c>
      <c r="G274" s="9">
        <v>1375382</v>
      </c>
      <c r="H274" s="9">
        <v>225300</v>
      </c>
      <c r="I274" s="77">
        <f t="shared" si="4"/>
        <v>0.16380903632590801</v>
      </c>
    </row>
    <row r="275" spans="1:9" x14ac:dyDescent="0.3">
      <c r="A275" s="33" t="s">
        <v>294</v>
      </c>
      <c r="B275" s="77">
        <v>1.5266268658818028E-3</v>
      </c>
      <c r="C275" s="9">
        <v>1141424</v>
      </c>
      <c r="G275" s="9">
        <v>8650548</v>
      </c>
      <c r="H275" s="9">
        <v>1141424</v>
      </c>
      <c r="I275" s="77">
        <f t="shared" si="4"/>
        <v>0.13194817253195981</v>
      </c>
    </row>
    <row r="276" spans="1:9" x14ac:dyDescent="0.3">
      <c r="A276" s="33" t="s">
        <v>295</v>
      </c>
      <c r="B276" s="77">
        <v>1.5391618844328493E-3</v>
      </c>
      <c r="C276" s="9">
        <v>1155587</v>
      </c>
      <c r="G276" s="9">
        <v>8721577</v>
      </c>
      <c r="H276" s="9">
        <v>1155587</v>
      </c>
      <c r="I276" s="77">
        <f t="shared" si="4"/>
        <v>0.13249748296666991</v>
      </c>
    </row>
    <row r="277" spans="1:9" x14ac:dyDescent="0.3">
      <c r="A277" s="33" t="s">
        <v>296</v>
      </c>
      <c r="B277" s="77">
        <v>1.5447186306789854E-3</v>
      </c>
      <c r="C277" s="9">
        <v>1173042</v>
      </c>
      <c r="G277" s="9">
        <v>8753064</v>
      </c>
      <c r="H277" s="9">
        <v>1173042</v>
      </c>
      <c r="I277" s="77">
        <f t="shared" si="4"/>
        <v>0.13401501462802054</v>
      </c>
    </row>
    <row r="278" spans="1:9" x14ac:dyDescent="0.3">
      <c r="A278" s="33" t="s">
        <v>297</v>
      </c>
      <c r="B278" s="77">
        <v>1.5519231471064717E-3</v>
      </c>
      <c r="C278" s="9">
        <v>1198405</v>
      </c>
      <c r="G278" s="9">
        <v>8793888</v>
      </c>
      <c r="H278" s="9">
        <v>1198405</v>
      </c>
      <c r="I278" s="77">
        <f t="shared" si="4"/>
        <v>0.13627703696021601</v>
      </c>
    </row>
    <row r="279" spans="1:9" x14ac:dyDescent="0.3">
      <c r="A279" s="33" t="s">
        <v>298</v>
      </c>
      <c r="B279" s="77">
        <v>1.558720706477281E-3</v>
      </c>
      <c r="C279" s="9">
        <v>1221818</v>
      </c>
      <c r="G279" s="9">
        <v>8832406</v>
      </c>
      <c r="H279" s="9">
        <v>1221818</v>
      </c>
      <c r="I279" s="77">
        <f t="shared" si="4"/>
        <v>0.13833354127969208</v>
      </c>
    </row>
    <row r="280" spans="1:9" x14ac:dyDescent="0.3">
      <c r="A280" s="33" t="s">
        <v>299</v>
      </c>
      <c r="B280" s="77">
        <v>1.5661271131358334E-3</v>
      </c>
      <c r="C280" s="9">
        <v>1247953</v>
      </c>
      <c r="G280" s="9">
        <v>8874374</v>
      </c>
      <c r="H280" s="9">
        <v>1247953</v>
      </c>
      <c r="I280" s="77">
        <f t="shared" si="4"/>
        <v>0.14062434150284853</v>
      </c>
    </row>
    <row r="281" spans="1:9" x14ac:dyDescent="0.3">
      <c r="A281" s="33" t="s">
        <v>300</v>
      </c>
      <c r="B281" s="77">
        <v>1.571428319998592E-3</v>
      </c>
      <c r="C281" s="9">
        <v>1279770</v>
      </c>
      <c r="G281" s="9">
        <v>8904413</v>
      </c>
      <c r="H281" s="9">
        <v>1279770</v>
      </c>
      <c r="I281" s="77">
        <f t="shared" si="4"/>
        <v>0.14372311796409262</v>
      </c>
    </row>
    <row r="282" spans="1:9" x14ac:dyDescent="0.3">
      <c r="A282" s="33" t="s">
        <v>301</v>
      </c>
      <c r="B282" s="77">
        <v>1.5619936577232186E-3</v>
      </c>
      <c r="C282" s="9">
        <v>1301694</v>
      </c>
      <c r="G282" s="9">
        <v>8850952</v>
      </c>
      <c r="H282" s="9">
        <v>1301694</v>
      </c>
      <c r="I282" s="77">
        <f t="shared" si="4"/>
        <v>0.14706824757382031</v>
      </c>
    </row>
    <row r="283" spans="1:9" x14ac:dyDescent="0.3">
      <c r="A283" s="33" t="s">
        <v>302</v>
      </c>
      <c r="B283" s="77">
        <v>1.6087518940795722E-3</v>
      </c>
      <c r="C283" s="9">
        <v>1368792</v>
      </c>
      <c r="G283" s="9">
        <v>9115905</v>
      </c>
      <c r="H283" s="9">
        <v>1368792</v>
      </c>
      <c r="I283" s="77">
        <f t="shared" si="4"/>
        <v>0.15015426334521914</v>
      </c>
    </row>
    <row r="284" spans="1:9" x14ac:dyDescent="0.3">
      <c r="A284" s="33" t="s">
        <v>303</v>
      </c>
      <c r="B284" s="77">
        <v>3.4675353095509314E-4</v>
      </c>
      <c r="C284" s="9">
        <v>248676</v>
      </c>
      <c r="G284" s="9">
        <v>1964860</v>
      </c>
      <c r="H284" s="9">
        <v>248676</v>
      </c>
      <c r="I284" s="77">
        <f t="shared" si="4"/>
        <v>0.12656168887350752</v>
      </c>
    </row>
    <row r="285" spans="1:9" x14ac:dyDescent="0.3">
      <c r="A285" s="33" t="s">
        <v>304</v>
      </c>
      <c r="B285" s="77">
        <v>3.7193845489322122E-4</v>
      </c>
      <c r="C285" s="9">
        <v>267825</v>
      </c>
      <c r="G285" s="9">
        <v>2107569</v>
      </c>
      <c r="H285" s="9">
        <v>267825</v>
      </c>
      <c r="I285" s="77">
        <f t="shared" si="4"/>
        <v>0.12707768998310376</v>
      </c>
    </row>
    <row r="286" spans="1:9" x14ac:dyDescent="0.3">
      <c r="A286" s="33" t="s">
        <v>305</v>
      </c>
      <c r="B286" s="77">
        <v>3.6188912157343925E-4</v>
      </c>
      <c r="C286" s="9">
        <v>266516</v>
      </c>
      <c r="G286" s="9">
        <v>2050625</v>
      </c>
      <c r="H286" s="9">
        <v>266516</v>
      </c>
      <c r="I286" s="77">
        <f t="shared" si="4"/>
        <v>0.12996818043279487</v>
      </c>
    </row>
    <row r="287" spans="1:9" x14ac:dyDescent="0.3">
      <c r="A287" s="33" t="s">
        <v>306</v>
      </c>
      <c r="B287" s="77">
        <v>3.5582235542539652E-4</v>
      </c>
      <c r="C287" s="9">
        <v>266486</v>
      </c>
      <c r="G287" s="9">
        <v>2016248</v>
      </c>
      <c r="H287" s="9">
        <v>266486</v>
      </c>
      <c r="I287" s="77">
        <f t="shared" si="4"/>
        <v>0.13216925695648551</v>
      </c>
    </row>
    <row r="288" spans="1:9" x14ac:dyDescent="0.3">
      <c r="A288" s="33" t="s">
        <v>307</v>
      </c>
      <c r="B288" s="77">
        <v>3.6491747503943143E-4</v>
      </c>
      <c r="C288" s="9">
        <v>283263</v>
      </c>
      <c r="G288" s="9">
        <v>2067785</v>
      </c>
      <c r="H288" s="9">
        <v>283263</v>
      </c>
      <c r="I288" s="77">
        <f t="shared" si="4"/>
        <v>0.13698861341967372</v>
      </c>
    </row>
    <row r="289" spans="1:9" x14ac:dyDescent="0.3">
      <c r="A289" s="33" t="s">
        <v>308</v>
      </c>
      <c r="B289" s="77">
        <v>3.5450018618488294E-4</v>
      </c>
      <c r="C289" s="9">
        <v>283698</v>
      </c>
      <c r="G289" s="9">
        <v>2008756</v>
      </c>
      <c r="H289" s="9">
        <v>283698</v>
      </c>
      <c r="I289" s="77">
        <f t="shared" si="4"/>
        <v>0.14123069203029137</v>
      </c>
    </row>
    <row r="290" spans="1:9" x14ac:dyDescent="0.3">
      <c r="A290" s="33" t="s">
        <v>309</v>
      </c>
      <c r="B290" s="77">
        <v>3.4236241842940449E-4</v>
      </c>
      <c r="C290" s="9">
        <v>281257</v>
      </c>
      <c r="G290" s="9">
        <v>1939978</v>
      </c>
      <c r="H290" s="9">
        <v>281257</v>
      </c>
      <c r="I290" s="77">
        <f t="shared" si="4"/>
        <v>0.1449794791487326</v>
      </c>
    </row>
    <row r="291" spans="1:9" x14ac:dyDescent="0.3">
      <c r="A291" s="33" t="s">
        <v>310</v>
      </c>
      <c r="B291" s="77">
        <v>3.6413338561930303E-4</v>
      </c>
      <c r="C291" s="9">
        <v>311248</v>
      </c>
      <c r="G291" s="9">
        <v>2063342</v>
      </c>
      <c r="H291" s="9">
        <v>311248</v>
      </c>
      <c r="I291" s="77">
        <f t="shared" si="4"/>
        <v>0.15084653925524708</v>
      </c>
    </row>
    <row r="292" spans="1:9" x14ac:dyDescent="0.3">
      <c r="A292" s="33" t="s">
        <v>311</v>
      </c>
      <c r="B292" s="77">
        <v>3.645262244780034E-4</v>
      </c>
      <c r="C292" s="9">
        <v>318816</v>
      </c>
      <c r="G292" s="9">
        <v>2065568</v>
      </c>
      <c r="H292" s="9">
        <v>318816</v>
      </c>
      <c r="I292" s="77">
        <f t="shared" si="4"/>
        <v>0.15434785976544951</v>
      </c>
    </row>
    <row r="293" spans="1:9" x14ac:dyDescent="0.3">
      <c r="A293" s="33" t="s">
        <v>312</v>
      </c>
      <c r="B293" s="77">
        <v>3.4278801150741068E-3</v>
      </c>
      <c r="C293" s="9">
        <v>2562311</v>
      </c>
      <c r="G293" s="9">
        <v>19423896</v>
      </c>
      <c r="H293" s="9">
        <v>2562311</v>
      </c>
      <c r="I293" s="77">
        <f t="shared" si="4"/>
        <v>0.13191539946465941</v>
      </c>
    </row>
    <row r="294" spans="1:9" x14ac:dyDescent="0.3">
      <c r="A294" s="33" t="s">
        <v>313</v>
      </c>
      <c r="B294" s="77">
        <v>3.3936180722243642E-3</v>
      </c>
      <c r="C294" s="9">
        <v>2556537</v>
      </c>
      <c r="G294" s="9">
        <v>19229752</v>
      </c>
      <c r="H294" s="9">
        <v>2556537</v>
      </c>
      <c r="I294" s="77">
        <f t="shared" si="4"/>
        <v>0.13294695636220374</v>
      </c>
    </row>
    <row r="295" spans="1:9" x14ac:dyDescent="0.3">
      <c r="A295" s="33" t="s">
        <v>314</v>
      </c>
      <c r="B295" s="77">
        <v>3.4165066712615894E-3</v>
      </c>
      <c r="C295" s="9">
        <v>2603944</v>
      </c>
      <c r="G295" s="9">
        <v>19359449</v>
      </c>
      <c r="H295" s="9">
        <v>2603944</v>
      </c>
      <c r="I295" s="77">
        <f t="shared" si="4"/>
        <v>0.1345050677836957</v>
      </c>
    </row>
    <row r="296" spans="1:9" x14ac:dyDescent="0.3">
      <c r="A296" s="33" t="s">
        <v>315</v>
      </c>
      <c r="B296" s="77">
        <v>3.4082888211743288E-3</v>
      </c>
      <c r="C296" s="9">
        <v>2622458</v>
      </c>
      <c r="G296" s="9">
        <v>19312883</v>
      </c>
      <c r="H296" s="9">
        <v>2622458</v>
      </c>
      <c r="I296" s="77">
        <f t="shared" si="4"/>
        <v>0.1357880125924234</v>
      </c>
    </row>
    <row r="297" spans="1:9" x14ac:dyDescent="0.3">
      <c r="A297" s="33" t="s">
        <v>316</v>
      </c>
      <c r="B297" s="77">
        <v>3.4396580452586553E-3</v>
      </c>
      <c r="C297" s="9">
        <v>2699965</v>
      </c>
      <c r="G297" s="9">
        <v>19490635</v>
      </c>
      <c r="H297" s="9">
        <v>2699965</v>
      </c>
      <c r="I297" s="77">
        <f t="shared" si="4"/>
        <v>0.1385262717197259</v>
      </c>
    </row>
    <row r="298" spans="1:9" x14ac:dyDescent="0.3">
      <c r="A298" s="33" t="s">
        <v>317</v>
      </c>
      <c r="B298" s="77">
        <v>3.4667270427167678E-3</v>
      </c>
      <c r="C298" s="9">
        <v>2763749</v>
      </c>
      <c r="G298" s="9">
        <v>19644020</v>
      </c>
      <c r="H298" s="9">
        <v>2763749</v>
      </c>
      <c r="I298" s="77">
        <f t="shared" si="4"/>
        <v>0.14069162014699638</v>
      </c>
    </row>
    <row r="299" spans="1:9" x14ac:dyDescent="0.3">
      <c r="A299" s="33" t="s">
        <v>318</v>
      </c>
      <c r="B299" s="77">
        <v>3.4591651594029975E-3</v>
      </c>
      <c r="C299" s="9">
        <v>2802361</v>
      </c>
      <c r="G299" s="9">
        <v>19601171</v>
      </c>
      <c r="H299" s="9">
        <v>2802361</v>
      </c>
      <c r="I299" s="77">
        <f t="shared" si="4"/>
        <v>0.14296906036889326</v>
      </c>
    </row>
    <row r="300" spans="1:9" x14ac:dyDescent="0.3">
      <c r="A300" s="33" t="s">
        <v>319</v>
      </c>
      <c r="B300" s="77">
        <v>3.4909616354535924E-3</v>
      </c>
      <c r="C300" s="9">
        <v>2907768</v>
      </c>
      <c r="G300" s="9">
        <v>19781344</v>
      </c>
      <c r="H300" s="9">
        <v>2907768</v>
      </c>
      <c r="I300" s="77">
        <f t="shared" si="4"/>
        <v>0.14699547209734587</v>
      </c>
    </row>
    <row r="301" spans="1:9" x14ac:dyDescent="0.3">
      <c r="A301" s="33" t="s">
        <v>320</v>
      </c>
      <c r="B301" s="77">
        <v>3.5118666276750983E-3</v>
      </c>
      <c r="C301" s="9">
        <v>3011494</v>
      </c>
      <c r="G301" s="9">
        <v>19899801</v>
      </c>
      <c r="H301" s="9">
        <v>3011494</v>
      </c>
      <c r="I301" s="77">
        <f t="shared" si="4"/>
        <v>0.15133287011262073</v>
      </c>
    </row>
    <row r="302" spans="1:9" x14ac:dyDescent="0.3">
      <c r="A302" s="33" t="s">
        <v>321</v>
      </c>
      <c r="B302" s="77">
        <v>1.5854471611569849E-3</v>
      </c>
      <c r="C302" s="9">
        <v>1112005</v>
      </c>
      <c r="G302" s="9">
        <v>8983850</v>
      </c>
      <c r="H302" s="9">
        <v>1112005</v>
      </c>
      <c r="I302" s="77">
        <f t="shared" si="4"/>
        <v>0.12377822425797404</v>
      </c>
    </row>
    <row r="303" spans="1:9" x14ac:dyDescent="0.3">
      <c r="A303" s="33" t="s">
        <v>322</v>
      </c>
      <c r="B303" s="77">
        <v>1.6336325708513034E-3</v>
      </c>
      <c r="C303" s="9">
        <v>1165937</v>
      </c>
      <c r="G303" s="9">
        <v>9256890</v>
      </c>
      <c r="H303" s="9">
        <v>1165937</v>
      </c>
      <c r="I303" s="77">
        <f t="shared" si="4"/>
        <v>0.12595342496237938</v>
      </c>
    </row>
    <row r="304" spans="1:9" x14ac:dyDescent="0.3">
      <c r="A304" s="33" t="s">
        <v>323</v>
      </c>
      <c r="B304" s="77">
        <v>1.6459604048470425E-3</v>
      </c>
      <c r="C304" s="9">
        <v>1186076</v>
      </c>
      <c r="G304" s="9">
        <v>9326745</v>
      </c>
      <c r="H304" s="9">
        <v>1186076</v>
      </c>
      <c r="I304" s="77">
        <f t="shared" si="4"/>
        <v>0.12716933935687103</v>
      </c>
    </row>
    <row r="305" spans="1:9" x14ac:dyDescent="0.3">
      <c r="A305" s="33" t="s">
        <v>324</v>
      </c>
      <c r="B305" s="77">
        <v>1.6718542388010735E-3</v>
      </c>
      <c r="C305" s="9">
        <v>1229075</v>
      </c>
      <c r="G305" s="9">
        <v>9473471</v>
      </c>
      <c r="H305" s="9">
        <v>1229075</v>
      </c>
      <c r="I305" s="77">
        <f t="shared" si="4"/>
        <v>0.12973861428403591</v>
      </c>
    </row>
    <row r="306" spans="1:9" x14ac:dyDescent="0.3">
      <c r="A306" s="33" t="s">
        <v>325</v>
      </c>
      <c r="B306" s="77">
        <v>1.742216690354594E-3</v>
      </c>
      <c r="C306" s="9">
        <v>1321227</v>
      </c>
      <c r="G306" s="9">
        <v>9872176</v>
      </c>
      <c r="H306" s="9">
        <v>1321227</v>
      </c>
      <c r="I306" s="77">
        <f t="shared" si="4"/>
        <v>0.13383341220821024</v>
      </c>
    </row>
    <row r="307" spans="1:9" x14ac:dyDescent="0.3">
      <c r="A307" s="33" t="s">
        <v>326</v>
      </c>
      <c r="B307" s="77">
        <v>1.7887156813006012E-3</v>
      </c>
      <c r="C307" s="9">
        <v>1405667</v>
      </c>
      <c r="G307" s="9">
        <v>10135660</v>
      </c>
      <c r="H307" s="9">
        <v>1405667</v>
      </c>
      <c r="I307" s="77">
        <f t="shared" si="4"/>
        <v>0.13868529528417489</v>
      </c>
    </row>
    <row r="308" spans="1:9" x14ac:dyDescent="0.3">
      <c r="A308" s="33" t="s">
        <v>327</v>
      </c>
      <c r="B308" s="77">
        <v>1.6941909927748863E-3</v>
      </c>
      <c r="C308" s="9">
        <v>1350290</v>
      </c>
      <c r="G308" s="9">
        <v>9600041</v>
      </c>
      <c r="H308" s="9">
        <v>1350290</v>
      </c>
      <c r="I308" s="77">
        <f t="shared" si="4"/>
        <v>0.14065460762094661</v>
      </c>
    </row>
    <row r="309" spans="1:9" x14ac:dyDescent="0.3">
      <c r="A309" s="33" t="s">
        <v>328</v>
      </c>
      <c r="B309" s="77">
        <v>1.7277328310503451E-3</v>
      </c>
      <c r="C309" s="9">
        <v>1410713</v>
      </c>
      <c r="G309" s="9">
        <v>9790104</v>
      </c>
      <c r="H309" s="9">
        <v>1410713</v>
      </c>
      <c r="I309" s="77">
        <f t="shared" si="4"/>
        <v>0.14409581348676173</v>
      </c>
    </row>
    <row r="310" spans="1:9" x14ac:dyDescent="0.3">
      <c r="A310" s="33" t="s">
        <v>329</v>
      </c>
      <c r="B310" s="77">
        <v>1.8090439451347604E-3</v>
      </c>
      <c r="C310" s="9">
        <v>1544859</v>
      </c>
      <c r="G310" s="9">
        <v>10250849</v>
      </c>
      <c r="H310" s="9">
        <v>1544859</v>
      </c>
      <c r="I310" s="77">
        <f t="shared" si="4"/>
        <v>0.15070546839583726</v>
      </c>
    </row>
    <row r="311" spans="1:9" x14ac:dyDescent="0.3">
      <c r="A311" s="33" t="s">
        <v>330</v>
      </c>
      <c r="B311" s="77">
        <v>1.1012053239809985E-4</v>
      </c>
      <c r="C311" s="9">
        <v>90570</v>
      </c>
      <c r="G311" s="9">
        <v>623992</v>
      </c>
      <c r="H311" s="9">
        <v>90570</v>
      </c>
      <c r="I311" s="77">
        <f t="shared" si="4"/>
        <v>0.1451460916165592</v>
      </c>
    </row>
    <row r="312" spans="1:9" x14ac:dyDescent="0.3">
      <c r="A312" s="33" t="s">
        <v>331</v>
      </c>
      <c r="B312" s="77">
        <v>1.0074499007675366E-4</v>
      </c>
      <c r="C312" s="9">
        <v>84915</v>
      </c>
      <c r="G312" s="9">
        <v>570866</v>
      </c>
      <c r="H312" s="9">
        <v>84915</v>
      </c>
      <c r="I312" s="77">
        <f t="shared" si="4"/>
        <v>0.14874769210287528</v>
      </c>
    </row>
    <row r="313" spans="1:9" x14ac:dyDescent="0.3">
      <c r="A313" s="33" t="s">
        <v>332</v>
      </c>
      <c r="B313" s="77">
        <v>1.4472176495423174E-4</v>
      </c>
      <c r="C313" s="9">
        <v>125167</v>
      </c>
      <c r="G313" s="9">
        <v>820058</v>
      </c>
      <c r="H313" s="9">
        <v>125167</v>
      </c>
      <c r="I313" s="77">
        <f t="shared" si="4"/>
        <v>0.15263188701286981</v>
      </c>
    </row>
    <row r="314" spans="1:9" x14ac:dyDescent="0.3">
      <c r="A314" s="33" t="s">
        <v>333</v>
      </c>
      <c r="B314" s="77">
        <v>1.2475704471797127E-4</v>
      </c>
      <c r="C314" s="9">
        <v>103960</v>
      </c>
      <c r="G314" s="9">
        <v>706929</v>
      </c>
      <c r="H314" s="9">
        <v>103960</v>
      </c>
      <c r="I314" s="77">
        <f t="shared" si="4"/>
        <v>0.14705861550452734</v>
      </c>
    </row>
    <row r="315" spans="1:9" x14ac:dyDescent="0.3">
      <c r="A315" s="33" t="s">
        <v>334</v>
      </c>
      <c r="B315" s="77">
        <v>1.3017437375908793E-4</v>
      </c>
      <c r="C315" s="9">
        <v>106644</v>
      </c>
      <c r="G315" s="9">
        <v>737626</v>
      </c>
      <c r="H315" s="9">
        <v>106644</v>
      </c>
      <c r="I315" s="77">
        <f t="shared" si="4"/>
        <v>0.14457733322849248</v>
      </c>
    </row>
    <row r="316" spans="1:9" x14ac:dyDescent="0.3">
      <c r="A316" s="33" t="s">
        <v>335</v>
      </c>
      <c r="B316" s="77">
        <v>1.2510682307284286E-4</v>
      </c>
      <c r="C316" s="9">
        <v>101466</v>
      </c>
      <c r="G316" s="9">
        <v>708911</v>
      </c>
      <c r="H316" s="9">
        <v>101466</v>
      </c>
      <c r="I316" s="77">
        <f t="shared" si="4"/>
        <v>0.14312939141866893</v>
      </c>
    </row>
    <row r="317" spans="1:9" x14ac:dyDescent="0.3">
      <c r="A317" s="33" t="s">
        <v>336</v>
      </c>
      <c r="B317" s="77">
        <v>1.2930733992584669E-4</v>
      </c>
      <c r="C317" s="9">
        <v>105558</v>
      </c>
      <c r="G317" s="9">
        <v>732713</v>
      </c>
      <c r="H317" s="9">
        <v>105558</v>
      </c>
      <c r="I317" s="77">
        <f t="shared" si="4"/>
        <v>0.14406459282147308</v>
      </c>
    </row>
    <row r="318" spans="1:9" x14ac:dyDescent="0.3">
      <c r="A318" s="33" t="s">
        <v>337</v>
      </c>
      <c r="B318" s="77">
        <v>1.1016553415415044E-4</v>
      </c>
      <c r="C318" s="9">
        <v>92401</v>
      </c>
      <c r="G318" s="9">
        <v>624247</v>
      </c>
      <c r="H318" s="9">
        <v>92401</v>
      </c>
      <c r="I318" s="77">
        <f t="shared" si="4"/>
        <v>0.14801993441698558</v>
      </c>
    </row>
    <row r="319" spans="1:9" x14ac:dyDescent="0.3">
      <c r="A319" s="33" t="s">
        <v>338</v>
      </c>
      <c r="B319" s="77">
        <v>1.4734827921031342E-4</v>
      </c>
      <c r="C319" s="9">
        <v>126296</v>
      </c>
      <c r="G319" s="9">
        <v>834941</v>
      </c>
      <c r="H319" s="9">
        <v>126296</v>
      </c>
      <c r="I319" s="77">
        <f t="shared" si="4"/>
        <v>0.15126338268212963</v>
      </c>
    </row>
    <row r="320" spans="1:9" x14ac:dyDescent="0.3">
      <c r="A320" s="33" t="s">
        <v>339</v>
      </c>
      <c r="B320" s="77">
        <v>2.0204526652767658E-3</v>
      </c>
      <c r="C320" s="9">
        <v>1557295</v>
      </c>
      <c r="G320" s="9">
        <v>11448785</v>
      </c>
      <c r="H320" s="9">
        <v>1557295</v>
      </c>
      <c r="I320" s="77">
        <f t="shared" si="4"/>
        <v>0.13602273079632468</v>
      </c>
    </row>
    <row r="321" spans="1:9" x14ac:dyDescent="0.3">
      <c r="A321" s="33" t="s">
        <v>340</v>
      </c>
      <c r="B321" s="77">
        <v>2.0360462149419797E-3</v>
      </c>
      <c r="C321" s="9">
        <v>1583870</v>
      </c>
      <c r="G321" s="9">
        <v>11537145</v>
      </c>
      <c r="H321" s="9">
        <v>1583870</v>
      </c>
      <c r="I321" s="77">
        <f t="shared" si="4"/>
        <v>0.13728439748308616</v>
      </c>
    </row>
    <row r="322" spans="1:9" x14ac:dyDescent="0.3">
      <c r="A322" s="33" t="s">
        <v>341</v>
      </c>
      <c r="B322" s="77">
        <v>2.0319787621049055E-3</v>
      </c>
      <c r="C322" s="9">
        <v>1603198</v>
      </c>
      <c r="G322" s="9">
        <v>11514097</v>
      </c>
      <c r="H322" s="9">
        <v>1603198</v>
      </c>
      <c r="I322" s="77">
        <f t="shared" si="4"/>
        <v>0.13923784036212306</v>
      </c>
    </row>
    <row r="323" spans="1:9" x14ac:dyDescent="0.3">
      <c r="A323" s="33" t="s">
        <v>342</v>
      </c>
      <c r="B323" s="77">
        <v>2.0344840363358627E-3</v>
      </c>
      <c r="C323" s="9">
        <v>1635849</v>
      </c>
      <c r="G323" s="9">
        <v>11528293</v>
      </c>
      <c r="H323" s="9">
        <v>1635849</v>
      </c>
      <c r="I323" s="77">
        <f t="shared" si="4"/>
        <v>0.14189863147995979</v>
      </c>
    </row>
    <row r="324" spans="1:9" x14ac:dyDescent="0.3">
      <c r="A324" s="33" t="s">
        <v>343</v>
      </c>
      <c r="B324" s="77">
        <v>1.9782443711733383E-3</v>
      </c>
      <c r="C324" s="9">
        <v>1614616</v>
      </c>
      <c r="G324" s="9">
        <v>11209614</v>
      </c>
      <c r="H324" s="9">
        <v>1614616</v>
      </c>
      <c r="I324" s="77">
        <f t="shared" si="4"/>
        <v>0.14403850123652787</v>
      </c>
    </row>
    <row r="325" spans="1:9" x14ac:dyDescent="0.3">
      <c r="A325" s="33" t="s">
        <v>344</v>
      </c>
      <c r="B325" s="77">
        <v>2.0613597909591697E-3</v>
      </c>
      <c r="C325" s="9">
        <v>1723322</v>
      </c>
      <c r="G325" s="9">
        <v>11680583</v>
      </c>
      <c r="H325" s="9">
        <v>1723322</v>
      </c>
      <c r="I325" s="77">
        <f t="shared" ref="I325:I388" si="5">H325/G325</f>
        <v>0.14753732754606513</v>
      </c>
    </row>
    <row r="326" spans="1:9" x14ac:dyDescent="0.3">
      <c r="A326" s="33" t="s">
        <v>345</v>
      </c>
      <c r="B326" s="77">
        <v>1.9661565465432023E-3</v>
      </c>
      <c r="C326" s="9">
        <v>1685112</v>
      </c>
      <c r="G326" s="9">
        <v>11141119</v>
      </c>
      <c r="H326" s="9">
        <v>1685112</v>
      </c>
      <c r="I326" s="77">
        <f t="shared" si="5"/>
        <v>0.15125159330943327</v>
      </c>
    </row>
    <row r="327" spans="1:9" x14ac:dyDescent="0.3">
      <c r="A327" s="33" t="s">
        <v>346</v>
      </c>
      <c r="B327" s="77">
        <v>2.0565700158181157E-3</v>
      </c>
      <c r="C327" s="9">
        <v>1814306</v>
      </c>
      <c r="G327" s="9">
        <v>11653442</v>
      </c>
      <c r="H327" s="9">
        <v>1814306</v>
      </c>
      <c r="I327" s="77">
        <f t="shared" si="5"/>
        <v>0.15568842235624461</v>
      </c>
    </row>
    <row r="328" spans="1:9" x14ac:dyDescent="0.3">
      <c r="A328" s="33" t="s">
        <v>347</v>
      </c>
      <c r="B328" s="77">
        <v>1.9952283868617778E-3</v>
      </c>
      <c r="C328" s="9">
        <v>1794381</v>
      </c>
      <c r="G328" s="9">
        <v>11305853</v>
      </c>
      <c r="H328" s="9">
        <v>1794381</v>
      </c>
      <c r="I328" s="77">
        <f t="shared" si="5"/>
        <v>0.1587125712672896</v>
      </c>
    </row>
    <row r="329" spans="1:9" x14ac:dyDescent="0.3">
      <c r="A329" s="33" t="s">
        <v>348</v>
      </c>
      <c r="B329" s="77">
        <v>6.365981941635683E-4</v>
      </c>
      <c r="C329" s="9">
        <v>480884</v>
      </c>
      <c r="G329" s="9">
        <v>3607249</v>
      </c>
      <c r="H329" s="9">
        <v>480884</v>
      </c>
      <c r="I329" s="77">
        <f t="shared" si="5"/>
        <v>0.13331045347853723</v>
      </c>
    </row>
    <row r="330" spans="1:9" x14ac:dyDescent="0.3">
      <c r="A330" s="33" t="s">
        <v>349</v>
      </c>
      <c r="B330" s="77">
        <v>6.4044769731937752E-4</v>
      </c>
      <c r="C330" s="9">
        <v>482005</v>
      </c>
      <c r="G330" s="9">
        <v>3629062</v>
      </c>
      <c r="H330" s="9">
        <v>482005</v>
      </c>
      <c r="I330" s="77">
        <f t="shared" si="5"/>
        <v>0.13281806703770838</v>
      </c>
    </row>
    <row r="331" spans="1:9" x14ac:dyDescent="0.3">
      <c r="A331" s="33" t="s">
        <v>350</v>
      </c>
      <c r="B331" s="77">
        <v>6.2771255331201198E-4</v>
      </c>
      <c r="C331" s="9">
        <v>472153</v>
      </c>
      <c r="G331" s="9">
        <v>3556899</v>
      </c>
      <c r="H331" s="9">
        <v>472153</v>
      </c>
      <c r="I331" s="77">
        <f t="shared" si="5"/>
        <v>0.13274287518425459</v>
      </c>
    </row>
    <row r="332" spans="1:9" x14ac:dyDescent="0.3">
      <c r="A332" s="33" t="s">
        <v>351</v>
      </c>
      <c r="B332" s="77">
        <v>6.6440080848404262E-4</v>
      </c>
      <c r="C332" s="9">
        <v>510962</v>
      </c>
      <c r="G332" s="9">
        <v>3764791</v>
      </c>
      <c r="H332" s="9">
        <v>510962</v>
      </c>
      <c r="I332" s="77">
        <f t="shared" si="5"/>
        <v>0.13572121267820711</v>
      </c>
    </row>
    <row r="333" spans="1:9" x14ac:dyDescent="0.3">
      <c r="A333" s="33" t="s">
        <v>352</v>
      </c>
      <c r="B333" s="77">
        <v>6.6741910273397642E-4</v>
      </c>
      <c r="C333" s="9">
        <v>525525</v>
      </c>
      <c r="G333" s="9">
        <v>3781894</v>
      </c>
      <c r="H333" s="9">
        <v>525525</v>
      </c>
      <c r="I333" s="77">
        <f t="shared" si="5"/>
        <v>0.1389581516562865</v>
      </c>
    </row>
    <row r="334" spans="1:9" x14ac:dyDescent="0.3">
      <c r="A334" s="33" t="s">
        <v>353</v>
      </c>
      <c r="B334" s="77">
        <v>6.7623750566766898E-4</v>
      </c>
      <c r="C334" s="9">
        <v>538177</v>
      </c>
      <c r="G334" s="9">
        <v>3831863</v>
      </c>
      <c r="H334" s="9">
        <v>538177</v>
      </c>
      <c r="I334" s="77">
        <f t="shared" si="5"/>
        <v>0.14044787091814087</v>
      </c>
    </row>
    <row r="335" spans="1:9" x14ac:dyDescent="0.3">
      <c r="A335" s="33" t="s">
        <v>354</v>
      </c>
      <c r="B335" s="77">
        <v>7.3211892155653597E-4</v>
      </c>
      <c r="C335" s="9">
        <v>602407</v>
      </c>
      <c r="G335" s="9">
        <v>4148512</v>
      </c>
      <c r="H335" s="9">
        <v>602407</v>
      </c>
      <c r="I335" s="77">
        <f t="shared" si="5"/>
        <v>0.14521037904675219</v>
      </c>
    </row>
    <row r="336" spans="1:9" x14ac:dyDescent="0.3">
      <c r="A336" s="33" t="s">
        <v>355</v>
      </c>
      <c r="B336" s="77">
        <v>6.6920117227357954E-4</v>
      </c>
      <c r="C336" s="9">
        <v>551968</v>
      </c>
      <c r="G336" s="9">
        <v>3791992</v>
      </c>
      <c r="H336" s="9">
        <v>551968</v>
      </c>
      <c r="I336" s="77">
        <f t="shared" si="5"/>
        <v>0.14556148852634709</v>
      </c>
    </row>
    <row r="337" spans="1:9" x14ac:dyDescent="0.3">
      <c r="A337" s="33" t="s">
        <v>356</v>
      </c>
      <c r="B337" s="77">
        <v>7.0581124792431452E-4</v>
      </c>
      <c r="C337" s="9">
        <v>586249</v>
      </c>
      <c r="G337" s="9">
        <v>3999441</v>
      </c>
      <c r="H337" s="9">
        <v>586249</v>
      </c>
      <c r="I337" s="77">
        <f t="shared" si="5"/>
        <v>0.14658273493720747</v>
      </c>
    </row>
    <row r="338" spans="1:9" x14ac:dyDescent="0.3">
      <c r="A338" s="33" t="s">
        <v>357</v>
      </c>
      <c r="B338" s="77">
        <v>6.5203079637184819E-4</v>
      </c>
      <c r="C338" s="9">
        <v>488306</v>
      </c>
      <c r="G338" s="9">
        <v>3694697</v>
      </c>
      <c r="H338" s="9">
        <v>488306</v>
      </c>
      <c r="I338" s="77">
        <f t="shared" si="5"/>
        <v>0.13216401778007777</v>
      </c>
    </row>
    <row r="339" spans="1:9" x14ac:dyDescent="0.3">
      <c r="A339" s="33" t="s">
        <v>358</v>
      </c>
      <c r="B339" s="77">
        <v>6.6389237687940845E-4</v>
      </c>
      <c r="C339" s="9">
        <v>508496</v>
      </c>
      <c r="G339" s="9">
        <v>3761910</v>
      </c>
      <c r="H339" s="9">
        <v>508496</v>
      </c>
      <c r="I339" s="77">
        <f t="shared" si="5"/>
        <v>0.13516963457392656</v>
      </c>
    </row>
    <row r="340" spans="1:9" x14ac:dyDescent="0.3">
      <c r="A340" s="33" t="s">
        <v>359</v>
      </c>
      <c r="B340" s="77">
        <v>6.6098173388904659E-4</v>
      </c>
      <c r="C340" s="9">
        <v>509647</v>
      </c>
      <c r="G340" s="9">
        <v>3745417</v>
      </c>
      <c r="H340" s="9">
        <v>509647</v>
      </c>
      <c r="I340" s="77">
        <f t="shared" si="5"/>
        <v>0.13607216499524619</v>
      </c>
    </row>
    <row r="341" spans="1:9" x14ac:dyDescent="0.3">
      <c r="A341" s="33" t="s">
        <v>360</v>
      </c>
      <c r="B341" s="77">
        <v>6.8114657958162606E-4</v>
      </c>
      <c r="C341" s="9">
        <v>531076</v>
      </c>
      <c r="G341" s="9">
        <v>3859680</v>
      </c>
      <c r="H341" s="9">
        <v>531076</v>
      </c>
      <c r="I341" s="77">
        <f t="shared" si="5"/>
        <v>0.13759586286946068</v>
      </c>
    </row>
    <row r="342" spans="1:9" x14ac:dyDescent="0.3">
      <c r="A342" s="33" t="s">
        <v>361</v>
      </c>
      <c r="B342" s="77">
        <v>6.8726381828743534E-4</v>
      </c>
      <c r="C342" s="9">
        <v>558171</v>
      </c>
      <c r="G342" s="9">
        <v>3894343</v>
      </c>
      <c r="H342" s="9">
        <v>558171</v>
      </c>
      <c r="I342" s="77">
        <f t="shared" si="5"/>
        <v>0.14332866930314048</v>
      </c>
    </row>
    <row r="343" spans="1:9" x14ac:dyDescent="0.3">
      <c r="A343" s="33" t="s">
        <v>362</v>
      </c>
      <c r="B343" s="77">
        <v>6.9385984038212794E-4</v>
      </c>
      <c r="C343" s="9">
        <v>583157</v>
      </c>
      <c r="G343" s="9">
        <v>3931719</v>
      </c>
      <c r="H343" s="9">
        <v>583157</v>
      </c>
      <c r="I343" s="77">
        <f t="shared" si="5"/>
        <v>0.14832112874801073</v>
      </c>
    </row>
    <row r="344" spans="1:9" x14ac:dyDescent="0.3">
      <c r="A344" s="33" t="s">
        <v>363</v>
      </c>
      <c r="B344" s="77">
        <v>6.7300673253818655E-4</v>
      </c>
      <c r="C344" s="9">
        <v>579439</v>
      </c>
      <c r="G344" s="9">
        <v>3813556</v>
      </c>
      <c r="H344" s="9">
        <v>579439</v>
      </c>
      <c r="I344" s="77">
        <f t="shared" si="5"/>
        <v>0.15194191458051226</v>
      </c>
    </row>
    <row r="345" spans="1:9" x14ac:dyDescent="0.3">
      <c r="A345" s="33" t="s">
        <v>364</v>
      </c>
      <c r="B345" s="77">
        <v>7.1111139592222497E-4</v>
      </c>
      <c r="C345" s="9">
        <v>643987</v>
      </c>
      <c r="G345" s="9">
        <v>4029474</v>
      </c>
      <c r="H345" s="9">
        <v>643987</v>
      </c>
      <c r="I345" s="77">
        <f t="shared" si="5"/>
        <v>0.15981912279369467</v>
      </c>
    </row>
    <row r="346" spans="1:9" x14ac:dyDescent="0.3">
      <c r="A346" s="33" t="s">
        <v>365</v>
      </c>
      <c r="B346" s="77">
        <v>6.9741144956062982E-4</v>
      </c>
      <c r="C346" s="9">
        <v>637400</v>
      </c>
      <c r="G346" s="9">
        <v>3951844</v>
      </c>
      <c r="H346" s="9">
        <v>637400</v>
      </c>
      <c r="I346" s="77">
        <f t="shared" si="5"/>
        <v>0.16129179188247308</v>
      </c>
    </row>
    <row r="347" spans="1:9" x14ac:dyDescent="0.3">
      <c r="A347" s="33" t="s">
        <v>366</v>
      </c>
      <c r="B347" s="77">
        <v>2.212975119030452E-3</v>
      </c>
      <c r="C347" s="9">
        <v>1919360</v>
      </c>
      <c r="G347" s="9">
        <v>12539703</v>
      </c>
      <c r="H347" s="9">
        <v>1919360</v>
      </c>
      <c r="I347" s="77">
        <f t="shared" si="5"/>
        <v>0.15306263633197692</v>
      </c>
    </row>
    <row r="348" spans="1:9" x14ac:dyDescent="0.3">
      <c r="A348" s="33" t="s">
        <v>367</v>
      </c>
      <c r="B348" s="77">
        <v>2.2156450467453121E-3</v>
      </c>
      <c r="C348" s="9">
        <v>1919787</v>
      </c>
      <c r="G348" s="9">
        <v>12554832</v>
      </c>
      <c r="H348" s="9">
        <v>1919787</v>
      </c>
      <c r="I348" s="77">
        <f t="shared" si="5"/>
        <v>0.15291220145359175</v>
      </c>
    </row>
    <row r="349" spans="1:9" x14ac:dyDescent="0.3">
      <c r="A349" s="33" t="s">
        <v>368</v>
      </c>
      <c r="B349" s="77">
        <v>2.2126620479903198E-3</v>
      </c>
      <c r="C349" s="9">
        <v>1922946</v>
      </c>
      <c r="G349" s="9">
        <v>12537929</v>
      </c>
      <c r="H349" s="9">
        <v>1922946</v>
      </c>
      <c r="I349" s="77">
        <f t="shared" si="5"/>
        <v>0.15337030541487354</v>
      </c>
    </row>
    <row r="350" spans="1:9" x14ac:dyDescent="0.3">
      <c r="A350" s="33" t="s">
        <v>369</v>
      </c>
      <c r="B350" s="77">
        <v>2.230450448008479E-3</v>
      </c>
      <c r="C350" s="9">
        <v>1963042</v>
      </c>
      <c r="G350" s="9">
        <v>12638726</v>
      </c>
      <c r="H350" s="9">
        <v>1963042</v>
      </c>
      <c r="I350" s="77">
        <f t="shared" si="5"/>
        <v>0.15531961053669491</v>
      </c>
    </row>
    <row r="351" spans="1:9" x14ac:dyDescent="0.3">
      <c r="A351" s="33" t="s">
        <v>370</v>
      </c>
      <c r="B351" s="77">
        <v>2.2353311090490082E-3</v>
      </c>
      <c r="C351" s="9">
        <v>1990008</v>
      </c>
      <c r="G351" s="9">
        <v>12666382</v>
      </c>
      <c r="H351" s="9">
        <v>1990008</v>
      </c>
      <c r="I351" s="77">
        <f t="shared" si="5"/>
        <v>0.15710942556445873</v>
      </c>
    </row>
    <row r="352" spans="1:9" x14ac:dyDescent="0.3">
      <c r="A352" s="33" t="s">
        <v>371</v>
      </c>
      <c r="B352" s="77">
        <v>2.2177786594145339E-3</v>
      </c>
      <c r="C352" s="9">
        <v>2012056</v>
      </c>
      <c r="G352" s="9">
        <v>12566922</v>
      </c>
      <c r="H352" s="9">
        <v>2012056</v>
      </c>
      <c r="I352" s="77">
        <f t="shared" si="5"/>
        <v>0.16010730392056224</v>
      </c>
    </row>
    <row r="353" spans="1:9" x14ac:dyDescent="0.3">
      <c r="A353" s="33" t="s">
        <v>372</v>
      </c>
      <c r="B353" s="77">
        <v>2.2266844186982068E-3</v>
      </c>
      <c r="C353" s="9">
        <v>2045071</v>
      </c>
      <c r="G353" s="9">
        <v>12617386</v>
      </c>
      <c r="H353" s="9">
        <v>2045071</v>
      </c>
      <c r="I353" s="77">
        <f t="shared" si="5"/>
        <v>0.16208357261955844</v>
      </c>
    </row>
    <row r="354" spans="1:9" x14ac:dyDescent="0.3">
      <c r="A354" s="33" t="s">
        <v>373</v>
      </c>
      <c r="B354" s="77">
        <v>2.2754915585359221E-3</v>
      </c>
      <c r="C354" s="9">
        <v>2148224</v>
      </c>
      <c r="G354" s="9">
        <v>12893949</v>
      </c>
      <c r="H354" s="9">
        <v>2148224</v>
      </c>
      <c r="I354" s="77">
        <f t="shared" si="5"/>
        <v>0.16660714262170573</v>
      </c>
    </row>
    <row r="355" spans="1:9" x14ac:dyDescent="0.3">
      <c r="A355" s="33" t="s">
        <v>374</v>
      </c>
      <c r="B355" s="77">
        <v>2.2691657234550078E-3</v>
      </c>
      <c r="C355" s="9">
        <v>2193404</v>
      </c>
      <c r="G355" s="9">
        <v>12858104</v>
      </c>
      <c r="H355" s="9">
        <v>2193404</v>
      </c>
      <c r="I355" s="77">
        <f t="shared" si="5"/>
        <v>0.17058533668727521</v>
      </c>
    </row>
    <row r="356" spans="1:9" x14ac:dyDescent="0.3">
      <c r="A356" s="33" t="s">
        <v>375</v>
      </c>
      <c r="B356" s="77">
        <v>6.8648625853387122E-4</v>
      </c>
      <c r="C356" s="9">
        <v>517349</v>
      </c>
      <c r="G356" s="9">
        <v>3889937</v>
      </c>
      <c r="H356" s="9">
        <v>517349</v>
      </c>
      <c r="I356" s="77">
        <f t="shared" si="5"/>
        <v>0.13299675547444598</v>
      </c>
    </row>
    <row r="357" spans="1:9" x14ac:dyDescent="0.3">
      <c r="A357" s="33" t="s">
        <v>376</v>
      </c>
      <c r="B357" s="77">
        <v>6.3627965232171998E-4</v>
      </c>
      <c r="C357" s="9">
        <v>499938</v>
      </c>
      <c r="G357" s="9">
        <v>3605444</v>
      </c>
      <c r="H357" s="9">
        <v>499938</v>
      </c>
      <c r="I357" s="77">
        <f t="shared" si="5"/>
        <v>0.13866197894073518</v>
      </c>
    </row>
    <row r="358" spans="1:9" x14ac:dyDescent="0.3">
      <c r="A358" s="33" t="s">
        <v>377</v>
      </c>
      <c r="B358" s="77">
        <v>6.5034773069555637E-4</v>
      </c>
      <c r="C358" s="9">
        <v>534464</v>
      </c>
      <c r="G358" s="9">
        <v>3685160</v>
      </c>
      <c r="H358" s="9">
        <v>534464</v>
      </c>
      <c r="I358" s="77">
        <f t="shared" si="5"/>
        <v>0.14503142333033031</v>
      </c>
    </row>
    <row r="359" spans="1:9" x14ac:dyDescent="0.3">
      <c r="A359" s="33" t="s">
        <v>378</v>
      </c>
      <c r="B359" s="77">
        <v>6.2587171677333108E-4</v>
      </c>
      <c r="C359" s="9">
        <v>524252</v>
      </c>
      <c r="G359" s="9">
        <v>3546468</v>
      </c>
      <c r="H359" s="9">
        <v>524252</v>
      </c>
      <c r="I359" s="77">
        <f t="shared" si="5"/>
        <v>0.14782369388360475</v>
      </c>
    </row>
    <row r="360" spans="1:9" x14ac:dyDescent="0.3">
      <c r="A360" s="33" t="s">
        <v>379</v>
      </c>
      <c r="B360" s="77">
        <v>6.5870746867248235E-4</v>
      </c>
      <c r="C360" s="9">
        <v>580698</v>
      </c>
      <c r="G360" s="9">
        <v>3732530</v>
      </c>
      <c r="H360" s="9">
        <v>580698</v>
      </c>
      <c r="I360" s="77">
        <f t="shared" si="5"/>
        <v>0.15557758410515118</v>
      </c>
    </row>
    <row r="361" spans="1:9" x14ac:dyDescent="0.3">
      <c r="A361" s="33" t="s">
        <v>380</v>
      </c>
      <c r="B361" s="77">
        <v>6.098316790971055E-4</v>
      </c>
      <c r="C361" s="9">
        <v>551075</v>
      </c>
      <c r="G361" s="9">
        <v>3455578</v>
      </c>
      <c r="H361" s="9">
        <v>551075</v>
      </c>
      <c r="I361" s="77">
        <f t="shared" si="5"/>
        <v>0.15947404457372977</v>
      </c>
    </row>
    <row r="362" spans="1:9" x14ac:dyDescent="0.3">
      <c r="A362" s="33" t="s">
        <v>381</v>
      </c>
      <c r="B362" s="77">
        <v>6.1319498681009388E-4</v>
      </c>
      <c r="C362" s="9">
        <v>580465</v>
      </c>
      <c r="G362" s="9">
        <v>3474636</v>
      </c>
      <c r="H362" s="9">
        <v>580465</v>
      </c>
      <c r="I362" s="77">
        <f t="shared" si="5"/>
        <v>0.16705778677248495</v>
      </c>
    </row>
    <row r="363" spans="1:9" x14ac:dyDescent="0.3">
      <c r="A363" s="33" t="s">
        <v>382</v>
      </c>
      <c r="B363" s="77">
        <v>5.9999041272000445E-4</v>
      </c>
      <c r="C363" s="9">
        <v>588480</v>
      </c>
      <c r="G363" s="9">
        <v>3399813</v>
      </c>
      <c r="H363" s="9">
        <v>588480</v>
      </c>
      <c r="I363" s="77">
        <f t="shared" si="5"/>
        <v>0.17309187299419115</v>
      </c>
    </row>
    <row r="364" spans="1:9" x14ac:dyDescent="0.3">
      <c r="A364" s="33" t="s">
        <v>383</v>
      </c>
      <c r="B364" s="77">
        <v>6.2412229556654895E-4</v>
      </c>
      <c r="C364" s="9">
        <v>644556</v>
      </c>
      <c r="G364" s="9">
        <v>3536555</v>
      </c>
      <c r="H364" s="9">
        <v>644556</v>
      </c>
      <c r="I364" s="77">
        <f t="shared" si="5"/>
        <v>0.18225533039921618</v>
      </c>
    </row>
    <row r="365" spans="1:9" x14ac:dyDescent="0.3">
      <c r="A365" s="33" t="s">
        <v>384</v>
      </c>
      <c r="B365" s="77">
        <v>1.8660392868439854E-4</v>
      </c>
      <c r="C365" s="9">
        <v>149384</v>
      </c>
      <c r="G365" s="9">
        <v>1057381</v>
      </c>
      <c r="H365" s="9">
        <v>149384</v>
      </c>
      <c r="I365" s="77">
        <f t="shared" si="5"/>
        <v>0.14127736359930809</v>
      </c>
    </row>
    <row r="366" spans="1:9" x14ac:dyDescent="0.3">
      <c r="A366" s="33" t="s">
        <v>385</v>
      </c>
      <c r="B366" s="77">
        <v>1.8642886302948805E-4</v>
      </c>
      <c r="C366" s="9">
        <v>149864</v>
      </c>
      <c r="G366" s="9">
        <v>1056389</v>
      </c>
      <c r="H366" s="9">
        <v>149864</v>
      </c>
      <c r="I366" s="77">
        <f t="shared" si="5"/>
        <v>0.14186440790277066</v>
      </c>
    </row>
    <row r="367" spans="1:9" x14ac:dyDescent="0.3">
      <c r="A367" s="33" t="s">
        <v>386</v>
      </c>
      <c r="B367" s="77">
        <v>1.8600002276594719E-4</v>
      </c>
      <c r="C367" s="9">
        <v>151002</v>
      </c>
      <c r="G367" s="9">
        <v>1053959</v>
      </c>
      <c r="H367" s="9">
        <v>151002</v>
      </c>
      <c r="I367" s="77">
        <f t="shared" si="5"/>
        <v>0.1432712278181599</v>
      </c>
    </row>
    <row r="368" spans="1:9" x14ac:dyDescent="0.3">
      <c r="A368" s="33" t="s">
        <v>387</v>
      </c>
      <c r="B368" s="77">
        <v>1.8573742428358144E-4</v>
      </c>
      <c r="C368" s="9">
        <v>152635</v>
      </c>
      <c r="G368" s="9">
        <v>1052471</v>
      </c>
      <c r="H368" s="9">
        <v>152635</v>
      </c>
      <c r="I368" s="77">
        <f t="shared" si="5"/>
        <v>0.14502537362074586</v>
      </c>
    </row>
    <row r="369" spans="1:9" x14ac:dyDescent="0.3">
      <c r="A369" s="33" t="s">
        <v>388</v>
      </c>
      <c r="B369" s="77">
        <v>1.8560047776320789E-4</v>
      </c>
      <c r="C369" s="9">
        <v>155906</v>
      </c>
      <c r="G369" s="9">
        <v>1051695</v>
      </c>
      <c r="H369" s="9">
        <v>155906</v>
      </c>
      <c r="I369" s="77">
        <f t="shared" si="5"/>
        <v>0.14824259885232885</v>
      </c>
    </row>
    <row r="370" spans="1:9" x14ac:dyDescent="0.3">
      <c r="A370" s="33" t="s">
        <v>389</v>
      </c>
      <c r="B370" s="77">
        <v>1.858752531913285E-4</v>
      </c>
      <c r="C370" s="9">
        <v>158893</v>
      </c>
      <c r="G370" s="9">
        <v>1053252</v>
      </c>
      <c r="H370" s="9">
        <v>158893</v>
      </c>
      <c r="I370" s="77">
        <f t="shared" si="5"/>
        <v>0.15085943344992461</v>
      </c>
    </row>
    <row r="371" spans="1:9" x14ac:dyDescent="0.3">
      <c r="A371" s="33" t="s">
        <v>390</v>
      </c>
      <c r="B371" s="77">
        <v>2.0055359067270578E-4</v>
      </c>
      <c r="C371" s="9">
        <v>177166</v>
      </c>
      <c r="G371" s="9">
        <v>1136426</v>
      </c>
      <c r="H371" s="9">
        <v>177166</v>
      </c>
      <c r="I371" s="77">
        <f t="shared" si="5"/>
        <v>0.155897524343864</v>
      </c>
    </row>
    <row r="372" spans="1:9" x14ac:dyDescent="0.3">
      <c r="A372" s="33" t="s">
        <v>391</v>
      </c>
      <c r="B372" s="77">
        <v>1.8609390878249194E-4</v>
      </c>
      <c r="C372" s="9">
        <v>165586</v>
      </c>
      <c r="G372" s="9">
        <v>1054491</v>
      </c>
      <c r="H372" s="9">
        <v>165586</v>
      </c>
      <c r="I372" s="77">
        <f t="shared" si="5"/>
        <v>0.1570293155655193</v>
      </c>
    </row>
    <row r="373" spans="1:9" x14ac:dyDescent="0.3">
      <c r="A373" s="33" t="s">
        <v>392</v>
      </c>
      <c r="B373" s="77">
        <v>1.8638456718333629E-4</v>
      </c>
      <c r="C373" s="9">
        <v>170144</v>
      </c>
      <c r="G373" s="9">
        <v>1056138</v>
      </c>
      <c r="H373" s="9">
        <v>170144</v>
      </c>
      <c r="I373" s="77">
        <f t="shared" si="5"/>
        <v>0.1611001592594907</v>
      </c>
    </row>
    <row r="374" spans="1:9" x14ac:dyDescent="0.3">
      <c r="A374" s="33" t="s">
        <v>393</v>
      </c>
      <c r="B374" s="77">
        <v>7.7404608704275334E-4</v>
      </c>
      <c r="C374" s="9">
        <v>575796</v>
      </c>
      <c r="G374" s="9">
        <v>4386090</v>
      </c>
      <c r="H374" s="9">
        <v>575796</v>
      </c>
      <c r="I374" s="77">
        <f t="shared" si="5"/>
        <v>0.13127774395874231</v>
      </c>
    </row>
    <row r="375" spans="1:9" x14ac:dyDescent="0.3">
      <c r="A375" s="33" t="s">
        <v>394</v>
      </c>
      <c r="B375" s="77">
        <v>8.4988834066343727E-4</v>
      </c>
      <c r="C375" s="9">
        <v>639202</v>
      </c>
      <c r="G375" s="9">
        <v>4815846</v>
      </c>
      <c r="H375" s="9">
        <v>639202</v>
      </c>
      <c r="I375" s="77">
        <f t="shared" si="5"/>
        <v>0.13272891201255191</v>
      </c>
    </row>
    <row r="376" spans="1:9" x14ac:dyDescent="0.3">
      <c r="A376" s="33" t="s">
        <v>395</v>
      </c>
      <c r="B376" s="77">
        <v>7.9136540993313836E-4</v>
      </c>
      <c r="C376" s="9">
        <v>604119</v>
      </c>
      <c r="G376" s="9">
        <v>4484229</v>
      </c>
      <c r="H376" s="9">
        <v>604119</v>
      </c>
      <c r="I376" s="77">
        <f t="shared" si="5"/>
        <v>0.13472081822761506</v>
      </c>
    </row>
    <row r="377" spans="1:9" x14ac:dyDescent="0.3">
      <c r="A377" s="33" t="s">
        <v>396</v>
      </c>
      <c r="B377" s="77">
        <v>8.1795227093034819E-4</v>
      </c>
      <c r="C377" s="9">
        <v>641785</v>
      </c>
      <c r="G377" s="9">
        <v>4634882</v>
      </c>
      <c r="H377" s="9">
        <v>641785</v>
      </c>
      <c r="I377" s="77">
        <f t="shared" si="5"/>
        <v>0.13846846586385586</v>
      </c>
    </row>
    <row r="378" spans="1:9" x14ac:dyDescent="0.3">
      <c r="A378" s="33" t="s">
        <v>397</v>
      </c>
      <c r="B378" s="77">
        <v>8.1933214830509139E-4</v>
      </c>
      <c r="C378" s="9">
        <v>659819</v>
      </c>
      <c r="G378" s="9">
        <v>4642701</v>
      </c>
      <c r="H378" s="9">
        <v>659819</v>
      </c>
      <c r="I378" s="77">
        <f t="shared" si="5"/>
        <v>0.14211964113131559</v>
      </c>
    </row>
    <row r="379" spans="1:9" x14ac:dyDescent="0.3">
      <c r="A379" s="33" t="s">
        <v>398</v>
      </c>
      <c r="B379" s="77">
        <v>8.3401683897555811E-4</v>
      </c>
      <c r="C379" s="9">
        <v>698411</v>
      </c>
      <c r="G379" s="9">
        <v>4725911</v>
      </c>
      <c r="H379" s="9">
        <v>698411</v>
      </c>
      <c r="I379" s="77">
        <f t="shared" si="5"/>
        <v>0.14778335859477676</v>
      </c>
    </row>
    <row r="380" spans="1:9" x14ac:dyDescent="0.3">
      <c r="A380" s="33" t="s">
        <v>399</v>
      </c>
      <c r="B380" s="77">
        <v>8.1709970825003301E-4</v>
      </c>
      <c r="C380" s="9">
        <v>705286</v>
      </c>
      <c r="G380" s="9">
        <v>4630051</v>
      </c>
      <c r="H380" s="9">
        <v>705286</v>
      </c>
      <c r="I380" s="77">
        <f t="shared" si="5"/>
        <v>0.15232791172278665</v>
      </c>
    </row>
    <row r="381" spans="1:9" x14ac:dyDescent="0.3">
      <c r="A381" s="33" t="s">
        <v>400</v>
      </c>
      <c r="B381" s="77">
        <v>8.6987388524171333E-4</v>
      </c>
      <c r="C381" s="9">
        <v>786819</v>
      </c>
      <c r="G381" s="9">
        <v>4929093</v>
      </c>
      <c r="H381" s="9">
        <v>786819</v>
      </c>
      <c r="I381" s="77">
        <f t="shared" si="5"/>
        <v>0.15962754202446575</v>
      </c>
    </row>
    <row r="382" spans="1:9" x14ac:dyDescent="0.3">
      <c r="A382" s="33" t="s">
        <v>401</v>
      </c>
      <c r="B382" s="77">
        <v>8.5101567877187312E-4</v>
      </c>
      <c r="C382" s="9">
        <v>780377</v>
      </c>
      <c r="G382" s="9">
        <v>4822234</v>
      </c>
      <c r="H382" s="9">
        <v>780377</v>
      </c>
      <c r="I382" s="77">
        <f t="shared" si="5"/>
        <v>0.161828936546837</v>
      </c>
    </row>
    <row r="383" spans="1:9" x14ac:dyDescent="0.3">
      <c r="A383" s="33" t="s">
        <v>402</v>
      </c>
      <c r="B383" s="77">
        <v>1.3888088997381545E-4</v>
      </c>
      <c r="C383" s="9">
        <v>112914</v>
      </c>
      <c r="G383" s="9">
        <v>786961</v>
      </c>
      <c r="H383" s="9">
        <v>112914</v>
      </c>
      <c r="I383" s="77">
        <f t="shared" si="5"/>
        <v>0.14348106195859769</v>
      </c>
    </row>
    <row r="384" spans="1:9" x14ac:dyDescent="0.3">
      <c r="A384" s="33" t="s">
        <v>403</v>
      </c>
      <c r="B384" s="77">
        <v>1.3093622701740309E-4</v>
      </c>
      <c r="C384" s="9">
        <v>104581</v>
      </c>
      <c r="G384" s="9">
        <v>741943</v>
      </c>
      <c r="H384" s="9">
        <v>104581</v>
      </c>
      <c r="I384" s="77">
        <f t="shared" si="5"/>
        <v>0.14095557205877002</v>
      </c>
    </row>
    <row r="385" spans="1:9" x14ac:dyDescent="0.3">
      <c r="A385" s="33" t="s">
        <v>404</v>
      </c>
      <c r="B385" s="77">
        <v>1.4967231107474528E-4</v>
      </c>
      <c r="C385" s="9">
        <v>119534</v>
      </c>
      <c r="G385" s="9">
        <v>848110</v>
      </c>
      <c r="H385" s="9">
        <v>119534</v>
      </c>
      <c r="I385" s="77">
        <f t="shared" si="5"/>
        <v>0.14094162313850797</v>
      </c>
    </row>
    <row r="386" spans="1:9" x14ac:dyDescent="0.3">
      <c r="A386" s="33" t="s">
        <v>405</v>
      </c>
      <c r="B386" s="77">
        <v>1.4092149901386602E-4</v>
      </c>
      <c r="C386" s="9">
        <v>118614</v>
      </c>
      <c r="G386" s="9">
        <v>798524</v>
      </c>
      <c r="H386" s="9">
        <v>118614</v>
      </c>
      <c r="I386" s="77">
        <f t="shared" si="5"/>
        <v>0.14854155917668097</v>
      </c>
    </row>
    <row r="387" spans="1:9" x14ac:dyDescent="0.3">
      <c r="A387" s="33" t="s">
        <v>406</v>
      </c>
      <c r="B387" s="77">
        <v>1.3646826641708007E-4</v>
      </c>
      <c r="C387" s="9">
        <v>116374</v>
      </c>
      <c r="G387" s="9">
        <v>773290</v>
      </c>
      <c r="H387" s="9">
        <v>116374</v>
      </c>
      <c r="I387" s="77">
        <f t="shared" si="5"/>
        <v>0.15049205343402863</v>
      </c>
    </row>
    <row r="388" spans="1:9" x14ac:dyDescent="0.3">
      <c r="A388" s="33" t="s">
        <v>407</v>
      </c>
      <c r="B388" s="77">
        <v>1.2558172395728254E-4</v>
      </c>
      <c r="C388" s="9">
        <v>106734</v>
      </c>
      <c r="G388" s="9">
        <v>711602</v>
      </c>
      <c r="H388" s="9">
        <v>106734</v>
      </c>
      <c r="I388" s="77">
        <f t="shared" si="5"/>
        <v>0.14999114673651845</v>
      </c>
    </row>
    <row r="389" spans="1:9" x14ac:dyDescent="0.3">
      <c r="A389" s="33" t="s">
        <v>408</v>
      </c>
      <c r="B389" s="77">
        <v>1.1604735190869901E-4</v>
      </c>
      <c r="C389" s="9">
        <v>102351</v>
      </c>
      <c r="G389" s="9">
        <v>657576</v>
      </c>
      <c r="H389" s="9">
        <v>102351</v>
      </c>
      <c r="I389" s="77">
        <f t="shared" ref="I389:I452" si="6">H389/G389</f>
        <v>0.15564892879302164</v>
      </c>
    </row>
    <row r="390" spans="1:9" x14ac:dyDescent="0.3">
      <c r="A390" s="33" t="s">
        <v>409</v>
      </c>
      <c r="B390" s="77">
        <v>1.3555552491788944E-4</v>
      </c>
      <c r="C390" s="9">
        <v>117118</v>
      </c>
      <c r="G390" s="9">
        <v>768118</v>
      </c>
      <c r="H390" s="9">
        <v>117118</v>
      </c>
      <c r="I390" s="77">
        <f t="shared" si="6"/>
        <v>0.15247396884332876</v>
      </c>
    </row>
    <row r="391" spans="1:9" x14ac:dyDescent="0.3">
      <c r="A391" s="33" t="s">
        <v>410</v>
      </c>
      <c r="B391" s="77">
        <v>1.5754197110440669E-4</v>
      </c>
      <c r="C391" s="9">
        <v>141579</v>
      </c>
      <c r="G391" s="9">
        <v>892703</v>
      </c>
      <c r="H391" s="9">
        <v>141579</v>
      </c>
      <c r="I391" s="77">
        <f t="shared" si="6"/>
        <v>0.15859585998926853</v>
      </c>
    </row>
    <row r="392" spans="1:9" x14ac:dyDescent="0.3">
      <c r="A392" s="33" t="s">
        <v>411</v>
      </c>
      <c r="B392" s="77">
        <v>1.0687853530122597E-3</v>
      </c>
      <c r="C392" s="9">
        <v>783547</v>
      </c>
      <c r="G392" s="9">
        <v>6056214</v>
      </c>
      <c r="H392" s="9">
        <v>783547</v>
      </c>
      <c r="I392" s="77">
        <f t="shared" si="6"/>
        <v>0.12937901467814711</v>
      </c>
    </row>
    <row r="393" spans="1:9" x14ac:dyDescent="0.3">
      <c r="A393" s="33" t="s">
        <v>412</v>
      </c>
      <c r="B393" s="77">
        <v>1.1062425205415937E-3</v>
      </c>
      <c r="C393" s="9">
        <v>820101</v>
      </c>
      <c r="G393" s="9">
        <v>6268463</v>
      </c>
      <c r="H393" s="9">
        <v>820101</v>
      </c>
      <c r="I393" s="77">
        <f t="shared" si="6"/>
        <v>0.13082967866285564</v>
      </c>
    </row>
    <row r="394" spans="1:9" x14ac:dyDescent="0.3">
      <c r="A394" s="33" t="s">
        <v>413</v>
      </c>
      <c r="B394" s="77">
        <v>1.1191950847977998E-3</v>
      </c>
      <c r="C394" s="9">
        <v>841054</v>
      </c>
      <c r="G394" s="9">
        <v>6341858</v>
      </c>
      <c r="H394" s="9">
        <v>841054</v>
      </c>
      <c r="I394" s="77">
        <f t="shared" si="6"/>
        <v>0.1326194941608595</v>
      </c>
    </row>
    <row r="395" spans="1:9" x14ac:dyDescent="0.3">
      <c r="A395" s="33" t="s">
        <v>414</v>
      </c>
      <c r="B395" s="77">
        <v>1.1174329572128387E-3</v>
      </c>
      <c r="C395" s="9">
        <v>855109</v>
      </c>
      <c r="G395" s="9">
        <v>6331873</v>
      </c>
      <c r="H395" s="9">
        <v>855109</v>
      </c>
      <c r="I395" s="77">
        <f t="shared" si="6"/>
        <v>0.13504834983266406</v>
      </c>
    </row>
    <row r="396" spans="1:9" x14ac:dyDescent="0.3">
      <c r="A396" s="33" t="s">
        <v>415</v>
      </c>
      <c r="B396" s="77">
        <v>1.0914830034218508E-3</v>
      </c>
      <c r="C396" s="9">
        <v>851369</v>
      </c>
      <c r="G396" s="9">
        <v>6184829</v>
      </c>
      <c r="H396" s="9">
        <v>851369</v>
      </c>
      <c r="I396" s="77">
        <f t="shared" si="6"/>
        <v>0.13765441211066629</v>
      </c>
    </row>
    <row r="397" spans="1:9" x14ac:dyDescent="0.3">
      <c r="A397" s="33" t="s">
        <v>416</v>
      </c>
      <c r="B397" s="77">
        <v>1.1500744074123364E-3</v>
      </c>
      <c r="C397" s="9">
        <v>941350</v>
      </c>
      <c r="G397" s="9">
        <v>6516834</v>
      </c>
      <c r="H397" s="9">
        <v>941350</v>
      </c>
      <c r="I397" s="77">
        <f t="shared" si="6"/>
        <v>0.14444897629738612</v>
      </c>
    </row>
    <row r="398" spans="1:9" x14ac:dyDescent="0.3">
      <c r="A398" s="33" t="s">
        <v>417</v>
      </c>
      <c r="B398" s="77">
        <v>1.1416398429861343E-3</v>
      </c>
      <c r="C398" s="9">
        <v>943362</v>
      </c>
      <c r="G398" s="9">
        <v>6469040</v>
      </c>
      <c r="H398" s="9">
        <v>943362</v>
      </c>
      <c r="I398" s="77">
        <f t="shared" si="6"/>
        <v>0.14582720156313767</v>
      </c>
    </row>
    <row r="399" spans="1:9" x14ac:dyDescent="0.3">
      <c r="A399" s="33" t="s">
        <v>418</v>
      </c>
      <c r="B399" s="77">
        <v>1.1206736130809048E-3</v>
      </c>
      <c r="C399" s="9">
        <v>948746</v>
      </c>
      <c r="G399" s="9">
        <v>6350236</v>
      </c>
      <c r="H399" s="9">
        <v>948746</v>
      </c>
      <c r="I399" s="77">
        <f t="shared" si="6"/>
        <v>0.14940326627230863</v>
      </c>
    </row>
    <row r="400" spans="1:9" x14ac:dyDescent="0.3">
      <c r="A400" s="33" t="s">
        <v>419</v>
      </c>
      <c r="B400" s="77">
        <v>1.2158978583163629E-3</v>
      </c>
      <c r="C400" s="9">
        <v>1059400</v>
      </c>
      <c r="G400" s="9">
        <v>6889819</v>
      </c>
      <c r="H400" s="9">
        <v>1059400</v>
      </c>
      <c r="I400" s="77">
        <f t="shared" si="6"/>
        <v>0.15376311046777863</v>
      </c>
    </row>
    <row r="401" spans="1:9" x14ac:dyDescent="0.3">
      <c r="A401" s="33" t="s">
        <v>420</v>
      </c>
      <c r="B401" s="77">
        <v>4.1863141223168017E-3</v>
      </c>
      <c r="C401" s="9">
        <v>2387473</v>
      </c>
      <c r="G401" s="9">
        <v>23721521</v>
      </c>
      <c r="H401" s="9">
        <v>2387473</v>
      </c>
      <c r="I401" s="77">
        <f t="shared" si="6"/>
        <v>0.10064586499322703</v>
      </c>
    </row>
    <row r="402" spans="1:9" x14ac:dyDescent="0.3">
      <c r="A402" s="33" t="s">
        <v>421</v>
      </c>
      <c r="B402" s="77">
        <v>4.2658470493660578E-3</v>
      </c>
      <c r="C402" s="9">
        <v>2452213</v>
      </c>
      <c r="G402" s="9">
        <v>24172190</v>
      </c>
      <c r="H402" s="9">
        <v>2452213</v>
      </c>
      <c r="I402" s="77">
        <f t="shared" si="6"/>
        <v>0.1014476967126272</v>
      </c>
    </row>
    <row r="403" spans="1:9" x14ac:dyDescent="0.3">
      <c r="A403" s="33" t="s">
        <v>422</v>
      </c>
      <c r="B403" s="77">
        <v>4.3801299794826243E-3</v>
      </c>
      <c r="C403" s="9">
        <v>2553940</v>
      </c>
      <c r="G403" s="9">
        <v>24819768</v>
      </c>
      <c r="H403" s="9">
        <v>2553940</v>
      </c>
      <c r="I403" s="77">
        <f t="shared" si="6"/>
        <v>0.10289943080853939</v>
      </c>
    </row>
    <row r="404" spans="1:9" x14ac:dyDescent="0.3">
      <c r="A404" s="33" t="s">
        <v>423</v>
      </c>
      <c r="B404" s="77">
        <v>4.4185842447440598E-3</v>
      </c>
      <c r="C404" s="9">
        <v>2621868</v>
      </c>
      <c r="G404" s="9">
        <v>25037667</v>
      </c>
      <c r="H404" s="9">
        <v>2621868</v>
      </c>
      <c r="I404" s="77">
        <f t="shared" si="6"/>
        <v>0.10471694507319712</v>
      </c>
    </row>
    <row r="405" spans="1:9" x14ac:dyDescent="0.3">
      <c r="A405" s="33" t="s">
        <v>424</v>
      </c>
      <c r="B405" s="77">
        <v>4.5327012860344011E-3</v>
      </c>
      <c r="C405" s="9">
        <v>2749715</v>
      </c>
      <c r="G405" s="9">
        <v>25684305</v>
      </c>
      <c r="H405" s="9">
        <v>2749715</v>
      </c>
      <c r="I405" s="77">
        <f t="shared" si="6"/>
        <v>0.10705818202984274</v>
      </c>
    </row>
    <row r="406" spans="1:9" x14ac:dyDescent="0.3">
      <c r="A406" s="33" t="s">
        <v>425</v>
      </c>
      <c r="B406" s="77">
        <v>4.5905084241272837E-3</v>
      </c>
      <c r="C406" s="9">
        <v>2839382</v>
      </c>
      <c r="G406" s="9">
        <v>26011866</v>
      </c>
      <c r="H406" s="9">
        <v>2839382</v>
      </c>
      <c r="I406" s="77">
        <f t="shared" si="6"/>
        <v>0.10915718234132069</v>
      </c>
    </row>
    <row r="407" spans="1:9" x14ac:dyDescent="0.3">
      <c r="A407" s="33" t="s">
        <v>426</v>
      </c>
      <c r="B407" s="77">
        <v>4.6010524238086726E-3</v>
      </c>
      <c r="C407" s="9">
        <v>2910461</v>
      </c>
      <c r="G407" s="9">
        <v>26071613</v>
      </c>
      <c r="H407" s="9">
        <v>2910461</v>
      </c>
      <c r="I407" s="77">
        <f t="shared" si="6"/>
        <v>0.11163333085682117</v>
      </c>
    </row>
    <row r="408" spans="1:9" x14ac:dyDescent="0.3">
      <c r="A408" s="33" t="s">
        <v>427</v>
      </c>
      <c r="B408" s="77">
        <v>4.684753219378111E-3</v>
      </c>
      <c r="C408" s="9">
        <v>3049063</v>
      </c>
      <c r="G408" s="9">
        <v>26545899</v>
      </c>
      <c r="H408" s="9">
        <v>3049063</v>
      </c>
      <c r="I408" s="77">
        <f t="shared" si="6"/>
        <v>0.11486003920982296</v>
      </c>
    </row>
    <row r="409" spans="1:9" x14ac:dyDescent="0.3">
      <c r="A409" s="33" t="s">
        <v>428</v>
      </c>
      <c r="B409" s="77">
        <v>4.7945170907998259E-3</v>
      </c>
      <c r="C409" s="9">
        <v>3207022</v>
      </c>
      <c r="G409" s="9">
        <v>27167870</v>
      </c>
      <c r="H409" s="9">
        <v>3207022</v>
      </c>
      <c r="I409" s="77">
        <f t="shared" si="6"/>
        <v>0.1180446608438571</v>
      </c>
    </row>
    <row r="410" spans="1:9" x14ac:dyDescent="0.3">
      <c r="A410" s="33" t="s">
        <v>429</v>
      </c>
      <c r="B410" s="77">
        <v>4.6453812712481937E-4</v>
      </c>
      <c r="C410" s="9">
        <v>231879</v>
      </c>
      <c r="G410" s="9">
        <v>2632280</v>
      </c>
      <c r="H410" s="9">
        <v>231879</v>
      </c>
      <c r="I410" s="77">
        <f t="shared" si="6"/>
        <v>8.8090552676766909E-2</v>
      </c>
    </row>
    <row r="411" spans="1:9" x14ac:dyDescent="0.3">
      <c r="A411" s="33" t="s">
        <v>430</v>
      </c>
      <c r="B411" s="77">
        <v>4.7038835541139516E-4</v>
      </c>
      <c r="C411" s="9">
        <v>236652</v>
      </c>
      <c r="G411" s="9">
        <v>2665430</v>
      </c>
      <c r="H411" s="9">
        <v>236652</v>
      </c>
      <c r="I411" s="77">
        <f t="shared" si="6"/>
        <v>8.8785674356482824E-2</v>
      </c>
    </row>
    <row r="412" spans="1:9" x14ac:dyDescent="0.3">
      <c r="A412" s="33" t="s">
        <v>431</v>
      </c>
      <c r="B412" s="77">
        <v>4.7169499463413443E-4</v>
      </c>
      <c r="C412" s="9">
        <v>243688</v>
      </c>
      <c r="G412" s="9">
        <v>2672834</v>
      </c>
      <c r="H412" s="9">
        <v>243688</v>
      </c>
      <c r="I412" s="77">
        <f t="shared" si="6"/>
        <v>9.1172141629446493E-2</v>
      </c>
    </row>
    <row r="413" spans="1:9" x14ac:dyDescent="0.3">
      <c r="A413" s="33" t="s">
        <v>432</v>
      </c>
      <c r="B413" s="77">
        <v>4.8942974549998249E-4</v>
      </c>
      <c r="C413" s="9">
        <v>253167</v>
      </c>
      <c r="G413" s="9">
        <v>2773327</v>
      </c>
      <c r="H413" s="9">
        <v>253167</v>
      </c>
      <c r="I413" s="77">
        <f t="shared" si="6"/>
        <v>9.1286386351122684E-2</v>
      </c>
    </row>
    <row r="414" spans="1:9" x14ac:dyDescent="0.3">
      <c r="A414" s="33" t="s">
        <v>433</v>
      </c>
      <c r="B414" s="77">
        <v>5.1858453023167085E-4</v>
      </c>
      <c r="C414" s="9">
        <v>287138</v>
      </c>
      <c r="G414" s="9">
        <v>2938531</v>
      </c>
      <c r="H414" s="9">
        <v>287138</v>
      </c>
      <c r="I414" s="77">
        <f t="shared" si="6"/>
        <v>9.771481056350946E-2</v>
      </c>
    </row>
    <row r="415" spans="1:9" x14ac:dyDescent="0.3">
      <c r="A415" s="33" t="s">
        <v>434</v>
      </c>
      <c r="B415" s="77">
        <v>5.0038793781451152E-4</v>
      </c>
      <c r="C415" s="9">
        <v>275474</v>
      </c>
      <c r="G415" s="9">
        <v>2835421</v>
      </c>
      <c r="H415" s="9">
        <v>275474</v>
      </c>
      <c r="I415" s="77">
        <f t="shared" si="6"/>
        <v>9.7154531901964464E-2</v>
      </c>
    </row>
    <row r="416" spans="1:9" x14ac:dyDescent="0.3">
      <c r="A416" s="33" t="s">
        <v>435</v>
      </c>
      <c r="B416" s="77">
        <v>5.1285677731254247E-4</v>
      </c>
      <c r="C416" s="9">
        <v>287990</v>
      </c>
      <c r="G416" s="9">
        <v>2906075</v>
      </c>
      <c r="H416" s="9">
        <v>287990</v>
      </c>
      <c r="I416" s="77">
        <f t="shared" si="6"/>
        <v>9.9099300603047072E-2</v>
      </c>
    </row>
    <row r="417" spans="1:9" x14ac:dyDescent="0.3">
      <c r="A417" s="33" t="s">
        <v>436</v>
      </c>
      <c r="B417" s="77">
        <v>5.1522192842858136E-4</v>
      </c>
      <c r="C417" s="9">
        <v>296778</v>
      </c>
      <c r="G417" s="9">
        <v>2919477</v>
      </c>
      <c r="H417" s="9">
        <v>296778</v>
      </c>
      <c r="I417" s="77">
        <f t="shared" si="6"/>
        <v>0.10165450866713456</v>
      </c>
    </row>
    <row r="418" spans="1:9" x14ac:dyDescent="0.3">
      <c r="A418" s="33" t="s">
        <v>437</v>
      </c>
      <c r="B418" s="77">
        <v>5.276621785757097E-4</v>
      </c>
      <c r="C418" s="9">
        <v>313983</v>
      </c>
      <c r="G418" s="9">
        <v>2989969</v>
      </c>
      <c r="H418" s="9">
        <v>313983</v>
      </c>
      <c r="I418" s="77">
        <f t="shared" si="6"/>
        <v>0.10501212554377654</v>
      </c>
    </row>
    <row r="419" spans="1:9" x14ac:dyDescent="0.3">
      <c r="A419" s="33" t="s">
        <v>438</v>
      </c>
      <c r="B419" s="77">
        <v>1.0948909599359402E-4</v>
      </c>
      <c r="C419" s="9">
        <v>85496</v>
      </c>
      <c r="G419" s="9">
        <v>620414</v>
      </c>
      <c r="H419" s="9">
        <v>85496</v>
      </c>
      <c r="I419" s="77">
        <f t="shared" si="6"/>
        <v>0.13780475617893859</v>
      </c>
    </row>
    <row r="420" spans="1:9" x14ac:dyDescent="0.3">
      <c r="A420" s="33" t="s">
        <v>439</v>
      </c>
      <c r="B420" s="77">
        <v>1.0111488686374198E-4</v>
      </c>
      <c r="C420" s="9">
        <v>80004</v>
      </c>
      <c r="G420" s="9">
        <v>572962</v>
      </c>
      <c r="H420" s="9">
        <v>80004</v>
      </c>
      <c r="I420" s="77">
        <f t="shared" si="6"/>
        <v>0.13963229673172042</v>
      </c>
    </row>
    <row r="421" spans="1:9" x14ac:dyDescent="0.3">
      <c r="A421" s="33" t="s">
        <v>440</v>
      </c>
      <c r="B421" s="77">
        <v>1.2195599423940322E-4</v>
      </c>
      <c r="C421" s="9">
        <v>99762</v>
      </c>
      <c r="G421" s="9">
        <v>691057</v>
      </c>
      <c r="H421" s="9">
        <v>99762</v>
      </c>
      <c r="I421" s="77">
        <f t="shared" si="6"/>
        <v>0.14436146367086941</v>
      </c>
    </row>
    <row r="422" spans="1:9" x14ac:dyDescent="0.3">
      <c r="A422" s="33" t="s">
        <v>441</v>
      </c>
      <c r="B422" s="77">
        <v>1.1426175281960175E-4</v>
      </c>
      <c r="C422" s="9">
        <v>95093</v>
      </c>
      <c r="G422" s="9">
        <v>647458</v>
      </c>
      <c r="H422" s="9">
        <v>95093</v>
      </c>
      <c r="I422" s="77">
        <f t="shared" si="6"/>
        <v>0.14687130284898789</v>
      </c>
    </row>
    <row r="423" spans="1:9" x14ac:dyDescent="0.3">
      <c r="A423" s="33" t="s">
        <v>442</v>
      </c>
      <c r="B423" s="77">
        <v>9.8462077463928779E-5</v>
      </c>
      <c r="C423" s="9">
        <v>83030</v>
      </c>
      <c r="G423" s="9">
        <v>557930</v>
      </c>
      <c r="H423" s="9">
        <v>83030</v>
      </c>
      <c r="I423" s="77">
        <f t="shared" si="6"/>
        <v>0.14881795207284068</v>
      </c>
    </row>
    <row r="424" spans="1:9" x14ac:dyDescent="0.3">
      <c r="A424" s="33" t="s">
        <v>443</v>
      </c>
      <c r="B424" s="77">
        <v>8.9753796474454186E-5</v>
      </c>
      <c r="C424" s="9">
        <v>78258</v>
      </c>
      <c r="G424" s="9">
        <v>508585</v>
      </c>
      <c r="H424" s="9">
        <v>78258</v>
      </c>
      <c r="I424" s="77">
        <f t="shared" si="6"/>
        <v>0.15387398369987318</v>
      </c>
    </row>
    <row r="425" spans="1:9" x14ac:dyDescent="0.3">
      <c r="A425" s="33" t="s">
        <v>444</v>
      </c>
      <c r="B425" s="77">
        <v>1.3167196160946147E-4</v>
      </c>
      <c r="C425" s="9">
        <v>120386</v>
      </c>
      <c r="G425" s="9">
        <v>746112</v>
      </c>
      <c r="H425" s="9">
        <v>120386</v>
      </c>
      <c r="I425" s="77">
        <f t="shared" si="6"/>
        <v>0.16135111082518441</v>
      </c>
    </row>
    <row r="426" spans="1:9" x14ac:dyDescent="0.3">
      <c r="A426" s="33" t="s">
        <v>445</v>
      </c>
      <c r="B426" s="77">
        <v>9.8045414146142795E-5</v>
      </c>
      <c r="C426" s="9">
        <v>95054</v>
      </c>
      <c r="G426" s="9">
        <v>555569</v>
      </c>
      <c r="H426" s="9">
        <v>95054</v>
      </c>
      <c r="I426" s="77">
        <f t="shared" si="6"/>
        <v>0.17109305954795895</v>
      </c>
    </row>
    <row r="427" spans="1:9" x14ac:dyDescent="0.3">
      <c r="A427" s="33" t="s">
        <v>446</v>
      </c>
      <c r="B427" s="77">
        <v>1.1602811586395581E-4</v>
      </c>
      <c r="C427" s="9">
        <v>115576</v>
      </c>
      <c r="G427" s="9">
        <v>657467</v>
      </c>
      <c r="H427" s="9">
        <v>115576</v>
      </c>
      <c r="I427" s="77">
        <f t="shared" si="6"/>
        <v>0.17578981150384734</v>
      </c>
    </row>
    <row r="428" spans="1:9" x14ac:dyDescent="0.3">
      <c r="A428" s="33" t="s">
        <v>447</v>
      </c>
      <c r="B428" s="77">
        <v>1.3563294558604391E-3</v>
      </c>
      <c r="C428" s="9">
        <v>900517</v>
      </c>
      <c r="G428" s="9">
        <v>7685567</v>
      </c>
      <c r="H428" s="9">
        <v>900517</v>
      </c>
      <c r="I428" s="77">
        <f t="shared" si="6"/>
        <v>0.11716988479834994</v>
      </c>
    </row>
    <row r="429" spans="1:9" x14ac:dyDescent="0.3">
      <c r="A429" s="33" t="s">
        <v>448</v>
      </c>
      <c r="B429" s="77">
        <v>1.3363396758227701E-3</v>
      </c>
      <c r="C429" s="9">
        <v>889384</v>
      </c>
      <c r="G429" s="9">
        <v>7572296</v>
      </c>
      <c r="H429" s="9">
        <v>889384</v>
      </c>
      <c r="I429" s="77">
        <f t="shared" si="6"/>
        <v>0.11745235526978871</v>
      </c>
    </row>
    <row r="430" spans="1:9" x14ac:dyDescent="0.3">
      <c r="A430" s="33" t="s">
        <v>449</v>
      </c>
      <c r="B430" s="77">
        <v>1.3960644181558316E-3</v>
      </c>
      <c r="C430" s="9">
        <v>950665</v>
      </c>
      <c r="G430" s="9">
        <v>7910723</v>
      </c>
      <c r="H430" s="9">
        <v>950665</v>
      </c>
      <c r="I430" s="77">
        <f t="shared" si="6"/>
        <v>0.12017422427760395</v>
      </c>
    </row>
    <row r="431" spans="1:9" x14ac:dyDescent="0.3">
      <c r="A431" s="33" t="s">
        <v>450</v>
      </c>
      <c r="B431" s="77">
        <v>1.3457909269807659E-3</v>
      </c>
      <c r="C431" s="9">
        <v>929511</v>
      </c>
      <c r="G431" s="9">
        <v>7625851</v>
      </c>
      <c r="H431" s="9">
        <v>929511</v>
      </c>
      <c r="I431" s="77">
        <f t="shared" si="6"/>
        <v>0.12188947830215932</v>
      </c>
    </row>
    <row r="432" spans="1:9" x14ac:dyDescent="0.3">
      <c r="A432" s="33" t="s">
        <v>451</v>
      </c>
      <c r="B432" s="77">
        <v>1.4253937391100063E-3</v>
      </c>
      <c r="C432" s="9">
        <v>1016810</v>
      </c>
      <c r="G432" s="9">
        <v>8076916</v>
      </c>
      <c r="H432" s="9">
        <v>1016810</v>
      </c>
      <c r="I432" s="77">
        <f t="shared" si="6"/>
        <v>0.12589087220914516</v>
      </c>
    </row>
    <row r="433" spans="1:9" x14ac:dyDescent="0.3">
      <c r="A433" s="33" t="s">
        <v>452</v>
      </c>
      <c r="B433" s="77">
        <v>1.4320179976006521E-3</v>
      </c>
      <c r="C433" s="9">
        <v>1052555</v>
      </c>
      <c r="G433" s="9">
        <v>8114452</v>
      </c>
      <c r="H433" s="9">
        <v>1052555</v>
      </c>
      <c r="I433" s="77">
        <f t="shared" si="6"/>
        <v>0.12971362699539044</v>
      </c>
    </row>
    <row r="434" spans="1:9" x14ac:dyDescent="0.3">
      <c r="A434" s="33" t="s">
        <v>453</v>
      </c>
      <c r="B434" s="77">
        <v>1.4688516702118424E-3</v>
      </c>
      <c r="C434" s="9">
        <v>1107700</v>
      </c>
      <c r="G434" s="9">
        <v>8323168</v>
      </c>
      <c r="H434" s="9">
        <v>1107700</v>
      </c>
      <c r="I434" s="77">
        <f t="shared" si="6"/>
        <v>0.13308634404592098</v>
      </c>
    </row>
    <row r="435" spans="1:9" x14ac:dyDescent="0.3">
      <c r="A435" s="33" t="s">
        <v>454</v>
      </c>
      <c r="B435" s="77">
        <v>1.4439457571612279E-3</v>
      </c>
      <c r="C435" s="9">
        <v>1110001</v>
      </c>
      <c r="G435" s="9">
        <v>8182040</v>
      </c>
      <c r="H435" s="9">
        <v>1110001</v>
      </c>
      <c r="I435" s="77">
        <f t="shared" si="6"/>
        <v>0.1356631109112153</v>
      </c>
    </row>
    <row r="436" spans="1:9" x14ac:dyDescent="0.3">
      <c r="A436" s="33" t="s">
        <v>455</v>
      </c>
      <c r="B436" s="77">
        <v>1.451608762068006E-3</v>
      </c>
      <c r="C436" s="9">
        <v>1152455</v>
      </c>
      <c r="G436" s="9">
        <v>8225462</v>
      </c>
      <c r="H436" s="9">
        <v>1152455</v>
      </c>
      <c r="I436" s="77">
        <f t="shared" si="6"/>
        <v>0.14010823951286869</v>
      </c>
    </row>
    <row r="437" spans="1:9" x14ac:dyDescent="0.3">
      <c r="A437" s="33" t="s">
        <v>456</v>
      </c>
      <c r="B437" s="77">
        <v>1.1410601144817179E-3</v>
      </c>
      <c r="C437" s="9">
        <v>758541</v>
      </c>
      <c r="G437" s="9">
        <v>6465755</v>
      </c>
      <c r="H437" s="9">
        <v>758541</v>
      </c>
      <c r="I437" s="77">
        <f t="shared" si="6"/>
        <v>0.1173166938741106</v>
      </c>
    </row>
    <row r="438" spans="1:9" x14ac:dyDescent="0.3">
      <c r="A438" s="33" t="s">
        <v>457</v>
      </c>
      <c r="B438" s="77">
        <v>1.1543818696150134E-3</v>
      </c>
      <c r="C438" s="9">
        <v>775935</v>
      </c>
      <c r="G438" s="9">
        <v>6541242</v>
      </c>
      <c r="H438" s="9">
        <v>775935</v>
      </c>
      <c r="I438" s="77">
        <f t="shared" si="6"/>
        <v>0.1186219681216503</v>
      </c>
    </row>
    <row r="439" spans="1:9" x14ac:dyDescent="0.3">
      <c r="A439" s="33" t="s">
        <v>458</v>
      </c>
      <c r="B439" s="77">
        <v>1.1697099971582662E-3</v>
      </c>
      <c r="C439" s="9">
        <v>804859</v>
      </c>
      <c r="G439" s="9">
        <v>6628098</v>
      </c>
      <c r="H439" s="9">
        <v>804859</v>
      </c>
      <c r="I439" s="77">
        <f t="shared" si="6"/>
        <v>0.12143136688685049</v>
      </c>
    </row>
    <row r="440" spans="1:9" x14ac:dyDescent="0.3">
      <c r="A440" s="33" t="s">
        <v>459</v>
      </c>
      <c r="B440" s="77">
        <v>1.1936724616290909E-3</v>
      </c>
      <c r="C440" s="9">
        <v>841914</v>
      </c>
      <c r="G440" s="9">
        <v>6763880</v>
      </c>
      <c r="H440" s="9">
        <v>841914</v>
      </c>
      <c r="I440" s="77">
        <f t="shared" si="6"/>
        <v>0.12447204858749712</v>
      </c>
    </row>
    <row r="441" spans="1:9" x14ac:dyDescent="0.3">
      <c r="A441" s="33" t="s">
        <v>460</v>
      </c>
      <c r="B441" s="77">
        <v>1.1965785162051101E-3</v>
      </c>
      <c r="C441" s="9">
        <v>862116</v>
      </c>
      <c r="G441" s="9">
        <v>6780347</v>
      </c>
      <c r="H441" s="9">
        <v>862116</v>
      </c>
      <c r="I441" s="77">
        <f t="shared" si="6"/>
        <v>0.12714924472154596</v>
      </c>
    </row>
    <row r="442" spans="1:9" x14ac:dyDescent="0.3">
      <c r="A442" s="33" t="s">
        <v>461</v>
      </c>
      <c r="B442" s="77">
        <v>1.2240827071158531E-3</v>
      </c>
      <c r="C442" s="9">
        <v>913311</v>
      </c>
      <c r="G442" s="9">
        <v>6936198</v>
      </c>
      <c r="H442" s="9">
        <v>913311</v>
      </c>
      <c r="I442" s="77">
        <f t="shared" si="6"/>
        <v>0.13167314427875329</v>
      </c>
    </row>
    <row r="443" spans="1:9" x14ac:dyDescent="0.3">
      <c r="A443" s="33" t="s">
        <v>462</v>
      </c>
      <c r="B443" s="77">
        <v>1.2259295438886741E-3</v>
      </c>
      <c r="C443" s="9">
        <v>937088</v>
      </c>
      <c r="G443" s="9">
        <v>6946663</v>
      </c>
      <c r="H443" s="9">
        <v>937088</v>
      </c>
      <c r="I443" s="77">
        <f t="shared" si="6"/>
        <v>0.13489757600159963</v>
      </c>
    </row>
    <row r="444" spans="1:9" x14ac:dyDescent="0.3">
      <c r="A444" s="33" t="s">
        <v>463</v>
      </c>
      <c r="B444" s="77">
        <v>1.2358226946433393E-3</v>
      </c>
      <c r="C444" s="9">
        <v>973895</v>
      </c>
      <c r="G444" s="9">
        <v>7002722</v>
      </c>
      <c r="H444" s="9">
        <v>973895</v>
      </c>
      <c r="I444" s="77">
        <f t="shared" si="6"/>
        <v>0.13907377731116558</v>
      </c>
    </row>
    <row r="445" spans="1:9" x14ac:dyDescent="0.3">
      <c r="A445" s="33" t="s">
        <v>464</v>
      </c>
      <c r="B445" s="77">
        <v>1.2530031297611291E-3</v>
      </c>
      <c r="C445" s="9">
        <v>1018265</v>
      </c>
      <c r="G445" s="9">
        <v>7100074</v>
      </c>
      <c r="H445" s="9">
        <v>1018265</v>
      </c>
      <c r="I445" s="77">
        <f t="shared" si="6"/>
        <v>0.14341611087433737</v>
      </c>
    </row>
    <row r="446" spans="1:9" x14ac:dyDescent="0.3">
      <c r="A446" s="33" t="s">
        <v>465</v>
      </c>
      <c r="B446" s="77">
        <v>3.1270696710196903E-4</v>
      </c>
      <c r="C446" s="9">
        <v>275637</v>
      </c>
      <c r="G446" s="9">
        <v>1771937</v>
      </c>
      <c r="H446" s="9">
        <v>275637</v>
      </c>
      <c r="I446" s="77">
        <f t="shared" si="6"/>
        <v>0.15555688492310957</v>
      </c>
    </row>
    <row r="447" spans="1:9" x14ac:dyDescent="0.3">
      <c r="A447" s="33" t="s">
        <v>466</v>
      </c>
      <c r="B447" s="77">
        <v>3.3198324870939292E-4</v>
      </c>
      <c r="C447" s="9">
        <v>296614</v>
      </c>
      <c r="G447" s="9">
        <v>1881165</v>
      </c>
      <c r="H447" s="9">
        <v>296614</v>
      </c>
      <c r="I447" s="77">
        <f t="shared" si="6"/>
        <v>0.15767569564604914</v>
      </c>
    </row>
    <row r="448" spans="1:9" x14ac:dyDescent="0.3">
      <c r="A448" s="33" t="s">
        <v>467</v>
      </c>
      <c r="B448" s="77">
        <v>3.2016631700293392E-4</v>
      </c>
      <c r="C448" s="9">
        <v>289757</v>
      </c>
      <c r="G448" s="9">
        <v>1814205</v>
      </c>
      <c r="H448" s="9">
        <v>289757</v>
      </c>
      <c r="I448" s="77">
        <f t="shared" si="6"/>
        <v>0.15971568813888176</v>
      </c>
    </row>
    <row r="449" spans="1:9" x14ac:dyDescent="0.3">
      <c r="A449" s="33" t="s">
        <v>468</v>
      </c>
      <c r="B449" s="77">
        <v>3.1504282295720637E-4</v>
      </c>
      <c r="C449" s="9">
        <v>284746</v>
      </c>
      <c r="G449" s="9">
        <v>1785173</v>
      </c>
      <c r="H449" s="9">
        <v>284746</v>
      </c>
      <c r="I449" s="77">
        <f t="shared" si="6"/>
        <v>0.15950610949190919</v>
      </c>
    </row>
    <row r="450" spans="1:9" x14ac:dyDescent="0.3">
      <c r="A450" s="33" t="s">
        <v>469</v>
      </c>
      <c r="B450" s="77">
        <v>3.2952950590105055E-4</v>
      </c>
      <c r="C450" s="9">
        <v>304326</v>
      </c>
      <c r="G450" s="9">
        <v>1867261</v>
      </c>
      <c r="H450" s="9">
        <v>304326</v>
      </c>
      <c r="I450" s="77">
        <f t="shared" si="6"/>
        <v>0.1629798940801527</v>
      </c>
    </row>
    <row r="451" spans="1:9" x14ac:dyDescent="0.3">
      <c r="A451" s="33" t="s">
        <v>470</v>
      </c>
      <c r="B451" s="77">
        <v>3.3915811692112826E-4</v>
      </c>
      <c r="C451" s="9">
        <v>324611</v>
      </c>
      <c r="G451" s="9">
        <v>1921821</v>
      </c>
      <c r="H451" s="9">
        <v>324611</v>
      </c>
      <c r="I451" s="77">
        <f t="shared" si="6"/>
        <v>0.16890803045653055</v>
      </c>
    </row>
    <row r="452" spans="1:9" x14ac:dyDescent="0.3">
      <c r="A452" s="33" t="s">
        <v>471</v>
      </c>
      <c r="B452" s="77">
        <v>2.9585530951956068E-4</v>
      </c>
      <c r="C452" s="9">
        <v>284956</v>
      </c>
      <c r="G452" s="9">
        <v>1676448</v>
      </c>
      <c r="H452" s="9">
        <v>284956</v>
      </c>
      <c r="I452" s="77">
        <f t="shared" si="6"/>
        <v>0.16997604458951307</v>
      </c>
    </row>
    <row r="453" spans="1:9" x14ac:dyDescent="0.3">
      <c r="A453" s="33" t="s">
        <v>472</v>
      </c>
      <c r="B453" s="77">
        <v>3.2189791398477049E-4</v>
      </c>
      <c r="C453" s="9">
        <v>319082</v>
      </c>
      <c r="G453" s="9">
        <v>1824017</v>
      </c>
      <c r="H453" s="9">
        <v>319082</v>
      </c>
      <c r="I453" s="77">
        <f t="shared" ref="I453:I464" si="7">H453/G453</f>
        <v>0.17493367660498779</v>
      </c>
    </row>
    <row r="454" spans="1:9" x14ac:dyDescent="0.3">
      <c r="A454" s="33" t="s">
        <v>473</v>
      </c>
      <c r="B454" s="77">
        <v>3.1370971211326084E-4</v>
      </c>
      <c r="C454" s="9">
        <v>323498</v>
      </c>
      <c r="G454" s="9">
        <v>1777619</v>
      </c>
      <c r="H454" s="9">
        <v>323498</v>
      </c>
      <c r="I454" s="77">
        <f t="shared" si="7"/>
        <v>0.18198387843514274</v>
      </c>
    </row>
    <row r="455" spans="1:9" x14ac:dyDescent="0.3">
      <c r="A455" s="33" t="s">
        <v>474</v>
      </c>
      <c r="B455" s="77">
        <v>9.8817150143041621E-4</v>
      </c>
      <c r="C455" s="9">
        <v>739579</v>
      </c>
      <c r="G455" s="9">
        <v>5599420</v>
      </c>
      <c r="H455" s="9">
        <v>739579</v>
      </c>
      <c r="I455" s="77">
        <f t="shared" si="7"/>
        <v>0.13208135842640845</v>
      </c>
    </row>
    <row r="456" spans="1:9" x14ac:dyDescent="0.3">
      <c r="A456" s="33" t="s">
        <v>475</v>
      </c>
      <c r="B456" s="77">
        <v>9.8815350072799604E-4</v>
      </c>
      <c r="C456" s="9">
        <v>745465</v>
      </c>
      <c r="G456" s="9">
        <v>5599318</v>
      </c>
      <c r="H456" s="9">
        <v>745465</v>
      </c>
      <c r="I456" s="77">
        <f t="shared" si="7"/>
        <v>0.13313496393667942</v>
      </c>
    </row>
    <row r="457" spans="1:9" x14ac:dyDescent="0.3">
      <c r="A457" s="33" t="s">
        <v>476</v>
      </c>
      <c r="B457" s="77">
        <v>9.6179164851103907E-4</v>
      </c>
      <c r="C457" s="9">
        <v>733841</v>
      </c>
      <c r="G457" s="9">
        <v>5449940</v>
      </c>
      <c r="H457" s="9">
        <v>733841</v>
      </c>
      <c r="I457" s="77">
        <f t="shared" si="7"/>
        <v>0.13465120716925325</v>
      </c>
    </row>
    <row r="458" spans="1:9" x14ac:dyDescent="0.3">
      <c r="A458" s="33" t="s">
        <v>477</v>
      </c>
      <c r="B458" s="77">
        <v>1.0539473034162714E-3</v>
      </c>
      <c r="C458" s="9">
        <v>822215</v>
      </c>
      <c r="G458" s="9">
        <v>5972135</v>
      </c>
      <c r="H458" s="9">
        <v>822215</v>
      </c>
      <c r="I458" s="77">
        <f t="shared" si="7"/>
        <v>0.13767522000088744</v>
      </c>
    </row>
    <row r="459" spans="1:9" x14ac:dyDescent="0.3">
      <c r="A459" s="33" t="s">
        <v>478</v>
      </c>
      <c r="B459" s="77">
        <v>9.8777689779696882E-4</v>
      </c>
      <c r="C459" s="9">
        <v>778260</v>
      </c>
      <c r="G459" s="9">
        <v>5597184</v>
      </c>
      <c r="H459" s="9">
        <v>778260</v>
      </c>
      <c r="I459" s="77">
        <f t="shared" si="7"/>
        <v>0.13904491973106475</v>
      </c>
    </row>
    <row r="460" spans="1:9" x14ac:dyDescent="0.3">
      <c r="A460" s="33" t="s">
        <v>479</v>
      </c>
      <c r="B460" s="77">
        <v>1.0021686358594199E-3</v>
      </c>
      <c r="C460" s="9">
        <v>814273</v>
      </c>
      <c r="G460" s="9">
        <v>5678734</v>
      </c>
      <c r="H460" s="9">
        <v>814273</v>
      </c>
      <c r="I460" s="77">
        <f t="shared" si="7"/>
        <v>0.14338988232236269</v>
      </c>
    </row>
    <row r="461" spans="1:9" x14ac:dyDescent="0.3">
      <c r="A461" s="33" t="s">
        <v>480</v>
      </c>
      <c r="B461" s="77">
        <v>1.0062948556955717E-3</v>
      </c>
      <c r="C461" s="9">
        <v>839469</v>
      </c>
      <c r="G461" s="9">
        <v>5702115</v>
      </c>
      <c r="H461" s="9">
        <v>839469</v>
      </c>
      <c r="I461" s="77">
        <f t="shared" si="7"/>
        <v>0.14722063655327891</v>
      </c>
    </row>
    <row r="462" spans="1:9" x14ac:dyDescent="0.3">
      <c r="A462" s="33" t="s">
        <v>481</v>
      </c>
      <c r="B462" s="77">
        <v>1.0048232100339802E-3</v>
      </c>
      <c r="C462" s="9">
        <v>854791</v>
      </c>
      <c r="G462" s="9">
        <v>5693776</v>
      </c>
      <c r="H462" s="9">
        <v>854791</v>
      </c>
      <c r="I462" s="77">
        <f t="shared" si="7"/>
        <v>0.15012726176793748</v>
      </c>
    </row>
    <row r="463" spans="1:9" x14ac:dyDescent="0.3">
      <c r="A463" s="33" t="s">
        <v>482</v>
      </c>
      <c r="B463" s="77">
        <v>1.0292475160561161E-3</v>
      </c>
      <c r="C463" s="9">
        <v>908759</v>
      </c>
      <c r="G463" s="9">
        <v>5832175</v>
      </c>
      <c r="H463" s="9">
        <v>908759</v>
      </c>
      <c r="I463" s="77">
        <f t="shared" si="7"/>
        <v>0.15581819818506817</v>
      </c>
    </row>
    <row r="464" spans="1:9" x14ac:dyDescent="0.3">
      <c r="A464" s="33" t="s">
        <v>13</v>
      </c>
      <c r="B464" s="77">
        <v>1</v>
      </c>
      <c r="C464" s="9">
        <v>770734692</v>
      </c>
      <c r="G464" s="12">
        <v>5666445543</v>
      </c>
      <c r="H464" s="12">
        <v>770734692</v>
      </c>
      <c r="I464" s="77">
        <f t="shared" si="7"/>
        <v>0.13601731211413851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B6468-16CB-4117-B6A1-5F7BCD11C306}">
  <sheetPr>
    <tabColor theme="9" tint="-0.499984740745262"/>
  </sheetPr>
  <dimension ref="A1:AF472"/>
  <sheetViews>
    <sheetView zoomScale="96" zoomScaleNormal="96" workbookViewId="0">
      <selection activeCell="K1" sqref="K1"/>
    </sheetView>
  </sheetViews>
  <sheetFormatPr defaultRowHeight="14.4" x14ac:dyDescent="0.3"/>
  <cols>
    <col min="1" max="1" width="21.88671875" bestFit="1" customWidth="1"/>
    <col min="2" max="3" width="21.88671875" customWidth="1"/>
    <col min="4" max="4" width="14.77734375" bestFit="1" customWidth="1"/>
    <col min="5" max="5" width="12.77734375" bestFit="1" customWidth="1"/>
    <col min="6" max="10" width="12.44140625" customWidth="1"/>
    <col min="11" max="11" width="13.5546875" bestFit="1" customWidth="1"/>
    <col min="12" max="12" width="32.88671875" style="73" bestFit="1" customWidth="1"/>
    <col min="13" max="13" width="21.33203125" bestFit="1" customWidth="1"/>
    <col min="14" max="20" width="19.21875" bestFit="1" customWidth="1"/>
    <col min="21" max="21" width="22.5546875" bestFit="1" customWidth="1"/>
    <col min="22" max="22" width="24.88671875" bestFit="1" customWidth="1"/>
    <col min="23" max="23" width="12.77734375" style="3" bestFit="1" customWidth="1"/>
    <col min="24" max="25" width="12.77734375" bestFit="1" customWidth="1"/>
    <col min="26" max="31" width="9" bestFit="1" customWidth="1"/>
    <col min="32" max="32" width="22.88671875" bestFit="1" customWidth="1"/>
  </cols>
  <sheetData>
    <row r="1" spans="1:32" ht="23.4" x14ac:dyDescent="0.35">
      <c r="D1" s="1" t="s">
        <v>0</v>
      </c>
      <c r="O1" s="2" t="s">
        <v>1</v>
      </c>
      <c r="AB1" s="4" t="s">
        <v>2</v>
      </c>
    </row>
    <row r="3" spans="1:32" s="9" customFormat="1" x14ac:dyDescent="0.3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519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7" t="s">
        <v>4</v>
      </c>
      <c r="X3" s="8" t="s">
        <v>5</v>
      </c>
      <c r="Y3" s="8" t="s">
        <v>6</v>
      </c>
      <c r="Z3" s="8" t="s">
        <v>7</v>
      </c>
      <c r="AA3" s="8" t="s">
        <v>8</v>
      </c>
      <c r="AB3" s="8" t="s">
        <v>9</v>
      </c>
      <c r="AC3" s="8" t="s">
        <v>10</v>
      </c>
      <c r="AD3" s="8" t="s">
        <v>11</v>
      </c>
      <c r="AE3" s="8" t="s">
        <v>12</v>
      </c>
      <c r="AF3" s="8" t="s">
        <v>23</v>
      </c>
    </row>
    <row r="4" spans="1:32" x14ac:dyDescent="0.3">
      <c r="A4" t="s">
        <v>24</v>
      </c>
      <c r="B4" s="9">
        <v>0</v>
      </c>
      <c r="C4" s="9">
        <v>0</v>
      </c>
      <c r="D4" s="9">
        <v>0</v>
      </c>
      <c r="E4" s="9">
        <v>0</v>
      </c>
      <c r="F4" s="9">
        <v>23</v>
      </c>
      <c r="G4" s="9">
        <v>32</v>
      </c>
      <c r="H4" s="9">
        <v>83</v>
      </c>
      <c r="I4" s="9">
        <v>261</v>
      </c>
      <c r="J4" s="9">
        <v>356</v>
      </c>
      <c r="K4" s="9">
        <v>755</v>
      </c>
      <c r="L4" s="74">
        <f>K4/V4</f>
        <v>1.6017651239511621E-4</v>
      </c>
      <c r="M4" s="9">
        <f>VLOOKUP([1]CensusPivot!A4,[1]CensusPivot!A3:J472,2,FALSE)</f>
        <v>943712</v>
      </c>
      <c r="N4" s="9">
        <f>VLOOKUP([1]CensusPivot!B4,[1]CensusPivot!B3:K472,2,FALSE)</f>
        <v>666389</v>
      </c>
      <c r="O4" s="9">
        <f>VLOOKUP([1]CensusPivot!C4,[1]CensusPivot!C3:L472,2,FALSE)</f>
        <v>612758</v>
      </c>
      <c r="P4" s="9">
        <f>VLOOKUP([1]CensusPivot!D4,[1]CensusPivot!D3:M472,2,FALSE)</f>
        <v>642363</v>
      </c>
      <c r="Q4" s="9">
        <f>VLOOKUP([1]CensusPivot!E4,[1]CensusPivot!E3:N472,2,FALSE)</f>
        <v>677825</v>
      </c>
      <c r="R4" s="9">
        <f>VLOOKUP([1]CensusPivot!F4,[1]CensusPivot!F3:O472,2,FALSE)</f>
        <v>534880</v>
      </c>
      <c r="S4" s="9">
        <v>341652</v>
      </c>
      <c r="T4" s="9">
        <v>217122</v>
      </c>
      <c r="U4" s="9">
        <v>77805</v>
      </c>
      <c r="V4" s="9">
        <v>4713550</v>
      </c>
      <c r="W4" s="10">
        <f t="shared" ref="W4:W67" si="0">B4/M4</f>
        <v>0</v>
      </c>
      <c r="X4" s="10">
        <f t="shared" ref="X4:X67" si="1">C4/N4</f>
        <v>0</v>
      </c>
      <c r="Y4" s="10">
        <f t="shared" ref="Y4:Y67" si="2">D4/O4</f>
        <v>0</v>
      </c>
      <c r="Z4" s="10">
        <f t="shared" ref="Z4:Z67" si="3">E4/P4</f>
        <v>0</v>
      </c>
      <c r="AA4" s="10">
        <f t="shared" ref="AA4:AA67" si="4">F4/Q4</f>
        <v>3.3932062110426733E-5</v>
      </c>
      <c r="AB4" s="10">
        <f t="shared" ref="AB4:AB67" si="5">G4/R4</f>
        <v>5.9826503140891417E-5</v>
      </c>
      <c r="AC4" s="10">
        <f t="shared" ref="AC4:AC67" si="6">H4/S4</f>
        <v>2.4293725779448092E-4</v>
      </c>
      <c r="AD4" s="10">
        <f t="shared" ref="AD4:AD67" si="7">I4/T4</f>
        <v>1.2020891480365877E-3</v>
      </c>
      <c r="AE4" s="10">
        <f t="shared" ref="AE4:AE67" si="8">J4/U4</f>
        <v>4.5755414176466809E-3</v>
      </c>
      <c r="AF4" s="10">
        <f>K4/U4</f>
        <v>9.7037465458518091E-3</v>
      </c>
    </row>
    <row r="5" spans="1:32" x14ac:dyDescent="0.3">
      <c r="A5" t="s">
        <v>25</v>
      </c>
      <c r="B5" s="9">
        <v>0</v>
      </c>
      <c r="C5" s="9">
        <v>0</v>
      </c>
      <c r="D5" s="9">
        <v>0</v>
      </c>
      <c r="E5" s="9">
        <v>0</v>
      </c>
      <c r="F5" s="9">
        <v>10</v>
      </c>
      <c r="G5" s="9">
        <v>45</v>
      </c>
      <c r="H5" s="9">
        <v>143</v>
      </c>
      <c r="I5" s="9">
        <v>263</v>
      </c>
      <c r="J5" s="9">
        <v>348</v>
      </c>
      <c r="K5" s="9">
        <v>809</v>
      </c>
      <c r="L5" s="74">
        <f t="shared" ref="L5:L67" si="9">K5/V5</f>
        <v>1.6638764001036579E-4</v>
      </c>
      <c r="M5" s="9">
        <f>VLOOKUP([1]CensusPivot!A5,[1]CensusPivot!A4:J473,2,FALSE)</f>
        <v>960932</v>
      </c>
      <c r="N5" s="9">
        <f>VLOOKUP([1]CensusPivot!B5,[1]CensusPivot!B4:K473,2,FALSE)</f>
        <v>693473</v>
      </c>
      <c r="O5" s="9">
        <f>VLOOKUP([1]CensusPivot!C5,[1]CensusPivot!C4:L473,2,FALSE)</f>
        <v>617886</v>
      </c>
      <c r="P5" s="9">
        <f>VLOOKUP([1]CensusPivot!D5,[1]CensusPivot!D4:M473,2,FALSE)</f>
        <v>653875</v>
      </c>
      <c r="Q5" s="9">
        <f>VLOOKUP([1]CensusPivot!E5,[1]CensusPivot!E4:N473,2,FALSE)</f>
        <v>706564</v>
      </c>
      <c r="R5" s="9">
        <f>VLOOKUP([1]CensusPivot!F5,[1]CensusPivot!F4:O473,2,FALSE)</f>
        <v>574936</v>
      </c>
      <c r="S5" s="9">
        <v>366250</v>
      </c>
      <c r="T5" s="9">
        <v>214823</v>
      </c>
      <c r="U5" s="9">
        <v>76841</v>
      </c>
      <c r="V5" s="9">
        <v>4862140</v>
      </c>
      <c r="W5" s="10">
        <f t="shared" si="0"/>
        <v>0</v>
      </c>
      <c r="X5" s="10">
        <f t="shared" si="1"/>
        <v>0</v>
      </c>
      <c r="Y5" s="10">
        <f t="shared" si="2"/>
        <v>0</v>
      </c>
      <c r="Z5" s="10">
        <f t="shared" si="3"/>
        <v>0</v>
      </c>
      <c r="AA5" s="10">
        <f t="shared" si="4"/>
        <v>1.4152999586732411E-5</v>
      </c>
      <c r="AB5" s="10">
        <f t="shared" si="5"/>
        <v>7.8269581309919708E-5</v>
      </c>
      <c r="AC5" s="10">
        <f t="shared" si="6"/>
        <v>3.9044368600682592E-4</v>
      </c>
      <c r="AD5" s="10">
        <f t="shared" si="7"/>
        <v>1.2242636961591637E-3</v>
      </c>
      <c r="AE5" s="10">
        <f t="shared" si="8"/>
        <v>4.5288322640257153E-3</v>
      </c>
      <c r="AF5" s="10">
        <f t="shared" ref="AF5:AF67" si="10">K5/U5</f>
        <v>1.0528233625278171E-2</v>
      </c>
    </row>
    <row r="6" spans="1:32" x14ac:dyDescent="0.3">
      <c r="A6" t="s">
        <v>26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20</v>
      </c>
      <c r="H6" s="9">
        <v>116</v>
      </c>
      <c r="I6" s="9">
        <v>292</v>
      </c>
      <c r="J6" s="9">
        <v>348</v>
      </c>
      <c r="K6" s="9">
        <v>776</v>
      </c>
      <c r="L6" s="74">
        <f t="shared" si="9"/>
        <v>1.5272367720827417E-4</v>
      </c>
      <c r="M6" s="9">
        <f>VLOOKUP([1]CensusPivot!A6,[1]CensusPivot!A5:J474,2,FALSE)</f>
        <v>988465</v>
      </c>
      <c r="N6" s="9">
        <f>VLOOKUP([1]CensusPivot!B6,[1]CensusPivot!B5:K474,2,FALSE)</f>
        <v>729371</v>
      </c>
      <c r="O6" s="9">
        <f>VLOOKUP([1]CensusPivot!C6,[1]CensusPivot!C5:L474,2,FALSE)</f>
        <v>642174</v>
      </c>
      <c r="P6" s="9">
        <f>VLOOKUP([1]CensusPivot!D6,[1]CensusPivot!D5:M474,2,FALSE)</f>
        <v>666642</v>
      </c>
      <c r="Q6" s="9">
        <f>VLOOKUP([1]CensusPivot!E6,[1]CensusPivot!E5:N474,2,FALSE)</f>
        <v>738126</v>
      </c>
      <c r="R6" s="9">
        <f>VLOOKUP([1]CensusPivot!F6,[1]CensusPivot!F5:O474,2,FALSE)</f>
        <v>617655</v>
      </c>
      <c r="S6" s="9">
        <v>390497</v>
      </c>
      <c r="T6" s="9">
        <v>226973</v>
      </c>
      <c r="U6" s="9">
        <v>81441</v>
      </c>
      <c r="V6" s="9">
        <v>5081072</v>
      </c>
      <c r="W6" s="10">
        <f t="shared" si="0"/>
        <v>0</v>
      </c>
      <c r="X6" s="10">
        <f t="shared" si="1"/>
        <v>0</v>
      </c>
      <c r="Y6" s="10">
        <f t="shared" si="2"/>
        <v>0</v>
      </c>
      <c r="Z6" s="10">
        <f t="shared" si="3"/>
        <v>0</v>
      </c>
      <c r="AA6" s="10">
        <f t="shared" si="4"/>
        <v>0</v>
      </c>
      <c r="AB6" s="10">
        <f t="shared" si="5"/>
        <v>3.2380536059774469E-5</v>
      </c>
      <c r="AC6" s="10">
        <f t="shared" si="6"/>
        <v>2.9705733974908898E-4</v>
      </c>
      <c r="AD6" s="10">
        <f t="shared" si="7"/>
        <v>1.2864966317579624E-3</v>
      </c>
      <c r="AE6" s="10">
        <f t="shared" si="8"/>
        <v>4.2730320109035987E-3</v>
      </c>
      <c r="AF6" s="10">
        <f t="shared" si="10"/>
        <v>9.5283702312103247E-3</v>
      </c>
    </row>
    <row r="7" spans="1:32" x14ac:dyDescent="0.3">
      <c r="A7" t="s">
        <v>27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25</v>
      </c>
      <c r="H7" s="9">
        <v>108</v>
      </c>
      <c r="I7" s="9">
        <v>270</v>
      </c>
      <c r="J7" s="9">
        <v>358</v>
      </c>
      <c r="K7" s="9">
        <v>761</v>
      </c>
      <c r="L7" s="74">
        <f t="shared" si="9"/>
        <v>1.5637592525847234E-4</v>
      </c>
      <c r="M7" s="9">
        <f>VLOOKUP([1]CensusPivot!A7,[1]CensusPivot!A6:J475,2,FALSE)</f>
        <v>946829</v>
      </c>
      <c r="N7" s="9">
        <f>VLOOKUP([1]CensusPivot!B7,[1]CensusPivot!B6:K475,2,FALSE)</f>
        <v>687201</v>
      </c>
      <c r="O7" s="9">
        <f>VLOOKUP([1]CensusPivot!C7,[1]CensusPivot!C6:L475,2,FALSE)</f>
        <v>614920</v>
      </c>
      <c r="P7" s="9">
        <f>VLOOKUP([1]CensusPivot!D7,[1]CensusPivot!D6:M475,2,FALSE)</f>
        <v>629227</v>
      </c>
      <c r="Q7" s="9">
        <f>VLOOKUP([1]CensusPivot!E7,[1]CensusPivot!E6:N475,2,FALSE)</f>
        <v>702692</v>
      </c>
      <c r="R7" s="9">
        <f>VLOOKUP([1]CensusPivot!F7,[1]CensusPivot!F6:O475,2,FALSE)</f>
        <v>604314</v>
      </c>
      <c r="S7" s="9">
        <v>384674</v>
      </c>
      <c r="T7" s="9">
        <v>216927</v>
      </c>
      <c r="U7" s="9">
        <v>79571</v>
      </c>
      <c r="V7" s="9">
        <v>4866478</v>
      </c>
      <c r="W7" s="10">
        <f t="shared" si="0"/>
        <v>0</v>
      </c>
      <c r="X7" s="10">
        <f t="shared" si="1"/>
        <v>0</v>
      </c>
      <c r="Y7" s="10">
        <f t="shared" si="2"/>
        <v>0</v>
      </c>
      <c r="Z7" s="10">
        <f t="shared" si="3"/>
        <v>0</v>
      </c>
      <c r="AA7" s="10">
        <f t="shared" si="4"/>
        <v>0</v>
      </c>
      <c r="AB7" s="10">
        <f t="shared" si="5"/>
        <v>4.1369221960768738E-5</v>
      </c>
      <c r="AC7" s="10">
        <f t="shared" si="6"/>
        <v>2.8075721260079962E-4</v>
      </c>
      <c r="AD7" s="10">
        <f t="shared" si="7"/>
        <v>1.2446583412853171E-3</v>
      </c>
      <c r="AE7" s="10">
        <f t="shared" si="8"/>
        <v>4.4991265662113079E-3</v>
      </c>
      <c r="AF7" s="10">
        <f t="shared" si="10"/>
        <v>9.563785801359791E-3</v>
      </c>
    </row>
    <row r="8" spans="1:32" x14ac:dyDescent="0.3">
      <c r="A8" t="s">
        <v>28</v>
      </c>
      <c r="B8" s="9">
        <v>0</v>
      </c>
      <c r="C8" s="9">
        <v>0</v>
      </c>
      <c r="D8" s="9">
        <v>0</v>
      </c>
      <c r="E8" s="9">
        <v>0</v>
      </c>
      <c r="F8" s="9">
        <v>10</v>
      </c>
      <c r="G8" s="9">
        <v>84</v>
      </c>
      <c r="H8" s="9">
        <v>103</v>
      </c>
      <c r="I8" s="9">
        <v>283</v>
      </c>
      <c r="J8" s="9">
        <v>381</v>
      </c>
      <c r="K8" s="9">
        <v>861</v>
      </c>
      <c r="L8" s="74">
        <f t="shared" si="9"/>
        <v>1.765675755487745E-4</v>
      </c>
      <c r="M8" s="9">
        <f>VLOOKUP([1]CensusPivot!A8,[1]CensusPivot!A7:J476,2,FALSE)</f>
        <v>937398</v>
      </c>
      <c r="N8" s="9">
        <f>VLOOKUP([1]CensusPivot!B8,[1]CensusPivot!B7:K476,2,FALSE)</f>
        <v>693262</v>
      </c>
      <c r="O8" s="9">
        <f>VLOOKUP([1]CensusPivot!C8,[1]CensusPivot!C7:L476,2,FALSE)</f>
        <v>619137</v>
      </c>
      <c r="P8" s="9">
        <f>VLOOKUP([1]CensusPivot!D8,[1]CensusPivot!D7:M476,2,FALSE)</f>
        <v>620931</v>
      </c>
      <c r="Q8" s="9">
        <f>VLOOKUP([1]CensusPivot!E8,[1]CensusPivot!E7:N476,2,FALSE)</f>
        <v>692813</v>
      </c>
      <c r="R8" s="9">
        <f>VLOOKUP([1]CensusPivot!F8,[1]CensusPivot!F7:O476,2,FALSE)</f>
        <v>615750</v>
      </c>
      <c r="S8" s="9">
        <v>396296</v>
      </c>
      <c r="T8" s="9">
        <v>220390</v>
      </c>
      <c r="U8" s="9">
        <v>82021</v>
      </c>
      <c r="V8" s="9">
        <v>4876320</v>
      </c>
      <c r="W8" s="10">
        <f t="shared" si="0"/>
        <v>0</v>
      </c>
      <c r="X8" s="10">
        <f t="shared" si="1"/>
        <v>0</v>
      </c>
      <c r="Y8" s="10">
        <f t="shared" si="2"/>
        <v>0</v>
      </c>
      <c r="Z8" s="10">
        <f t="shared" si="3"/>
        <v>0</v>
      </c>
      <c r="AA8" s="10">
        <f t="shared" si="4"/>
        <v>1.4433909294427211E-5</v>
      </c>
      <c r="AB8" s="10">
        <f t="shared" si="5"/>
        <v>1.364190012180268E-4</v>
      </c>
      <c r="AC8" s="10">
        <f t="shared" si="6"/>
        <v>2.5990673637886832E-4</v>
      </c>
      <c r="AD8" s="10">
        <f t="shared" si="7"/>
        <v>1.2840872997867416E-3</v>
      </c>
      <c r="AE8" s="10">
        <f t="shared" si="8"/>
        <v>4.645151851355141E-3</v>
      </c>
      <c r="AF8" s="10">
        <f t="shared" si="10"/>
        <v>1.0497311664086026E-2</v>
      </c>
    </row>
    <row r="9" spans="1:32" x14ac:dyDescent="0.3">
      <c r="A9" t="s">
        <v>29</v>
      </c>
      <c r="B9" s="9">
        <v>0</v>
      </c>
      <c r="C9" s="9">
        <v>0</v>
      </c>
      <c r="D9" s="9">
        <v>0</v>
      </c>
      <c r="E9" s="9">
        <v>15</v>
      </c>
      <c r="F9" s="9">
        <v>41</v>
      </c>
      <c r="G9" s="9">
        <v>58</v>
      </c>
      <c r="H9" s="9">
        <v>167</v>
      </c>
      <c r="I9" s="9">
        <v>261</v>
      </c>
      <c r="J9" s="9">
        <v>345</v>
      </c>
      <c r="K9" s="9">
        <v>887</v>
      </c>
      <c r="L9" s="74">
        <f t="shared" si="9"/>
        <v>1.91890537157212E-4</v>
      </c>
      <c r="M9" s="9">
        <f>VLOOKUP([1]CensusPivot!A9,[1]CensusPivot!A8:J477,2,FALSE)</f>
        <v>888028</v>
      </c>
      <c r="N9" s="9">
        <f>VLOOKUP([1]CensusPivot!B9,[1]CensusPivot!B8:K477,2,FALSE)</f>
        <v>649809</v>
      </c>
      <c r="O9" s="9">
        <f>VLOOKUP([1]CensusPivot!C9,[1]CensusPivot!C8:L477,2,FALSE)</f>
        <v>596991</v>
      </c>
      <c r="P9" s="9">
        <f>VLOOKUP([1]CensusPivot!D9,[1]CensusPivot!D8:M477,2,FALSE)</f>
        <v>587552</v>
      </c>
      <c r="Q9" s="9">
        <f>VLOOKUP([1]CensusPivot!E9,[1]CensusPivot!E8:N477,2,FALSE)</f>
        <v>647491</v>
      </c>
      <c r="R9" s="9">
        <f>VLOOKUP([1]CensusPivot!F9,[1]CensusPivot!F8:O477,2,FALSE)</f>
        <v>587088</v>
      </c>
      <c r="S9" s="9">
        <v>380790</v>
      </c>
      <c r="T9" s="9">
        <v>206637</v>
      </c>
      <c r="U9" s="9">
        <v>77028</v>
      </c>
      <c r="V9" s="9">
        <v>4622427</v>
      </c>
      <c r="W9" s="10">
        <f t="shared" si="0"/>
        <v>0</v>
      </c>
      <c r="X9" s="10">
        <f t="shared" si="1"/>
        <v>0</v>
      </c>
      <c r="Y9" s="10">
        <f t="shared" si="2"/>
        <v>0</v>
      </c>
      <c r="Z9" s="10">
        <f t="shared" si="3"/>
        <v>2.5529655247535537E-5</v>
      </c>
      <c r="AA9" s="10">
        <f t="shared" si="4"/>
        <v>6.3321343462689061E-5</v>
      </c>
      <c r="AB9" s="10">
        <f t="shared" si="5"/>
        <v>9.8792685253318077E-5</v>
      </c>
      <c r="AC9" s="10">
        <f t="shared" si="6"/>
        <v>4.3856193702565717E-4</v>
      </c>
      <c r="AD9" s="10">
        <f t="shared" si="7"/>
        <v>1.2630845395548715E-3</v>
      </c>
      <c r="AE9" s="10">
        <f t="shared" si="8"/>
        <v>4.4788907929584048E-3</v>
      </c>
      <c r="AF9" s="10">
        <f t="shared" si="10"/>
        <v>1.1515293140156826E-2</v>
      </c>
    </row>
    <row r="10" spans="1:32" x14ac:dyDescent="0.3">
      <c r="A10" t="s">
        <v>30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102</v>
      </c>
      <c r="H10" s="9">
        <v>186</v>
      </c>
      <c r="I10" s="9">
        <v>308</v>
      </c>
      <c r="J10" s="9">
        <v>381</v>
      </c>
      <c r="K10" s="9">
        <v>977</v>
      </c>
      <c r="L10" s="74">
        <f t="shared" si="9"/>
        <v>2.0668246507658675E-4</v>
      </c>
      <c r="M10" s="9">
        <f>VLOOKUP([1]CensusPivot!A10,[1]CensusPivot!A9:J478,2,FALSE)</f>
        <v>900304</v>
      </c>
      <c r="N10" s="9">
        <f>VLOOKUP([1]CensusPivot!B10,[1]CensusPivot!B9:K478,2,FALSE)</f>
        <v>652928</v>
      </c>
      <c r="O10" s="9">
        <f>VLOOKUP([1]CensusPivot!C10,[1]CensusPivot!C9:L478,2,FALSE)</f>
        <v>610981</v>
      </c>
      <c r="P10" s="9">
        <f>VLOOKUP([1]CensusPivot!D10,[1]CensusPivot!D9:M478,2,FALSE)</f>
        <v>595042</v>
      </c>
      <c r="Q10" s="9">
        <f>VLOOKUP([1]CensusPivot!E10,[1]CensusPivot!E9:N478,2,FALSE)</f>
        <v>652441</v>
      </c>
      <c r="R10" s="9">
        <f>VLOOKUP([1]CensusPivot!F10,[1]CensusPivot!F9:O478,2,FALSE)</f>
        <v>610372</v>
      </c>
      <c r="S10" s="9">
        <v>408053</v>
      </c>
      <c r="T10" s="9">
        <v>216653</v>
      </c>
      <c r="U10" s="9">
        <v>80086</v>
      </c>
      <c r="V10" s="9">
        <v>4727058</v>
      </c>
      <c r="W10" s="10">
        <f t="shared" si="0"/>
        <v>0</v>
      </c>
      <c r="X10" s="10">
        <f t="shared" si="1"/>
        <v>0</v>
      </c>
      <c r="Y10" s="10">
        <f t="shared" si="2"/>
        <v>0</v>
      </c>
      <c r="Z10" s="10">
        <f t="shared" si="3"/>
        <v>0</v>
      </c>
      <c r="AA10" s="10">
        <f t="shared" si="4"/>
        <v>0</v>
      </c>
      <c r="AB10" s="10">
        <f t="shared" si="5"/>
        <v>1.6711120431474577E-4</v>
      </c>
      <c r="AC10" s="10">
        <f t="shared" si="6"/>
        <v>4.5582314062143887E-4</v>
      </c>
      <c r="AD10" s="10">
        <f t="shared" si="7"/>
        <v>1.4216281334668802E-3</v>
      </c>
      <c r="AE10" s="10">
        <f t="shared" si="8"/>
        <v>4.757385810253977E-3</v>
      </c>
      <c r="AF10" s="10">
        <f t="shared" si="10"/>
        <v>1.2199385660415054E-2</v>
      </c>
    </row>
    <row r="11" spans="1:32" x14ac:dyDescent="0.3">
      <c r="A11" t="s">
        <v>31</v>
      </c>
      <c r="B11" s="9">
        <v>0</v>
      </c>
      <c r="C11" s="9">
        <v>0</v>
      </c>
      <c r="D11" s="9">
        <v>0</v>
      </c>
      <c r="E11" s="9">
        <v>0</v>
      </c>
      <c r="F11" s="9">
        <v>12</v>
      </c>
      <c r="G11" s="9">
        <v>106</v>
      </c>
      <c r="H11" s="9">
        <v>191</v>
      </c>
      <c r="I11" s="9">
        <v>277</v>
      </c>
      <c r="J11" s="9">
        <v>289</v>
      </c>
      <c r="K11" s="9">
        <v>875</v>
      </c>
      <c r="L11" s="74">
        <f t="shared" si="9"/>
        <v>1.7714149900982962E-4</v>
      </c>
      <c r="M11" s="9">
        <f>VLOOKUP([1]CensusPivot!A11,[1]CensusPivot!A10:J479,2,FALSE)</f>
        <v>929083</v>
      </c>
      <c r="N11" s="9">
        <f>VLOOKUP([1]CensusPivot!B11,[1]CensusPivot!B10:K479,2,FALSE)</f>
        <v>674001</v>
      </c>
      <c r="O11" s="9">
        <f>VLOOKUP([1]CensusPivot!C11,[1]CensusPivot!C10:L479,2,FALSE)</f>
        <v>635804</v>
      </c>
      <c r="P11" s="9">
        <f>VLOOKUP([1]CensusPivot!D11,[1]CensusPivot!D10:M479,2,FALSE)</f>
        <v>619380</v>
      </c>
      <c r="Q11" s="9">
        <f>VLOOKUP([1]CensusPivot!E11,[1]CensusPivot!E10:N479,2,FALSE)</f>
        <v>670538</v>
      </c>
      <c r="R11" s="9">
        <f>VLOOKUP([1]CensusPivot!F11,[1]CensusPivot!F10:O479,2,FALSE)</f>
        <v>644268</v>
      </c>
      <c r="S11" s="9">
        <v>447755</v>
      </c>
      <c r="T11" s="9">
        <v>232427</v>
      </c>
      <c r="U11" s="9">
        <v>85792</v>
      </c>
      <c r="V11" s="9">
        <v>4939554</v>
      </c>
      <c r="W11" s="10">
        <f t="shared" si="0"/>
        <v>0</v>
      </c>
      <c r="X11" s="10">
        <f t="shared" si="1"/>
        <v>0</v>
      </c>
      <c r="Y11" s="10">
        <f t="shared" si="2"/>
        <v>0</v>
      </c>
      <c r="Z11" s="10">
        <f t="shared" si="3"/>
        <v>0</v>
      </c>
      <c r="AA11" s="10">
        <f t="shared" si="4"/>
        <v>1.7896077478084762E-5</v>
      </c>
      <c r="AB11" s="10">
        <f t="shared" si="5"/>
        <v>1.6452780519907864E-4</v>
      </c>
      <c r="AC11" s="10">
        <f t="shared" si="6"/>
        <v>4.2657256758718494E-4</v>
      </c>
      <c r="AD11" s="10">
        <f t="shared" si="7"/>
        <v>1.1917720402534989E-3</v>
      </c>
      <c r="AE11" s="10">
        <f t="shared" si="8"/>
        <v>3.3686124580380454E-3</v>
      </c>
      <c r="AF11" s="10">
        <f t="shared" si="10"/>
        <v>1.0199086161879896E-2</v>
      </c>
    </row>
    <row r="12" spans="1:32" x14ac:dyDescent="0.3">
      <c r="A12" t="s">
        <v>32</v>
      </c>
      <c r="B12" s="9">
        <v>0</v>
      </c>
      <c r="C12" s="9">
        <v>0</v>
      </c>
      <c r="D12" s="9">
        <v>0</v>
      </c>
      <c r="E12" s="9">
        <v>0</v>
      </c>
      <c r="F12" s="9">
        <v>10</v>
      </c>
      <c r="G12" s="9">
        <v>94</v>
      </c>
      <c r="H12" s="9">
        <v>227</v>
      </c>
      <c r="I12" s="9">
        <v>338</v>
      </c>
      <c r="J12" s="9">
        <v>375</v>
      </c>
      <c r="K12" s="9">
        <v>1044</v>
      </c>
      <c r="L12" s="74">
        <f t="shared" si="9"/>
        <v>2.1924887519446788E-4</v>
      </c>
      <c r="M12" s="9">
        <f>VLOOKUP([1]CensusPivot!A12,[1]CensusPivot!A11:J480,2,FALSE)</f>
        <v>890185</v>
      </c>
      <c r="N12" s="9">
        <f>VLOOKUP([1]CensusPivot!B12,[1]CensusPivot!B11:K480,2,FALSE)</f>
        <v>650293</v>
      </c>
      <c r="O12" s="9">
        <f>VLOOKUP([1]CensusPivot!C12,[1]CensusPivot!C11:L480,2,FALSE)</f>
        <v>614519</v>
      </c>
      <c r="P12" s="9">
        <f>VLOOKUP([1]CensusPivot!D12,[1]CensusPivot!D11:M480,2,FALSE)</f>
        <v>590164</v>
      </c>
      <c r="Q12" s="9">
        <f>VLOOKUP([1]CensusPivot!E12,[1]CensusPivot!E11:N480,2,FALSE)</f>
        <v>637686</v>
      </c>
      <c r="R12" s="9">
        <f>VLOOKUP([1]CensusPivot!F12,[1]CensusPivot!F11:O480,2,FALSE)</f>
        <v>627460</v>
      </c>
      <c r="S12" s="9">
        <v>443258</v>
      </c>
      <c r="T12" s="9">
        <v>225993</v>
      </c>
      <c r="U12" s="9">
        <v>82154</v>
      </c>
      <c r="V12" s="9">
        <v>4761712</v>
      </c>
      <c r="W12" s="10">
        <f t="shared" si="0"/>
        <v>0</v>
      </c>
      <c r="X12" s="10">
        <f t="shared" si="1"/>
        <v>0</v>
      </c>
      <c r="Y12" s="10">
        <f t="shared" si="2"/>
        <v>0</v>
      </c>
      <c r="Z12" s="10">
        <f t="shared" si="3"/>
        <v>0</v>
      </c>
      <c r="AA12" s="10">
        <f t="shared" si="4"/>
        <v>1.5681699143465592E-5</v>
      </c>
      <c r="AB12" s="10">
        <f t="shared" si="5"/>
        <v>1.4981034647626939E-4</v>
      </c>
      <c r="AC12" s="10">
        <f t="shared" si="6"/>
        <v>5.1211709658934522E-4</v>
      </c>
      <c r="AD12" s="10">
        <f t="shared" si="7"/>
        <v>1.4956215458000913E-3</v>
      </c>
      <c r="AE12" s="10">
        <f t="shared" si="8"/>
        <v>4.5645981936363418E-3</v>
      </c>
      <c r="AF12" s="10">
        <f t="shared" si="10"/>
        <v>1.2707841371083575E-2</v>
      </c>
    </row>
    <row r="13" spans="1:32" x14ac:dyDescent="0.3">
      <c r="A13" t="s">
        <v>33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74">
        <f t="shared" si="9"/>
        <v>0</v>
      </c>
      <c r="M13" s="9">
        <f>VLOOKUP([1]CensusPivot!A13,[1]CensusPivot!A12:J481,2,FALSE)</f>
        <v>161191</v>
      </c>
      <c r="N13" s="9">
        <f>VLOOKUP([1]CensusPivot!B13,[1]CensusPivot!B12:K481,2,FALSE)</f>
        <v>121294</v>
      </c>
      <c r="O13" s="9">
        <f>VLOOKUP([1]CensusPivot!C13,[1]CensusPivot!C12:L481,2,FALSE)</f>
        <v>102702</v>
      </c>
      <c r="P13" s="9">
        <f>VLOOKUP([1]CensusPivot!D13,[1]CensusPivot!D12:M481,2,FALSE)</f>
        <v>102963</v>
      </c>
      <c r="Q13" s="9">
        <f>VLOOKUP([1]CensusPivot!E13,[1]CensusPivot!E12:N481,2,FALSE)</f>
        <v>114658</v>
      </c>
      <c r="R13" s="9">
        <f>VLOOKUP([1]CensusPivot!F13,[1]CensusPivot!F12:O481,2,FALSE)</f>
        <v>77423</v>
      </c>
      <c r="S13" s="9">
        <v>33478</v>
      </c>
      <c r="T13" s="9">
        <v>16098</v>
      </c>
      <c r="U13" s="9">
        <v>5240</v>
      </c>
      <c r="V13" s="9">
        <v>734628</v>
      </c>
      <c r="W13" s="10">
        <f t="shared" si="0"/>
        <v>0</v>
      </c>
      <c r="X13" s="10">
        <f t="shared" si="1"/>
        <v>0</v>
      </c>
      <c r="Y13" s="10">
        <f t="shared" si="2"/>
        <v>0</v>
      </c>
      <c r="Z13" s="10">
        <f t="shared" si="3"/>
        <v>0</v>
      </c>
      <c r="AA13" s="10">
        <f t="shared" si="4"/>
        <v>0</v>
      </c>
      <c r="AB13" s="10">
        <f t="shared" si="5"/>
        <v>0</v>
      </c>
      <c r="AC13" s="10">
        <f t="shared" si="6"/>
        <v>0</v>
      </c>
      <c r="AD13" s="10">
        <f t="shared" si="7"/>
        <v>0</v>
      </c>
      <c r="AE13" s="10">
        <f t="shared" si="8"/>
        <v>0</v>
      </c>
      <c r="AF13" s="10">
        <f t="shared" si="10"/>
        <v>0</v>
      </c>
    </row>
    <row r="14" spans="1:32" x14ac:dyDescent="0.3">
      <c r="A14" t="s">
        <v>34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74">
        <f t="shared" si="9"/>
        <v>0</v>
      </c>
      <c r="M14" s="9">
        <f>VLOOKUP([1]CensusPivot!A14,[1]CensusPivot!A13:J482,2,FALSE)</f>
        <v>154466</v>
      </c>
      <c r="N14" s="9">
        <f>VLOOKUP([1]CensusPivot!B14,[1]CensusPivot!B13:K482,2,FALSE)</f>
        <v>110410</v>
      </c>
      <c r="O14" s="9">
        <f>VLOOKUP([1]CensusPivot!C14,[1]CensusPivot!C13:L482,2,FALSE)</f>
        <v>94658</v>
      </c>
      <c r="P14" s="9">
        <f>VLOOKUP([1]CensusPivot!D14,[1]CensusPivot!D13:M482,2,FALSE)</f>
        <v>97169</v>
      </c>
      <c r="Q14" s="9">
        <f>VLOOKUP([1]CensusPivot!E14,[1]CensusPivot!E13:N482,2,FALSE)</f>
        <v>111615</v>
      </c>
      <c r="R14" s="9">
        <f>VLOOKUP([1]CensusPivot!F14,[1]CensusPivot!F13:O482,2,FALSE)</f>
        <v>80037</v>
      </c>
      <c r="S14" s="9">
        <v>33815</v>
      </c>
      <c r="T14" s="9">
        <v>15442</v>
      </c>
      <c r="U14" s="9">
        <v>5011</v>
      </c>
      <c r="V14" s="9">
        <v>702506</v>
      </c>
      <c r="W14" s="10">
        <f t="shared" si="0"/>
        <v>0</v>
      </c>
      <c r="X14" s="10">
        <f t="shared" si="1"/>
        <v>0</v>
      </c>
      <c r="Y14" s="10">
        <f t="shared" si="2"/>
        <v>0</v>
      </c>
      <c r="Z14" s="10">
        <f t="shared" si="3"/>
        <v>0</v>
      </c>
      <c r="AA14" s="10">
        <f t="shared" si="4"/>
        <v>0</v>
      </c>
      <c r="AB14" s="10">
        <f t="shared" si="5"/>
        <v>0</v>
      </c>
      <c r="AC14" s="10">
        <f t="shared" si="6"/>
        <v>0</v>
      </c>
      <c r="AD14" s="10">
        <f t="shared" si="7"/>
        <v>0</v>
      </c>
      <c r="AE14" s="10">
        <f t="shared" si="8"/>
        <v>0</v>
      </c>
      <c r="AF14" s="10">
        <f t="shared" si="10"/>
        <v>0</v>
      </c>
    </row>
    <row r="15" spans="1:32" x14ac:dyDescent="0.3">
      <c r="A15" t="s">
        <v>35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74">
        <f t="shared" si="9"/>
        <v>0</v>
      </c>
      <c r="M15" s="9">
        <f>VLOOKUP([1]CensusPivot!A15,[1]CensusPivot!A14:J483,2,FALSE)</f>
        <v>147308</v>
      </c>
      <c r="N15" s="9">
        <f>VLOOKUP([1]CensusPivot!B15,[1]CensusPivot!B14:K483,2,FALSE)</f>
        <v>103423</v>
      </c>
      <c r="O15" s="9">
        <f>VLOOKUP([1]CensusPivot!C15,[1]CensusPivot!C14:L483,2,FALSE)</f>
        <v>94883</v>
      </c>
      <c r="P15" s="9">
        <f>VLOOKUP([1]CensusPivot!D15,[1]CensusPivot!D14:M483,2,FALSE)</f>
        <v>91424</v>
      </c>
      <c r="Q15" s="9">
        <f>VLOOKUP([1]CensusPivot!E15,[1]CensusPivot!E14:N483,2,FALSE)</f>
        <v>106783</v>
      </c>
      <c r="R15" s="9">
        <f>VLOOKUP([1]CensusPivot!F15,[1]CensusPivot!F14:O483,2,FALSE)</f>
        <v>80474</v>
      </c>
      <c r="S15" s="9">
        <v>33438</v>
      </c>
      <c r="T15" s="9">
        <v>15401</v>
      </c>
      <c r="U15" s="9">
        <v>4469</v>
      </c>
      <c r="V15" s="9">
        <v>677432</v>
      </c>
      <c r="W15" s="10">
        <f t="shared" si="0"/>
        <v>0</v>
      </c>
      <c r="X15" s="10">
        <f t="shared" si="1"/>
        <v>0</v>
      </c>
      <c r="Y15" s="10">
        <f t="shared" si="2"/>
        <v>0</v>
      </c>
      <c r="Z15" s="10">
        <f t="shared" si="3"/>
        <v>0</v>
      </c>
      <c r="AA15" s="10">
        <f t="shared" si="4"/>
        <v>0</v>
      </c>
      <c r="AB15" s="10">
        <f t="shared" si="5"/>
        <v>0</v>
      </c>
      <c r="AC15" s="10">
        <f t="shared" si="6"/>
        <v>0</v>
      </c>
      <c r="AD15" s="10">
        <f t="shared" si="7"/>
        <v>0</v>
      </c>
      <c r="AE15" s="10">
        <f t="shared" si="8"/>
        <v>0</v>
      </c>
      <c r="AF15" s="10">
        <f t="shared" si="10"/>
        <v>0</v>
      </c>
    </row>
    <row r="16" spans="1:32" x14ac:dyDescent="0.3">
      <c r="A16" t="s">
        <v>36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74">
        <f t="shared" si="9"/>
        <v>0</v>
      </c>
      <c r="M16" s="9">
        <f>VLOOKUP([1]CensusPivot!A16,[1]CensusPivot!A15:J484,2,FALSE)</f>
        <v>146310</v>
      </c>
      <c r="N16" s="9">
        <f>VLOOKUP([1]CensusPivot!B16,[1]CensusPivot!B15:K484,2,FALSE)</f>
        <v>103243</v>
      </c>
      <c r="O16" s="9">
        <f>VLOOKUP([1]CensusPivot!C16,[1]CensusPivot!C15:L484,2,FALSE)</f>
        <v>97754</v>
      </c>
      <c r="P16" s="9">
        <f>VLOOKUP([1]CensusPivot!D16,[1]CensusPivot!D15:M484,2,FALSE)</f>
        <v>89172</v>
      </c>
      <c r="Q16" s="9">
        <f>VLOOKUP([1]CensusPivot!E16,[1]CensusPivot!E15:N484,2,FALSE)</f>
        <v>103840</v>
      </c>
      <c r="R16" s="9">
        <f>VLOOKUP([1]CensusPivot!F16,[1]CensusPivot!F15:O484,2,FALSE)</f>
        <v>82275</v>
      </c>
      <c r="S16" s="9">
        <v>34092</v>
      </c>
      <c r="T16" s="9">
        <v>14682</v>
      </c>
      <c r="U16" s="9">
        <v>4488</v>
      </c>
      <c r="V16" s="9">
        <v>675805</v>
      </c>
      <c r="W16" s="10">
        <f t="shared" si="0"/>
        <v>0</v>
      </c>
      <c r="X16" s="10">
        <f t="shared" si="1"/>
        <v>0</v>
      </c>
      <c r="Y16" s="10">
        <f t="shared" si="2"/>
        <v>0</v>
      </c>
      <c r="Z16" s="10">
        <f t="shared" si="3"/>
        <v>0</v>
      </c>
      <c r="AA16" s="10">
        <f t="shared" si="4"/>
        <v>0</v>
      </c>
      <c r="AB16" s="10">
        <f t="shared" si="5"/>
        <v>0</v>
      </c>
      <c r="AC16" s="10">
        <f t="shared" si="6"/>
        <v>0</v>
      </c>
      <c r="AD16" s="10">
        <f t="shared" si="7"/>
        <v>0</v>
      </c>
      <c r="AE16" s="10">
        <f t="shared" si="8"/>
        <v>0</v>
      </c>
      <c r="AF16" s="10">
        <f t="shared" si="10"/>
        <v>0</v>
      </c>
    </row>
    <row r="17" spans="1:32" x14ac:dyDescent="0.3">
      <c r="A17" t="s">
        <v>37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74">
        <f t="shared" si="9"/>
        <v>0</v>
      </c>
      <c r="M17" s="9">
        <f>VLOOKUP([1]CensusPivot!A17,[1]CensusPivot!A16:J485,2,FALSE)</f>
        <v>155890</v>
      </c>
      <c r="N17" s="9">
        <f>VLOOKUP([1]CensusPivot!B17,[1]CensusPivot!B16:K485,2,FALSE)</f>
        <v>109767</v>
      </c>
      <c r="O17" s="9">
        <f>VLOOKUP([1]CensusPivot!C17,[1]CensusPivot!C16:L485,2,FALSE)</f>
        <v>106829</v>
      </c>
      <c r="P17" s="9">
        <f>VLOOKUP([1]CensusPivot!D17,[1]CensusPivot!D16:M485,2,FALSE)</f>
        <v>92445</v>
      </c>
      <c r="Q17" s="9">
        <f>VLOOKUP([1]CensusPivot!E17,[1]CensusPivot!E16:N485,2,FALSE)</f>
        <v>106276</v>
      </c>
      <c r="R17" s="9">
        <f>VLOOKUP([1]CensusPivot!F17,[1]CensusPivot!F16:O485,2,FALSE)</f>
        <v>89798</v>
      </c>
      <c r="S17" s="9">
        <v>40321</v>
      </c>
      <c r="T17" s="9">
        <v>17173</v>
      </c>
      <c r="U17" s="9">
        <v>5638</v>
      </c>
      <c r="V17" s="9">
        <v>724271</v>
      </c>
      <c r="W17" s="10">
        <f t="shared" si="0"/>
        <v>0</v>
      </c>
      <c r="X17" s="10">
        <f t="shared" si="1"/>
        <v>0</v>
      </c>
      <c r="Y17" s="10">
        <f t="shared" si="2"/>
        <v>0</v>
      </c>
      <c r="Z17" s="10">
        <f t="shared" si="3"/>
        <v>0</v>
      </c>
      <c r="AA17" s="10">
        <f t="shared" si="4"/>
        <v>0</v>
      </c>
      <c r="AB17" s="10">
        <f t="shared" si="5"/>
        <v>0</v>
      </c>
      <c r="AC17" s="10">
        <f t="shared" si="6"/>
        <v>0</v>
      </c>
      <c r="AD17" s="10">
        <f t="shared" si="7"/>
        <v>0</v>
      </c>
      <c r="AE17" s="10">
        <f t="shared" si="8"/>
        <v>0</v>
      </c>
      <c r="AF17" s="10">
        <f t="shared" si="10"/>
        <v>0</v>
      </c>
    </row>
    <row r="18" spans="1:32" x14ac:dyDescent="0.3">
      <c r="A18" t="s">
        <v>38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74">
        <f t="shared" si="9"/>
        <v>0</v>
      </c>
      <c r="M18" s="9">
        <f>VLOOKUP([1]CensusPivot!A18,[1]CensusPivot!A17:J486,2,FALSE)</f>
        <v>137060</v>
      </c>
      <c r="N18" s="9">
        <f>VLOOKUP([1]CensusPivot!B18,[1]CensusPivot!B17:K486,2,FALSE)</f>
        <v>98191</v>
      </c>
      <c r="O18" s="9">
        <f>VLOOKUP([1]CensusPivot!C18,[1]CensusPivot!C17:L486,2,FALSE)</f>
        <v>99906</v>
      </c>
      <c r="P18" s="9">
        <f>VLOOKUP([1]CensusPivot!D18,[1]CensusPivot!D17:M486,2,FALSE)</f>
        <v>82456</v>
      </c>
      <c r="Q18" s="9">
        <f>VLOOKUP([1]CensusPivot!E18,[1]CensusPivot!E17:N486,2,FALSE)</f>
        <v>92261</v>
      </c>
      <c r="R18" s="9">
        <f>VLOOKUP([1]CensusPivot!F18,[1]CensusPivot!F17:O486,2,FALSE)</f>
        <v>79764</v>
      </c>
      <c r="S18" s="9">
        <v>37162</v>
      </c>
      <c r="T18" s="9">
        <v>15517</v>
      </c>
      <c r="U18" s="9">
        <v>5566</v>
      </c>
      <c r="V18" s="9">
        <v>647536</v>
      </c>
      <c r="W18" s="10">
        <f t="shared" si="0"/>
        <v>0</v>
      </c>
      <c r="X18" s="10">
        <f t="shared" si="1"/>
        <v>0</v>
      </c>
      <c r="Y18" s="10">
        <f t="shared" si="2"/>
        <v>0</v>
      </c>
      <c r="Z18" s="10">
        <f t="shared" si="3"/>
        <v>0</v>
      </c>
      <c r="AA18" s="10">
        <f t="shared" si="4"/>
        <v>0</v>
      </c>
      <c r="AB18" s="10">
        <f t="shared" si="5"/>
        <v>0</v>
      </c>
      <c r="AC18" s="10">
        <f t="shared" si="6"/>
        <v>0</v>
      </c>
      <c r="AD18" s="10">
        <f t="shared" si="7"/>
        <v>0</v>
      </c>
      <c r="AE18" s="10">
        <f t="shared" si="8"/>
        <v>0</v>
      </c>
      <c r="AF18" s="10">
        <f t="shared" si="10"/>
        <v>0</v>
      </c>
    </row>
    <row r="19" spans="1:32" x14ac:dyDescent="0.3">
      <c r="A19" t="s">
        <v>39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74">
        <f t="shared" si="9"/>
        <v>0</v>
      </c>
      <c r="M19" s="9">
        <f>VLOOKUP([1]CensusPivot!A19,[1]CensusPivot!A18:J487,2,FALSE)</f>
        <v>148418</v>
      </c>
      <c r="N19" s="9">
        <f>VLOOKUP([1]CensusPivot!B19,[1]CensusPivot!B18:K487,2,FALSE)</f>
        <v>106174</v>
      </c>
      <c r="O19" s="9">
        <f>VLOOKUP([1]CensusPivot!C19,[1]CensusPivot!C18:L487,2,FALSE)</f>
        <v>108430</v>
      </c>
      <c r="P19" s="9">
        <f>VLOOKUP([1]CensusPivot!D19,[1]CensusPivot!D18:M487,2,FALSE)</f>
        <v>87363</v>
      </c>
      <c r="Q19" s="9">
        <f>VLOOKUP([1]CensusPivot!E19,[1]CensusPivot!E18:N487,2,FALSE)</f>
        <v>96761</v>
      </c>
      <c r="R19" s="9">
        <f>VLOOKUP([1]CensusPivot!F19,[1]CensusPivot!F18:O487,2,FALSE)</f>
        <v>89329</v>
      </c>
      <c r="S19" s="9">
        <v>44177</v>
      </c>
      <c r="T19" s="9">
        <v>18067</v>
      </c>
      <c r="U19" s="9">
        <v>6497</v>
      </c>
      <c r="V19" s="9">
        <v>705215</v>
      </c>
      <c r="W19" s="10">
        <f t="shared" si="0"/>
        <v>0</v>
      </c>
      <c r="X19" s="10">
        <f t="shared" si="1"/>
        <v>0</v>
      </c>
      <c r="Y19" s="10">
        <f t="shared" si="2"/>
        <v>0</v>
      </c>
      <c r="Z19" s="10">
        <f t="shared" si="3"/>
        <v>0</v>
      </c>
      <c r="AA19" s="10">
        <f t="shared" si="4"/>
        <v>0</v>
      </c>
      <c r="AB19" s="10">
        <f t="shared" si="5"/>
        <v>0</v>
      </c>
      <c r="AC19" s="10">
        <f t="shared" si="6"/>
        <v>0</v>
      </c>
      <c r="AD19" s="10">
        <f t="shared" si="7"/>
        <v>0</v>
      </c>
      <c r="AE19" s="10">
        <f t="shared" si="8"/>
        <v>0</v>
      </c>
      <c r="AF19" s="10">
        <f t="shared" si="10"/>
        <v>0</v>
      </c>
    </row>
    <row r="20" spans="1:32" x14ac:dyDescent="0.3">
      <c r="A20" t="s">
        <v>40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74">
        <f t="shared" si="9"/>
        <v>0</v>
      </c>
      <c r="M20" s="9">
        <f>VLOOKUP([1]CensusPivot!A20,[1]CensusPivot!A19:J488,2,FALSE)</f>
        <v>151681</v>
      </c>
      <c r="N20" s="9">
        <f>VLOOKUP([1]CensusPivot!B20,[1]CensusPivot!B19:K488,2,FALSE)</f>
        <v>105916</v>
      </c>
      <c r="O20" s="9">
        <f>VLOOKUP([1]CensusPivot!C20,[1]CensusPivot!C19:L488,2,FALSE)</f>
        <v>111529</v>
      </c>
      <c r="P20" s="9">
        <f>VLOOKUP([1]CensusPivot!D20,[1]CensusPivot!D19:M488,2,FALSE)</f>
        <v>90152</v>
      </c>
      <c r="Q20" s="9">
        <f>VLOOKUP([1]CensusPivot!E20,[1]CensusPivot!E19:N488,2,FALSE)</f>
        <v>97778</v>
      </c>
      <c r="R20" s="9">
        <f>VLOOKUP([1]CensusPivot!F20,[1]CensusPivot!F19:O488,2,FALSE)</f>
        <v>94821</v>
      </c>
      <c r="S20" s="9">
        <v>49570</v>
      </c>
      <c r="T20" s="9">
        <v>19226</v>
      </c>
      <c r="U20" s="9">
        <v>7466</v>
      </c>
      <c r="V20" s="9">
        <v>728682</v>
      </c>
      <c r="W20" s="10">
        <f t="shared" si="0"/>
        <v>0</v>
      </c>
      <c r="X20" s="10">
        <f t="shared" si="1"/>
        <v>0</v>
      </c>
      <c r="Y20" s="10">
        <f t="shared" si="2"/>
        <v>0</v>
      </c>
      <c r="Z20" s="10">
        <f t="shared" si="3"/>
        <v>0</v>
      </c>
      <c r="AA20" s="10">
        <f t="shared" si="4"/>
        <v>0</v>
      </c>
      <c r="AB20" s="10">
        <f t="shared" si="5"/>
        <v>0</v>
      </c>
      <c r="AC20" s="10">
        <f t="shared" si="6"/>
        <v>0</v>
      </c>
      <c r="AD20" s="10">
        <f t="shared" si="7"/>
        <v>0</v>
      </c>
      <c r="AE20" s="10">
        <f t="shared" si="8"/>
        <v>0</v>
      </c>
      <c r="AF20" s="10">
        <f t="shared" si="10"/>
        <v>0</v>
      </c>
    </row>
    <row r="21" spans="1:32" x14ac:dyDescent="0.3">
      <c r="A21" t="s">
        <v>41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74">
        <f t="shared" si="9"/>
        <v>0</v>
      </c>
      <c r="M21" s="9">
        <f>VLOOKUP([1]CensusPivot!A21,[1]CensusPivot!A20:J489,2,FALSE)</f>
        <v>152920</v>
      </c>
      <c r="N21" s="9">
        <f>VLOOKUP([1]CensusPivot!B21,[1]CensusPivot!B20:K489,2,FALSE)</f>
        <v>105060</v>
      </c>
      <c r="O21" s="9">
        <f>VLOOKUP([1]CensusPivot!C21,[1]CensusPivot!C20:L489,2,FALSE)</f>
        <v>114406</v>
      </c>
      <c r="P21" s="9">
        <f>VLOOKUP([1]CensusPivot!D21,[1]CensusPivot!D20:M489,2,FALSE)</f>
        <v>90822</v>
      </c>
      <c r="Q21" s="9">
        <f>VLOOKUP([1]CensusPivot!E21,[1]CensusPivot!E20:N489,2,FALSE)</f>
        <v>94719</v>
      </c>
      <c r="R21" s="9">
        <f>VLOOKUP([1]CensusPivot!F21,[1]CensusPivot!F20:O489,2,FALSE)</f>
        <v>93754</v>
      </c>
      <c r="S21" s="9">
        <v>52637</v>
      </c>
      <c r="T21" s="9">
        <v>20247</v>
      </c>
      <c r="U21" s="9">
        <v>7051</v>
      </c>
      <c r="V21" s="9">
        <v>731616</v>
      </c>
      <c r="W21" s="10">
        <f t="shared" si="0"/>
        <v>0</v>
      </c>
      <c r="X21" s="10">
        <f t="shared" si="1"/>
        <v>0</v>
      </c>
      <c r="Y21" s="10">
        <f t="shared" si="2"/>
        <v>0</v>
      </c>
      <c r="Z21" s="10">
        <f t="shared" si="3"/>
        <v>0</v>
      </c>
      <c r="AA21" s="10">
        <f t="shared" si="4"/>
        <v>0</v>
      </c>
      <c r="AB21" s="10">
        <f t="shared" si="5"/>
        <v>0</v>
      </c>
      <c r="AC21" s="10">
        <f t="shared" si="6"/>
        <v>0</v>
      </c>
      <c r="AD21" s="10">
        <f t="shared" si="7"/>
        <v>0</v>
      </c>
      <c r="AE21" s="10">
        <f t="shared" si="8"/>
        <v>0</v>
      </c>
      <c r="AF21" s="10">
        <f t="shared" si="10"/>
        <v>0</v>
      </c>
    </row>
    <row r="22" spans="1:32" x14ac:dyDescent="0.3">
      <c r="A22" t="s">
        <v>42</v>
      </c>
      <c r="B22" s="9">
        <v>0</v>
      </c>
      <c r="C22" s="9">
        <v>0</v>
      </c>
      <c r="D22" s="9">
        <v>0</v>
      </c>
      <c r="E22" s="9">
        <v>10</v>
      </c>
      <c r="F22" s="9">
        <v>32</v>
      </c>
      <c r="G22" s="9">
        <v>27</v>
      </c>
      <c r="H22" s="9">
        <v>151</v>
      </c>
      <c r="I22" s="9">
        <v>278</v>
      </c>
      <c r="J22" s="9">
        <v>350</v>
      </c>
      <c r="K22" s="9">
        <v>848</v>
      </c>
      <c r="L22" s="74">
        <f t="shared" si="9"/>
        <v>1.3407400790372602E-4</v>
      </c>
      <c r="M22" s="9">
        <f>VLOOKUP([1]CensusPivot!A22,[1]CensusPivot!A21:J490,2,FALSE)</f>
        <v>1400749</v>
      </c>
      <c r="N22" s="9">
        <f>VLOOKUP([1]CensusPivot!B22,[1]CensusPivot!B21:K490,2,FALSE)</f>
        <v>858306</v>
      </c>
      <c r="O22" s="9">
        <f>VLOOKUP([1]CensusPivot!C22,[1]CensusPivot!C21:L490,2,FALSE)</f>
        <v>919458</v>
      </c>
      <c r="P22" s="9">
        <f>VLOOKUP([1]CensusPivot!D22,[1]CensusPivot!D21:M490,2,FALSE)</f>
        <v>858827</v>
      </c>
      <c r="Q22" s="9">
        <f>VLOOKUP([1]CensusPivot!E22,[1]CensusPivot!E21:N490,2,FALSE)</f>
        <v>819785</v>
      </c>
      <c r="R22" s="9">
        <f>VLOOKUP([1]CensusPivot!F22,[1]CensusPivot!F21:O490,2,FALSE)</f>
        <v>651776</v>
      </c>
      <c r="S22" s="9">
        <v>422657</v>
      </c>
      <c r="T22" s="9">
        <v>294834</v>
      </c>
      <c r="U22" s="9">
        <v>96567</v>
      </c>
      <c r="V22" s="9">
        <v>6324865</v>
      </c>
      <c r="W22" s="10">
        <f t="shared" si="0"/>
        <v>0</v>
      </c>
      <c r="X22" s="10">
        <f t="shared" si="1"/>
        <v>0</v>
      </c>
      <c r="Y22" s="10">
        <f t="shared" si="2"/>
        <v>0</v>
      </c>
      <c r="Z22" s="10">
        <f t="shared" si="3"/>
        <v>1.1643788562772247E-5</v>
      </c>
      <c r="AA22" s="10">
        <f t="shared" si="4"/>
        <v>3.9034624932146842E-5</v>
      </c>
      <c r="AB22" s="10">
        <f t="shared" si="5"/>
        <v>4.142527494108405E-5</v>
      </c>
      <c r="AC22" s="10">
        <f t="shared" si="6"/>
        <v>3.5726369136202641E-4</v>
      </c>
      <c r="AD22" s="10">
        <f t="shared" si="7"/>
        <v>9.4290346432229658E-4</v>
      </c>
      <c r="AE22" s="10">
        <f t="shared" si="8"/>
        <v>3.6244265639400622E-3</v>
      </c>
      <c r="AF22" s="10">
        <f t="shared" si="10"/>
        <v>8.7814677892033514E-3</v>
      </c>
    </row>
    <row r="23" spans="1:32" x14ac:dyDescent="0.3">
      <c r="A23" t="s">
        <v>43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26</v>
      </c>
      <c r="H23" s="9">
        <v>57</v>
      </c>
      <c r="I23" s="9">
        <v>208</v>
      </c>
      <c r="J23" s="9">
        <v>295</v>
      </c>
      <c r="K23" s="9">
        <v>586</v>
      </c>
      <c r="L23" s="74">
        <f t="shared" si="9"/>
        <v>9.3201981098765466E-5</v>
      </c>
      <c r="M23" s="9">
        <f>VLOOKUP([1]CensusPivot!A23,[1]CensusPivot!A22:J491,2,FALSE)</f>
        <v>1349386</v>
      </c>
      <c r="N23" s="9">
        <f>VLOOKUP([1]CensusPivot!B23,[1]CensusPivot!B22:K491,2,FALSE)</f>
        <v>889392</v>
      </c>
      <c r="O23" s="9">
        <f>VLOOKUP([1]CensusPivot!C23,[1]CensusPivot!C22:L491,2,FALSE)</f>
        <v>856180</v>
      </c>
      <c r="P23" s="9">
        <f>VLOOKUP([1]CensusPivot!D23,[1]CensusPivot!D22:M491,2,FALSE)</f>
        <v>833850</v>
      </c>
      <c r="Q23" s="9">
        <f>VLOOKUP([1]CensusPivot!E23,[1]CensusPivot!E22:N491,2,FALSE)</f>
        <v>823423</v>
      </c>
      <c r="R23" s="9">
        <f>VLOOKUP([1]CensusPivot!F23,[1]CensusPivot!F22:O491,2,FALSE)</f>
        <v>688894</v>
      </c>
      <c r="S23" s="9">
        <v>463952</v>
      </c>
      <c r="T23" s="9">
        <v>279254</v>
      </c>
      <c r="U23" s="9">
        <v>95231</v>
      </c>
      <c r="V23" s="9">
        <v>6287420</v>
      </c>
      <c r="W23" s="10">
        <f t="shared" si="0"/>
        <v>0</v>
      </c>
      <c r="X23" s="10">
        <f t="shared" si="1"/>
        <v>0</v>
      </c>
      <c r="Y23" s="10">
        <f t="shared" si="2"/>
        <v>0</v>
      </c>
      <c r="Z23" s="10">
        <f t="shared" si="3"/>
        <v>0</v>
      </c>
      <c r="AA23" s="10">
        <f t="shared" si="4"/>
        <v>0</v>
      </c>
      <c r="AB23" s="10">
        <f t="shared" si="5"/>
        <v>3.7741655465136869E-5</v>
      </c>
      <c r="AC23" s="10">
        <f t="shared" si="6"/>
        <v>1.2285753698658482E-4</v>
      </c>
      <c r="AD23" s="10">
        <f t="shared" si="7"/>
        <v>7.4484161372800385E-4</v>
      </c>
      <c r="AE23" s="10">
        <f t="shared" si="8"/>
        <v>3.0977307809431803E-3</v>
      </c>
      <c r="AF23" s="10">
        <f t="shared" si="10"/>
        <v>6.1534584326532324E-3</v>
      </c>
    </row>
    <row r="24" spans="1:32" x14ac:dyDescent="0.3">
      <c r="A24" t="s">
        <v>44</v>
      </c>
      <c r="B24" s="9">
        <v>0</v>
      </c>
      <c r="C24" s="9">
        <v>0</v>
      </c>
      <c r="D24" s="9">
        <v>0</v>
      </c>
      <c r="E24" s="9">
        <v>0</v>
      </c>
      <c r="F24" s="9">
        <v>10</v>
      </c>
      <c r="G24" s="9">
        <v>0</v>
      </c>
      <c r="H24" s="9">
        <v>65</v>
      </c>
      <c r="I24" s="9">
        <v>188</v>
      </c>
      <c r="J24" s="9">
        <v>269</v>
      </c>
      <c r="K24" s="9">
        <v>532</v>
      </c>
      <c r="L24" s="74">
        <f t="shared" si="9"/>
        <v>8.4390247152384357E-5</v>
      </c>
      <c r="M24" s="9">
        <f>VLOOKUP([1]CensusPivot!A24,[1]CensusPivot!A23:J492,2,FALSE)</f>
        <v>1336481</v>
      </c>
      <c r="N24" s="9">
        <f>VLOOKUP([1]CensusPivot!B24,[1]CensusPivot!B23:K492,2,FALSE)</f>
        <v>892591</v>
      </c>
      <c r="O24" s="9">
        <f>VLOOKUP([1]CensusPivot!C24,[1]CensusPivot!C23:L492,2,FALSE)</f>
        <v>856796</v>
      </c>
      <c r="P24" s="9">
        <f>VLOOKUP([1]CensusPivot!D24,[1]CensusPivot!D23:M492,2,FALSE)</f>
        <v>825215</v>
      </c>
      <c r="Q24" s="9">
        <f>VLOOKUP([1]CensusPivot!E24,[1]CensusPivot!E23:N492,2,FALSE)</f>
        <v>825702</v>
      </c>
      <c r="R24" s="9">
        <f>VLOOKUP([1]CensusPivot!F24,[1]CensusPivot!F23:O492,2,FALSE)</f>
        <v>702904</v>
      </c>
      <c r="S24" s="9">
        <v>479824</v>
      </c>
      <c r="T24" s="9">
        <v>282414</v>
      </c>
      <c r="U24" s="9">
        <v>97634</v>
      </c>
      <c r="V24" s="9">
        <v>6304046</v>
      </c>
      <c r="W24" s="10">
        <f t="shared" si="0"/>
        <v>0</v>
      </c>
      <c r="X24" s="10">
        <f t="shared" si="1"/>
        <v>0</v>
      </c>
      <c r="Y24" s="10">
        <f t="shared" si="2"/>
        <v>0</v>
      </c>
      <c r="Z24" s="10">
        <f t="shared" si="3"/>
        <v>0</v>
      </c>
      <c r="AA24" s="10">
        <f t="shared" si="4"/>
        <v>1.2110906840482402E-5</v>
      </c>
      <c r="AB24" s="10">
        <f t="shared" si="5"/>
        <v>0</v>
      </c>
      <c r="AC24" s="10">
        <f t="shared" si="6"/>
        <v>1.3546633765714096E-4</v>
      </c>
      <c r="AD24" s="10">
        <f t="shared" si="7"/>
        <v>6.6568937800533972E-4</v>
      </c>
      <c r="AE24" s="10">
        <f t="shared" si="8"/>
        <v>2.7551877419751316E-3</v>
      </c>
      <c r="AF24" s="10">
        <f t="shared" si="10"/>
        <v>5.4489214822705202E-3</v>
      </c>
    </row>
    <row r="25" spans="1:32" x14ac:dyDescent="0.3">
      <c r="A25" t="s">
        <v>45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11</v>
      </c>
      <c r="H25" s="9">
        <v>35</v>
      </c>
      <c r="I25" s="9">
        <v>199</v>
      </c>
      <c r="J25" s="9">
        <v>273</v>
      </c>
      <c r="K25" s="9">
        <v>518</v>
      </c>
      <c r="L25" s="74">
        <f t="shared" si="9"/>
        <v>8.0150658480984105E-5</v>
      </c>
      <c r="M25" s="9">
        <f>VLOOKUP([1]CensusPivot!A25,[1]CensusPivot!A24:J493,2,FALSE)</f>
        <v>1366845</v>
      </c>
      <c r="N25" s="9">
        <f>VLOOKUP([1]CensusPivot!B25,[1]CensusPivot!B24:K493,2,FALSE)</f>
        <v>913166</v>
      </c>
      <c r="O25" s="9">
        <f>VLOOKUP([1]CensusPivot!C25,[1]CensusPivot!C24:L493,2,FALSE)</f>
        <v>872688</v>
      </c>
      <c r="P25" s="9">
        <f>VLOOKUP([1]CensusPivot!D25,[1]CensusPivot!D24:M493,2,FALSE)</f>
        <v>833065</v>
      </c>
      <c r="Q25" s="9">
        <f>VLOOKUP([1]CensusPivot!E25,[1]CensusPivot!E24:N493,2,FALSE)</f>
        <v>840804</v>
      </c>
      <c r="R25" s="9">
        <f>VLOOKUP([1]CensusPivot!F25,[1]CensusPivot!F24:O493,2,FALSE)</f>
        <v>732410</v>
      </c>
      <c r="S25" s="9">
        <v>504675</v>
      </c>
      <c r="T25" s="9">
        <v>285555</v>
      </c>
      <c r="U25" s="9">
        <v>104702</v>
      </c>
      <c r="V25" s="9">
        <v>6462829</v>
      </c>
      <c r="W25" s="10">
        <f t="shared" si="0"/>
        <v>0</v>
      </c>
      <c r="X25" s="10">
        <f t="shared" si="1"/>
        <v>0</v>
      </c>
      <c r="Y25" s="10">
        <f t="shared" si="2"/>
        <v>0</v>
      </c>
      <c r="Z25" s="10">
        <f t="shared" si="3"/>
        <v>0</v>
      </c>
      <c r="AA25" s="10">
        <f t="shared" si="4"/>
        <v>0</v>
      </c>
      <c r="AB25" s="10">
        <f t="shared" si="5"/>
        <v>1.5018910173263608E-5</v>
      </c>
      <c r="AC25" s="10">
        <f t="shared" si="6"/>
        <v>6.935156288700649E-5</v>
      </c>
      <c r="AD25" s="10">
        <f t="shared" si="7"/>
        <v>6.9688851534730617E-4</v>
      </c>
      <c r="AE25" s="10">
        <f t="shared" si="8"/>
        <v>2.6074000496647629E-3</v>
      </c>
      <c r="AF25" s="10">
        <f t="shared" si="10"/>
        <v>4.9473744532100633E-3</v>
      </c>
    </row>
    <row r="26" spans="1:32" x14ac:dyDescent="0.3">
      <c r="A26" t="s">
        <v>46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10</v>
      </c>
      <c r="H26" s="9">
        <v>48</v>
      </c>
      <c r="I26" s="9">
        <v>187</v>
      </c>
      <c r="J26" s="9">
        <v>348</v>
      </c>
      <c r="K26" s="9">
        <v>593</v>
      </c>
      <c r="L26" s="74">
        <f t="shared" si="9"/>
        <v>9.0977697270101432E-5</v>
      </c>
      <c r="M26" s="9">
        <f>VLOOKUP([1]CensusPivot!A26,[1]CensusPivot!A25:J494,2,FALSE)</f>
        <v>1360547</v>
      </c>
      <c r="N26" s="9">
        <f>VLOOKUP([1]CensusPivot!B26,[1]CensusPivot!B25:K494,2,FALSE)</f>
        <v>921846</v>
      </c>
      <c r="O26" s="9">
        <f>VLOOKUP([1]CensusPivot!C26,[1]CensusPivot!C25:L494,2,FALSE)</f>
        <v>870088</v>
      </c>
      <c r="P26" s="9">
        <f>VLOOKUP([1]CensusPivot!D26,[1]CensusPivot!D25:M494,2,FALSE)</f>
        <v>834821</v>
      </c>
      <c r="Q26" s="9">
        <f>VLOOKUP([1]CensusPivot!E26,[1]CensusPivot!E25:N494,2,FALSE)</f>
        <v>844304</v>
      </c>
      <c r="R26" s="9">
        <f>VLOOKUP([1]CensusPivot!F26,[1]CensusPivot!F25:O494,2,FALSE)</f>
        <v>752309</v>
      </c>
      <c r="S26" s="9">
        <v>531488</v>
      </c>
      <c r="T26" s="9">
        <v>293289</v>
      </c>
      <c r="U26" s="9">
        <v>107786</v>
      </c>
      <c r="V26" s="9">
        <v>6518081</v>
      </c>
      <c r="W26" s="10">
        <f t="shared" si="0"/>
        <v>0</v>
      </c>
      <c r="X26" s="10">
        <f t="shared" si="1"/>
        <v>0</v>
      </c>
      <c r="Y26" s="10">
        <f t="shared" si="2"/>
        <v>0</v>
      </c>
      <c r="Z26" s="10">
        <f t="shared" si="3"/>
        <v>0</v>
      </c>
      <c r="AA26" s="10">
        <f t="shared" si="4"/>
        <v>0</v>
      </c>
      <c r="AB26" s="10">
        <f t="shared" si="5"/>
        <v>1.3292410432415404E-5</v>
      </c>
      <c r="AC26" s="10">
        <f t="shared" si="6"/>
        <v>9.0312481184899758E-5</v>
      </c>
      <c r="AD26" s="10">
        <f t="shared" si="7"/>
        <v>6.3759636399592209E-4</v>
      </c>
      <c r="AE26" s="10">
        <f t="shared" si="8"/>
        <v>3.2286196723136586E-3</v>
      </c>
      <c r="AF26" s="10">
        <f t="shared" si="10"/>
        <v>5.5016421427643665E-3</v>
      </c>
    </row>
    <row r="27" spans="1:32" x14ac:dyDescent="0.3">
      <c r="A27" t="s">
        <v>47</v>
      </c>
      <c r="B27" s="9">
        <v>0</v>
      </c>
      <c r="C27" s="9">
        <v>0</v>
      </c>
      <c r="D27" s="9">
        <v>0</v>
      </c>
      <c r="E27" s="9">
        <v>10</v>
      </c>
      <c r="F27" s="9">
        <v>15</v>
      </c>
      <c r="G27" s="9">
        <v>33</v>
      </c>
      <c r="H27" s="9">
        <v>109</v>
      </c>
      <c r="I27" s="9">
        <v>174</v>
      </c>
      <c r="J27" s="9">
        <v>270</v>
      </c>
      <c r="K27" s="9">
        <v>611</v>
      </c>
      <c r="L27" s="74">
        <f t="shared" si="9"/>
        <v>9.3248446215334009E-5</v>
      </c>
      <c r="M27" s="9">
        <f>VLOOKUP([1]CensusPivot!A27,[1]CensusPivot!A26:J495,2,FALSE)</f>
        <v>1348077</v>
      </c>
      <c r="N27" s="9">
        <f>VLOOKUP([1]CensusPivot!B27,[1]CensusPivot!B26:K495,2,FALSE)</f>
        <v>923683</v>
      </c>
      <c r="O27" s="9">
        <f>VLOOKUP([1]CensusPivot!C27,[1]CensusPivot!C26:L495,2,FALSE)</f>
        <v>874116</v>
      </c>
      <c r="P27" s="9">
        <f>VLOOKUP([1]CensusPivot!D27,[1]CensusPivot!D26:M495,2,FALSE)</f>
        <v>826591</v>
      </c>
      <c r="Q27" s="9">
        <f>VLOOKUP([1]CensusPivot!E27,[1]CensusPivot!E26:N495,2,FALSE)</f>
        <v>840884</v>
      </c>
      <c r="R27" s="9">
        <f>VLOOKUP([1]CensusPivot!F27,[1]CensusPivot!F26:O495,2,FALSE)</f>
        <v>764092</v>
      </c>
      <c r="S27" s="9">
        <v>556749</v>
      </c>
      <c r="T27" s="9">
        <v>300493</v>
      </c>
      <c r="U27" s="9">
        <v>113770</v>
      </c>
      <c r="V27" s="9">
        <v>6552388</v>
      </c>
      <c r="W27" s="10">
        <f t="shared" si="0"/>
        <v>0</v>
      </c>
      <c r="X27" s="10">
        <f t="shared" si="1"/>
        <v>0</v>
      </c>
      <c r="Y27" s="10">
        <f t="shared" si="2"/>
        <v>0</v>
      </c>
      <c r="Z27" s="10">
        <f t="shared" si="3"/>
        <v>1.2097881539963537E-5</v>
      </c>
      <c r="AA27" s="10">
        <f t="shared" si="4"/>
        <v>1.783837009623206E-5</v>
      </c>
      <c r="AB27" s="10">
        <f t="shared" si="5"/>
        <v>4.3188516566067963E-5</v>
      </c>
      <c r="AC27" s="10">
        <f t="shared" si="6"/>
        <v>1.957794266357012E-4</v>
      </c>
      <c r="AD27" s="10">
        <f t="shared" si="7"/>
        <v>5.7904843041268843E-4</v>
      </c>
      <c r="AE27" s="10">
        <f t="shared" si="8"/>
        <v>2.3732091060912367E-3</v>
      </c>
      <c r="AF27" s="10">
        <f t="shared" si="10"/>
        <v>5.3704843104509098E-3</v>
      </c>
    </row>
    <row r="28" spans="1:32" x14ac:dyDescent="0.3">
      <c r="A28" t="s">
        <v>48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12</v>
      </c>
      <c r="H28" s="9">
        <v>72</v>
      </c>
      <c r="I28" s="9">
        <v>203</v>
      </c>
      <c r="J28" s="9">
        <v>321</v>
      </c>
      <c r="K28" s="9">
        <v>608</v>
      </c>
      <c r="L28" s="74">
        <f t="shared" si="9"/>
        <v>9.3212490289726801E-5</v>
      </c>
      <c r="M28" s="9">
        <f>VLOOKUP([1]CensusPivot!A28,[1]CensusPivot!A27:J496,2,FALSE)</f>
        <v>1317700</v>
      </c>
      <c r="N28" s="9">
        <f>VLOOKUP([1]CensusPivot!B28,[1]CensusPivot!B27:K496,2,FALSE)</f>
        <v>916343</v>
      </c>
      <c r="O28" s="9">
        <f>VLOOKUP([1]CensusPivot!C28,[1]CensusPivot!C27:L496,2,FALSE)</f>
        <v>873997</v>
      </c>
      <c r="P28" s="9">
        <f>VLOOKUP([1]CensusPivot!D28,[1]CensusPivot!D27:M496,2,FALSE)</f>
        <v>823282</v>
      </c>
      <c r="Q28" s="9">
        <f>VLOOKUP([1]CensusPivot!E28,[1]CensusPivot!E27:N496,2,FALSE)</f>
        <v>824480</v>
      </c>
      <c r="R28" s="9">
        <f>VLOOKUP([1]CensusPivot!F28,[1]CensusPivot!F27:O496,2,FALSE)</f>
        <v>767757</v>
      </c>
      <c r="S28" s="9">
        <v>581229</v>
      </c>
      <c r="T28" s="9">
        <v>309296</v>
      </c>
      <c r="U28" s="9">
        <v>119063</v>
      </c>
      <c r="V28" s="9">
        <v>6522731</v>
      </c>
      <c r="W28" s="10">
        <f t="shared" si="0"/>
        <v>0</v>
      </c>
      <c r="X28" s="10">
        <f t="shared" si="1"/>
        <v>0</v>
      </c>
      <c r="Y28" s="10">
        <f t="shared" si="2"/>
        <v>0</v>
      </c>
      <c r="Z28" s="10">
        <f t="shared" si="3"/>
        <v>0</v>
      </c>
      <c r="AA28" s="10">
        <f t="shared" si="4"/>
        <v>0</v>
      </c>
      <c r="AB28" s="10">
        <f t="shared" si="5"/>
        <v>1.5629945412415647E-5</v>
      </c>
      <c r="AC28" s="10">
        <f t="shared" si="6"/>
        <v>1.2387544324182035E-4</v>
      </c>
      <c r="AD28" s="10">
        <f t="shared" si="7"/>
        <v>6.5632921214629357E-4</v>
      </c>
      <c r="AE28" s="10">
        <f t="shared" si="8"/>
        <v>2.6960516701242201E-3</v>
      </c>
      <c r="AF28" s="10">
        <f t="shared" si="10"/>
        <v>5.1065402350016376E-3</v>
      </c>
    </row>
    <row r="29" spans="1:32" x14ac:dyDescent="0.3">
      <c r="A29" t="s">
        <v>49</v>
      </c>
      <c r="B29" s="9">
        <v>0</v>
      </c>
      <c r="C29" s="9">
        <v>0</v>
      </c>
      <c r="D29" s="9">
        <v>0</v>
      </c>
      <c r="E29" s="9">
        <v>0</v>
      </c>
      <c r="F29" s="9">
        <v>23</v>
      </c>
      <c r="G29" s="9">
        <v>70</v>
      </c>
      <c r="H29" s="9">
        <v>137</v>
      </c>
      <c r="I29" s="9">
        <v>213</v>
      </c>
      <c r="J29" s="9">
        <v>299</v>
      </c>
      <c r="K29" s="9">
        <v>742</v>
      </c>
      <c r="L29" s="74">
        <f t="shared" si="9"/>
        <v>1.1335239242292725E-4</v>
      </c>
      <c r="M29" s="9">
        <f>VLOOKUP([1]CensusPivot!A29,[1]CensusPivot!A28:J497,2,FALSE)</f>
        <v>1325557</v>
      </c>
      <c r="N29" s="9">
        <f>VLOOKUP([1]CensusPivot!B29,[1]CensusPivot!B28:K497,2,FALSE)</f>
        <v>924842</v>
      </c>
      <c r="O29" s="9">
        <f>VLOOKUP([1]CensusPivot!C29,[1]CensusPivot!C28:L497,2,FALSE)</f>
        <v>883723</v>
      </c>
      <c r="P29" s="9">
        <f>VLOOKUP([1]CensusPivot!D29,[1]CensusPivot!D28:M497,2,FALSE)</f>
        <v>817904</v>
      </c>
      <c r="Q29" s="9">
        <f>VLOOKUP([1]CensusPivot!E29,[1]CensusPivot!E28:N497,2,FALSE)</f>
        <v>822772</v>
      </c>
      <c r="R29" s="9">
        <f>VLOOKUP([1]CensusPivot!F29,[1]CensusPivot!F28:O497,2,FALSE)</f>
        <v>761319</v>
      </c>
      <c r="S29" s="9">
        <v>587134</v>
      </c>
      <c r="T29" s="9">
        <v>308297</v>
      </c>
      <c r="U29" s="9">
        <v>116430</v>
      </c>
      <c r="V29" s="9">
        <v>6545958</v>
      </c>
      <c r="W29" s="10">
        <f t="shared" si="0"/>
        <v>0</v>
      </c>
      <c r="X29" s="10">
        <f t="shared" si="1"/>
        <v>0</v>
      </c>
      <c r="Y29" s="10">
        <f t="shared" si="2"/>
        <v>0</v>
      </c>
      <c r="Z29" s="10">
        <f t="shared" si="3"/>
        <v>0</v>
      </c>
      <c r="AA29" s="10">
        <f t="shared" si="4"/>
        <v>2.7954281380503957E-5</v>
      </c>
      <c r="AB29" s="10">
        <f t="shared" si="5"/>
        <v>9.1945688995020489E-5</v>
      </c>
      <c r="AC29" s="10">
        <f t="shared" si="6"/>
        <v>2.3333685325666712E-4</v>
      </c>
      <c r="AD29" s="10">
        <f t="shared" si="7"/>
        <v>6.9089222405667265E-4</v>
      </c>
      <c r="AE29" s="10">
        <f t="shared" si="8"/>
        <v>2.5680666494889634E-3</v>
      </c>
      <c r="AF29" s="10">
        <f t="shared" si="10"/>
        <v>6.3729279395344845E-3</v>
      </c>
    </row>
    <row r="30" spans="1:32" x14ac:dyDescent="0.3">
      <c r="A30" t="s">
        <v>50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30</v>
      </c>
      <c r="H30" s="9">
        <v>124</v>
      </c>
      <c r="I30" s="9">
        <v>203</v>
      </c>
      <c r="J30" s="9">
        <v>339</v>
      </c>
      <c r="K30" s="9">
        <v>696</v>
      </c>
      <c r="L30" s="74">
        <f t="shared" si="9"/>
        <v>1.0322732213643182E-4</v>
      </c>
      <c r="M30" s="9">
        <f>VLOOKUP([1]CensusPivot!A30,[1]CensusPivot!A29:J498,2,FALSE)</f>
        <v>1334265</v>
      </c>
      <c r="N30" s="9">
        <f>VLOOKUP([1]CensusPivot!B30,[1]CensusPivot!B29:K498,2,FALSE)</f>
        <v>936681</v>
      </c>
      <c r="O30" s="9">
        <f>VLOOKUP([1]CensusPivot!C30,[1]CensusPivot!C29:L498,2,FALSE)</f>
        <v>909225</v>
      </c>
      <c r="P30" s="9">
        <f>VLOOKUP([1]CensusPivot!D30,[1]CensusPivot!D29:M498,2,FALSE)</f>
        <v>834243</v>
      </c>
      <c r="Q30" s="9">
        <f>VLOOKUP([1]CensusPivot!E30,[1]CensusPivot!E29:N498,2,FALSE)</f>
        <v>833583</v>
      </c>
      <c r="R30" s="9">
        <f>VLOOKUP([1]CensusPivot!F30,[1]CensusPivot!F29:O498,2,FALSE)</f>
        <v>801636</v>
      </c>
      <c r="S30" s="9">
        <v>637694</v>
      </c>
      <c r="T30" s="9">
        <v>331749</v>
      </c>
      <c r="U30" s="9">
        <v>123325</v>
      </c>
      <c r="V30" s="9">
        <v>6742401</v>
      </c>
      <c r="W30" s="10">
        <f t="shared" si="0"/>
        <v>0</v>
      </c>
      <c r="X30" s="10">
        <f t="shared" si="1"/>
        <v>0</v>
      </c>
      <c r="Y30" s="10">
        <f t="shared" si="2"/>
        <v>0</v>
      </c>
      <c r="Z30" s="10">
        <f t="shared" si="3"/>
        <v>0</v>
      </c>
      <c r="AA30" s="10">
        <f t="shared" si="4"/>
        <v>0</v>
      </c>
      <c r="AB30" s="10">
        <f t="shared" si="5"/>
        <v>3.7423469005882969E-5</v>
      </c>
      <c r="AC30" s="10">
        <f t="shared" si="6"/>
        <v>1.9445062992595193E-4</v>
      </c>
      <c r="AD30" s="10">
        <f t="shared" si="7"/>
        <v>6.1190840062818577E-4</v>
      </c>
      <c r="AE30" s="10">
        <f t="shared" si="8"/>
        <v>2.7488343807013987E-3</v>
      </c>
      <c r="AF30" s="10">
        <f t="shared" si="10"/>
        <v>5.6436245692276501E-3</v>
      </c>
    </row>
    <row r="31" spans="1:32" x14ac:dyDescent="0.3">
      <c r="A31" t="s">
        <v>51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10</v>
      </c>
      <c r="H31" s="9">
        <v>12</v>
      </c>
      <c r="I31" s="9">
        <v>198</v>
      </c>
      <c r="J31" s="9">
        <v>288</v>
      </c>
      <c r="K31" s="9">
        <v>508</v>
      </c>
      <c r="L31" s="74">
        <f t="shared" si="9"/>
        <v>1.7864967572270475E-4</v>
      </c>
      <c r="M31" s="9">
        <f>VLOOKUP([1]CensusPivot!A31,[1]CensusPivot!A30:J499,2,FALSE)</f>
        <v>582060</v>
      </c>
      <c r="N31" s="9">
        <f>VLOOKUP([1]CensusPivot!B31,[1]CensusPivot!B30:K499,2,FALSE)</f>
        <v>391800</v>
      </c>
      <c r="O31" s="9">
        <f>VLOOKUP([1]CensusPivot!C31,[1]CensusPivot!C30:L499,2,FALSE)</f>
        <v>377694</v>
      </c>
      <c r="P31" s="9">
        <f>VLOOKUP([1]CensusPivot!D31,[1]CensusPivot!D30:M499,2,FALSE)</f>
        <v>375806</v>
      </c>
      <c r="Q31" s="9">
        <f>VLOOKUP([1]CensusPivot!E31,[1]CensusPivot!E30:N499,2,FALSE)</f>
        <v>394376</v>
      </c>
      <c r="R31" s="9">
        <f>VLOOKUP([1]CensusPivot!F31,[1]CensusPivot!F30:O499,2,FALSE)</f>
        <v>323353</v>
      </c>
      <c r="S31" s="9">
        <v>211230</v>
      </c>
      <c r="T31" s="9">
        <v>137599</v>
      </c>
      <c r="U31" s="9">
        <v>51395</v>
      </c>
      <c r="V31" s="9">
        <v>2843554</v>
      </c>
      <c r="W31" s="10">
        <f t="shared" si="0"/>
        <v>0</v>
      </c>
      <c r="X31" s="10">
        <f t="shared" si="1"/>
        <v>0</v>
      </c>
      <c r="Y31" s="10">
        <f t="shared" si="2"/>
        <v>0</v>
      </c>
      <c r="Z31" s="10">
        <f t="shared" si="3"/>
        <v>0</v>
      </c>
      <c r="AA31" s="10">
        <f t="shared" si="4"/>
        <v>0</v>
      </c>
      <c r="AB31" s="10">
        <f t="shared" si="5"/>
        <v>3.0925953988365659E-5</v>
      </c>
      <c r="AC31" s="10">
        <f t="shared" si="6"/>
        <v>5.6810112199971597E-5</v>
      </c>
      <c r="AD31" s="10">
        <f t="shared" si="7"/>
        <v>1.4389639459589096E-3</v>
      </c>
      <c r="AE31" s="10">
        <f t="shared" si="8"/>
        <v>5.6036579433797066E-3</v>
      </c>
      <c r="AF31" s="10">
        <f t="shared" si="10"/>
        <v>9.8842299834614265E-3</v>
      </c>
    </row>
    <row r="32" spans="1:32" x14ac:dyDescent="0.3">
      <c r="A32" t="s">
        <v>52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26</v>
      </c>
      <c r="I32" s="9">
        <v>173</v>
      </c>
      <c r="J32" s="9">
        <v>263</v>
      </c>
      <c r="K32" s="9">
        <v>462</v>
      </c>
      <c r="L32" s="74">
        <f t="shared" si="9"/>
        <v>1.5189069393334759E-4</v>
      </c>
      <c r="M32" s="9">
        <f>VLOOKUP([1]CensusPivot!A32,[1]CensusPivot!A31:J500,2,FALSE)</f>
        <v>614855</v>
      </c>
      <c r="N32" s="9">
        <f>VLOOKUP([1]CensusPivot!B32,[1]CensusPivot!B31:K500,2,FALSE)</f>
        <v>423370</v>
      </c>
      <c r="O32" s="9">
        <f>VLOOKUP([1]CensusPivot!C32,[1]CensusPivot!C31:L500,2,FALSE)</f>
        <v>386474</v>
      </c>
      <c r="P32" s="9">
        <f>VLOOKUP([1]CensusPivot!D32,[1]CensusPivot!D31:M500,2,FALSE)</f>
        <v>395140</v>
      </c>
      <c r="Q32" s="9">
        <f>VLOOKUP([1]CensusPivot!E32,[1]CensusPivot!E31:N500,2,FALSE)</f>
        <v>425148</v>
      </c>
      <c r="R32" s="9">
        <f>VLOOKUP([1]CensusPivot!F32,[1]CensusPivot!F31:O500,2,FALSE)</f>
        <v>360633</v>
      </c>
      <c r="S32" s="9">
        <v>240601</v>
      </c>
      <c r="T32" s="9">
        <v>142091</v>
      </c>
      <c r="U32" s="9">
        <v>53409</v>
      </c>
      <c r="V32" s="9">
        <v>3041661</v>
      </c>
      <c r="W32" s="10">
        <f t="shared" si="0"/>
        <v>0</v>
      </c>
      <c r="X32" s="10">
        <f t="shared" si="1"/>
        <v>0</v>
      </c>
      <c r="Y32" s="10">
        <f t="shared" si="2"/>
        <v>0</v>
      </c>
      <c r="Z32" s="10">
        <f t="shared" si="3"/>
        <v>0</v>
      </c>
      <c r="AA32" s="10">
        <f t="shared" si="4"/>
        <v>0</v>
      </c>
      <c r="AB32" s="10">
        <f t="shared" si="5"/>
        <v>0</v>
      </c>
      <c r="AC32" s="10">
        <f t="shared" si="6"/>
        <v>1.080627262563331E-4</v>
      </c>
      <c r="AD32" s="10">
        <f t="shared" si="7"/>
        <v>1.2175296113054309E-3</v>
      </c>
      <c r="AE32" s="10">
        <f t="shared" si="8"/>
        <v>4.9242637008743845E-3</v>
      </c>
      <c r="AF32" s="10">
        <f t="shared" si="10"/>
        <v>8.6502274897489184E-3</v>
      </c>
    </row>
    <row r="33" spans="1:32" x14ac:dyDescent="0.3">
      <c r="A33" t="s">
        <v>53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11</v>
      </c>
      <c r="H33" s="9">
        <v>33</v>
      </c>
      <c r="I33" s="9">
        <v>187</v>
      </c>
      <c r="J33" s="9">
        <v>343</v>
      </c>
      <c r="K33" s="9">
        <v>574</v>
      </c>
      <c r="L33" s="74">
        <f t="shared" si="9"/>
        <v>1.9318767745331523E-4</v>
      </c>
      <c r="M33" s="9">
        <f>VLOOKUP([1]CensusPivot!A33,[1]CensusPivot!A32:J501,2,FALSE)</f>
        <v>602607</v>
      </c>
      <c r="N33" s="9">
        <f>VLOOKUP([1]CensusPivot!B33,[1]CensusPivot!B32:K501,2,FALSE)</f>
        <v>413010</v>
      </c>
      <c r="O33" s="9">
        <f>VLOOKUP([1]CensusPivot!C33,[1]CensusPivot!C32:L501,2,FALSE)</f>
        <v>382855</v>
      </c>
      <c r="P33" s="9">
        <f>VLOOKUP([1]CensusPivot!D33,[1]CensusPivot!D32:M501,2,FALSE)</f>
        <v>381658</v>
      </c>
      <c r="Q33" s="9">
        <f>VLOOKUP([1]CensusPivot!E33,[1]CensusPivot!E32:N501,2,FALSE)</f>
        <v>412796</v>
      </c>
      <c r="R33" s="9">
        <f>VLOOKUP([1]CensusPivot!F33,[1]CensusPivot!F32:O501,2,FALSE)</f>
        <v>353581</v>
      </c>
      <c r="S33" s="9">
        <v>234666</v>
      </c>
      <c r="T33" s="9">
        <v>137711</v>
      </c>
      <c r="U33" s="9">
        <v>51658</v>
      </c>
      <c r="V33" s="9">
        <v>2971204</v>
      </c>
      <c r="W33" s="10">
        <f t="shared" si="0"/>
        <v>0</v>
      </c>
      <c r="X33" s="10">
        <f t="shared" si="1"/>
        <v>0</v>
      </c>
      <c r="Y33" s="10">
        <f t="shared" si="2"/>
        <v>0</v>
      </c>
      <c r="Z33" s="10">
        <f t="shared" si="3"/>
        <v>0</v>
      </c>
      <c r="AA33" s="10">
        <f t="shared" si="4"/>
        <v>0</v>
      </c>
      <c r="AB33" s="10">
        <f t="shared" si="5"/>
        <v>3.1110268934133906E-5</v>
      </c>
      <c r="AC33" s="10">
        <f t="shared" si="6"/>
        <v>1.4062539950397587E-4</v>
      </c>
      <c r="AD33" s="10">
        <f t="shared" si="7"/>
        <v>1.3579162158433241E-3</v>
      </c>
      <c r="AE33" s="10">
        <f t="shared" si="8"/>
        <v>6.6398234542568435E-3</v>
      </c>
      <c r="AF33" s="10">
        <f t="shared" si="10"/>
        <v>1.1111541290797167E-2</v>
      </c>
    </row>
    <row r="34" spans="1:32" x14ac:dyDescent="0.3">
      <c r="A34" t="s">
        <v>54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10</v>
      </c>
      <c r="H34" s="9">
        <v>35</v>
      </c>
      <c r="I34" s="9">
        <v>148</v>
      </c>
      <c r="J34" s="9">
        <v>353</v>
      </c>
      <c r="K34" s="9">
        <v>546</v>
      </c>
      <c r="L34" s="74">
        <f t="shared" si="9"/>
        <v>1.7824578722937489E-4</v>
      </c>
      <c r="M34" s="9">
        <f>VLOOKUP([1]CensusPivot!A34,[1]CensusPivot!A33:J502,2,FALSE)</f>
        <v>614366</v>
      </c>
      <c r="N34" s="9">
        <f>VLOOKUP([1]CensusPivot!B34,[1]CensusPivot!B33:K502,2,FALSE)</f>
        <v>418005</v>
      </c>
      <c r="O34" s="9">
        <f>VLOOKUP([1]CensusPivot!C34,[1]CensusPivot!C33:L502,2,FALSE)</f>
        <v>391036</v>
      </c>
      <c r="P34" s="9">
        <f>VLOOKUP([1]CensusPivot!D34,[1]CensusPivot!D33:M502,2,FALSE)</f>
        <v>387438</v>
      </c>
      <c r="Q34" s="9">
        <f>VLOOKUP([1]CensusPivot!E34,[1]CensusPivot!E33:N502,2,FALSE)</f>
        <v>426073</v>
      </c>
      <c r="R34" s="9">
        <f>VLOOKUP([1]CensusPivot!F34,[1]CensusPivot!F33:O502,2,FALSE)</f>
        <v>377369</v>
      </c>
      <c r="S34" s="9">
        <v>251004</v>
      </c>
      <c r="T34" s="9">
        <v>144374</v>
      </c>
      <c r="U34" s="9">
        <v>53395</v>
      </c>
      <c r="V34" s="9">
        <v>3063186</v>
      </c>
      <c r="W34" s="10">
        <f t="shared" si="0"/>
        <v>0</v>
      </c>
      <c r="X34" s="10">
        <f t="shared" si="1"/>
        <v>0</v>
      </c>
      <c r="Y34" s="10">
        <f t="shared" si="2"/>
        <v>0</v>
      </c>
      <c r="Z34" s="10">
        <f t="shared" si="3"/>
        <v>0</v>
      </c>
      <c r="AA34" s="10">
        <f t="shared" si="4"/>
        <v>0</v>
      </c>
      <c r="AB34" s="10">
        <f t="shared" si="5"/>
        <v>2.6499261995553424E-5</v>
      </c>
      <c r="AC34" s="10">
        <f t="shared" si="6"/>
        <v>1.3944000892416057E-4</v>
      </c>
      <c r="AD34" s="10">
        <f t="shared" si="7"/>
        <v>1.0251153254741158E-3</v>
      </c>
      <c r="AE34" s="10">
        <f t="shared" si="8"/>
        <v>6.6111059087929584E-3</v>
      </c>
      <c r="AF34" s="10">
        <f t="shared" si="10"/>
        <v>1.0225676561475794E-2</v>
      </c>
    </row>
    <row r="35" spans="1:32" x14ac:dyDescent="0.3">
      <c r="A35" t="s">
        <v>55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105</v>
      </c>
      <c r="I35" s="9">
        <v>179</v>
      </c>
      <c r="J35" s="9">
        <v>335</v>
      </c>
      <c r="K35" s="9">
        <v>619</v>
      </c>
      <c r="L35" s="74">
        <f t="shared" si="9"/>
        <v>2.0364970539882277E-4</v>
      </c>
      <c r="M35" s="9">
        <f>VLOOKUP([1]CensusPivot!A35,[1]CensusPivot!A34:J503,2,FALSE)</f>
        <v>611550</v>
      </c>
      <c r="N35" s="9">
        <f>VLOOKUP([1]CensusPivot!B35,[1]CensusPivot!B34:K503,2,FALSE)</f>
        <v>417462</v>
      </c>
      <c r="O35" s="9">
        <f>VLOOKUP([1]CensusPivot!C35,[1]CensusPivot!C34:L503,2,FALSE)</f>
        <v>394157</v>
      </c>
      <c r="P35" s="9">
        <f>VLOOKUP([1]CensusPivot!D35,[1]CensusPivot!D34:M503,2,FALSE)</f>
        <v>381015</v>
      </c>
      <c r="Q35" s="9">
        <f>VLOOKUP([1]CensusPivot!E35,[1]CensusPivot!E34:N503,2,FALSE)</f>
        <v>416717</v>
      </c>
      <c r="R35" s="9">
        <f>VLOOKUP([1]CensusPivot!F35,[1]CensusPivot!F34:O503,2,FALSE)</f>
        <v>372294</v>
      </c>
      <c r="S35" s="9">
        <v>250174</v>
      </c>
      <c r="T35" s="9">
        <v>141745</v>
      </c>
      <c r="U35" s="9">
        <v>53802</v>
      </c>
      <c r="V35" s="9">
        <v>3039533</v>
      </c>
      <c r="W35" s="10">
        <f t="shared" si="0"/>
        <v>0</v>
      </c>
      <c r="X35" s="10">
        <f t="shared" si="1"/>
        <v>0</v>
      </c>
      <c r="Y35" s="10">
        <f t="shared" si="2"/>
        <v>0</v>
      </c>
      <c r="Z35" s="10">
        <f t="shared" si="3"/>
        <v>0</v>
      </c>
      <c r="AA35" s="10">
        <f t="shared" si="4"/>
        <v>0</v>
      </c>
      <c r="AB35" s="10">
        <f t="shared" si="5"/>
        <v>0</v>
      </c>
      <c r="AC35" s="10">
        <f t="shared" si="6"/>
        <v>4.1970788331321398E-4</v>
      </c>
      <c r="AD35" s="10">
        <f t="shared" si="7"/>
        <v>1.2628311404282338E-3</v>
      </c>
      <c r="AE35" s="10">
        <f t="shared" si="8"/>
        <v>6.2265343295788258E-3</v>
      </c>
      <c r="AF35" s="10">
        <f t="shared" si="10"/>
        <v>1.1505148507490428E-2</v>
      </c>
    </row>
    <row r="36" spans="1:32" x14ac:dyDescent="0.3">
      <c r="A36" t="s">
        <v>56</v>
      </c>
      <c r="B36" s="9">
        <v>0</v>
      </c>
      <c r="C36" s="9">
        <v>0</v>
      </c>
      <c r="D36" s="9">
        <v>0</v>
      </c>
      <c r="E36" s="9">
        <v>0</v>
      </c>
      <c r="F36" s="9">
        <v>10</v>
      </c>
      <c r="G36" s="9">
        <v>33</v>
      </c>
      <c r="H36" s="9">
        <v>55</v>
      </c>
      <c r="I36" s="9">
        <v>170</v>
      </c>
      <c r="J36" s="9">
        <v>260</v>
      </c>
      <c r="K36" s="9">
        <v>528</v>
      </c>
      <c r="L36" s="74">
        <f t="shared" si="9"/>
        <v>1.7877815290340122E-4</v>
      </c>
      <c r="M36" s="9">
        <f>VLOOKUP([1]CensusPivot!A36,[1]CensusPivot!A35:J504,2,FALSE)</f>
        <v>598805</v>
      </c>
      <c r="N36" s="9">
        <f>VLOOKUP([1]CensusPivot!B36,[1]CensusPivot!B35:K504,2,FALSE)</f>
        <v>406388</v>
      </c>
      <c r="O36" s="9">
        <f>VLOOKUP([1]CensusPivot!C36,[1]CensusPivot!C35:L504,2,FALSE)</f>
        <v>383399</v>
      </c>
      <c r="P36" s="9">
        <f>VLOOKUP([1]CensusPivot!D36,[1]CensusPivot!D35:M504,2,FALSE)</f>
        <v>368468</v>
      </c>
      <c r="Q36" s="9">
        <f>VLOOKUP([1]CensusPivot!E36,[1]CensusPivot!E35:N504,2,FALSE)</f>
        <v>397405</v>
      </c>
      <c r="R36" s="9">
        <f>VLOOKUP([1]CensusPivot!F36,[1]CensusPivot!F35:O504,2,FALSE)</f>
        <v>363030</v>
      </c>
      <c r="S36" s="9">
        <v>248654</v>
      </c>
      <c r="T36" s="9">
        <v>136224</v>
      </c>
      <c r="U36" s="9">
        <v>51220</v>
      </c>
      <c r="V36" s="9">
        <v>2953381</v>
      </c>
      <c r="W36" s="10">
        <f t="shared" si="0"/>
        <v>0</v>
      </c>
      <c r="X36" s="10">
        <f t="shared" si="1"/>
        <v>0</v>
      </c>
      <c r="Y36" s="10">
        <f t="shared" si="2"/>
        <v>0</v>
      </c>
      <c r="Z36" s="10">
        <f t="shared" si="3"/>
        <v>0</v>
      </c>
      <c r="AA36" s="10">
        <f t="shared" si="4"/>
        <v>2.5163246562071439E-5</v>
      </c>
      <c r="AB36" s="10">
        <f t="shared" si="5"/>
        <v>9.09015783819519E-5</v>
      </c>
      <c r="AC36" s="10">
        <f t="shared" si="6"/>
        <v>2.2119089176124253E-4</v>
      </c>
      <c r="AD36" s="10">
        <f t="shared" si="7"/>
        <v>1.2479445618980502E-3</v>
      </c>
      <c r="AE36" s="10">
        <f t="shared" si="8"/>
        <v>5.076142131979695E-3</v>
      </c>
      <c r="AF36" s="10">
        <f t="shared" si="10"/>
        <v>1.0308473252635689E-2</v>
      </c>
    </row>
    <row r="37" spans="1:32" x14ac:dyDescent="0.3">
      <c r="A37" t="s">
        <v>57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75</v>
      </c>
      <c r="I37" s="9">
        <v>178</v>
      </c>
      <c r="J37" s="9">
        <v>268</v>
      </c>
      <c r="K37" s="9">
        <v>521</v>
      </c>
      <c r="L37" s="74">
        <f t="shared" si="9"/>
        <v>1.6806603414482453E-4</v>
      </c>
      <c r="M37" s="9">
        <f>VLOOKUP([1]CensusPivot!A37,[1]CensusPivot!A36:J505,2,FALSE)</f>
        <v>613476</v>
      </c>
      <c r="N37" s="9">
        <f>VLOOKUP([1]CensusPivot!B37,[1]CensusPivot!B36:K505,2,FALSE)</f>
        <v>420884</v>
      </c>
      <c r="O37" s="9">
        <f>VLOOKUP([1]CensusPivot!C37,[1]CensusPivot!C36:L505,2,FALSE)</f>
        <v>402624</v>
      </c>
      <c r="P37" s="9">
        <f>VLOOKUP([1]CensusPivot!D37,[1]CensusPivot!D36:M505,2,FALSE)</f>
        <v>382224</v>
      </c>
      <c r="Q37" s="9">
        <f>VLOOKUP([1]CensusPivot!E37,[1]CensusPivot!E36:N505,2,FALSE)</f>
        <v>409135</v>
      </c>
      <c r="R37" s="9">
        <f>VLOOKUP([1]CensusPivot!F37,[1]CensusPivot!F36:O505,2,FALSE)</f>
        <v>389169</v>
      </c>
      <c r="S37" s="9">
        <v>276441</v>
      </c>
      <c r="T37" s="9">
        <v>148363</v>
      </c>
      <c r="U37" s="9">
        <v>57186</v>
      </c>
      <c r="V37" s="9">
        <v>3099972</v>
      </c>
      <c r="W37" s="10">
        <f t="shared" si="0"/>
        <v>0</v>
      </c>
      <c r="X37" s="10">
        <f t="shared" si="1"/>
        <v>0</v>
      </c>
      <c r="Y37" s="10">
        <f t="shared" si="2"/>
        <v>0</v>
      </c>
      <c r="Z37" s="10">
        <f t="shared" si="3"/>
        <v>0</v>
      </c>
      <c r="AA37" s="10">
        <f t="shared" si="4"/>
        <v>0</v>
      </c>
      <c r="AB37" s="10">
        <f t="shared" si="5"/>
        <v>0</v>
      </c>
      <c r="AC37" s="10">
        <f t="shared" si="6"/>
        <v>2.7130563121968162E-4</v>
      </c>
      <c r="AD37" s="10">
        <f t="shared" si="7"/>
        <v>1.1997600479904018E-3</v>
      </c>
      <c r="AE37" s="10">
        <f t="shared" si="8"/>
        <v>4.6864617214003425E-3</v>
      </c>
      <c r="AF37" s="10">
        <f t="shared" si="10"/>
        <v>9.110621480782009E-3</v>
      </c>
    </row>
    <row r="38" spans="1:32" x14ac:dyDescent="0.3">
      <c r="A38" t="s">
        <v>58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88</v>
      </c>
      <c r="I38" s="9">
        <v>164</v>
      </c>
      <c r="J38" s="9">
        <v>239</v>
      </c>
      <c r="K38" s="9">
        <v>491</v>
      </c>
      <c r="L38" s="74">
        <f t="shared" si="9"/>
        <v>1.5929973006644519E-4</v>
      </c>
      <c r="M38" s="9">
        <f>VLOOKUP([1]CensusPivot!A38,[1]CensusPivot!A37:J506,2,FALSE)</f>
        <v>608276</v>
      </c>
      <c r="N38" s="9">
        <f>VLOOKUP([1]CensusPivot!B38,[1]CensusPivot!B37:K506,2,FALSE)</f>
        <v>426132</v>
      </c>
      <c r="O38" s="9">
        <f>VLOOKUP([1]CensusPivot!C38,[1]CensusPivot!C37:L506,2,FALSE)</f>
        <v>400673</v>
      </c>
      <c r="P38" s="9">
        <f>VLOOKUP([1]CensusPivot!D38,[1]CensusPivot!D37:M506,2,FALSE)</f>
        <v>380202</v>
      </c>
      <c r="Q38" s="9">
        <f>VLOOKUP([1]CensusPivot!E38,[1]CensusPivot!E37:N506,2,FALSE)</f>
        <v>401267</v>
      </c>
      <c r="R38" s="9">
        <f>VLOOKUP([1]CensusPivot!F38,[1]CensusPivot!F37:O506,2,FALSE)</f>
        <v>385225</v>
      </c>
      <c r="S38" s="9">
        <v>277137</v>
      </c>
      <c r="T38" s="9">
        <v>145822</v>
      </c>
      <c r="U38" s="9">
        <v>57302</v>
      </c>
      <c r="V38" s="9">
        <v>3082240</v>
      </c>
      <c r="W38" s="10">
        <f t="shared" si="0"/>
        <v>0</v>
      </c>
      <c r="X38" s="10">
        <f t="shared" si="1"/>
        <v>0</v>
      </c>
      <c r="Y38" s="10">
        <f t="shared" si="2"/>
        <v>0</v>
      </c>
      <c r="Z38" s="10">
        <f t="shared" si="3"/>
        <v>0</v>
      </c>
      <c r="AA38" s="10">
        <f t="shared" si="4"/>
        <v>0</v>
      </c>
      <c r="AB38" s="10">
        <f t="shared" si="5"/>
        <v>0</v>
      </c>
      <c r="AC38" s="10">
        <f t="shared" si="6"/>
        <v>3.175324839339388E-4</v>
      </c>
      <c r="AD38" s="10">
        <f t="shared" si="7"/>
        <v>1.1246588306291232E-3</v>
      </c>
      <c r="AE38" s="10">
        <f t="shared" si="8"/>
        <v>4.1708840878154343E-3</v>
      </c>
      <c r="AF38" s="10">
        <f t="shared" si="10"/>
        <v>8.5686363477714567E-3</v>
      </c>
    </row>
    <row r="39" spans="1:32" x14ac:dyDescent="0.3">
      <c r="A39" t="s">
        <v>59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11</v>
      </c>
      <c r="H39" s="9">
        <v>89</v>
      </c>
      <c r="I39" s="9">
        <v>220</v>
      </c>
      <c r="J39" s="9">
        <v>240</v>
      </c>
      <c r="K39" s="9">
        <v>560</v>
      </c>
      <c r="L39" s="74">
        <f t="shared" si="9"/>
        <v>1.7810787103209058E-4</v>
      </c>
      <c r="M39" s="9">
        <f>VLOOKUP([1]CensusPivot!A39,[1]CensusPivot!A38:J507,2,FALSE)</f>
        <v>622073</v>
      </c>
      <c r="N39" s="9">
        <f>VLOOKUP([1]CensusPivot!B39,[1]CensusPivot!B38:K507,2,FALSE)</f>
        <v>430904</v>
      </c>
      <c r="O39" s="9">
        <f>VLOOKUP([1]CensusPivot!C39,[1]CensusPivot!C38:L507,2,FALSE)</f>
        <v>411178</v>
      </c>
      <c r="P39" s="9">
        <f>VLOOKUP([1]CensusPivot!D39,[1]CensusPivot!D38:M507,2,FALSE)</f>
        <v>389361</v>
      </c>
      <c r="Q39" s="9">
        <f>VLOOKUP([1]CensusPivot!E39,[1]CensusPivot!E38:N507,2,FALSE)</f>
        <v>401397</v>
      </c>
      <c r="R39" s="9">
        <f>VLOOKUP([1]CensusPivot!F39,[1]CensusPivot!F38:O507,2,FALSE)</f>
        <v>393915</v>
      </c>
      <c r="S39" s="9">
        <v>289374</v>
      </c>
      <c r="T39" s="9">
        <v>148419</v>
      </c>
      <c r="U39" s="9">
        <v>57541</v>
      </c>
      <c r="V39" s="9">
        <v>3144162</v>
      </c>
      <c r="W39" s="10">
        <f t="shared" si="0"/>
        <v>0</v>
      </c>
      <c r="X39" s="10">
        <f t="shared" si="1"/>
        <v>0</v>
      </c>
      <c r="Y39" s="10">
        <f t="shared" si="2"/>
        <v>0</v>
      </c>
      <c r="Z39" s="10">
        <f t="shared" si="3"/>
        <v>0</v>
      </c>
      <c r="AA39" s="10">
        <f t="shared" si="4"/>
        <v>0</v>
      </c>
      <c r="AB39" s="10">
        <f t="shared" si="5"/>
        <v>2.7924806112993921E-5</v>
      </c>
      <c r="AC39" s="10">
        <f t="shared" si="6"/>
        <v>3.0756045809229578E-4</v>
      </c>
      <c r="AD39" s="10">
        <f t="shared" si="7"/>
        <v>1.4822900033014642E-3</v>
      </c>
      <c r="AE39" s="10">
        <f t="shared" si="8"/>
        <v>4.1709389826384662E-3</v>
      </c>
      <c r="AF39" s="10">
        <f t="shared" si="10"/>
        <v>9.7321909594897549E-3</v>
      </c>
    </row>
    <row r="40" spans="1:32" x14ac:dyDescent="0.3">
      <c r="A40" t="s">
        <v>60</v>
      </c>
      <c r="B40" s="9">
        <v>10</v>
      </c>
      <c r="C40" s="9">
        <v>11</v>
      </c>
      <c r="D40" s="9">
        <v>93</v>
      </c>
      <c r="E40" s="9">
        <v>168</v>
      </c>
      <c r="F40" s="9">
        <v>346</v>
      </c>
      <c r="G40" s="9">
        <v>436</v>
      </c>
      <c r="H40" s="9">
        <v>708</v>
      </c>
      <c r="I40" s="9">
        <v>1633</v>
      </c>
      <c r="J40" s="9">
        <v>2856</v>
      </c>
      <c r="K40" s="9">
        <v>6261</v>
      </c>
      <c r="L40" s="74">
        <f t="shared" si="9"/>
        <v>1.7234129014618234E-4</v>
      </c>
      <c r="M40" s="9">
        <f>VLOOKUP([1]CensusPivot!A40,[1]CensusPivot!A39:J508,2,FALSE)</f>
        <v>7829844</v>
      </c>
      <c r="N40" s="9">
        <f>VLOOKUP([1]CensusPivot!B40,[1]CensusPivot!B39:K508,2,FALSE)</f>
        <v>5282085</v>
      </c>
      <c r="O40" s="9">
        <f>VLOOKUP([1]CensusPivot!C40,[1]CensusPivot!C39:L508,2,FALSE)</f>
        <v>5291272</v>
      </c>
      <c r="P40" s="9">
        <f>VLOOKUP([1]CensusPivot!D40,[1]CensusPivot!D39:M508,2,FALSE)</f>
        <v>5353473</v>
      </c>
      <c r="Q40" s="9">
        <f>VLOOKUP([1]CensusPivot!E40,[1]CensusPivot!E39:N508,2,FALSE)</f>
        <v>5067791</v>
      </c>
      <c r="R40" s="9">
        <f>VLOOKUP([1]CensusPivot!F40,[1]CensusPivot!F39:O508,2,FALSE)</f>
        <v>3565301</v>
      </c>
      <c r="S40" s="9">
        <v>2054752</v>
      </c>
      <c r="T40" s="9">
        <v>1376970</v>
      </c>
      <c r="U40" s="9">
        <v>543960</v>
      </c>
      <c r="V40" s="9">
        <v>36329077</v>
      </c>
      <c r="W40" s="10">
        <f t="shared" si="0"/>
        <v>1.2771646535997396E-6</v>
      </c>
      <c r="X40" s="10">
        <f t="shared" si="1"/>
        <v>2.0825109781459406E-6</v>
      </c>
      <c r="Y40" s="10">
        <f t="shared" si="2"/>
        <v>1.7576114023244316E-5</v>
      </c>
      <c r="Z40" s="10">
        <f t="shared" si="3"/>
        <v>3.1381497581102958E-5</v>
      </c>
      <c r="AA40" s="10">
        <f t="shared" si="4"/>
        <v>6.8274323072912827E-5</v>
      </c>
      <c r="AB40" s="10">
        <f t="shared" si="5"/>
        <v>1.2228981508153168E-4</v>
      </c>
      <c r="AC40" s="10">
        <f t="shared" si="6"/>
        <v>3.4456713024248183E-4</v>
      </c>
      <c r="AD40" s="10">
        <f t="shared" si="7"/>
        <v>1.1859372390102907E-3</v>
      </c>
      <c r="AE40" s="10">
        <f t="shared" si="8"/>
        <v>5.2503860577983678E-3</v>
      </c>
      <c r="AF40" s="10">
        <f t="shared" si="10"/>
        <v>1.1510037502757555E-2</v>
      </c>
    </row>
    <row r="41" spans="1:32" x14ac:dyDescent="0.3">
      <c r="A41" t="s">
        <v>61</v>
      </c>
      <c r="B41" s="9">
        <v>0</v>
      </c>
      <c r="C41" s="9">
        <v>0</v>
      </c>
      <c r="D41" s="9">
        <v>0</v>
      </c>
      <c r="E41" s="9">
        <v>27</v>
      </c>
      <c r="F41" s="9">
        <v>125</v>
      </c>
      <c r="G41" s="9">
        <v>351</v>
      </c>
      <c r="H41" s="9">
        <v>695</v>
      </c>
      <c r="I41" s="9">
        <v>1579</v>
      </c>
      <c r="J41" s="9">
        <v>2955</v>
      </c>
      <c r="K41" s="9">
        <v>5732</v>
      </c>
      <c r="L41" s="74">
        <f t="shared" si="9"/>
        <v>1.5752147597293214E-4</v>
      </c>
      <c r="M41" s="9">
        <f>VLOOKUP([1]CensusPivot!A41,[1]CensusPivot!A40:J509,2,FALSE)</f>
        <v>7605018</v>
      </c>
      <c r="N41" s="9">
        <f>VLOOKUP([1]CensusPivot!B41,[1]CensusPivot!B40:K509,2,FALSE)</f>
        <v>5478725</v>
      </c>
      <c r="O41" s="9">
        <f>VLOOKUP([1]CensusPivot!C41,[1]CensusPivot!C40:L509,2,FALSE)</f>
        <v>5214200</v>
      </c>
      <c r="P41" s="9">
        <f>VLOOKUP([1]CensusPivot!D41,[1]CensusPivot!D40:M509,2,FALSE)</f>
        <v>5246791</v>
      </c>
      <c r="Q41" s="9">
        <f>VLOOKUP([1]CensusPivot!E41,[1]CensusPivot!E40:N509,2,FALSE)</f>
        <v>5104320</v>
      </c>
      <c r="R41" s="9">
        <f>VLOOKUP([1]CensusPivot!F41,[1]CensusPivot!F40:O509,2,FALSE)</f>
        <v>3730651</v>
      </c>
      <c r="S41" s="9">
        <v>2113251</v>
      </c>
      <c r="T41" s="9">
        <v>1351940</v>
      </c>
      <c r="U41" s="9">
        <v>555560</v>
      </c>
      <c r="V41" s="9">
        <v>36388689</v>
      </c>
      <c r="W41" s="10">
        <f t="shared" si="0"/>
        <v>0</v>
      </c>
      <c r="X41" s="10">
        <f t="shared" si="1"/>
        <v>0</v>
      </c>
      <c r="Y41" s="10">
        <f t="shared" si="2"/>
        <v>0</v>
      </c>
      <c r="Z41" s="10">
        <f t="shared" si="3"/>
        <v>5.1460025756695855E-6</v>
      </c>
      <c r="AA41" s="10">
        <f t="shared" si="4"/>
        <v>2.4489060247006459E-5</v>
      </c>
      <c r="AB41" s="10">
        <f t="shared" si="5"/>
        <v>9.4085455862797141E-5</v>
      </c>
      <c r="AC41" s="10">
        <f t="shared" si="6"/>
        <v>3.2887716603470198E-4</v>
      </c>
      <c r="AD41" s="10">
        <f t="shared" si="7"/>
        <v>1.1679512404396645E-3</v>
      </c>
      <c r="AE41" s="10">
        <f t="shared" si="8"/>
        <v>5.3189574483404134E-3</v>
      </c>
      <c r="AF41" s="10">
        <f t="shared" si="10"/>
        <v>1.0317517459860322E-2</v>
      </c>
    </row>
    <row r="42" spans="1:32" x14ac:dyDescent="0.3">
      <c r="A42" t="s">
        <v>62</v>
      </c>
      <c r="B42" s="9">
        <v>0</v>
      </c>
      <c r="C42" s="9">
        <v>0</v>
      </c>
      <c r="D42" s="9">
        <v>13</v>
      </c>
      <c r="E42" s="9">
        <v>40</v>
      </c>
      <c r="F42" s="9">
        <v>211</v>
      </c>
      <c r="G42" s="9">
        <v>444</v>
      </c>
      <c r="H42" s="9">
        <v>671</v>
      </c>
      <c r="I42" s="9">
        <v>1617</v>
      </c>
      <c r="J42" s="9">
        <v>3050</v>
      </c>
      <c r="K42" s="9">
        <v>6046</v>
      </c>
      <c r="L42" s="74">
        <f t="shared" si="9"/>
        <v>1.6346396084694772E-4</v>
      </c>
      <c r="M42" s="9">
        <f>VLOOKUP([1]CensusPivot!A42,[1]CensusPivot!A41:J510,2,FALSE)</f>
        <v>7633165</v>
      </c>
      <c r="N42" s="9">
        <f>VLOOKUP([1]CensusPivot!B42,[1]CensusPivot!B41:K510,2,FALSE)</f>
        <v>5558875</v>
      </c>
      <c r="O42" s="9">
        <f>VLOOKUP([1]CensusPivot!C42,[1]CensusPivot!C41:L510,2,FALSE)</f>
        <v>5287964</v>
      </c>
      <c r="P42" s="9">
        <f>VLOOKUP([1]CensusPivot!D42,[1]CensusPivot!D41:M510,2,FALSE)</f>
        <v>5241873</v>
      </c>
      <c r="Q42" s="9">
        <f>VLOOKUP([1]CensusPivot!E42,[1]CensusPivot!E41:N510,2,FALSE)</f>
        <v>5203085</v>
      </c>
      <c r="R42" s="9">
        <f>VLOOKUP([1]CensusPivot!F42,[1]CensusPivot!F41:O510,2,FALSE)</f>
        <v>3913561</v>
      </c>
      <c r="S42" s="9">
        <v>2221496</v>
      </c>
      <c r="T42" s="9">
        <v>1381366</v>
      </c>
      <c r="U42" s="9">
        <v>582308</v>
      </c>
      <c r="V42" s="9">
        <v>36986746</v>
      </c>
      <c r="W42" s="10">
        <f t="shared" si="0"/>
        <v>0</v>
      </c>
      <c r="X42" s="10">
        <f t="shared" si="1"/>
        <v>0</v>
      </c>
      <c r="Y42" s="10">
        <f t="shared" si="2"/>
        <v>2.458413105686801E-6</v>
      </c>
      <c r="Z42" s="10">
        <f t="shared" si="3"/>
        <v>7.6308601906227038E-6</v>
      </c>
      <c r="AA42" s="10">
        <f t="shared" si="4"/>
        <v>4.0552864310308214E-5</v>
      </c>
      <c r="AB42" s="10">
        <f t="shared" si="5"/>
        <v>1.13451662054073E-4</v>
      </c>
      <c r="AC42" s="10">
        <f t="shared" si="6"/>
        <v>3.0204870951827054E-4</v>
      </c>
      <c r="AD42" s="10">
        <f t="shared" si="7"/>
        <v>1.1705804254629113E-3</v>
      </c>
      <c r="AE42" s="10">
        <f t="shared" si="8"/>
        <v>5.2377779456919708E-3</v>
      </c>
      <c r="AF42" s="10">
        <f t="shared" si="10"/>
        <v>1.0382821462181526E-2</v>
      </c>
    </row>
    <row r="43" spans="1:32" x14ac:dyDescent="0.3">
      <c r="A43" t="s">
        <v>63</v>
      </c>
      <c r="B43" s="9">
        <v>0</v>
      </c>
      <c r="C43" s="9">
        <v>0</v>
      </c>
      <c r="D43" s="9">
        <v>0</v>
      </c>
      <c r="E43" s="9">
        <v>0</v>
      </c>
      <c r="F43" s="9">
        <v>151</v>
      </c>
      <c r="G43" s="9">
        <v>412</v>
      </c>
      <c r="H43" s="9">
        <v>738</v>
      </c>
      <c r="I43" s="9">
        <v>1443</v>
      </c>
      <c r="J43" s="9">
        <v>2938</v>
      </c>
      <c r="K43" s="9">
        <v>5682</v>
      </c>
      <c r="L43" s="74">
        <f t="shared" si="9"/>
        <v>1.5216169630566023E-4</v>
      </c>
      <c r="M43" s="9">
        <f>VLOOKUP([1]CensusPivot!A43,[1]CensusPivot!A42:J511,2,FALSE)</f>
        <v>7626257</v>
      </c>
      <c r="N43" s="9">
        <f>VLOOKUP([1]CensusPivot!B43,[1]CensusPivot!B42:K511,2,FALSE)</f>
        <v>5593674</v>
      </c>
      <c r="O43" s="9">
        <f>VLOOKUP([1]CensusPivot!C43,[1]CensusPivot!C42:L511,2,FALSE)</f>
        <v>5343851</v>
      </c>
      <c r="P43" s="9">
        <f>VLOOKUP([1]CensusPivot!D43,[1]CensusPivot!D42:M511,2,FALSE)</f>
        <v>5201624</v>
      </c>
      <c r="Q43" s="9">
        <f>VLOOKUP([1]CensusPivot!E43,[1]CensusPivot!E42:N511,2,FALSE)</f>
        <v>5222277</v>
      </c>
      <c r="R43" s="9">
        <f>VLOOKUP([1]CensusPivot!F43,[1]CensusPivot!F42:O511,2,FALSE)</f>
        <v>4050266</v>
      </c>
      <c r="S43" s="9">
        <v>2307168</v>
      </c>
      <c r="T43" s="9">
        <v>1393426</v>
      </c>
      <c r="U43" s="9">
        <v>614605</v>
      </c>
      <c r="V43" s="9">
        <v>37341855</v>
      </c>
      <c r="W43" s="10">
        <f t="shared" si="0"/>
        <v>0</v>
      </c>
      <c r="X43" s="10">
        <f t="shared" si="1"/>
        <v>0</v>
      </c>
      <c r="Y43" s="10">
        <f t="shared" si="2"/>
        <v>0</v>
      </c>
      <c r="Z43" s="10">
        <f t="shared" si="3"/>
        <v>0</v>
      </c>
      <c r="AA43" s="10">
        <f t="shared" si="4"/>
        <v>2.8914590321424926E-5</v>
      </c>
      <c r="AB43" s="10">
        <f t="shared" si="5"/>
        <v>1.0172171408001351E-4</v>
      </c>
      <c r="AC43" s="10">
        <f t="shared" si="6"/>
        <v>3.1987267507177633E-4</v>
      </c>
      <c r="AD43" s="10">
        <f t="shared" si="7"/>
        <v>1.0355770597075124E-3</v>
      </c>
      <c r="AE43" s="10">
        <f t="shared" si="8"/>
        <v>4.7803060502273819E-3</v>
      </c>
      <c r="AF43" s="10">
        <f t="shared" si="10"/>
        <v>9.244962211501697E-3</v>
      </c>
    </row>
    <row r="44" spans="1:32" x14ac:dyDescent="0.3">
      <c r="A44" t="s">
        <v>64</v>
      </c>
      <c r="B44" s="9">
        <v>0</v>
      </c>
      <c r="C44" s="9">
        <v>0</v>
      </c>
      <c r="D44" s="9">
        <v>11</v>
      </c>
      <c r="E44" s="9">
        <v>22</v>
      </c>
      <c r="F44" s="9">
        <v>159</v>
      </c>
      <c r="G44" s="9">
        <v>501</v>
      </c>
      <c r="H44" s="9">
        <v>828</v>
      </c>
      <c r="I44" s="9">
        <v>1602</v>
      </c>
      <c r="J44" s="9">
        <v>3264</v>
      </c>
      <c r="K44" s="9">
        <v>6387</v>
      </c>
      <c r="L44" s="74">
        <f t="shared" si="9"/>
        <v>1.6983568749563411E-4</v>
      </c>
      <c r="M44" s="9">
        <f>VLOOKUP([1]CensusPivot!A44,[1]CensusPivot!A43:J512,2,FALSE)</f>
        <v>7600027</v>
      </c>
      <c r="N44" s="9">
        <f>VLOOKUP([1]CensusPivot!B44,[1]CensusPivot!B43:K512,2,FALSE)</f>
        <v>5597486</v>
      </c>
      <c r="O44" s="9">
        <f>VLOOKUP([1]CensusPivot!C44,[1]CensusPivot!C43:L512,2,FALSE)</f>
        <v>5417262</v>
      </c>
      <c r="P44" s="9">
        <f>VLOOKUP([1]CensusPivot!D44,[1]CensusPivot!D43:M512,2,FALSE)</f>
        <v>5167788</v>
      </c>
      <c r="Q44" s="9">
        <f>VLOOKUP([1]CensusPivot!E44,[1]CensusPivot!E43:N512,2,FALSE)</f>
        <v>5231353</v>
      </c>
      <c r="R44" s="9">
        <f>VLOOKUP([1]CensusPivot!F44,[1]CensusPivot!F43:O512,2,FALSE)</f>
        <v>4177177</v>
      </c>
      <c r="S44" s="9">
        <v>2422923</v>
      </c>
      <c r="T44" s="9">
        <v>1392900</v>
      </c>
      <c r="U44" s="9">
        <v>627499</v>
      </c>
      <c r="V44" s="9">
        <v>37606937</v>
      </c>
      <c r="W44" s="10">
        <f t="shared" si="0"/>
        <v>0</v>
      </c>
      <c r="X44" s="10">
        <f t="shared" si="1"/>
        <v>0</v>
      </c>
      <c r="Y44" s="10">
        <f t="shared" si="2"/>
        <v>2.0305460581378562E-6</v>
      </c>
      <c r="Z44" s="10">
        <f t="shared" si="3"/>
        <v>4.2571405792962093E-6</v>
      </c>
      <c r="AA44" s="10">
        <f t="shared" si="4"/>
        <v>3.0393666800921291E-5</v>
      </c>
      <c r="AB44" s="10">
        <f t="shared" si="5"/>
        <v>1.1993746015550693E-4</v>
      </c>
      <c r="AC44" s="10">
        <f t="shared" si="6"/>
        <v>3.417359940864815E-4</v>
      </c>
      <c r="AD44" s="10">
        <f t="shared" si="7"/>
        <v>1.1501184578936033E-3</v>
      </c>
      <c r="AE44" s="10">
        <f t="shared" si="8"/>
        <v>5.20160191490345E-3</v>
      </c>
      <c r="AF44" s="10">
        <f t="shared" si="10"/>
        <v>1.0178502276497652E-2</v>
      </c>
    </row>
    <row r="45" spans="1:32" x14ac:dyDescent="0.3">
      <c r="A45" t="s">
        <v>65</v>
      </c>
      <c r="B45" s="9">
        <v>0</v>
      </c>
      <c r="C45" s="9">
        <v>0</v>
      </c>
      <c r="D45" s="9">
        <v>27</v>
      </c>
      <c r="E45" s="9">
        <v>84</v>
      </c>
      <c r="F45" s="9">
        <v>248</v>
      </c>
      <c r="G45" s="9">
        <v>589</v>
      </c>
      <c r="H45" s="9">
        <v>800</v>
      </c>
      <c r="I45" s="9">
        <v>1450</v>
      </c>
      <c r="J45" s="9">
        <v>2638</v>
      </c>
      <c r="K45" s="9">
        <v>5836</v>
      </c>
      <c r="L45" s="74">
        <f t="shared" si="9"/>
        <v>1.5314708468018226E-4</v>
      </c>
      <c r="M45" s="9">
        <f>VLOOKUP([1]CensusPivot!A45,[1]CensusPivot!A44:J513,2,FALSE)</f>
        <v>7614748</v>
      </c>
      <c r="N45" s="9">
        <f>VLOOKUP([1]CensusPivot!B45,[1]CensusPivot!B44:K513,2,FALSE)</f>
        <v>5604586</v>
      </c>
      <c r="O45" s="9">
        <f>VLOOKUP([1]CensusPivot!C45,[1]CensusPivot!C44:L513,2,FALSE)</f>
        <v>5521304</v>
      </c>
      <c r="P45" s="9">
        <f>VLOOKUP([1]CensusPivot!D45,[1]CensusPivot!D44:M513,2,FALSE)</f>
        <v>5176200</v>
      </c>
      <c r="Q45" s="9">
        <f>VLOOKUP([1]CensusPivot!E45,[1]CensusPivot!E44:N513,2,FALSE)</f>
        <v>5248354</v>
      </c>
      <c r="R45" s="9">
        <f>VLOOKUP([1]CensusPivot!F45,[1]CensusPivot!F44:O513,2,FALSE)</f>
        <v>4314749</v>
      </c>
      <c r="S45" s="9">
        <v>2551854</v>
      </c>
      <c r="T45" s="9">
        <v>1417003</v>
      </c>
      <c r="U45" s="9">
        <v>652684</v>
      </c>
      <c r="V45" s="9">
        <v>38107157</v>
      </c>
      <c r="W45" s="10">
        <f t="shared" si="0"/>
        <v>0</v>
      </c>
      <c r="X45" s="10">
        <f t="shared" si="1"/>
        <v>0</v>
      </c>
      <c r="Y45" s="10">
        <f t="shared" si="2"/>
        <v>4.8901491386817321E-6</v>
      </c>
      <c r="Z45" s="10">
        <f t="shared" si="3"/>
        <v>1.6228121015416713E-5</v>
      </c>
      <c r="AA45" s="10">
        <f t="shared" si="4"/>
        <v>4.7252910150496711E-5</v>
      </c>
      <c r="AB45" s="10">
        <f t="shared" si="5"/>
        <v>1.3650851996257487E-4</v>
      </c>
      <c r="AC45" s="10">
        <f t="shared" si="6"/>
        <v>3.13497559029631E-4</v>
      </c>
      <c r="AD45" s="10">
        <f t="shared" si="7"/>
        <v>1.0232864715177031E-3</v>
      </c>
      <c r="AE45" s="10">
        <f t="shared" si="8"/>
        <v>4.0417721286257974E-3</v>
      </c>
      <c r="AF45" s="10">
        <f t="shared" si="10"/>
        <v>8.9415398569598764E-3</v>
      </c>
    </row>
    <row r="46" spans="1:32" x14ac:dyDescent="0.3">
      <c r="A46" t="s">
        <v>66</v>
      </c>
      <c r="B46" s="9">
        <v>0</v>
      </c>
      <c r="C46" s="9">
        <v>0</v>
      </c>
      <c r="D46" s="9">
        <v>0</v>
      </c>
      <c r="E46" s="9">
        <v>14</v>
      </c>
      <c r="F46" s="9">
        <v>165</v>
      </c>
      <c r="G46" s="9">
        <v>441</v>
      </c>
      <c r="H46" s="9">
        <v>869</v>
      </c>
      <c r="I46" s="9">
        <v>1537</v>
      </c>
      <c r="J46" s="9">
        <v>3017</v>
      </c>
      <c r="K46" s="9">
        <v>6043</v>
      </c>
      <c r="L46" s="74">
        <f t="shared" si="9"/>
        <v>1.5617830574527858E-4</v>
      </c>
      <c r="M46" s="9">
        <f>VLOOKUP([1]CensusPivot!A46,[1]CensusPivot!A45:J514,2,FALSE)</f>
        <v>7636300</v>
      </c>
      <c r="N46" s="9">
        <f>VLOOKUP([1]CensusPivot!B46,[1]CensusPivot!B45:K514,2,FALSE)</f>
        <v>5609049</v>
      </c>
      <c r="O46" s="9">
        <f>VLOOKUP([1]CensusPivot!C46,[1]CensusPivot!C45:L514,2,FALSE)</f>
        <v>5651300</v>
      </c>
      <c r="P46" s="9">
        <f>VLOOKUP([1]CensusPivot!D46,[1]CensusPivot!D45:M514,2,FALSE)</f>
        <v>5209109</v>
      </c>
      <c r="Q46" s="9">
        <f>VLOOKUP([1]CensusPivot!E46,[1]CensusPivot!E45:N514,2,FALSE)</f>
        <v>5282258</v>
      </c>
      <c r="R46" s="9">
        <f>VLOOKUP([1]CensusPivot!F46,[1]CensusPivot!F45:O514,2,FALSE)</f>
        <v>4452948</v>
      </c>
      <c r="S46" s="9">
        <v>2704570</v>
      </c>
      <c r="T46" s="9">
        <v>1454990</v>
      </c>
      <c r="U46" s="9">
        <v>665942</v>
      </c>
      <c r="V46" s="9">
        <v>38692954</v>
      </c>
      <c r="W46" s="10">
        <f t="shared" si="0"/>
        <v>0</v>
      </c>
      <c r="X46" s="10">
        <f t="shared" si="1"/>
        <v>0</v>
      </c>
      <c r="Y46" s="10">
        <f t="shared" si="2"/>
        <v>0</v>
      </c>
      <c r="Z46" s="10">
        <f t="shared" si="3"/>
        <v>2.6875997411457508E-6</v>
      </c>
      <c r="AA46" s="10">
        <f t="shared" si="4"/>
        <v>3.123664160289028E-5</v>
      </c>
      <c r="AB46" s="10">
        <f t="shared" si="5"/>
        <v>9.9035515348483752E-5</v>
      </c>
      <c r="AC46" s="10">
        <f t="shared" si="6"/>
        <v>3.2130800829706754E-4</v>
      </c>
      <c r="AD46" s="10">
        <f t="shared" si="7"/>
        <v>1.0563646485542855E-3</v>
      </c>
      <c r="AE46" s="10">
        <f t="shared" si="8"/>
        <v>4.5304245715092305E-3</v>
      </c>
      <c r="AF46" s="10">
        <f t="shared" si="10"/>
        <v>9.0743638334870001E-3</v>
      </c>
    </row>
    <row r="47" spans="1:32" x14ac:dyDescent="0.3">
      <c r="A47" t="s">
        <v>67</v>
      </c>
      <c r="B47" s="9">
        <v>0</v>
      </c>
      <c r="C47" s="9">
        <v>0</v>
      </c>
      <c r="D47" s="9">
        <v>0</v>
      </c>
      <c r="E47" s="9">
        <v>49</v>
      </c>
      <c r="F47" s="9">
        <v>173</v>
      </c>
      <c r="G47" s="9">
        <v>511</v>
      </c>
      <c r="H47" s="9">
        <v>921</v>
      </c>
      <c r="I47" s="9">
        <v>1439</v>
      </c>
      <c r="J47" s="9">
        <v>2725</v>
      </c>
      <c r="K47" s="9">
        <v>5818</v>
      </c>
      <c r="L47" s="74">
        <f t="shared" si="9"/>
        <v>1.4978884355803959E-4</v>
      </c>
      <c r="M47" s="9">
        <f>VLOOKUP([1]CensusPivot!A47,[1]CensusPivot!A46:J515,2,FALSE)</f>
        <v>7607031</v>
      </c>
      <c r="N47" s="9">
        <f>VLOOKUP([1]CensusPivot!B47,[1]CensusPivot!B46:K515,2,FALSE)</f>
        <v>5551531</v>
      </c>
      <c r="O47" s="9">
        <f>VLOOKUP([1]CensusPivot!C47,[1]CensusPivot!C46:L515,2,FALSE)</f>
        <v>5732934</v>
      </c>
      <c r="P47" s="9">
        <f>VLOOKUP([1]CensusPivot!D47,[1]CensusPivot!D46:M515,2,FALSE)</f>
        <v>5183446</v>
      </c>
      <c r="Q47" s="9">
        <f>VLOOKUP([1]CensusPivot!E47,[1]CensusPivot!E46:N515,2,FALSE)</f>
        <v>5233503</v>
      </c>
      <c r="R47" s="9">
        <f>VLOOKUP([1]CensusPivot!F47,[1]CensusPivot!F46:O515,2,FALSE)</f>
        <v>4530282</v>
      </c>
      <c r="S47" s="9">
        <v>2837641</v>
      </c>
      <c r="T47" s="9">
        <v>1489477</v>
      </c>
      <c r="U47" s="9">
        <v>679344</v>
      </c>
      <c r="V47" s="9">
        <v>38841344</v>
      </c>
      <c r="W47" s="10">
        <f t="shared" si="0"/>
        <v>0</v>
      </c>
      <c r="X47" s="10">
        <f t="shared" si="1"/>
        <v>0</v>
      </c>
      <c r="Y47" s="10">
        <f t="shared" si="2"/>
        <v>0</v>
      </c>
      <c r="Z47" s="10">
        <f t="shared" si="3"/>
        <v>9.4531707285076379E-6</v>
      </c>
      <c r="AA47" s="10">
        <f t="shared" si="4"/>
        <v>3.3056253144404429E-5</v>
      </c>
      <c r="AB47" s="10">
        <f t="shared" si="5"/>
        <v>1.1279651023931843E-4</v>
      </c>
      <c r="AC47" s="10">
        <f t="shared" si="6"/>
        <v>3.2456536961511338E-4</v>
      </c>
      <c r="AD47" s="10">
        <f t="shared" si="7"/>
        <v>9.6611092349865087E-4</v>
      </c>
      <c r="AE47" s="10">
        <f t="shared" si="8"/>
        <v>4.011222591205634E-3</v>
      </c>
      <c r="AF47" s="10">
        <f t="shared" si="10"/>
        <v>8.5641442332603217E-3</v>
      </c>
    </row>
    <row r="48" spans="1:32" x14ac:dyDescent="0.3">
      <c r="A48" t="s">
        <v>68</v>
      </c>
      <c r="B48" s="9">
        <v>0</v>
      </c>
      <c r="C48" s="9">
        <v>0</v>
      </c>
      <c r="D48" s="9">
        <v>0</v>
      </c>
      <c r="E48" s="9">
        <v>26</v>
      </c>
      <c r="F48" s="9">
        <v>158</v>
      </c>
      <c r="G48" s="9">
        <v>503</v>
      </c>
      <c r="H48" s="9">
        <v>930</v>
      </c>
      <c r="I48" s="9">
        <v>1595</v>
      </c>
      <c r="J48" s="9">
        <v>2985</v>
      </c>
      <c r="K48" s="9">
        <v>6197</v>
      </c>
      <c r="L48" s="74">
        <f t="shared" si="9"/>
        <v>1.5988083008723476E-4</v>
      </c>
      <c r="M48" s="9">
        <f>VLOOKUP([1]CensusPivot!A48,[1]CensusPivot!A47:J516,2,FALSE)</f>
        <v>7530316</v>
      </c>
      <c r="N48" s="9">
        <f>VLOOKUP([1]CensusPivot!B48,[1]CensusPivot!B47:K516,2,FALSE)</f>
        <v>5411205</v>
      </c>
      <c r="O48" s="9">
        <f>VLOOKUP([1]CensusPivot!C48,[1]CensusPivot!C47:L516,2,FALSE)</f>
        <v>5792865</v>
      </c>
      <c r="P48" s="9">
        <f>VLOOKUP([1]CensusPivot!D48,[1]CensusPivot!D47:M516,2,FALSE)</f>
        <v>5157522</v>
      </c>
      <c r="Q48" s="9">
        <f>VLOOKUP([1]CensusPivot!E48,[1]CensusPivot!E47:N516,2,FALSE)</f>
        <v>5179282</v>
      </c>
      <c r="R48" s="9">
        <f>VLOOKUP([1]CensusPivot!F48,[1]CensusPivot!F47:O516,2,FALSE)</f>
        <v>4573860</v>
      </c>
      <c r="S48" s="9">
        <v>2930983</v>
      </c>
      <c r="T48" s="9">
        <v>1498514</v>
      </c>
      <c r="U48" s="9">
        <v>685572</v>
      </c>
      <c r="V48" s="9">
        <v>38760119</v>
      </c>
      <c r="W48" s="10">
        <f t="shared" si="0"/>
        <v>0</v>
      </c>
      <c r="X48" s="10">
        <f t="shared" si="1"/>
        <v>0</v>
      </c>
      <c r="Y48" s="10">
        <f t="shared" si="2"/>
        <v>0</v>
      </c>
      <c r="Z48" s="10">
        <f t="shared" si="3"/>
        <v>5.0411806289919846E-6</v>
      </c>
      <c r="AA48" s="10">
        <f t="shared" si="4"/>
        <v>3.050615896180204E-5</v>
      </c>
      <c r="AB48" s="10">
        <f t="shared" si="5"/>
        <v>1.0997275823921151E-4</v>
      </c>
      <c r="AC48" s="10">
        <f t="shared" si="6"/>
        <v>3.1729969092280643E-4</v>
      </c>
      <c r="AD48" s="10">
        <f t="shared" si="7"/>
        <v>1.064387786834157E-3</v>
      </c>
      <c r="AE48" s="10">
        <f t="shared" si="8"/>
        <v>4.3540284609056377E-3</v>
      </c>
      <c r="AF48" s="10">
        <f t="shared" si="10"/>
        <v>9.0391672938801466E-3</v>
      </c>
    </row>
    <row r="49" spans="1:32" x14ac:dyDescent="0.3">
      <c r="A49" t="s">
        <v>69</v>
      </c>
      <c r="B49" s="9">
        <v>0</v>
      </c>
      <c r="C49" s="9">
        <v>0</v>
      </c>
      <c r="D49" s="9">
        <v>0</v>
      </c>
      <c r="E49" s="9">
        <v>0</v>
      </c>
      <c r="F49" s="9">
        <v>11</v>
      </c>
      <c r="G49" s="9">
        <v>28</v>
      </c>
      <c r="H49" s="9">
        <v>10</v>
      </c>
      <c r="I49" s="9">
        <v>135</v>
      </c>
      <c r="J49" s="9">
        <v>266</v>
      </c>
      <c r="K49" s="9">
        <v>450</v>
      </c>
      <c r="L49" s="74">
        <f t="shared" si="9"/>
        <v>9.243642068924293E-5</v>
      </c>
      <c r="M49" s="9">
        <f>VLOOKUP([1]CensusPivot!A49,[1]CensusPivot!A48:J517,2,FALSE)</f>
        <v>1002175</v>
      </c>
      <c r="N49" s="9">
        <f>VLOOKUP([1]CensusPivot!B49,[1]CensusPivot!B48:K517,2,FALSE)</f>
        <v>691213</v>
      </c>
      <c r="O49" s="9">
        <f>VLOOKUP([1]CensusPivot!C49,[1]CensusPivot!C48:L517,2,FALSE)</f>
        <v>702727</v>
      </c>
      <c r="P49" s="9">
        <f>VLOOKUP([1]CensusPivot!D49,[1]CensusPivot!D48:M517,2,FALSE)</f>
        <v>714314</v>
      </c>
      <c r="Q49" s="9">
        <f>VLOOKUP([1]CensusPivot!E49,[1]CensusPivot!E48:N517,2,FALSE)</f>
        <v>731141</v>
      </c>
      <c r="R49" s="9">
        <f>VLOOKUP([1]CensusPivot!F49,[1]CensusPivot!F48:O517,2,FALSE)</f>
        <v>522396</v>
      </c>
      <c r="S49" s="9">
        <v>271108</v>
      </c>
      <c r="T49" s="9">
        <v>165376</v>
      </c>
      <c r="U49" s="9">
        <v>63454</v>
      </c>
      <c r="V49" s="9">
        <v>4868211</v>
      </c>
      <c r="W49" s="10">
        <f t="shared" si="0"/>
        <v>0</v>
      </c>
      <c r="X49" s="10">
        <f t="shared" si="1"/>
        <v>0</v>
      </c>
      <c r="Y49" s="10">
        <f t="shared" si="2"/>
        <v>0</v>
      </c>
      <c r="Z49" s="10">
        <f t="shared" si="3"/>
        <v>0</v>
      </c>
      <c r="AA49" s="10">
        <f t="shared" si="4"/>
        <v>1.5044977644530945E-5</v>
      </c>
      <c r="AB49" s="10">
        <f t="shared" si="5"/>
        <v>5.3599185292383555E-5</v>
      </c>
      <c r="AC49" s="10">
        <f t="shared" si="6"/>
        <v>3.6885669179810262E-5</v>
      </c>
      <c r="AD49" s="10">
        <f t="shared" si="7"/>
        <v>8.1632159442724457E-4</v>
      </c>
      <c r="AE49" s="10">
        <f t="shared" si="8"/>
        <v>4.1920131118605604E-3</v>
      </c>
      <c r="AF49" s="10">
        <f t="shared" si="10"/>
        <v>7.0917515050272642E-3</v>
      </c>
    </row>
    <row r="50" spans="1:32" x14ac:dyDescent="0.3">
      <c r="A50" t="s">
        <v>70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125</v>
      </c>
      <c r="J50" s="9">
        <v>260</v>
      </c>
      <c r="K50" s="9">
        <v>385</v>
      </c>
      <c r="L50" s="74">
        <f t="shared" si="9"/>
        <v>7.8348933589612358E-5</v>
      </c>
      <c r="M50" s="9">
        <f>VLOOKUP([1]CensusPivot!A50,[1]CensusPivot!A49:J518,2,FALSE)</f>
        <v>1004758</v>
      </c>
      <c r="N50" s="9">
        <f>VLOOKUP([1]CensusPivot!B50,[1]CensusPivot!B49:K518,2,FALSE)</f>
        <v>689279</v>
      </c>
      <c r="O50" s="9">
        <f>VLOOKUP([1]CensusPivot!C50,[1]CensusPivot!C49:L518,2,FALSE)</f>
        <v>703632</v>
      </c>
      <c r="P50" s="9">
        <f>VLOOKUP([1]CensusPivot!D50,[1]CensusPivot!D49:M518,2,FALSE)</f>
        <v>706243</v>
      </c>
      <c r="Q50" s="9">
        <f>VLOOKUP([1]CensusPivot!E50,[1]CensusPivot!E49:N518,2,FALSE)</f>
        <v>734192</v>
      </c>
      <c r="R50" s="9">
        <f>VLOOKUP([1]CensusPivot!F50,[1]CensusPivot!F49:O518,2,FALSE)</f>
        <v>553282</v>
      </c>
      <c r="S50" s="9">
        <v>285349</v>
      </c>
      <c r="T50" s="9">
        <v>168564</v>
      </c>
      <c r="U50" s="9">
        <v>67424</v>
      </c>
      <c r="V50" s="9">
        <v>4913915</v>
      </c>
      <c r="W50" s="10">
        <f t="shared" si="0"/>
        <v>0</v>
      </c>
      <c r="X50" s="10">
        <f t="shared" si="1"/>
        <v>0</v>
      </c>
      <c r="Y50" s="10">
        <f t="shared" si="2"/>
        <v>0</v>
      </c>
      <c r="Z50" s="10">
        <f t="shared" si="3"/>
        <v>0</v>
      </c>
      <c r="AA50" s="10">
        <f t="shared" si="4"/>
        <v>0</v>
      </c>
      <c r="AB50" s="10">
        <f t="shared" si="5"/>
        <v>0</v>
      </c>
      <c r="AC50" s="10">
        <f t="shared" si="6"/>
        <v>0</v>
      </c>
      <c r="AD50" s="10">
        <f t="shared" si="7"/>
        <v>7.4155810256045179E-4</v>
      </c>
      <c r="AE50" s="10">
        <f t="shared" si="8"/>
        <v>3.8561936402467965E-3</v>
      </c>
      <c r="AF50" s="10">
        <f t="shared" si="10"/>
        <v>5.7101328903654486E-3</v>
      </c>
    </row>
    <row r="51" spans="1:32" x14ac:dyDescent="0.3">
      <c r="A51" t="s">
        <v>71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20</v>
      </c>
      <c r="I51" s="9">
        <v>116</v>
      </c>
      <c r="J51" s="9">
        <v>272</v>
      </c>
      <c r="K51" s="9">
        <v>408</v>
      </c>
      <c r="L51" s="74">
        <f t="shared" si="9"/>
        <v>8.0739047243622358E-5</v>
      </c>
      <c r="M51" s="9">
        <f>VLOOKUP([1]CensusPivot!A51,[1]CensusPivot!A50:J519,2,FALSE)</f>
        <v>1030132</v>
      </c>
      <c r="N51" s="9">
        <f>VLOOKUP([1]CensusPivot!B51,[1]CensusPivot!B50:K519,2,FALSE)</f>
        <v>703287</v>
      </c>
      <c r="O51" s="9">
        <f>VLOOKUP([1]CensusPivot!C51,[1]CensusPivot!C50:L519,2,FALSE)</f>
        <v>724103</v>
      </c>
      <c r="P51" s="9">
        <f>VLOOKUP([1]CensusPivot!D51,[1]CensusPivot!D50:M519,2,FALSE)</f>
        <v>713069</v>
      </c>
      <c r="Q51" s="9">
        <f>VLOOKUP([1]CensusPivot!E51,[1]CensusPivot!E50:N519,2,FALSE)</f>
        <v>747188</v>
      </c>
      <c r="R51" s="9">
        <f>VLOOKUP([1]CensusPivot!F51,[1]CensusPivot!F50:O519,2,FALSE)</f>
        <v>583858</v>
      </c>
      <c r="S51" s="9">
        <v>305322</v>
      </c>
      <c r="T51" s="9">
        <v>173395</v>
      </c>
      <c r="U51" s="9">
        <v>70469</v>
      </c>
      <c r="V51" s="9">
        <v>5053317</v>
      </c>
      <c r="W51" s="10">
        <f t="shared" si="0"/>
        <v>0</v>
      </c>
      <c r="X51" s="10">
        <f t="shared" si="1"/>
        <v>0</v>
      </c>
      <c r="Y51" s="10">
        <f t="shared" si="2"/>
        <v>0</v>
      </c>
      <c r="Z51" s="10">
        <f t="shared" si="3"/>
        <v>0</v>
      </c>
      <c r="AA51" s="10">
        <f t="shared" si="4"/>
        <v>0</v>
      </c>
      <c r="AB51" s="10">
        <f t="shared" si="5"/>
        <v>0</v>
      </c>
      <c r="AC51" s="10">
        <f t="shared" si="6"/>
        <v>6.5504614800112663E-5</v>
      </c>
      <c r="AD51" s="10">
        <f t="shared" si="7"/>
        <v>6.689927621903746E-4</v>
      </c>
      <c r="AE51" s="10">
        <f t="shared" si="8"/>
        <v>3.8598532688132372E-3</v>
      </c>
      <c r="AF51" s="10">
        <f t="shared" si="10"/>
        <v>5.7897799032198558E-3</v>
      </c>
    </row>
    <row r="52" spans="1:32" x14ac:dyDescent="0.3">
      <c r="A52" t="s">
        <v>72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10</v>
      </c>
      <c r="I52" s="9">
        <v>111</v>
      </c>
      <c r="J52" s="9">
        <v>254</v>
      </c>
      <c r="K52" s="9">
        <v>375</v>
      </c>
      <c r="L52" s="74">
        <f t="shared" si="9"/>
        <v>7.4921796628678981E-5</v>
      </c>
      <c r="M52" s="9">
        <f>VLOOKUP([1]CensusPivot!A52,[1]CensusPivot!A51:J520,2,FALSE)</f>
        <v>1013180</v>
      </c>
      <c r="N52" s="9">
        <f>VLOOKUP([1]CensusPivot!B52,[1]CensusPivot!B51:K520,2,FALSE)</f>
        <v>687479</v>
      </c>
      <c r="O52" s="9">
        <f>VLOOKUP([1]CensusPivot!C52,[1]CensusPivot!C51:L520,2,FALSE)</f>
        <v>723226</v>
      </c>
      <c r="P52" s="9">
        <f>VLOOKUP([1]CensusPivot!D52,[1]CensusPivot!D51:M520,2,FALSE)</f>
        <v>696487</v>
      </c>
      <c r="Q52" s="9">
        <f>VLOOKUP([1]CensusPivot!E52,[1]CensusPivot!E51:N520,2,FALSE)</f>
        <v>729751</v>
      </c>
      <c r="R52" s="9">
        <f>VLOOKUP([1]CensusPivot!F52,[1]CensusPivot!F51:O520,2,FALSE)</f>
        <v>596914</v>
      </c>
      <c r="S52" s="9">
        <v>316002</v>
      </c>
      <c r="T52" s="9">
        <v>171612</v>
      </c>
      <c r="U52" s="9">
        <v>71938</v>
      </c>
      <c r="V52" s="9">
        <v>5005219</v>
      </c>
      <c r="W52" s="10">
        <f t="shared" si="0"/>
        <v>0</v>
      </c>
      <c r="X52" s="10">
        <f t="shared" si="1"/>
        <v>0</v>
      </c>
      <c r="Y52" s="10">
        <f t="shared" si="2"/>
        <v>0</v>
      </c>
      <c r="Z52" s="10">
        <f t="shared" si="3"/>
        <v>0</v>
      </c>
      <c r="AA52" s="10">
        <f t="shared" si="4"/>
        <v>0</v>
      </c>
      <c r="AB52" s="10">
        <f t="shared" si="5"/>
        <v>0</v>
      </c>
      <c r="AC52" s="10">
        <f t="shared" si="6"/>
        <v>3.1645369333105487E-5</v>
      </c>
      <c r="AD52" s="10">
        <f t="shared" si="7"/>
        <v>6.4680791553038252E-4</v>
      </c>
      <c r="AE52" s="10">
        <f t="shared" si="8"/>
        <v>3.5308182045650422E-3</v>
      </c>
      <c r="AF52" s="10">
        <f t="shared" si="10"/>
        <v>5.2128221524090192E-3</v>
      </c>
    </row>
    <row r="53" spans="1:32" x14ac:dyDescent="0.3">
      <c r="A53" t="s">
        <v>73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22</v>
      </c>
      <c r="H53" s="9">
        <v>11</v>
      </c>
      <c r="I53" s="9">
        <v>84</v>
      </c>
      <c r="J53" s="9">
        <v>280</v>
      </c>
      <c r="K53" s="9">
        <v>397</v>
      </c>
      <c r="L53" s="74">
        <f t="shared" si="9"/>
        <v>7.668132496830859E-5</v>
      </c>
      <c r="M53" s="9">
        <f>VLOOKUP([1]CensusPivot!A53,[1]CensusPivot!A52:J521,2,FALSE)</f>
        <v>1041563</v>
      </c>
      <c r="N53" s="9">
        <f>VLOOKUP([1]CensusPivot!B53,[1]CensusPivot!B52:K521,2,FALSE)</f>
        <v>706995</v>
      </c>
      <c r="O53" s="9">
        <f>VLOOKUP([1]CensusPivot!C53,[1]CensusPivot!C52:L521,2,FALSE)</f>
        <v>751551</v>
      </c>
      <c r="P53" s="9">
        <f>VLOOKUP([1]CensusPivot!D53,[1]CensusPivot!D52:M521,2,FALSE)</f>
        <v>711876</v>
      </c>
      <c r="Q53" s="9">
        <f>VLOOKUP([1]CensusPivot!E53,[1]CensusPivot!E52:N521,2,FALSE)</f>
        <v>740511</v>
      </c>
      <c r="R53" s="9">
        <f>VLOOKUP([1]CensusPivot!F53,[1]CensusPivot!F52:O521,2,FALSE)</f>
        <v>628670</v>
      </c>
      <c r="S53" s="9">
        <v>343265</v>
      </c>
      <c r="T53" s="9">
        <v>177610</v>
      </c>
      <c r="U53" s="9">
        <v>73988</v>
      </c>
      <c r="V53" s="9">
        <v>5177271</v>
      </c>
      <c r="W53" s="10">
        <f t="shared" si="0"/>
        <v>0</v>
      </c>
      <c r="X53" s="10">
        <f t="shared" si="1"/>
        <v>0</v>
      </c>
      <c r="Y53" s="10">
        <f t="shared" si="2"/>
        <v>0</v>
      </c>
      <c r="Z53" s="10">
        <f t="shared" si="3"/>
        <v>0</v>
      </c>
      <c r="AA53" s="10">
        <f t="shared" si="4"/>
        <v>0</v>
      </c>
      <c r="AB53" s="10">
        <f t="shared" si="5"/>
        <v>3.4994512224219384E-5</v>
      </c>
      <c r="AC53" s="10">
        <f t="shared" si="6"/>
        <v>3.2045212882175581E-5</v>
      </c>
      <c r="AD53" s="10">
        <f t="shared" si="7"/>
        <v>4.729463431113113E-4</v>
      </c>
      <c r="AE53" s="10">
        <f t="shared" si="8"/>
        <v>3.7843974698599774E-3</v>
      </c>
      <c r="AF53" s="10">
        <f t="shared" si="10"/>
        <v>5.3657349840514675E-3</v>
      </c>
    </row>
    <row r="54" spans="1:32" x14ac:dyDescent="0.3">
      <c r="A54" t="s">
        <v>74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33</v>
      </c>
      <c r="H54" s="9">
        <v>33</v>
      </c>
      <c r="I54" s="9">
        <v>108</v>
      </c>
      <c r="J54" s="9">
        <v>286</v>
      </c>
      <c r="K54" s="9">
        <v>460</v>
      </c>
      <c r="L54" s="74">
        <f t="shared" si="9"/>
        <v>8.7275630481051895E-5</v>
      </c>
      <c r="M54" s="9">
        <f>VLOOKUP([1]CensusPivot!A54,[1]CensusPivot!A53:J522,2,FALSE)</f>
        <v>1052419</v>
      </c>
      <c r="N54" s="9">
        <f>VLOOKUP([1]CensusPivot!B54,[1]CensusPivot!B53:K522,2,FALSE)</f>
        <v>717746</v>
      </c>
      <c r="O54" s="9">
        <f>VLOOKUP([1]CensusPivot!C54,[1]CensusPivot!C53:L522,2,FALSE)</f>
        <v>771008</v>
      </c>
      <c r="P54" s="9">
        <f>VLOOKUP([1]CensusPivot!D54,[1]CensusPivot!D53:M522,2,FALSE)</f>
        <v>719775</v>
      </c>
      <c r="Q54" s="9">
        <f>VLOOKUP([1]CensusPivot!E54,[1]CensusPivot!E53:N522,2,FALSE)</f>
        <v>734713</v>
      </c>
      <c r="R54" s="9">
        <f>VLOOKUP([1]CensusPivot!F54,[1]CensusPivot!F53:O522,2,FALSE)</f>
        <v>648756</v>
      </c>
      <c r="S54" s="9">
        <v>364389</v>
      </c>
      <c r="T54" s="9">
        <v>182117</v>
      </c>
      <c r="U54" s="9">
        <v>77793</v>
      </c>
      <c r="V54" s="9">
        <v>5270658</v>
      </c>
      <c r="W54" s="10">
        <f t="shared" si="0"/>
        <v>0</v>
      </c>
      <c r="X54" s="10">
        <f t="shared" si="1"/>
        <v>0</v>
      </c>
      <c r="Y54" s="10">
        <f t="shared" si="2"/>
        <v>0</v>
      </c>
      <c r="Z54" s="10">
        <f t="shared" si="3"/>
        <v>0</v>
      </c>
      <c r="AA54" s="10">
        <f t="shared" si="4"/>
        <v>0</v>
      </c>
      <c r="AB54" s="10">
        <f t="shared" si="5"/>
        <v>5.0866581580748387E-5</v>
      </c>
      <c r="AC54" s="10">
        <f t="shared" si="6"/>
        <v>9.0562558145278806E-5</v>
      </c>
      <c r="AD54" s="10">
        <f t="shared" si="7"/>
        <v>5.930253628162116E-4</v>
      </c>
      <c r="AE54" s="10">
        <f t="shared" si="8"/>
        <v>3.6764233285771215E-3</v>
      </c>
      <c r="AF54" s="10">
        <f t="shared" si="10"/>
        <v>5.9131284305785868E-3</v>
      </c>
    </row>
    <row r="55" spans="1:32" x14ac:dyDescent="0.3">
      <c r="A55" t="s">
        <v>75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21</v>
      </c>
      <c r="I55" s="9">
        <v>117</v>
      </c>
      <c r="J55" s="9">
        <v>302</v>
      </c>
      <c r="K55" s="9">
        <v>440</v>
      </c>
      <c r="L55" s="74">
        <f t="shared" si="9"/>
        <v>7.4923548181716167E-5</v>
      </c>
      <c r="M55" s="9">
        <f>VLOOKUP([1]CensusPivot!A55,[1]CensusPivot!A54:J523,2,FALSE)</f>
        <v>1158912</v>
      </c>
      <c r="N55" s="9">
        <f>VLOOKUP([1]CensusPivot!B55,[1]CensusPivot!B54:K523,2,FALSE)</f>
        <v>803047</v>
      </c>
      <c r="O55" s="9">
        <f>VLOOKUP([1]CensusPivot!C55,[1]CensusPivot!C54:L523,2,FALSE)</f>
        <v>856741</v>
      </c>
      <c r="P55" s="9">
        <f>VLOOKUP([1]CensusPivot!D55,[1]CensusPivot!D54:M523,2,FALSE)</f>
        <v>793310</v>
      </c>
      <c r="Q55" s="9">
        <f>VLOOKUP([1]CensusPivot!E55,[1]CensusPivot!E54:N523,2,FALSE)</f>
        <v>800428</v>
      </c>
      <c r="R55" s="9">
        <f>VLOOKUP([1]CensusPivot!F55,[1]CensusPivot!F54:O523,2,FALSE)</f>
        <v>725853</v>
      </c>
      <c r="S55" s="9">
        <v>433053</v>
      </c>
      <c r="T55" s="9">
        <v>213526</v>
      </c>
      <c r="U55" s="9">
        <v>87906</v>
      </c>
      <c r="V55" s="9">
        <v>5872653</v>
      </c>
      <c r="W55" s="10">
        <f t="shared" si="0"/>
        <v>0</v>
      </c>
      <c r="X55" s="10">
        <f t="shared" si="1"/>
        <v>0</v>
      </c>
      <c r="Y55" s="10">
        <f t="shared" si="2"/>
        <v>0</v>
      </c>
      <c r="Z55" s="10">
        <f t="shared" si="3"/>
        <v>0</v>
      </c>
      <c r="AA55" s="10">
        <f t="shared" si="4"/>
        <v>0</v>
      </c>
      <c r="AB55" s="10">
        <f t="shared" si="5"/>
        <v>0</v>
      </c>
      <c r="AC55" s="10">
        <f t="shared" si="6"/>
        <v>4.8492909643854215E-5</v>
      </c>
      <c r="AD55" s="10">
        <f t="shared" si="7"/>
        <v>5.4794263930387865E-4</v>
      </c>
      <c r="AE55" s="10">
        <f t="shared" si="8"/>
        <v>3.4354879075375968E-3</v>
      </c>
      <c r="AF55" s="10">
        <f t="shared" si="10"/>
        <v>5.0053466202534527E-3</v>
      </c>
    </row>
    <row r="56" spans="1:32" x14ac:dyDescent="0.3">
      <c r="A56" t="s">
        <v>76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12</v>
      </c>
      <c r="H56" s="9">
        <v>25</v>
      </c>
      <c r="I56" s="9">
        <v>74</v>
      </c>
      <c r="J56" s="9">
        <v>220</v>
      </c>
      <c r="K56" s="9">
        <v>331</v>
      </c>
      <c r="L56" s="74">
        <f t="shared" si="9"/>
        <v>6.1757268559971623E-5</v>
      </c>
      <c r="M56" s="9">
        <f>VLOOKUP([1]CensusPivot!A56,[1]CensusPivot!A55:J524,2,FALSE)</f>
        <v>1042173</v>
      </c>
      <c r="N56" s="9">
        <f>VLOOKUP([1]CensusPivot!B56,[1]CensusPivot!B55:K524,2,FALSE)</f>
        <v>723230</v>
      </c>
      <c r="O56" s="9">
        <f>VLOOKUP([1]CensusPivot!C56,[1]CensusPivot!C55:L524,2,FALSE)</f>
        <v>796746</v>
      </c>
      <c r="P56" s="9">
        <f>VLOOKUP([1]CensusPivot!D56,[1]CensusPivot!D55:M524,2,FALSE)</f>
        <v>724849</v>
      </c>
      <c r="Q56" s="9">
        <f>VLOOKUP([1]CensusPivot!E56,[1]CensusPivot!E55:N524,2,FALSE)</f>
        <v>718326</v>
      </c>
      <c r="R56" s="9">
        <f>VLOOKUP([1]CensusPivot!F56,[1]CensusPivot!F55:O524,2,FALSE)</f>
        <v>671572</v>
      </c>
      <c r="S56" s="9">
        <v>410946</v>
      </c>
      <c r="T56" s="9">
        <v>193022</v>
      </c>
      <c r="U56" s="9">
        <v>78786</v>
      </c>
      <c r="V56" s="9">
        <v>5359693</v>
      </c>
      <c r="W56" s="10">
        <f t="shared" si="0"/>
        <v>0</v>
      </c>
      <c r="X56" s="10">
        <f t="shared" si="1"/>
        <v>0</v>
      </c>
      <c r="Y56" s="10">
        <f t="shared" si="2"/>
        <v>0</v>
      </c>
      <c r="Z56" s="10">
        <f t="shared" si="3"/>
        <v>0</v>
      </c>
      <c r="AA56" s="10">
        <f t="shared" si="4"/>
        <v>0</v>
      </c>
      <c r="AB56" s="10">
        <f t="shared" si="5"/>
        <v>1.7868523404787572E-5</v>
      </c>
      <c r="AC56" s="10">
        <f t="shared" si="6"/>
        <v>6.0835243559981119E-5</v>
      </c>
      <c r="AD56" s="10">
        <f t="shared" si="7"/>
        <v>3.83375988229321E-4</v>
      </c>
      <c r="AE56" s="10">
        <f t="shared" si="8"/>
        <v>2.7923742796943621E-3</v>
      </c>
      <c r="AF56" s="10">
        <f t="shared" si="10"/>
        <v>4.2012540299037901E-3</v>
      </c>
    </row>
    <row r="57" spans="1:32" x14ac:dyDescent="0.3">
      <c r="A57" t="s">
        <v>77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42</v>
      </c>
      <c r="H57" s="9">
        <v>33</v>
      </c>
      <c r="I57" s="9">
        <v>65</v>
      </c>
      <c r="J57" s="9">
        <v>236</v>
      </c>
      <c r="K57" s="9">
        <v>376</v>
      </c>
      <c r="L57" s="74">
        <f t="shared" si="9"/>
        <v>6.3563225968958837E-5</v>
      </c>
      <c r="M57" s="9">
        <f>VLOOKUP([1]CensusPivot!A57,[1]CensusPivot!A56:J525,2,FALSE)</f>
        <v>1145388</v>
      </c>
      <c r="N57" s="9">
        <f>VLOOKUP([1]CensusPivot!B57,[1]CensusPivot!B56:K525,2,FALSE)</f>
        <v>813882</v>
      </c>
      <c r="O57" s="9">
        <f>VLOOKUP([1]CensusPivot!C57,[1]CensusPivot!C56:L525,2,FALSE)</f>
        <v>882525</v>
      </c>
      <c r="P57" s="9">
        <f>VLOOKUP([1]CensusPivot!D57,[1]CensusPivot!D56:M525,2,FALSE)</f>
        <v>790151</v>
      </c>
      <c r="Q57" s="9">
        <f>VLOOKUP([1]CensusPivot!E57,[1]CensusPivot!E56:N525,2,FALSE)</f>
        <v>769123</v>
      </c>
      <c r="R57" s="9">
        <f>VLOOKUP([1]CensusPivot!F57,[1]CensusPivot!F56:O525,2,FALSE)</f>
        <v>731806</v>
      </c>
      <c r="S57" s="9">
        <v>468222</v>
      </c>
      <c r="T57" s="9">
        <v>220490</v>
      </c>
      <c r="U57" s="9">
        <v>93783</v>
      </c>
      <c r="V57" s="9">
        <v>5915370</v>
      </c>
      <c r="W57" s="10">
        <f t="shared" si="0"/>
        <v>0</v>
      </c>
      <c r="X57" s="10">
        <f t="shared" si="1"/>
        <v>0</v>
      </c>
      <c r="Y57" s="10">
        <f t="shared" si="2"/>
        <v>0</v>
      </c>
      <c r="Z57" s="10">
        <f t="shared" si="3"/>
        <v>0</v>
      </c>
      <c r="AA57" s="10">
        <f t="shared" si="4"/>
        <v>0</v>
      </c>
      <c r="AB57" s="10">
        <f t="shared" si="5"/>
        <v>5.7392259697242168E-5</v>
      </c>
      <c r="AC57" s="10">
        <f t="shared" si="6"/>
        <v>7.0479387982623623E-5</v>
      </c>
      <c r="AD57" s="10">
        <f t="shared" si="7"/>
        <v>2.9479795002040909E-4</v>
      </c>
      <c r="AE57" s="10">
        <f t="shared" si="8"/>
        <v>2.5164475437979166E-3</v>
      </c>
      <c r="AF57" s="10">
        <f t="shared" si="10"/>
        <v>4.0092554087627821E-3</v>
      </c>
    </row>
    <row r="58" spans="1:32" x14ac:dyDescent="0.3">
      <c r="A58" t="s">
        <v>78</v>
      </c>
      <c r="B58" s="9">
        <v>0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12</v>
      </c>
      <c r="I58" s="9">
        <v>170</v>
      </c>
      <c r="J58" s="9">
        <v>364</v>
      </c>
      <c r="K58" s="9">
        <v>546</v>
      </c>
      <c r="L58" s="74">
        <f t="shared" si="9"/>
        <v>1.5624610994403469E-4</v>
      </c>
      <c r="M58" s="9">
        <f>VLOOKUP([1]CensusPivot!A58,[1]CensusPivot!A57:J526,2,FALSE)</f>
        <v>672044</v>
      </c>
      <c r="N58" s="9">
        <f>VLOOKUP([1]CensusPivot!B58,[1]CensusPivot!B57:K526,2,FALSE)</f>
        <v>478043</v>
      </c>
      <c r="O58" s="9">
        <f>VLOOKUP([1]CensusPivot!C58,[1]CensusPivot!C57:L526,2,FALSE)</f>
        <v>403267</v>
      </c>
      <c r="P58" s="9">
        <f>VLOOKUP([1]CensusPivot!D58,[1]CensusPivot!D57:M526,2,FALSE)</f>
        <v>519801</v>
      </c>
      <c r="Q58" s="9">
        <f>VLOOKUP([1]CensusPivot!E58,[1]CensusPivot!E57:N526,2,FALSE)</f>
        <v>548351</v>
      </c>
      <c r="R58" s="9">
        <f>VLOOKUP([1]CensusPivot!F58,[1]CensusPivot!F57:O526,2,FALSE)</f>
        <v>397043</v>
      </c>
      <c r="S58" s="9">
        <v>233949</v>
      </c>
      <c r="T58" s="9">
        <v>164922</v>
      </c>
      <c r="U58" s="9">
        <v>77303</v>
      </c>
      <c r="V58" s="9">
        <v>3494487</v>
      </c>
      <c r="W58" s="10">
        <f t="shared" si="0"/>
        <v>0</v>
      </c>
      <c r="X58" s="10">
        <f t="shared" si="1"/>
        <v>0</v>
      </c>
      <c r="Y58" s="10">
        <f t="shared" si="2"/>
        <v>0</v>
      </c>
      <c r="Z58" s="10">
        <f t="shared" si="3"/>
        <v>0</v>
      </c>
      <c r="AA58" s="10">
        <f t="shared" si="4"/>
        <v>0</v>
      </c>
      <c r="AB58" s="10">
        <f t="shared" si="5"/>
        <v>0</v>
      </c>
      <c r="AC58" s="10">
        <f t="shared" si="6"/>
        <v>5.1293230575894747E-5</v>
      </c>
      <c r="AD58" s="10">
        <f t="shared" si="7"/>
        <v>1.0307903129964469E-3</v>
      </c>
      <c r="AE58" s="10">
        <f t="shared" si="8"/>
        <v>4.7087435157755842E-3</v>
      </c>
      <c r="AF58" s="10">
        <f t="shared" si="10"/>
        <v>7.0631152736633767E-3</v>
      </c>
    </row>
    <row r="59" spans="1:32" x14ac:dyDescent="0.3">
      <c r="A59" t="s">
        <v>79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20</v>
      </c>
      <c r="I59" s="9">
        <v>100</v>
      </c>
      <c r="J59" s="9">
        <v>339</v>
      </c>
      <c r="K59" s="9">
        <v>459</v>
      </c>
      <c r="L59" s="74">
        <f t="shared" si="9"/>
        <v>1.294475747193117E-4</v>
      </c>
      <c r="M59" s="9">
        <f>VLOOKUP([1]CensusPivot!A59,[1]CensusPivot!A58:J527,2,FALSE)</f>
        <v>673365</v>
      </c>
      <c r="N59" s="9">
        <f>VLOOKUP([1]CensusPivot!B59,[1]CensusPivot!B58:K527,2,FALSE)</f>
        <v>474259</v>
      </c>
      <c r="O59" s="9">
        <f>VLOOKUP([1]CensusPivot!C59,[1]CensusPivot!C58:L527,2,FALSE)</f>
        <v>410859</v>
      </c>
      <c r="P59" s="9">
        <f>VLOOKUP([1]CensusPivot!D59,[1]CensusPivot!D58:M527,2,FALSE)</f>
        <v>512568</v>
      </c>
      <c r="Q59" s="9">
        <f>VLOOKUP([1]CensusPivot!E59,[1]CensusPivot!E58:N527,2,FALSE)</f>
        <v>564174</v>
      </c>
      <c r="R59" s="9">
        <f>VLOOKUP([1]CensusPivot!F59,[1]CensusPivot!F58:O527,2,FALSE)</f>
        <v>419798</v>
      </c>
      <c r="S59" s="9">
        <v>239998</v>
      </c>
      <c r="T59" s="9">
        <v>171020</v>
      </c>
      <c r="U59" s="9">
        <v>80632</v>
      </c>
      <c r="V59" s="9">
        <v>3545837</v>
      </c>
      <c r="W59" s="10">
        <f t="shared" si="0"/>
        <v>0</v>
      </c>
      <c r="X59" s="10">
        <f t="shared" si="1"/>
        <v>0</v>
      </c>
      <c r="Y59" s="10">
        <f t="shared" si="2"/>
        <v>0</v>
      </c>
      <c r="Z59" s="10">
        <f t="shared" si="3"/>
        <v>0</v>
      </c>
      <c r="AA59" s="10">
        <f t="shared" si="4"/>
        <v>0</v>
      </c>
      <c r="AB59" s="10">
        <f t="shared" si="5"/>
        <v>0</v>
      </c>
      <c r="AC59" s="10">
        <f t="shared" si="6"/>
        <v>8.3334027783564863E-5</v>
      </c>
      <c r="AD59" s="10">
        <f t="shared" si="7"/>
        <v>5.8472693252251194E-4</v>
      </c>
      <c r="AE59" s="10">
        <f t="shared" si="8"/>
        <v>4.2042861394979659E-3</v>
      </c>
      <c r="AF59" s="10">
        <f t="shared" si="10"/>
        <v>5.6925290207361845E-3</v>
      </c>
    </row>
    <row r="60" spans="1:32" x14ac:dyDescent="0.3">
      <c r="A60" t="s">
        <v>80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119</v>
      </c>
      <c r="J60" s="9">
        <v>415</v>
      </c>
      <c r="K60" s="9">
        <v>534</v>
      </c>
      <c r="L60" s="74">
        <f t="shared" si="9"/>
        <v>1.5007706204196988E-4</v>
      </c>
      <c r="M60" s="9">
        <f>VLOOKUP([1]CensusPivot!A60,[1]CensusPivot!A59:J528,2,FALSE)</f>
        <v>666184</v>
      </c>
      <c r="N60" s="9">
        <f>VLOOKUP([1]CensusPivot!B60,[1]CensusPivot!B59:K528,2,FALSE)</f>
        <v>477079</v>
      </c>
      <c r="O60" s="9">
        <f>VLOOKUP([1]CensusPivot!C60,[1]CensusPivot!C59:L528,2,FALSE)</f>
        <v>414808</v>
      </c>
      <c r="P60" s="9">
        <f>VLOOKUP([1]CensusPivot!D60,[1]CensusPivot!D59:M528,2,FALSE)</f>
        <v>497353</v>
      </c>
      <c r="Q60" s="9">
        <f>VLOOKUP([1]CensusPivot!E60,[1]CensusPivot!E59:N528,2,FALSE)</f>
        <v>568459</v>
      </c>
      <c r="R60" s="9">
        <f>VLOOKUP([1]CensusPivot!F60,[1]CensusPivot!F59:O528,2,FALSE)</f>
        <v>431498</v>
      </c>
      <c r="S60" s="9">
        <v>248606</v>
      </c>
      <c r="T60" s="9">
        <v>166615</v>
      </c>
      <c r="U60" s="9">
        <v>84415</v>
      </c>
      <c r="V60" s="9">
        <v>3558172</v>
      </c>
      <c r="W60" s="10">
        <f t="shared" si="0"/>
        <v>0</v>
      </c>
      <c r="X60" s="10">
        <f t="shared" si="1"/>
        <v>0</v>
      </c>
      <c r="Y60" s="10">
        <f t="shared" si="2"/>
        <v>0</v>
      </c>
      <c r="Z60" s="10">
        <f t="shared" si="3"/>
        <v>0</v>
      </c>
      <c r="AA60" s="10">
        <f t="shared" si="4"/>
        <v>0</v>
      </c>
      <c r="AB60" s="10">
        <f t="shared" si="5"/>
        <v>0</v>
      </c>
      <c r="AC60" s="10">
        <f t="shared" si="6"/>
        <v>0</v>
      </c>
      <c r="AD60" s="10">
        <f t="shared" si="7"/>
        <v>7.1422140863667736E-4</v>
      </c>
      <c r="AE60" s="10">
        <f t="shared" si="8"/>
        <v>4.9161878813007171E-3</v>
      </c>
      <c r="AF60" s="10">
        <f t="shared" si="10"/>
        <v>6.3258899484688741E-3</v>
      </c>
    </row>
    <row r="61" spans="1:32" x14ac:dyDescent="0.3">
      <c r="A61" t="s">
        <v>81</v>
      </c>
      <c r="B61" s="9">
        <v>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113</v>
      </c>
      <c r="J61" s="9">
        <v>317</v>
      </c>
      <c r="K61" s="9">
        <v>430</v>
      </c>
      <c r="L61" s="74">
        <f t="shared" si="9"/>
        <v>1.2037356115102878E-4</v>
      </c>
      <c r="M61" s="9">
        <f>VLOOKUP([1]CensusPivot!A61,[1]CensusPivot!A60:J529,2,FALSE)</f>
        <v>658235</v>
      </c>
      <c r="N61" s="9">
        <f>VLOOKUP([1]CensusPivot!B61,[1]CensusPivot!B60:K529,2,FALSE)</f>
        <v>479178</v>
      </c>
      <c r="O61" s="9">
        <f>VLOOKUP([1]CensusPivot!C61,[1]CensusPivot!C60:L529,2,FALSE)</f>
        <v>420886</v>
      </c>
      <c r="P61" s="9">
        <f>VLOOKUP([1]CensusPivot!D61,[1]CensusPivot!D60:M529,2,FALSE)</f>
        <v>485113</v>
      </c>
      <c r="Q61" s="9">
        <f>VLOOKUP([1]CensusPivot!E61,[1]CensusPivot!E60:N529,2,FALSE)</f>
        <v>569389</v>
      </c>
      <c r="R61" s="9">
        <f>VLOOKUP([1]CensusPivot!F61,[1]CensusPivot!F60:O529,2,FALSE)</f>
        <v>444157</v>
      </c>
      <c r="S61" s="9">
        <v>258419</v>
      </c>
      <c r="T61" s="9">
        <v>167108</v>
      </c>
      <c r="U61" s="9">
        <v>84751</v>
      </c>
      <c r="V61" s="9">
        <v>3572213</v>
      </c>
      <c r="W61" s="10">
        <f t="shared" si="0"/>
        <v>0</v>
      </c>
      <c r="X61" s="10">
        <f t="shared" si="1"/>
        <v>0</v>
      </c>
      <c r="Y61" s="10">
        <f t="shared" si="2"/>
        <v>0</v>
      </c>
      <c r="Z61" s="10">
        <f t="shared" si="3"/>
        <v>0</v>
      </c>
      <c r="AA61" s="10">
        <f t="shared" si="4"/>
        <v>0</v>
      </c>
      <c r="AB61" s="10">
        <f t="shared" si="5"/>
        <v>0</v>
      </c>
      <c r="AC61" s="10">
        <f t="shared" si="6"/>
        <v>0</v>
      </c>
      <c r="AD61" s="10">
        <f t="shared" si="7"/>
        <v>6.7620939751537933E-4</v>
      </c>
      <c r="AE61" s="10">
        <f t="shared" si="8"/>
        <v>3.7403688452053662E-3</v>
      </c>
      <c r="AF61" s="10">
        <f t="shared" si="10"/>
        <v>5.0736864461776261E-3</v>
      </c>
    </row>
    <row r="62" spans="1:32" x14ac:dyDescent="0.3">
      <c r="A62" t="s">
        <v>82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11</v>
      </c>
      <c r="I62" s="9">
        <v>79</v>
      </c>
      <c r="J62" s="9">
        <v>377</v>
      </c>
      <c r="K62" s="9">
        <v>467</v>
      </c>
      <c r="L62" s="74">
        <f t="shared" si="9"/>
        <v>1.3031730170073847E-4</v>
      </c>
      <c r="M62" s="9">
        <f>VLOOKUP([1]CensusPivot!A62,[1]CensusPivot!A61:J530,2,FALSE)</f>
        <v>654010</v>
      </c>
      <c r="N62" s="9">
        <f>VLOOKUP([1]CensusPivot!B62,[1]CensusPivot!B61:K530,2,FALSE)</f>
        <v>485144</v>
      </c>
      <c r="O62" s="9">
        <f>VLOOKUP([1]CensusPivot!C62,[1]CensusPivot!C61:L530,2,FALSE)</f>
        <v>427409</v>
      </c>
      <c r="P62" s="9">
        <f>VLOOKUP([1]CensusPivot!D62,[1]CensusPivot!D61:M530,2,FALSE)</f>
        <v>469070</v>
      </c>
      <c r="Q62" s="9">
        <f>VLOOKUP([1]CensusPivot!E62,[1]CensusPivot!E61:N530,2,FALSE)</f>
        <v>568018</v>
      </c>
      <c r="R62" s="9">
        <f>VLOOKUP([1]CensusPivot!F62,[1]CensusPivot!F61:O530,2,FALSE)</f>
        <v>457295</v>
      </c>
      <c r="S62" s="9">
        <v>269152</v>
      </c>
      <c r="T62" s="9">
        <v>163768</v>
      </c>
      <c r="U62" s="9">
        <v>86889</v>
      </c>
      <c r="V62" s="9">
        <v>3583561</v>
      </c>
      <c r="W62" s="10">
        <f t="shared" si="0"/>
        <v>0</v>
      </c>
      <c r="X62" s="10">
        <f t="shared" si="1"/>
        <v>0</v>
      </c>
      <c r="Y62" s="10">
        <f t="shared" si="2"/>
        <v>0</v>
      </c>
      <c r="Z62" s="10">
        <f t="shared" si="3"/>
        <v>0</v>
      </c>
      <c r="AA62" s="10">
        <f t="shared" si="4"/>
        <v>0</v>
      </c>
      <c r="AB62" s="10">
        <f t="shared" si="5"/>
        <v>0</v>
      </c>
      <c r="AC62" s="10">
        <f t="shared" si="6"/>
        <v>4.0869099988110806E-5</v>
      </c>
      <c r="AD62" s="10">
        <f t="shared" si="7"/>
        <v>4.8238972204582093E-4</v>
      </c>
      <c r="AE62" s="10">
        <f t="shared" si="8"/>
        <v>4.3388691318809059E-3</v>
      </c>
      <c r="AF62" s="10">
        <f t="shared" si="10"/>
        <v>5.3746734339214404E-3</v>
      </c>
    </row>
    <row r="63" spans="1:32" x14ac:dyDescent="0.3">
      <c r="A63" t="s">
        <v>83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30</v>
      </c>
      <c r="I63" s="9">
        <v>103</v>
      </c>
      <c r="J63" s="9">
        <v>364</v>
      </c>
      <c r="K63" s="9">
        <v>497</v>
      </c>
      <c r="L63" s="74">
        <f t="shared" si="9"/>
        <v>1.3836098743531903E-4</v>
      </c>
      <c r="M63" s="9">
        <f>VLOOKUP([1]CensusPivot!A63,[1]CensusPivot!A62:J531,2,FALSE)</f>
        <v>647573</v>
      </c>
      <c r="N63" s="9">
        <f>VLOOKUP([1]CensusPivot!B63,[1]CensusPivot!B62:K531,2,FALSE)</f>
        <v>489989</v>
      </c>
      <c r="O63" s="9">
        <f>VLOOKUP([1]CensusPivot!C63,[1]CensusPivot!C62:L531,2,FALSE)</f>
        <v>433441</v>
      </c>
      <c r="P63" s="9">
        <f>VLOOKUP([1]CensusPivot!D63,[1]CensusPivot!D62:M531,2,FALSE)</f>
        <v>459871</v>
      </c>
      <c r="Q63" s="9">
        <f>VLOOKUP([1]CensusPivot!E63,[1]CensusPivot!E62:N531,2,FALSE)</f>
        <v>564044</v>
      </c>
      <c r="R63" s="9">
        <f>VLOOKUP([1]CensusPivot!F63,[1]CensusPivot!F62:O531,2,FALSE)</f>
        <v>469398</v>
      </c>
      <c r="S63" s="9">
        <v>281208</v>
      </c>
      <c r="T63" s="9">
        <v>163448</v>
      </c>
      <c r="U63" s="9">
        <v>86810</v>
      </c>
      <c r="V63" s="9">
        <v>3592053</v>
      </c>
      <c r="W63" s="10">
        <f t="shared" si="0"/>
        <v>0</v>
      </c>
      <c r="X63" s="10">
        <f t="shared" si="1"/>
        <v>0</v>
      </c>
      <c r="Y63" s="10">
        <f t="shared" si="2"/>
        <v>0</v>
      </c>
      <c r="Z63" s="10">
        <f t="shared" si="3"/>
        <v>0</v>
      </c>
      <c r="AA63" s="10">
        <f t="shared" si="4"/>
        <v>0</v>
      </c>
      <c r="AB63" s="10">
        <f t="shared" si="5"/>
        <v>0</v>
      </c>
      <c r="AC63" s="10">
        <f t="shared" si="6"/>
        <v>1.066825979346249E-4</v>
      </c>
      <c r="AD63" s="10">
        <f t="shared" si="7"/>
        <v>6.3016983994909701E-4</v>
      </c>
      <c r="AE63" s="10">
        <f t="shared" si="8"/>
        <v>4.1930653150558687E-3</v>
      </c>
      <c r="AF63" s="10">
        <f t="shared" si="10"/>
        <v>5.7251468724801293E-3</v>
      </c>
    </row>
    <row r="64" spans="1:32" x14ac:dyDescent="0.3">
      <c r="A64" t="s">
        <v>84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14</v>
      </c>
      <c r="I64" s="9">
        <v>137</v>
      </c>
      <c r="J64" s="9">
        <v>397</v>
      </c>
      <c r="K64" s="9">
        <v>548</v>
      </c>
      <c r="L64" s="74">
        <f t="shared" si="9"/>
        <v>1.5250936346265274E-4</v>
      </c>
      <c r="M64" s="9">
        <f>VLOOKUP([1]CensusPivot!A64,[1]CensusPivot!A63:J532,2,FALSE)</f>
        <v>638567</v>
      </c>
      <c r="N64" s="9">
        <f>VLOOKUP([1]CensusPivot!B64,[1]CensusPivot!B63:K532,2,FALSE)</f>
        <v>494069</v>
      </c>
      <c r="O64" s="9">
        <f>VLOOKUP([1]CensusPivot!C64,[1]CensusPivot!C63:L532,2,FALSE)</f>
        <v>437346</v>
      </c>
      <c r="P64" s="9">
        <f>VLOOKUP([1]CensusPivot!D64,[1]CensusPivot!D63:M532,2,FALSE)</f>
        <v>449399</v>
      </c>
      <c r="Q64" s="9">
        <f>VLOOKUP([1]CensusPivot!E64,[1]CensusPivot!E63:N532,2,FALSE)</f>
        <v>555612</v>
      </c>
      <c r="R64" s="9">
        <f>VLOOKUP([1]CensusPivot!F64,[1]CensusPivot!F63:O532,2,FALSE)</f>
        <v>478011</v>
      </c>
      <c r="S64" s="9">
        <v>292293</v>
      </c>
      <c r="T64" s="9">
        <v>162166</v>
      </c>
      <c r="U64" s="9">
        <v>87957</v>
      </c>
      <c r="V64" s="9">
        <v>3593222</v>
      </c>
      <c r="W64" s="10">
        <f t="shared" si="0"/>
        <v>0</v>
      </c>
      <c r="X64" s="10">
        <f t="shared" si="1"/>
        <v>0</v>
      </c>
      <c r="Y64" s="10">
        <f t="shared" si="2"/>
        <v>0</v>
      </c>
      <c r="Z64" s="10">
        <f t="shared" si="3"/>
        <v>0</v>
      </c>
      <c r="AA64" s="10">
        <f t="shared" si="4"/>
        <v>0</v>
      </c>
      <c r="AB64" s="10">
        <f t="shared" si="5"/>
        <v>0</v>
      </c>
      <c r="AC64" s="10">
        <f t="shared" si="6"/>
        <v>4.7897144303832114E-5</v>
      </c>
      <c r="AD64" s="10">
        <f t="shared" si="7"/>
        <v>8.4481333941763379E-4</v>
      </c>
      <c r="AE64" s="10">
        <f t="shared" si="8"/>
        <v>4.5135691303705219E-3</v>
      </c>
      <c r="AF64" s="10">
        <f t="shared" si="10"/>
        <v>6.2303170867583028E-3</v>
      </c>
    </row>
    <row r="65" spans="1:32" x14ac:dyDescent="0.3">
      <c r="A65" t="s">
        <v>85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92</v>
      </c>
      <c r="J65" s="9">
        <v>307</v>
      </c>
      <c r="K65" s="9">
        <v>399</v>
      </c>
      <c r="L65" s="74">
        <f t="shared" si="9"/>
        <v>1.1118634999456609E-4</v>
      </c>
      <c r="M65" s="9">
        <f>VLOOKUP([1]CensusPivot!A65,[1]CensusPivot!A64:J533,2,FALSE)</f>
        <v>628543</v>
      </c>
      <c r="N65" s="9">
        <f>VLOOKUP([1]CensusPivot!B65,[1]CensusPivot!B64:K533,2,FALSE)</f>
        <v>494762</v>
      </c>
      <c r="O65" s="9">
        <f>VLOOKUP([1]CensusPivot!C65,[1]CensusPivot!C64:L533,2,FALSE)</f>
        <v>438606</v>
      </c>
      <c r="P65" s="9">
        <f>VLOOKUP([1]CensusPivot!D65,[1]CensusPivot!D64:M533,2,FALSE)</f>
        <v>439967</v>
      </c>
      <c r="Q65" s="9">
        <f>VLOOKUP([1]CensusPivot!E65,[1]CensusPivot!E64:N533,2,FALSE)</f>
        <v>546336</v>
      </c>
      <c r="R65" s="9">
        <f>VLOOKUP([1]CensusPivot!F65,[1]CensusPivot!F64:O533,2,FALSE)</f>
        <v>488883</v>
      </c>
      <c r="S65" s="9">
        <v>303526</v>
      </c>
      <c r="T65" s="9">
        <v>162788</v>
      </c>
      <c r="U65" s="9">
        <v>87325</v>
      </c>
      <c r="V65" s="9">
        <v>3588570</v>
      </c>
      <c r="W65" s="10">
        <f t="shared" si="0"/>
        <v>0</v>
      </c>
      <c r="X65" s="10">
        <f t="shared" si="1"/>
        <v>0</v>
      </c>
      <c r="Y65" s="10">
        <f t="shared" si="2"/>
        <v>0</v>
      </c>
      <c r="Z65" s="10">
        <f t="shared" si="3"/>
        <v>0</v>
      </c>
      <c r="AA65" s="10">
        <f t="shared" si="4"/>
        <v>0</v>
      </c>
      <c r="AB65" s="10">
        <f t="shared" si="5"/>
        <v>0</v>
      </c>
      <c r="AC65" s="10">
        <f t="shared" si="6"/>
        <v>0</v>
      </c>
      <c r="AD65" s="10">
        <f t="shared" si="7"/>
        <v>5.6515222252254463E-4</v>
      </c>
      <c r="AE65" s="10">
        <f t="shared" si="8"/>
        <v>3.5156026338391067E-3</v>
      </c>
      <c r="AF65" s="10">
        <f t="shared" si="10"/>
        <v>4.5691382765531063E-3</v>
      </c>
    </row>
    <row r="66" spans="1:32" x14ac:dyDescent="0.3">
      <c r="A66" t="s">
        <v>86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10</v>
      </c>
      <c r="H66" s="9">
        <v>33</v>
      </c>
      <c r="I66" s="9">
        <v>105</v>
      </c>
      <c r="J66" s="9">
        <v>389</v>
      </c>
      <c r="K66" s="9">
        <v>537</v>
      </c>
      <c r="L66" s="74">
        <f t="shared" si="9"/>
        <v>1.493958232600116E-4</v>
      </c>
      <c r="M66" s="9">
        <f>VLOOKUP([1]CensusPivot!A66,[1]CensusPivot!A65:J534,2,FALSE)</f>
        <v>618555</v>
      </c>
      <c r="N66" s="9">
        <f>VLOOKUP([1]CensusPivot!B66,[1]CensusPivot!B65:K534,2,FALSE)</f>
        <v>495626</v>
      </c>
      <c r="O66" s="9">
        <f>VLOOKUP([1]CensusPivot!C66,[1]CensusPivot!C65:L534,2,FALSE)</f>
        <v>439239</v>
      </c>
      <c r="P66" s="9">
        <f>VLOOKUP([1]CensusPivot!D66,[1]CensusPivot!D65:M534,2,FALSE)</f>
        <v>433401</v>
      </c>
      <c r="Q66" s="9">
        <f>VLOOKUP([1]CensusPivot!E66,[1]CensusPivot!E65:N534,2,FALSE)</f>
        <v>535611</v>
      </c>
      <c r="R66" s="9">
        <f>VLOOKUP([1]CensusPivot!F66,[1]CensusPivot!F65:O534,2,FALSE)</f>
        <v>496289</v>
      </c>
      <c r="S66" s="9">
        <v>318515</v>
      </c>
      <c r="T66" s="9">
        <v>167133</v>
      </c>
      <c r="U66" s="9">
        <v>90109</v>
      </c>
      <c r="V66" s="9">
        <v>3594478</v>
      </c>
      <c r="W66" s="10">
        <f t="shared" si="0"/>
        <v>0</v>
      </c>
      <c r="X66" s="10">
        <f t="shared" si="1"/>
        <v>0</v>
      </c>
      <c r="Y66" s="10">
        <f t="shared" si="2"/>
        <v>0</v>
      </c>
      <c r="Z66" s="10">
        <f t="shared" si="3"/>
        <v>0</v>
      </c>
      <c r="AA66" s="10">
        <f t="shared" si="4"/>
        <v>0</v>
      </c>
      <c r="AB66" s="10">
        <f t="shared" si="5"/>
        <v>2.0149549959801647E-5</v>
      </c>
      <c r="AC66" s="10">
        <f t="shared" si="6"/>
        <v>1.0360579564541702E-4</v>
      </c>
      <c r="AD66" s="10">
        <f t="shared" si="7"/>
        <v>6.2824217838487913E-4</v>
      </c>
      <c r="AE66" s="10">
        <f t="shared" si="8"/>
        <v>4.3169938629881591E-3</v>
      </c>
      <c r="AF66" s="10">
        <f t="shared" si="10"/>
        <v>5.9594491116314683E-3</v>
      </c>
    </row>
    <row r="67" spans="1:32" x14ac:dyDescent="0.3">
      <c r="A67" t="s">
        <v>87</v>
      </c>
      <c r="B67" s="9">
        <v>0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74">
        <f t="shared" si="9"/>
        <v>0</v>
      </c>
      <c r="M67" s="9">
        <f>VLOOKUP([1]CensusPivot!A67,[1]CensusPivot!A66:J535,2,FALSE)</f>
        <v>169437</v>
      </c>
      <c r="N67" s="9">
        <f>VLOOKUP([1]CensusPivot!B67,[1]CensusPivot!B66:K535,2,FALSE)</f>
        <v>117964</v>
      </c>
      <c r="O67" s="9">
        <f>VLOOKUP([1]CensusPivot!C67,[1]CensusPivot!C66:L535,2,FALSE)</f>
        <v>112326</v>
      </c>
      <c r="P67" s="9">
        <f>VLOOKUP([1]CensusPivot!D67,[1]CensusPivot!D66:M535,2,FALSE)</f>
        <v>121307</v>
      </c>
      <c r="Q67" s="9">
        <f>VLOOKUP([1]CensusPivot!E67,[1]CensusPivot!E66:N535,2,FALSE)</f>
        <v>125074</v>
      </c>
      <c r="R67" s="9">
        <f>VLOOKUP([1]CensusPivot!F67,[1]CensusPivot!F66:O535,2,FALSE)</f>
        <v>99141</v>
      </c>
      <c r="S67" s="9">
        <v>63094</v>
      </c>
      <c r="T67" s="9">
        <v>40564</v>
      </c>
      <c r="U67" s="9">
        <v>15491</v>
      </c>
      <c r="V67" s="9">
        <v>863832</v>
      </c>
      <c r="W67" s="10">
        <f t="shared" si="0"/>
        <v>0</v>
      </c>
      <c r="X67" s="10">
        <f t="shared" si="1"/>
        <v>0</v>
      </c>
      <c r="Y67" s="10">
        <f t="shared" si="2"/>
        <v>0</v>
      </c>
      <c r="Z67" s="10">
        <f t="shared" si="3"/>
        <v>0</v>
      </c>
      <c r="AA67" s="10">
        <f t="shared" si="4"/>
        <v>0</v>
      </c>
      <c r="AB67" s="10">
        <f t="shared" si="5"/>
        <v>0</v>
      </c>
      <c r="AC67" s="10">
        <f t="shared" si="6"/>
        <v>0</v>
      </c>
      <c r="AD67" s="10">
        <f t="shared" si="7"/>
        <v>0</v>
      </c>
      <c r="AE67" s="10">
        <f t="shared" si="8"/>
        <v>0</v>
      </c>
      <c r="AF67" s="10">
        <f t="shared" si="10"/>
        <v>0</v>
      </c>
    </row>
    <row r="68" spans="1:32" x14ac:dyDescent="0.3">
      <c r="A68" t="s">
        <v>88</v>
      </c>
      <c r="B68" s="9">
        <v>0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10</v>
      </c>
      <c r="K68" s="9">
        <v>10</v>
      </c>
      <c r="L68" s="74">
        <f t="shared" ref="L68:L131" si="11">K68/V68</f>
        <v>1.1347157196707509E-5</v>
      </c>
      <c r="M68" s="9">
        <f>VLOOKUP([1]CensusPivot!A68,[1]CensusPivot!A67:J536,2,FALSE)</f>
        <v>168398</v>
      </c>
      <c r="N68" s="9">
        <f>VLOOKUP([1]CensusPivot!B68,[1]CensusPivot!B67:K536,2,FALSE)</f>
        <v>125221</v>
      </c>
      <c r="O68" s="9">
        <f>VLOOKUP([1]CensusPivot!C68,[1]CensusPivot!C67:L536,2,FALSE)</f>
        <v>109915</v>
      </c>
      <c r="P68" s="9">
        <f>VLOOKUP([1]CensusPivot!D68,[1]CensusPivot!D67:M536,2,FALSE)</f>
        <v>120411</v>
      </c>
      <c r="Q68" s="9">
        <f>VLOOKUP([1]CensusPivot!E68,[1]CensusPivot!E67:N536,2,FALSE)</f>
        <v>130203</v>
      </c>
      <c r="R68" s="9">
        <f>VLOOKUP([1]CensusPivot!F68,[1]CensusPivot!F67:O536,2,FALSE)</f>
        <v>104766</v>
      </c>
      <c r="S68" s="9">
        <v>67708</v>
      </c>
      <c r="T68" s="9">
        <v>39449</v>
      </c>
      <c r="U68" s="9">
        <v>15623</v>
      </c>
      <c r="V68" s="9">
        <v>881278</v>
      </c>
      <c r="W68" s="10">
        <f t="shared" ref="W68:W131" si="12">B68/M68</f>
        <v>0</v>
      </c>
      <c r="X68" s="10">
        <f t="shared" ref="X68:X131" si="13">C68/N68</f>
        <v>0</v>
      </c>
      <c r="Y68" s="10">
        <f t="shared" ref="Y68:Y131" si="14">D68/O68</f>
        <v>0</v>
      </c>
      <c r="Z68" s="10">
        <f t="shared" ref="Z68:Z131" si="15">E68/P68</f>
        <v>0</v>
      </c>
      <c r="AA68" s="10">
        <f t="shared" ref="AA68:AA131" si="16">F68/Q68</f>
        <v>0</v>
      </c>
      <c r="AB68" s="10">
        <f t="shared" ref="AB68:AB131" si="17">G68/R68</f>
        <v>0</v>
      </c>
      <c r="AC68" s="10">
        <f t="shared" ref="AC68:AC131" si="18">H68/S68</f>
        <v>0</v>
      </c>
      <c r="AD68" s="10">
        <f t="shared" ref="AD68:AD131" si="19">I68/T68</f>
        <v>0</v>
      </c>
      <c r="AE68" s="10">
        <f t="shared" ref="AE68:AE131" si="20">J68/U68</f>
        <v>6.4008193048710233E-4</v>
      </c>
      <c r="AF68" s="10">
        <f t="shared" ref="AF68:AF131" si="21">K68/U68</f>
        <v>6.4008193048710233E-4</v>
      </c>
    </row>
    <row r="69" spans="1:32" x14ac:dyDescent="0.3">
      <c r="A69" t="s">
        <v>89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74">
        <f t="shared" si="11"/>
        <v>0</v>
      </c>
      <c r="M69" s="9">
        <f>VLOOKUP([1]CensusPivot!A69,[1]CensusPivot!A68:J537,2,FALSE)</f>
        <v>168093</v>
      </c>
      <c r="N69" s="9">
        <f>VLOOKUP([1]CensusPivot!B69,[1]CensusPivot!B68:K537,2,FALSE)</f>
        <v>126169</v>
      </c>
      <c r="O69" s="9">
        <f>VLOOKUP([1]CensusPivot!C69,[1]CensusPivot!C68:L537,2,FALSE)</f>
        <v>110709</v>
      </c>
      <c r="P69" s="9">
        <f>VLOOKUP([1]CensusPivot!D69,[1]CensusPivot!D68:M537,2,FALSE)</f>
        <v>117918</v>
      </c>
      <c r="Q69" s="9">
        <f>VLOOKUP([1]CensusPivot!E69,[1]CensusPivot!E68:N537,2,FALSE)</f>
        <v>131753</v>
      </c>
      <c r="R69" s="9">
        <f>VLOOKUP([1]CensusPivot!F69,[1]CensusPivot!F68:O537,2,FALSE)</f>
        <v>108786</v>
      </c>
      <c r="S69" s="9">
        <v>70359</v>
      </c>
      <c r="T69" s="9">
        <v>40073</v>
      </c>
      <c r="U69" s="9">
        <v>16151</v>
      </c>
      <c r="V69" s="9">
        <v>890856</v>
      </c>
      <c r="W69" s="10">
        <f t="shared" si="12"/>
        <v>0</v>
      </c>
      <c r="X69" s="10">
        <f t="shared" si="13"/>
        <v>0</v>
      </c>
      <c r="Y69" s="10">
        <f t="shared" si="14"/>
        <v>0</v>
      </c>
      <c r="Z69" s="10">
        <f t="shared" si="15"/>
        <v>0</v>
      </c>
      <c r="AA69" s="10">
        <f t="shared" si="16"/>
        <v>0</v>
      </c>
      <c r="AB69" s="10">
        <f t="shared" si="17"/>
        <v>0</v>
      </c>
      <c r="AC69" s="10">
        <f t="shared" si="18"/>
        <v>0</v>
      </c>
      <c r="AD69" s="10">
        <f t="shared" si="19"/>
        <v>0</v>
      </c>
      <c r="AE69" s="10">
        <f t="shared" si="20"/>
        <v>0</v>
      </c>
      <c r="AF69" s="10">
        <f t="shared" si="21"/>
        <v>0</v>
      </c>
    </row>
    <row r="70" spans="1:32" x14ac:dyDescent="0.3">
      <c r="A70" t="s">
        <v>90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21</v>
      </c>
      <c r="K70" s="9">
        <v>21</v>
      </c>
      <c r="L70" s="74">
        <f t="shared" si="11"/>
        <v>2.3329937531314887E-5</v>
      </c>
      <c r="M70" s="9">
        <f>VLOOKUP([1]CensusPivot!A70,[1]CensusPivot!A69:J538,2,FALSE)</f>
        <v>169639</v>
      </c>
      <c r="N70" s="9">
        <f>VLOOKUP([1]CensusPivot!B70,[1]CensusPivot!B69:K538,2,FALSE)</f>
        <v>127042</v>
      </c>
      <c r="O70" s="9">
        <f>VLOOKUP([1]CensusPivot!C70,[1]CensusPivot!C69:L538,2,FALSE)</f>
        <v>111980</v>
      </c>
      <c r="P70" s="9">
        <f>VLOOKUP([1]CensusPivot!D70,[1]CensusPivot!D69:M538,2,FALSE)</f>
        <v>115867</v>
      </c>
      <c r="Q70" s="9">
        <f>VLOOKUP([1]CensusPivot!E70,[1]CensusPivot!E69:N538,2,FALSE)</f>
        <v>132334</v>
      </c>
      <c r="R70" s="9">
        <f>VLOOKUP([1]CensusPivot!F70,[1]CensusPivot!F69:O538,2,FALSE)</f>
        <v>111943</v>
      </c>
      <c r="S70" s="9">
        <v>73351</v>
      </c>
      <c r="T70" s="9">
        <v>41219</v>
      </c>
      <c r="U70" s="9">
        <v>16163</v>
      </c>
      <c r="V70" s="9">
        <v>900131</v>
      </c>
      <c r="W70" s="10">
        <f t="shared" si="12"/>
        <v>0</v>
      </c>
      <c r="X70" s="10">
        <f t="shared" si="13"/>
        <v>0</v>
      </c>
      <c r="Y70" s="10">
        <f t="shared" si="14"/>
        <v>0</v>
      </c>
      <c r="Z70" s="10">
        <f t="shared" si="15"/>
        <v>0</v>
      </c>
      <c r="AA70" s="10">
        <f t="shared" si="16"/>
        <v>0</v>
      </c>
      <c r="AB70" s="10">
        <f t="shared" si="17"/>
        <v>0</v>
      </c>
      <c r="AC70" s="10">
        <f t="shared" si="18"/>
        <v>0</v>
      </c>
      <c r="AD70" s="10">
        <f t="shared" si="19"/>
        <v>0</v>
      </c>
      <c r="AE70" s="10">
        <f t="shared" si="20"/>
        <v>1.2992637505413599E-3</v>
      </c>
      <c r="AF70" s="10">
        <f t="shared" si="21"/>
        <v>1.2992637505413599E-3</v>
      </c>
    </row>
    <row r="71" spans="1:32" x14ac:dyDescent="0.3">
      <c r="A71" t="s">
        <v>91</v>
      </c>
      <c r="B71" s="9">
        <v>0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10</v>
      </c>
      <c r="K71" s="9">
        <v>10</v>
      </c>
      <c r="L71" s="74">
        <f t="shared" si="11"/>
        <v>1.1007808939661796E-5</v>
      </c>
      <c r="M71" s="9">
        <f>VLOOKUP([1]CensusPivot!A71,[1]CensusPivot!A70:J539,2,FALSE)</f>
        <v>169959</v>
      </c>
      <c r="N71" s="9">
        <f>VLOOKUP([1]CensusPivot!B71,[1]CensusPivot!B70:K539,2,FALSE)</f>
        <v>127261</v>
      </c>
      <c r="O71" s="9">
        <f>VLOOKUP([1]CensusPivot!C71,[1]CensusPivot!C70:L539,2,FALSE)</f>
        <v>114392</v>
      </c>
      <c r="P71" s="9">
        <f>VLOOKUP([1]CensusPivot!D71,[1]CensusPivot!D70:M539,2,FALSE)</f>
        <v>113779</v>
      </c>
      <c r="Q71" s="9">
        <f>VLOOKUP([1]CensusPivot!E71,[1]CensusPivot!E70:N539,2,FALSE)</f>
        <v>132611</v>
      </c>
      <c r="R71" s="9">
        <f>VLOOKUP([1]CensusPivot!F71,[1]CensusPivot!F70:O539,2,FALSE)</f>
        <v>115011</v>
      </c>
      <c r="S71" s="9">
        <v>77609</v>
      </c>
      <c r="T71" s="9">
        <v>41070</v>
      </c>
      <c r="U71" s="9">
        <v>16718</v>
      </c>
      <c r="V71" s="9">
        <v>908446</v>
      </c>
      <c r="W71" s="10">
        <f t="shared" si="12"/>
        <v>0</v>
      </c>
      <c r="X71" s="10">
        <f t="shared" si="13"/>
        <v>0</v>
      </c>
      <c r="Y71" s="10">
        <f t="shared" si="14"/>
        <v>0</v>
      </c>
      <c r="Z71" s="10">
        <f t="shared" si="15"/>
        <v>0</v>
      </c>
      <c r="AA71" s="10">
        <f t="shared" si="16"/>
        <v>0</v>
      </c>
      <c r="AB71" s="10">
        <f t="shared" si="17"/>
        <v>0</v>
      </c>
      <c r="AC71" s="10">
        <f t="shared" si="18"/>
        <v>0</v>
      </c>
      <c r="AD71" s="10">
        <f t="shared" si="19"/>
        <v>0</v>
      </c>
      <c r="AE71" s="10">
        <f t="shared" si="20"/>
        <v>5.9815767436296205E-4</v>
      </c>
      <c r="AF71" s="10">
        <f t="shared" si="21"/>
        <v>5.9815767436296205E-4</v>
      </c>
    </row>
    <row r="72" spans="1:32" x14ac:dyDescent="0.3">
      <c r="A72" t="s">
        <v>92</v>
      </c>
      <c r="B72" s="9">
        <v>0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11</v>
      </c>
      <c r="J72" s="9">
        <v>20</v>
      </c>
      <c r="K72" s="9">
        <v>31</v>
      </c>
      <c r="L72" s="74">
        <f t="shared" si="11"/>
        <v>3.3803676967701129E-5</v>
      </c>
      <c r="M72" s="9">
        <f>VLOOKUP([1]CensusPivot!A72,[1]CensusPivot!A71:J540,2,FALSE)</f>
        <v>170130</v>
      </c>
      <c r="N72" s="9">
        <f>VLOOKUP([1]CensusPivot!B72,[1]CensusPivot!B71:K540,2,FALSE)</f>
        <v>126039</v>
      </c>
      <c r="O72" s="9">
        <f>VLOOKUP([1]CensusPivot!C72,[1]CensusPivot!C71:L540,2,FALSE)</f>
        <v>117064</v>
      </c>
      <c r="P72" s="9">
        <f>VLOOKUP([1]CensusPivot!D72,[1]CensusPivot!D71:M540,2,FALSE)</f>
        <v>112275</v>
      </c>
      <c r="Q72" s="9">
        <f>VLOOKUP([1]CensusPivot!E72,[1]CensusPivot!E71:N540,2,FALSE)</f>
        <v>132013</v>
      </c>
      <c r="R72" s="9">
        <f>VLOOKUP([1]CensusPivot!F72,[1]CensusPivot!F71:O540,2,FALSE)</f>
        <v>118518</v>
      </c>
      <c r="S72" s="9">
        <v>81245</v>
      </c>
      <c r="T72" s="9">
        <v>42241</v>
      </c>
      <c r="U72" s="9">
        <v>17598</v>
      </c>
      <c r="V72" s="9">
        <v>917060</v>
      </c>
      <c r="W72" s="10">
        <f t="shared" si="12"/>
        <v>0</v>
      </c>
      <c r="X72" s="10">
        <f t="shared" si="13"/>
        <v>0</v>
      </c>
      <c r="Y72" s="10">
        <f t="shared" si="14"/>
        <v>0</v>
      </c>
      <c r="Z72" s="10">
        <f t="shared" si="15"/>
        <v>0</v>
      </c>
      <c r="AA72" s="10">
        <f t="shared" si="16"/>
        <v>0</v>
      </c>
      <c r="AB72" s="10">
        <f t="shared" si="17"/>
        <v>0</v>
      </c>
      <c r="AC72" s="10">
        <f t="shared" si="18"/>
        <v>0</v>
      </c>
      <c r="AD72" s="10">
        <f t="shared" si="19"/>
        <v>2.6041050164532091E-4</v>
      </c>
      <c r="AE72" s="10">
        <f t="shared" si="20"/>
        <v>1.1364927832708263E-3</v>
      </c>
      <c r="AF72" s="10">
        <f t="shared" si="21"/>
        <v>1.7615638140697806E-3</v>
      </c>
    </row>
    <row r="73" spans="1:32" x14ac:dyDescent="0.3">
      <c r="A73" t="s">
        <v>93</v>
      </c>
      <c r="B73" s="9">
        <v>0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10</v>
      </c>
      <c r="I73" s="9">
        <v>0</v>
      </c>
      <c r="J73" s="9">
        <v>42</v>
      </c>
      <c r="K73" s="9">
        <v>52</v>
      </c>
      <c r="L73" s="74">
        <f t="shared" si="11"/>
        <v>5.612798908526489E-5</v>
      </c>
      <c r="M73" s="9">
        <f>VLOOKUP([1]CensusPivot!A73,[1]CensusPivot!A72:J541,2,FALSE)</f>
        <v>169281</v>
      </c>
      <c r="N73" s="9">
        <f>VLOOKUP([1]CensusPivot!B73,[1]CensusPivot!B72:K541,2,FALSE)</f>
        <v>125758</v>
      </c>
      <c r="O73" s="9">
        <f>VLOOKUP([1]CensusPivot!C73,[1]CensusPivot!C72:L541,2,FALSE)</f>
        <v>120034</v>
      </c>
      <c r="P73" s="9">
        <f>VLOOKUP([1]CensusPivot!D73,[1]CensusPivot!D72:M541,2,FALSE)</f>
        <v>111329</v>
      </c>
      <c r="Q73" s="9">
        <f>VLOOKUP([1]CensusPivot!E73,[1]CensusPivot!E72:N541,2,FALSE)</f>
        <v>131079</v>
      </c>
      <c r="R73" s="9">
        <f>VLOOKUP([1]CensusPivot!F73,[1]CensusPivot!F72:O541,2,FALSE)</f>
        <v>121254</v>
      </c>
      <c r="S73" s="9">
        <v>85954</v>
      </c>
      <c r="T73" s="9">
        <v>43807</v>
      </c>
      <c r="U73" s="9">
        <v>17789</v>
      </c>
      <c r="V73" s="9">
        <v>926454</v>
      </c>
      <c r="W73" s="10">
        <f t="shared" si="12"/>
        <v>0</v>
      </c>
      <c r="X73" s="10">
        <f t="shared" si="13"/>
        <v>0</v>
      </c>
      <c r="Y73" s="10">
        <f t="shared" si="14"/>
        <v>0</v>
      </c>
      <c r="Z73" s="10">
        <f t="shared" si="15"/>
        <v>0</v>
      </c>
      <c r="AA73" s="10">
        <f t="shared" si="16"/>
        <v>0</v>
      </c>
      <c r="AB73" s="10">
        <f t="shared" si="17"/>
        <v>0</v>
      </c>
      <c r="AC73" s="10">
        <f t="shared" si="18"/>
        <v>1.1634129883426018E-4</v>
      </c>
      <c r="AD73" s="10">
        <f t="shared" si="19"/>
        <v>0</v>
      </c>
      <c r="AE73" s="10">
        <f t="shared" si="20"/>
        <v>2.3610096126819944E-3</v>
      </c>
      <c r="AF73" s="10">
        <f t="shared" si="21"/>
        <v>2.9231547585586598E-3</v>
      </c>
    </row>
    <row r="74" spans="1:32" x14ac:dyDescent="0.3">
      <c r="A74" t="s">
        <v>94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74">
        <f t="shared" si="11"/>
        <v>0</v>
      </c>
      <c r="M74" s="9">
        <f>VLOOKUP([1]CensusPivot!A74,[1]CensusPivot!A73:J542,2,FALSE)</f>
        <v>170199</v>
      </c>
      <c r="N74" s="9">
        <f>VLOOKUP([1]CensusPivot!B74,[1]CensusPivot!B73:K542,2,FALSE)</f>
        <v>124332</v>
      </c>
      <c r="O74" s="9">
        <f>VLOOKUP([1]CensusPivot!C74,[1]CensusPivot!C73:L542,2,FALSE)</f>
        <v>122263</v>
      </c>
      <c r="P74" s="9">
        <f>VLOOKUP([1]CensusPivot!D74,[1]CensusPivot!D73:M542,2,FALSE)</f>
        <v>110396</v>
      </c>
      <c r="Q74" s="9">
        <f>VLOOKUP([1]CensusPivot!E74,[1]CensusPivot!E73:N542,2,FALSE)</f>
        <v>129753</v>
      </c>
      <c r="R74" s="9">
        <f>VLOOKUP([1]CensusPivot!F74,[1]CensusPivot!F73:O542,2,FALSE)</f>
        <v>124606</v>
      </c>
      <c r="S74" s="9">
        <v>90857</v>
      </c>
      <c r="T74" s="9">
        <v>44843</v>
      </c>
      <c r="U74" s="9">
        <v>17961</v>
      </c>
      <c r="V74" s="9">
        <v>934695</v>
      </c>
      <c r="W74" s="10">
        <f t="shared" si="12"/>
        <v>0</v>
      </c>
      <c r="X74" s="10">
        <f t="shared" si="13"/>
        <v>0</v>
      </c>
      <c r="Y74" s="10">
        <f t="shared" si="14"/>
        <v>0</v>
      </c>
      <c r="Z74" s="10">
        <f t="shared" si="15"/>
        <v>0</v>
      </c>
      <c r="AA74" s="10">
        <f t="shared" si="16"/>
        <v>0</v>
      </c>
      <c r="AB74" s="10">
        <f t="shared" si="17"/>
        <v>0</v>
      </c>
      <c r="AC74" s="10">
        <f t="shared" si="18"/>
        <v>0</v>
      </c>
      <c r="AD74" s="10">
        <f t="shared" si="19"/>
        <v>0</v>
      </c>
      <c r="AE74" s="10">
        <f t="shared" si="20"/>
        <v>0</v>
      </c>
      <c r="AF74" s="10">
        <f t="shared" si="21"/>
        <v>0</v>
      </c>
    </row>
    <row r="75" spans="1:32" x14ac:dyDescent="0.3">
      <c r="A75" t="s">
        <v>95</v>
      </c>
      <c r="B75" s="9">
        <v>0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10</v>
      </c>
      <c r="J75" s="9">
        <v>0</v>
      </c>
      <c r="K75" s="9">
        <v>10</v>
      </c>
      <c r="L75" s="74">
        <f t="shared" si="11"/>
        <v>1.0596228590320133E-5</v>
      </c>
      <c r="M75" s="9">
        <f>VLOOKUP([1]CensusPivot!A75,[1]CensusPivot!A74:J543,2,FALSE)</f>
        <v>169306</v>
      </c>
      <c r="N75" s="9">
        <f>VLOOKUP([1]CensusPivot!B75,[1]CensusPivot!B74:K543,2,FALSE)</f>
        <v>122886</v>
      </c>
      <c r="O75" s="9">
        <f>VLOOKUP([1]CensusPivot!C75,[1]CensusPivot!C74:L543,2,FALSE)</f>
        <v>125241</v>
      </c>
      <c r="P75" s="9">
        <f>VLOOKUP([1]CensusPivot!D75,[1]CensusPivot!D74:M543,2,FALSE)</f>
        <v>110313</v>
      </c>
      <c r="Q75" s="9">
        <f>VLOOKUP([1]CensusPivot!E75,[1]CensusPivot!E74:N543,2,FALSE)</f>
        <v>128392</v>
      </c>
      <c r="R75" s="9">
        <f>VLOOKUP([1]CensusPivot!F75,[1]CensusPivot!F74:O543,2,FALSE)</f>
        <v>127029</v>
      </c>
      <c r="S75" s="9">
        <v>95605</v>
      </c>
      <c r="T75" s="9">
        <v>46641</v>
      </c>
      <c r="U75" s="9">
        <v>18319</v>
      </c>
      <c r="V75" s="9">
        <v>943732</v>
      </c>
      <c r="W75" s="10">
        <f t="shared" si="12"/>
        <v>0</v>
      </c>
      <c r="X75" s="10">
        <f t="shared" si="13"/>
        <v>0</v>
      </c>
      <c r="Y75" s="10">
        <f t="shared" si="14"/>
        <v>0</v>
      </c>
      <c r="Z75" s="10">
        <f t="shared" si="15"/>
        <v>0</v>
      </c>
      <c r="AA75" s="10">
        <f t="shared" si="16"/>
        <v>0</v>
      </c>
      <c r="AB75" s="10">
        <f t="shared" si="17"/>
        <v>0</v>
      </c>
      <c r="AC75" s="10">
        <f t="shared" si="18"/>
        <v>0</v>
      </c>
      <c r="AD75" s="10">
        <f t="shared" si="19"/>
        <v>2.144036362856714E-4</v>
      </c>
      <c r="AE75" s="10">
        <f t="shared" si="20"/>
        <v>0</v>
      </c>
      <c r="AF75" s="10">
        <f t="shared" si="21"/>
        <v>5.4588132539985811E-4</v>
      </c>
    </row>
    <row r="76" spans="1:32" x14ac:dyDescent="0.3">
      <c r="A76" t="s">
        <v>96</v>
      </c>
      <c r="B76" s="9">
        <v>0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74">
        <f t="shared" si="11"/>
        <v>0</v>
      </c>
      <c r="M76" s="9">
        <f>VLOOKUP([1]CensusPivot!A76,[1]CensusPivot!A75:J544,2,FALSE)</f>
        <v>95326</v>
      </c>
      <c r="N76" s="9">
        <f>VLOOKUP([1]CensusPivot!B76,[1]CensusPivot!B75:K544,2,FALSE)</f>
        <v>89442</v>
      </c>
      <c r="O76" s="9">
        <f>VLOOKUP([1]CensusPivot!C76,[1]CensusPivot!C75:L544,2,FALSE)</f>
        <v>105918</v>
      </c>
      <c r="P76" s="9">
        <f>VLOOKUP([1]CensusPivot!D76,[1]CensusPivot!D75:M544,2,FALSE)</f>
        <v>86500</v>
      </c>
      <c r="Q76" s="9">
        <f>VLOOKUP([1]CensusPivot!E76,[1]CensusPivot!E75:N544,2,FALSE)</f>
        <v>78261</v>
      </c>
      <c r="R76" s="9">
        <f>VLOOKUP([1]CensusPivot!F76,[1]CensusPivot!F75:O544,2,FALSE)</f>
        <v>64139</v>
      </c>
      <c r="S76" s="9">
        <v>36483</v>
      </c>
      <c r="T76" s="9">
        <v>23538</v>
      </c>
      <c r="U76" s="9">
        <v>10003</v>
      </c>
      <c r="V76" s="9">
        <v>588433</v>
      </c>
      <c r="W76" s="10">
        <f t="shared" si="12"/>
        <v>0</v>
      </c>
      <c r="X76" s="10">
        <f t="shared" si="13"/>
        <v>0</v>
      </c>
      <c r="Y76" s="10">
        <f t="shared" si="14"/>
        <v>0</v>
      </c>
      <c r="Z76" s="10">
        <f t="shared" si="15"/>
        <v>0</v>
      </c>
      <c r="AA76" s="10">
        <f t="shared" si="16"/>
        <v>0</v>
      </c>
      <c r="AB76" s="10">
        <f t="shared" si="17"/>
        <v>0</v>
      </c>
      <c r="AC76" s="10">
        <f t="shared" si="18"/>
        <v>0</v>
      </c>
      <c r="AD76" s="10">
        <f t="shared" si="19"/>
        <v>0</v>
      </c>
      <c r="AE76" s="10">
        <f t="shared" si="20"/>
        <v>0</v>
      </c>
      <c r="AF76" s="10">
        <f t="shared" si="21"/>
        <v>0</v>
      </c>
    </row>
    <row r="77" spans="1:32" x14ac:dyDescent="0.3">
      <c r="A77" t="s">
        <v>97</v>
      </c>
      <c r="B77" s="9">
        <v>0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74">
        <f t="shared" si="11"/>
        <v>0</v>
      </c>
      <c r="M77" s="9">
        <f>VLOOKUP([1]CensusPivot!A77,[1]CensusPivot!A76:J545,2,FALSE)</f>
        <v>85322</v>
      </c>
      <c r="N77" s="9">
        <f>VLOOKUP([1]CensusPivot!B77,[1]CensusPivot!B76:K545,2,FALSE)</f>
        <v>99932</v>
      </c>
      <c r="O77" s="9">
        <f>VLOOKUP([1]CensusPivot!C77,[1]CensusPivot!C76:L545,2,FALSE)</f>
        <v>113958</v>
      </c>
      <c r="P77" s="9">
        <f>VLOOKUP([1]CensusPivot!D77,[1]CensusPivot!D76:M545,2,FALSE)</f>
        <v>81816</v>
      </c>
      <c r="Q77" s="9">
        <f>VLOOKUP([1]CensusPivot!E77,[1]CensusPivot!E76:N545,2,FALSE)</f>
        <v>75387</v>
      </c>
      <c r="R77" s="9">
        <f>VLOOKUP([1]CensusPivot!F77,[1]CensusPivot!F76:O545,2,FALSE)</f>
        <v>61946</v>
      </c>
      <c r="S77" s="9">
        <v>35648</v>
      </c>
      <c r="T77" s="9">
        <v>22207</v>
      </c>
      <c r="U77" s="9">
        <v>9350</v>
      </c>
      <c r="V77" s="9">
        <v>584400</v>
      </c>
      <c r="W77" s="10">
        <f t="shared" si="12"/>
        <v>0</v>
      </c>
      <c r="X77" s="10">
        <f t="shared" si="13"/>
        <v>0</v>
      </c>
      <c r="Y77" s="10">
        <f t="shared" si="14"/>
        <v>0</v>
      </c>
      <c r="Z77" s="10">
        <f t="shared" si="15"/>
        <v>0</v>
      </c>
      <c r="AA77" s="10">
        <f t="shared" si="16"/>
        <v>0</v>
      </c>
      <c r="AB77" s="10">
        <f t="shared" si="17"/>
        <v>0</v>
      </c>
      <c r="AC77" s="10">
        <f t="shared" si="18"/>
        <v>0</v>
      </c>
      <c r="AD77" s="10">
        <f t="shared" si="19"/>
        <v>0</v>
      </c>
      <c r="AE77" s="10">
        <f t="shared" si="20"/>
        <v>0</v>
      </c>
      <c r="AF77" s="10">
        <f t="shared" si="21"/>
        <v>0</v>
      </c>
    </row>
    <row r="78" spans="1:32" x14ac:dyDescent="0.3">
      <c r="A78" t="s">
        <v>98</v>
      </c>
      <c r="B78" s="9">
        <v>0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74">
        <f t="shared" si="11"/>
        <v>0</v>
      </c>
      <c r="M78" s="9">
        <f>VLOOKUP([1]CensusPivot!A78,[1]CensusPivot!A77:J546,2,FALSE)</f>
        <v>85529</v>
      </c>
      <c r="N78" s="9">
        <f>VLOOKUP([1]CensusPivot!B78,[1]CensusPivot!B77:K546,2,FALSE)</f>
        <v>100973</v>
      </c>
      <c r="O78" s="9">
        <f>VLOOKUP([1]CensusPivot!C78,[1]CensusPivot!C77:L546,2,FALSE)</f>
        <v>119385</v>
      </c>
      <c r="P78" s="9">
        <f>VLOOKUP([1]CensusPivot!D78,[1]CensusPivot!D77:M546,2,FALSE)</f>
        <v>81966</v>
      </c>
      <c r="Q78" s="9">
        <f>VLOOKUP([1]CensusPivot!E78,[1]CensusPivot!E77:N546,2,FALSE)</f>
        <v>75432</v>
      </c>
      <c r="R78" s="9">
        <f>VLOOKUP([1]CensusPivot!F78,[1]CensusPivot!F77:O546,2,FALSE)</f>
        <v>63553</v>
      </c>
      <c r="S78" s="9">
        <v>35637</v>
      </c>
      <c r="T78" s="9">
        <v>21382</v>
      </c>
      <c r="U78" s="9">
        <v>10097</v>
      </c>
      <c r="V78" s="9">
        <v>593955</v>
      </c>
      <c r="W78" s="10">
        <f t="shared" si="12"/>
        <v>0</v>
      </c>
      <c r="X78" s="10">
        <f t="shared" si="13"/>
        <v>0</v>
      </c>
      <c r="Y78" s="10">
        <f t="shared" si="14"/>
        <v>0</v>
      </c>
      <c r="Z78" s="10">
        <f t="shared" si="15"/>
        <v>0</v>
      </c>
      <c r="AA78" s="10">
        <f t="shared" si="16"/>
        <v>0</v>
      </c>
      <c r="AB78" s="10">
        <f t="shared" si="17"/>
        <v>0</v>
      </c>
      <c r="AC78" s="10">
        <f t="shared" si="18"/>
        <v>0</v>
      </c>
      <c r="AD78" s="10">
        <f t="shared" si="19"/>
        <v>0</v>
      </c>
      <c r="AE78" s="10">
        <f t="shared" si="20"/>
        <v>0</v>
      </c>
      <c r="AF78" s="10">
        <f t="shared" si="21"/>
        <v>0</v>
      </c>
    </row>
    <row r="79" spans="1:32" x14ac:dyDescent="0.3">
      <c r="A79" t="s">
        <v>99</v>
      </c>
      <c r="B79" s="9">
        <v>0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74">
        <f t="shared" si="11"/>
        <v>0</v>
      </c>
      <c r="M79" s="9">
        <f>VLOOKUP([1]CensusPivot!A79,[1]CensusPivot!A78:J547,2,FALSE)</f>
        <v>86623</v>
      </c>
      <c r="N79" s="9">
        <f>VLOOKUP([1]CensusPivot!B79,[1]CensusPivot!B78:K547,2,FALSE)</f>
        <v>101161</v>
      </c>
      <c r="O79" s="9">
        <f>VLOOKUP([1]CensusPivot!C79,[1]CensusPivot!C78:L547,2,FALSE)</f>
        <v>125393</v>
      </c>
      <c r="P79" s="9">
        <f>VLOOKUP([1]CensusPivot!D79,[1]CensusPivot!D78:M547,2,FALSE)</f>
        <v>82383</v>
      </c>
      <c r="Q79" s="9">
        <f>VLOOKUP([1]CensusPivot!E79,[1]CensusPivot!E78:N547,2,FALSE)</f>
        <v>75114</v>
      </c>
      <c r="R79" s="9">
        <f>VLOOKUP([1]CensusPivot!F79,[1]CensusPivot!F78:O547,2,FALSE)</f>
        <v>64817</v>
      </c>
      <c r="S79" s="9">
        <v>37557</v>
      </c>
      <c r="T79" s="9">
        <v>21807</v>
      </c>
      <c r="U79" s="9">
        <v>10298</v>
      </c>
      <c r="V79" s="9">
        <v>605759</v>
      </c>
      <c r="W79" s="10">
        <f t="shared" si="12"/>
        <v>0</v>
      </c>
      <c r="X79" s="10">
        <f t="shared" si="13"/>
        <v>0</v>
      </c>
      <c r="Y79" s="10">
        <f t="shared" si="14"/>
        <v>0</v>
      </c>
      <c r="Z79" s="10">
        <f t="shared" si="15"/>
        <v>0</v>
      </c>
      <c r="AA79" s="10">
        <f t="shared" si="16"/>
        <v>0</v>
      </c>
      <c r="AB79" s="10">
        <f t="shared" si="17"/>
        <v>0</v>
      </c>
      <c r="AC79" s="10">
        <f t="shared" si="18"/>
        <v>0</v>
      </c>
      <c r="AD79" s="10">
        <f t="shared" si="19"/>
        <v>0</v>
      </c>
      <c r="AE79" s="10">
        <f t="shared" si="20"/>
        <v>0</v>
      </c>
      <c r="AF79" s="10">
        <f t="shared" si="21"/>
        <v>0</v>
      </c>
    </row>
    <row r="80" spans="1:32" x14ac:dyDescent="0.3">
      <c r="A80" t="s">
        <v>100</v>
      </c>
      <c r="B80" s="9">
        <v>0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74">
        <f t="shared" si="11"/>
        <v>0</v>
      </c>
      <c r="M80" s="9">
        <f>VLOOKUP([1]CensusPivot!A80,[1]CensusPivot!A79:J548,2,FALSE)</f>
        <v>88570</v>
      </c>
      <c r="N80" s="9">
        <f>VLOOKUP([1]CensusPivot!B80,[1]CensusPivot!B79:K548,2,FALSE)</f>
        <v>99719</v>
      </c>
      <c r="O80" s="9">
        <f>VLOOKUP([1]CensusPivot!C80,[1]CensusPivot!C79:L548,2,FALSE)</f>
        <v>133164</v>
      </c>
      <c r="P80" s="9">
        <f>VLOOKUP([1]CensusPivot!D80,[1]CensusPivot!D79:M548,2,FALSE)</f>
        <v>84234</v>
      </c>
      <c r="Q80" s="9">
        <f>VLOOKUP([1]CensusPivot!E80,[1]CensusPivot!E79:N548,2,FALSE)</f>
        <v>76183</v>
      </c>
      <c r="R80" s="9">
        <f>VLOOKUP([1]CensusPivot!F80,[1]CensusPivot!F79:O548,2,FALSE)</f>
        <v>65654</v>
      </c>
      <c r="S80" s="9">
        <v>38401</v>
      </c>
      <c r="T80" s="9">
        <v>21678</v>
      </c>
      <c r="U80" s="9">
        <v>9910</v>
      </c>
      <c r="V80" s="9">
        <v>619371</v>
      </c>
      <c r="W80" s="10">
        <f t="shared" si="12"/>
        <v>0</v>
      </c>
      <c r="X80" s="10">
        <f t="shared" si="13"/>
        <v>0</v>
      </c>
      <c r="Y80" s="10">
        <f t="shared" si="14"/>
        <v>0</v>
      </c>
      <c r="Z80" s="10">
        <f t="shared" si="15"/>
        <v>0</v>
      </c>
      <c r="AA80" s="10">
        <f t="shared" si="16"/>
        <v>0</v>
      </c>
      <c r="AB80" s="10">
        <f t="shared" si="17"/>
        <v>0</v>
      </c>
      <c r="AC80" s="10">
        <f t="shared" si="18"/>
        <v>0</v>
      </c>
      <c r="AD80" s="10">
        <f t="shared" si="19"/>
        <v>0</v>
      </c>
      <c r="AE80" s="10">
        <f t="shared" si="20"/>
        <v>0</v>
      </c>
      <c r="AF80" s="10">
        <f t="shared" si="21"/>
        <v>0</v>
      </c>
    </row>
    <row r="81" spans="1:32" x14ac:dyDescent="0.3">
      <c r="A81" t="s">
        <v>101</v>
      </c>
      <c r="B81" s="9">
        <v>0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74">
        <f t="shared" si="11"/>
        <v>0</v>
      </c>
      <c r="M81" s="9">
        <f>VLOOKUP([1]CensusPivot!A81,[1]CensusPivot!A80:J549,2,FALSE)</f>
        <v>91892</v>
      </c>
      <c r="N81" s="9">
        <f>VLOOKUP([1]CensusPivot!B81,[1]CensusPivot!B80:K549,2,FALSE)</f>
        <v>98863</v>
      </c>
      <c r="O81" s="9">
        <f>VLOOKUP([1]CensusPivot!C81,[1]CensusPivot!C80:L549,2,FALSE)</f>
        <v>140056</v>
      </c>
      <c r="P81" s="9">
        <f>VLOOKUP([1]CensusPivot!D81,[1]CensusPivot!D80:M549,2,FALSE)</f>
        <v>87455</v>
      </c>
      <c r="Q81" s="9">
        <f>VLOOKUP([1]CensusPivot!E81,[1]CensusPivot!E80:N549,2,FALSE)</f>
        <v>76048</v>
      </c>
      <c r="R81" s="9">
        <f>VLOOKUP([1]CensusPivot!F81,[1]CensusPivot!F80:O549,2,FALSE)</f>
        <v>67810</v>
      </c>
      <c r="S81" s="9">
        <v>39925</v>
      </c>
      <c r="T81" s="9">
        <v>21547</v>
      </c>
      <c r="U81" s="9">
        <v>10140</v>
      </c>
      <c r="V81" s="9">
        <v>633736</v>
      </c>
      <c r="W81" s="10">
        <f t="shared" si="12"/>
        <v>0</v>
      </c>
      <c r="X81" s="10">
        <f t="shared" si="13"/>
        <v>0</v>
      </c>
      <c r="Y81" s="10">
        <f t="shared" si="14"/>
        <v>0</v>
      </c>
      <c r="Z81" s="10">
        <f t="shared" si="15"/>
        <v>0</v>
      </c>
      <c r="AA81" s="10">
        <f t="shared" si="16"/>
        <v>0</v>
      </c>
      <c r="AB81" s="10">
        <f t="shared" si="17"/>
        <v>0</v>
      </c>
      <c r="AC81" s="10">
        <f t="shared" si="18"/>
        <v>0</v>
      </c>
      <c r="AD81" s="10">
        <f t="shared" si="19"/>
        <v>0</v>
      </c>
      <c r="AE81" s="10">
        <f t="shared" si="20"/>
        <v>0</v>
      </c>
      <c r="AF81" s="10">
        <f t="shared" si="21"/>
        <v>0</v>
      </c>
    </row>
    <row r="82" spans="1:32" x14ac:dyDescent="0.3">
      <c r="A82" t="s">
        <v>102</v>
      </c>
      <c r="B82" s="9">
        <v>0</v>
      </c>
      <c r="C82" s="9">
        <v>0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74">
        <f t="shared" si="11"/>
        <v>0</v>
      </c>
      <c r="M82" s="9">
        <f>VLOOKUP([1]CensusPivot!A82,[1]CensusPivot!A81:J550,2,FALSE)</f>
        <v>95180</v>
      </c>
      <c r="N82" s="9">
        <f>VLOOKUP([1]CensusPivot!B82,[1]CensusPivot!B81:K550,2,FALSE)</f>
        <v>97771</v>
      </c>
      <c r="O82" s="9">
        <f>VLOOKUP([1]CensusPivot!C82,[1]CensusPivot!C81:L550,2,FALSE)</f>
        <v>145037</v>
      </c>
      <c r="P82" s="9">
        <f>VLOOKUP([1]CensusPivot!D82,[1]CensusPivot!D81:M550,2,FALSE)</f>
        <v>90000</v>
      </c>
      <c r="Q82" s="9">
        <f>VLOOKUP([1]CensusPivot!E82,[1]CensusPivot!E81:N550,2,FALSE)</f>
        <v>77051</v>
      </c>
      <c r="R82" s="9">
        <f>VLOOKUP([1]CensusPivot!F82,[1]CensusPivot!F81:O550,2,FALSE)</f>
        <v>68633</v>
      </c>
      <c r="S82" s="9">
        <v>41439</v>
      </c>
      <c r="T82" s="9">
        <v>22015</v>
      </c>
      <c r="U82" s="9">
        <v>10360</v>
      </c>
      <c r="V82" s="9">
        <v>647484</v>
      </c>
      <c r="W82" s="10">
        <f t="shared" si="12"/>
        <v>0</v>
      </c>
      <c r="X82" s="10">
        <f t="shared" si="13"/>
        <v>0</v>
      </c>
      <c r="Y82" s="10">
        <f t="shared" si="14"/>
        <v>0</v>
      </c>
      <c r="Z82" s="10">
        <f t="shared" si="15"/>
        <v>0</v>
      </c>
      <c r="AA82" s="10">
        <f t="shared" si="16"/>
        <v>0</v>
      </c>
      <c r="AB82" s="10">
        <f t="shared" si="17"/>
        <v>0</v>
      </c>
      <c r="AC82" s="10">
        <f t="shared" si="18"/>
        <v>0</v>
      </c>
      <c r="AD82" s="10">
        <f t="shared" si="19"/>
        <v>0</v>
      </c>
      <c r="AE82" s="10">
        <f t="shared" si="20"/>
        <v>0</v>
      </c>
      <c r="AF82" s="10">
        <f t="shared" si="21"/>
        <v>0</v>
      </c>
    </row>
    <row r="83" spans="1:32" x14ac:dyDescent="0.3">
      <c r="A83" t="s">
        <v>103</v>
      </c>
      <c r="B83" s="9">
        <v>0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74">
        <f t="shared" si="11"/>
        <v>0</v>
      </c>
      <c r="M83" s="9">
        <f>VLOOKUP([1]CensusPivot!A83,[1]CensusPivot!A82:J551,2,FALSE)</f>
        <v>99510</v>
      </c>
      <c r="N83" s="9">
        <f>VLOOKUP([1]CensusPivot!B83,[1]CensusPivot!B82:K551,2,FALSE)</f>
        <v>96875</v>
      </c>
      <c r="O83" s="9">
        <f>VLOOKUP([1]CensusPivot!C83,[1]CensusPivot!C82:L551,2,FALSE)</f>
        <v>149595</v>
      </c>
      <c r="P83" s="9">
        <f>VLOOKUP([1]CensusPivot!D83,[1]CensusPivot!D82:M551,2,FALSE)</f>
        <v>92921</v>
      </c>
      <c r="Q83" s="9">
        <f>VLOOKUP([1]CensusPivot!E83,[1]CensusPivot!E82:N551,2,FALSE)</f>
        <v>77105</v>
      </c>
      <c r="R83" s="9">
        <f>VLOOKUP([1]CensusPivot!F83,[1]CensusPivot!F82:O551,2,FALSE)</f>
        <v>69195</v>
      </c>
      <c r="S83" s="9">
        <v>42835</v>
      </c>
      <c r="T83" s="9">
        <v>21747</v>
      </c>
      <c r="U83" s="9">
        <v>10544</v>
      </c>
      <c r="V83" s="9">
        <v>659009</v>
      </c>
      <c r="W83" s="10">
        <f t="shared" si="12"/>
        <v>0</v>
      </c>
      <c r="X83" s="10">
        <f t="shared" si="13"/>
        <v>0</v>
      </c>
      <c r="Y83" s="10">
        <f t="shared" si="14"/>
        <v>0</v>
      </c>
      <c r="Z83" s="10">
        <f t="shared" si="15"/>
        <v>0</v>
      </c>
      <c r="AA83" s="10">
        <f t="shared" si="16"/>
        <v>0</v>
      </c>
      <c r="AB83" s="10">
        <f t="shared" si="17"/>
        <v>0</v>
      </c>
      <c r="AC83" s="10">
        <f t="shared" si="18"/>
        <v>0</v>
      </c>
      <c r="AD83" s="10">
        <f t="shared" si="19"/>
        <v>0</v>
      </c>
      <c r="AE83" s="10">
        <f t="shared" si="20"/>
        <v>0</v>
      </c>
      <c r="AF83" s="10">
        <f t="shared" si="21"/>
        <v>0</v>
      </c>
    </row>
    <row r="84" spans="1:32" x14ac:dyDescent="0.3">
      <c r="A84" t="s">
        <v>104</v>
      </c>
      <c r="B84" s="9">
        <v>0</v>
      </c>
      <c r="C84" s="9">
        <v>0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74">
        <f t="shared" si="11"/>
        <v>0</v>
      </c>
      <c r="M84" s="9">
        <f>VLOOKUP([1]CensusPivot!A84,[1]CensusPivot!A83:J552,2,FALSE)</f>
        <v>102507</v>
      </c>
      <c r="N84" s="9">
        <f>VLOOKUP([1]CensusPivot!B84,[1]CensusPivot!B83:K552,2,FALSE)</f>
        <v>92041</v>
      </c>
      <c r="O84" s="9">
        <f>VLOOKUP([1]CensusPivot!C84,[1]CensusPivot!C83:L552,2,FALSE)</f>
        <v>156390</v>
      </c>
      <c r="P84" s="9">
        <f>VLOOKUP([1]CensusPivot!D84,[1]CensusPivot!D83:M552,2,FALSE)</f>
        <v>95604</v>
      </c>
      <c r="Q84" s="9">
        <f>VLOOKUP([1]CensusPivot!E84,[1]CensusPivot!E83:N552,2,FALSE)</f>
        <v>76580</v>
      </c>
      <c r="R84" s="9">
        <f>VLOOKUP([1]CensusPivot!F84,[1]CensusPivot!F83:O552,2,FALSE)</f>
        <v>69500</v>
      </c>
      <c r="S84" s="9">
        <v>45582</v>
      </c>
      <c r="T84" s="9">
        <v>23058</v>
      </c>
      <c r="U84" s="9">
        <v>11129</v>
      </c>
      <c r="V84" s="9">
        <v>672391</v>
      </c>
      <c r="W84" s="10">
        <f t="shared" si="12"/>
        <v>0</v>
      </c>
      <c r="X84" s="10">
        <f t="shared" si="13"/>
        <v>0</v>
      </c>
      <c r="Y84" s="10">
        <f t="shared" si="14"/>
        <v>0</v>
      </c>
      <c r="Z84" s="10">
        <f t="shared" si="15"/>
        <v>0</v>
      </c>
      <c r="AA84" s="10">
        <f t="shared" si="16"/>
        <v>0</v>
      </c>
      <c r="AB84" s="10">
        <f t="shared" si="17"/>
        <v>0</v>
      </c>
      <c r="AC84" s="10">
        <f t="shared" si="18"/>
        <v>0</v>
      </c>
      <c r="AD84" s="10">
        <f t="shared" si="19"/>
        <v>0</v>
      </c>
      <c r="AE84" s="10">
        <f t="shared" si="20"/>
        <v>0</v>
      </c>
      <c r="AF84" s="10">
        <f t="shared" si="21"/>
        <v>0</v>
      </c>
    </row>
    <row r="85" spans="1:32" x14ac:dyDescent="0.3">
      <c r="A85" t="s">
        <v>105</v>
      </c>
      <c r="B85" s="9">
        <v>0</v>
      </c>
      <c r="C85" s="9">
        <v>0</v>
      </c>
      <c r="D85" s="9">
        <v>20</v>
      </c>
      <c r="E85" s="9">
        <v>22</v>
      </c>
      <c r="F85" s="9">
        <v>150</v>
      </c>
      <c r="G85" s="9">
        <v>201</v>
      </c>
      <c r="H85" s="9">
        <v>284</v>
      </c>
      <c r="I85" s="9">
        <v>604</v>
      </c>
      <c r="J85" s="9">
        <v>973</v>
      </c>
      <c r="K85" s="9">
        <v>2254</v>
      </c>
      <c r="L85" s="74">
        <f t="shared" si="11"/>
        <v>1.2369377942117457E-4</v>
      </c>
      <c r="M85" s="9">
        <f>VLOOKUP([1]CensusPivot!A85,[1]CensusPivot!A84:J553,2,FALSE)</f>
        <v>3346184</v>
      </c>
      <c r="N85" s="9">
        <f>VLOOKUP([1]CensusPivot!B85,[1]CensusPivot!B84:K553,2,FALSE)</f>
        <v>2347624</v>
      </c>
      <c r="O85" s="9">
        <f>VLOOKUP([1]CensusPivot!C85,[1]CensusPivot!C84:L553,2,FALSE)</f>
        <v>2290188</v>
      </c>
      <c r="P85" s="9">
        <f>VLOOKUP([1]CensusPivot!D85,[1]CensusPivot!D84:M553,2,FALSE)</f>
        <v>2518289</v>
      </c>
      <c r="Q85" s="9">
        <f>VLOOKUP([1]CensusPivot!E85,[1]CensusPivot!E84:N553,2,FALSE)</f>
        <v>2560326</v>
      </c>
      <c r="R85" s="9">
        <f>VLOOKUP([1]CensusPivot!F85,[1]CensusPivot!F84:O553,2,FALSE)</f>
        <v>2092148</v>
      </c>
      <c r="S85" s="9">
        <v>1478981</v>
      </c>
      <c r="T85" s="9">
        <v>1165062</v>
      </c>
      <c r="U85" s="9">
        <v>427421</v>
      </c>
      <c r="V85" s="9">
        <v>18222420</v>
      </c>
      <c r="W85" s="10">
        <f t="shared" si="12"/>
        <v>0</v>
      </c>
      <c r="X85" s="10">
        <f t="shared" si="13"/>
        <v>0</v>
      </c>
      <c r="Y85" s="10">
        <f t="shared" si="14"/>
        <v>8.7329075167628154E-6</v>
      </c>
      <c r="Z85" s="10">
        <f t="shared" si="15"/>
        <v>8.7360902581077868E-6</v>
      </c>
      <c r="AA85" s="10">
        <f t="shared" si="16"/>
        <v>5.8586289402208935E-5</v>
      </c>
      <c r="AB85" s="10">
        <f t="shared" si="17"/>
        <v>9.6073509139888764E-5</v>
      </c>
      <c r="AC85" s="10">
        <f t="shared" si="18"/>
        <v>1.9202410308178402E-4</v>
      </c>
      <c r="AD85" s="10">
        <f t="shared" si="19"/>
        <v>5.1842734549749283E-4</v>
      </c>
      <c r="AE85" s="10">
        <f t="shared" si="20"/>
        <v>2.2764440680266059E-3</v>
      </c>
      <c r="AF85" s="10">
        <f t="shared" si="21"/>
        <v>5.2734891360040805E-3</v>
      </c>
    </row>
    <row r="86" spans="1:32" x14ac:dyDescent="0.3">
      <c r="A86" t="s">
        <v>106</v>
      </c>
      <c r="B86" s="9">
        <v>0</v>
      </c>
      <c r="C86" s="9">
        <v>0</v>
      </c>
      <c r="D86" s="9">
        <v>0</v>
      </c>
      <c r="E86" s="9">
        <v>0</v>
      </c>
      <c r="F86" s="9">
        <v>60</v>
      </c>
      <c r="G86" s="9">
        <v>140</v>
      </c>
      <c r="H86" s="9">
        <v>294</v>
      </c>
      <c r="I86" s="9">
        <v>648</v>
      </c>
      <c r="J86" s="9">
        <v>962</v>
      </c>
      <c r="K86" s="9">
        <v>2104</v>
      </c>
      <c r="L86" s="74">
        <f t="shared" si="11"/>
        <v>1.1342619510049512E-4</v>
      </c>
      <c r="M86" s="9">
        <f>VLOOKUP([1]CensusPivot!A86,[1]CensusPivot!A85:J554,2,FALSE)</f>
        <v>3291297</v>
      </c>
      <c r="N86" s="9">
        <f>VLOOKUP([1]CensusPivot!B86,[1]CensusPivot!B85:K554,2,FALSE)</f>
        <v>2447808</v>
      </c>
      <c r="O86" s="9">
        <f>VLOOKUP([1]CensusPivot!C86,[1]CensusPivot!C85:L554,2,FALSE)</f>
        <v>2252462</v>
      </c>
      <c r="P86" s="9">
        <f>VLOOKUP([1]CensusPivot!D86,[1]CensusPivot!D85:M554,2,FALSE)</f>
        <v>2511273</v>
      </c>
      <c r="Q86" s="9">
        <f>VLOOKUP([1]CensusPivot!E86,[1]CensusPivot!E85:N554,2,FALSE)</f>
        <v>2671796</v>
      </c>
      <c r="R86" s="9">
        <f>VLOOKUP([1]CensusPivot!F86,[1]CensusPivot!F85:O554,2,FALSE)</f>
        <v>2228964</v>
      </c>
      <c r="S86" s="9">
        <v>1637564</v>
      </c>
      <c r="T86" s="9">
        <v>1089158</v>
      </c>
      <c r="U86" s="9">
        <v>413686</v>
      </c>
      <c r="V86" s="9">
        <v>18549507</v>
      </c>
      <c r="W86" s="10">
        <f t="shared" si="12"/>
        <v>0</v>
      </c>
      <c r="X86" s="10">
        <f t="shared" si="13"/>
        <v>0</v>
      </c>
      <c r="Y86" s="10">
        <f t="shared" si="14"/>
        <v>0</v>
      </c>
      <c r="Z86" s="10">
        <f t="shared" si="15"/>
        <v>0</v>
      </c>
      <c r="AA86" s="10">
        <f t="shared" si="16"/>
        <v>2.2456804336858053E-5</v>
      </c>
      <c r="AB86" s="10">
        <f t="shared" si="17"/>
        <v>6.2809448694550469E-5</v>
      </c>
      <c r="AC86" s="10">
        <f t="shared" si="18"/>
        <v>1.7953496779362515E-4</v>
      </c>
      <c r="AD86" s="10">
        <f t="shared" si="19"/>
        <v>5.9495500193727628E-4</v>
      </c>
      <c r="AE86" s="10">
        <f t="shared" si="20"/>
        <v>2.3254352334862675E-3</v>
      </c>
      <c r="AF86" s="10">
        <f t="shared" si="21"/>
        <v>5.085983088622772E-3</v>
      </c>
    </row>
    <row r="87" spans="1:32" x14ac:dyDescent="0.3">
      <c r="A87" t="s">
        <v>107</v>
      </c>
      <c r="B87" s="9">
        <v>0</v>
      </c>
      <c r="C87" s="9">
        <v>0</v>
      </c>
      <c r="D87" s="9">
        <v>0</v>
      </c>
      <c r="E87" s="9">
        <v>10</v>
      </c>
      <c r="F87" s="9">
        <v>74</v>
      </c>
      <c r="G87" s="9">
        <v>193</v>
      </c>
      <c r="H87" s="9">
        <v>327</v>
      </c>
      <c r="I87" s="9">
        <v>629</v>
      </c>
      <c r="J87" s="9">
        <v>1078</v>
      </c>
      <c r="K87" s="9">
        <v>2311</v>
      </c>
      <c r="L87" s="74">
        <f t="shared" si="11"/>
        <v>1.24020887027866E-4</v>
      </c>
      <c r="M87" s="9">
        <f>VLOOKUP([1]CensusPivot!A87,[1]CensusPivot!A86:J555,2,FALSE)</f>
        <v>3274531</v>
      </c>
      <c r="N87" s="9">
        <f>VLOOKUP([1]CensusPivot!B87,[1]CensusPivot!B86:K555,2,FALSE)</f>
        <v>2450818</v>
      </c>
      <c r="O87" s="9">
        <f>VLOOKUP([1]CensusPivot!C87,[1]CensusPivot!C86:L555,2,FALSE)</f>
        <v>2269669</v>
      </c>
      <c r="P87" s="9">
        <f>VLOOKUP([1]CensusPivot!D87,[1]CensusPivot!D86:M555,2,FALSE)</f>
        <v>2465973</v>
      </c>
      <c r="Q87" s="9">
        <f>VLOOKUP([1]CensusPivot!E87,[1]CensusPivot!E86:N555,2,FALSE)</f>
        <v>2693238</v>
      </c>
      <c r="R87" s="9">
        <f>VLOOKUP([1]CensusPivot!F87,[1]CensusPivot!F86:O555,2,FALSE)</f>
        <v>2282823</v>
      </c>
      <c r="S87" s="9">
        <v>1677540</v>
      </c>
      <c r="T87" s="9">
        <v>1093328</v>
      </c>
      <c r="U87" s="9">
        <v>430245</v>
      </c>
      <c r="V87" s="9">
        <v>18633958</v>
      </c>
      <c r="W87" s="10">
        <f t="shared" si="12"/>
        <v>0</v>
      </c>
      <c r="X87" s="10">
        <f t="shared" si="13"/>
        <v>0</v>
      </c>
      <c r="Y87" s="10">
        <f t="shared" si="14"/>
        <v>0</v>
      </c>
      <c r="Z87" s="10">
        <f t="shared" si="15"/>
        <v>4.0551944404906302E-6</v>
      </c>
      <c r="AA87" s="10">
        <f t="shared" si="16"/>
        <v>2.7476220074126385E-5</v>
      </c>
      <c r="AB87" s="10">
        <f t="shared" si="17"/>
        <v>8.4544443436919992E-5</v>
      </c>
      <c r="AC87" s="10">
        <f t="shared" si="18"/>
        <v>1.9492828785006616E-4</v>
      </c>
      <c r="AD87" s="10">
        <f t="shared" si="19"/>
        <v>5.7530768442772896E-4</v>
      </c>
      <c r="AE87" s="10">
        <f t="shared" si="20"/>
        <v>2.5055491638485048E-3</v>
      </c>
      <c r="AF87" s="10">
        <f t="shared" si="21"/>
        <v>5.3713581796418323E-3</v>
      </c>
    </row>
    <row r="88" spans="1:32" x14ac:dyDescent="0.3">
      <c r="A88" t="s">
        <v>108</v>
      </c>
      <c r="B88" s="9">
        <v>0</v>
      </c>
      <c r="C88" s="9">
        <v>0</v>
      </c>
      <c r="D88" s="9">
        <v>0</v>
      </c>
      <c r="E88" s="9">
        <v>0</v>
      </c>
      <c r="F88" s="9">
        <v>25</v>
      </c>
      <c r="G88" s="9">
        <v>186</v>
      </c>
      <c r="H88" s="9">
        <v>324</v>
      </c>
      <c r="I88" s="9">
        <v>606</v>
      </c>
      <c r="J88" s="9">
        <v>1055</v>
      </c>
      <c r="K88" s="9">
        <v>2196</v>
      </c>
      <c r="L88" s="74">
        <f t="shared" si="11"/>
        <v>1.1745817304295349E-4</v>
      </c>
      <c r="M88" s="9">
        <f>VLOOKUP([1]CensusPivot!A88,[1]CensusPivot!A87:J556,2,FALSE)</f>
        <v>3248013</v>
      </c>
      <c r="N88" s="9">
        <f>VLOOKUP([1]CensusPivot!B88,[1]CensusPivot!B87:K556,2,FALSE)</f>
        <v>2447663</v>
      </c>
      <c r="O88" s="9">
        <f>VLOOKUP([1]CensusPivot!C88,[1]CensusPivot!C87:L556,2,FALSE)</f>
        <v>2286078</v>
      </c>
      <c r="P88" s="9">
        <f>VLOOKUP([1]CensusPivot!D88,[1]CensusPivot!D87:M556,2,FALSE)</f>
        <v>2414769</v>
      </c>
      <c r="Q88" s="9">
        <f>VLOOKUP([1]CensusPivot!E88,[1]CensusPivot!E87:N556,2,FALSE)</f>
        <v>2700340</v>
      </c>
      <c r="R88" s="9">
        <f>VLOOKUP([1]CensusPivot!F88,[1]CensusPivot!F87:O556,2,FALSE)</f>
        <v>2328424</v>
      </c>
      <c r="S88" s="9">
        <v>1732395</v>
      </c>
      <c r="T88" s="9">
        <v>1095271</v>
      </c>
      <c r="U88" s="9">
        <v>445260</v>
      </c>
      <c r="V88" s="9">
        <v>18696017</v>
      </c>
      <c r="W88" s="10">
        <f t="shared" si="12"/>
        <v>0</v>
      </c>
      <c r="X88" s="10">
        <f t="shared" si="13"/>
        <v>0</v>
      </c>
      <c r="Y88" s="10">
        <f t="shared" si="14"/>
        <v>0</v>
      </c>
      <c r="Z88" s="10">
        <f t="shared" si="15"/>
        <v>0</v>
      </c>
      <c r="AA88" s="10">
        <f t="shared" si="16"/>
        <v>9.2580934252723724E-6</v>
      </c>
      <c r="AB88" s="10">
        <f t="shared" si="17"/>
        <v>7.9882358195929954E-5</v>
      </c>
      <c r="AC88" s="10">
        <f t="shared" si="18"/>
        <v>1.8702432182037007E-4</v>
      </c>
      <c r="AD88" s="10">
        <f t="shared" si="19"/>
        <v>5.5328772513834473E-4</v>
      </c>
      <c r="AE88" s="10">
        <f t="shared" si="20"/>
        <v>2.3694021470601445E-3</v>
      </c>
      <c r="AF88" s="10">
        <f t="shared" si="21"/>
        <v>4.9319498719849076E-3</v>
      </c>
    </row>
    <row r="89" spans="1:32" x14ac:dyDescent="0.3">
      <c r="A89" t="s">
        <v>109</v>
      </c>
      <c r="B89" s="9">
        <v>0</v>
      </c>
      <c r="C89" s="9">
        <v>0</v>
      </c>
      <c r="D89" s="9">
        <v>0</v>
      </c>
      <c r="E89" s="9">
        <v>13</v>
      </c>
      <c r="F89" s="9">
        <v>115</v>
      </c>
      <c r="G89" s="9">
        <v>278</v>
      </c>
      <c r="H89" s="9">
        <v>374</v>
      </c>
      <c r="I89" s="9">
        <v>609</v>
      </c>
      <c r="J89" s="9">
        <v>1153</v>
      </c>
      <c r="K89" s="9">
        <v>2542</v>
      </c>
      <c r="L89" s="74">
        <f t="shared" si="11"/>
        <v>1.3501159150463728E-4</v>
      </c>
      <c r="M89" s="9">
        <f>VLOOKUP([1]CensusPivot!A89,[1]CensusPivot!A88:J557,2,FALSE)</f>
        <v>3254773</v>
      </c>
      <c r="N89" s="9">
        <f>VLOOKUP([1]CensusPivot!B89,[1]CensusPivot!B88:K557,2,FALSE)</f>
        <v>2451029</v>
      </c>
      <c r="O89" s="9">
        <f>VLOOKUP([1]CensusPivot!C89,[1]CensusPivot!C88:L557,2,FALSE)</f>
        <v>2322340</v>
      </c>
      <c r="P89" s="9">
        <f>VLOOKUP([1]CensusPivot!D89,[1]CensusPivot!D88:M557,2,FALSE)</f>
        <v>2390992</v>
      </c>
      <c r="Q89" s="9">
        <f>VLOOKUP([1]CensusPivot!E89,[1]CensusPivot!E88:N557,2,FALSE)</f>
        <v>2703346</v>
      </c>
      <c r="R89" s="9">
        <f>VLOOKUP([1]CensusPivot!F89,[1]CensusPivot!F88:O557,2,FALSE)</f>
        <v>2370885</v>
      </c>
      <c r="S89" s="9">
        <v>1780376</v>
      </c>
      <c r="T89" s="9">
        <v>1093988</v>
      </c>
      <c r="U89" s="9">
        <v>458531</v>
      </c>
      <c r="V89" s="9">
        <v>18828013</v>
      </c>
      <c r="W89" s="10">
        <f t="shared" si="12"/>
        <v>0</v>
      </c>
      <c r="X89" s="10">
        <f t="shared" si="13"/>
        <v>0</v>
      </c>
      <c r="Y89" s="10">
        <f t="shared" si="14"/>
        <v>0</v>
      </c>
      <c r="Z89" s="10">
        <f t="shared" si="15"/>
        <v>5.437073817060032E-6</v>
      </c>
      <c r="AA89" s="10">
        <f t="shared" si="16"/>
        <v>4.2539874659033657E-5</v>
      </c>
      <c r="AB89" s="10">
        <f t="shared" si="17"/>
        <v>1.1725579266813869E-4</v>
      </c>
      <c r="AC89" s="10">
        <f t="shared" si="18"/>
        <v>2.1006798563898862E-4</v>
      </c>
      <c r="AD89" s="10">
        <f t="shared" si="19"/>
        <v>5.5667886667861073E-4</v>
      </c>
      <c r="AE89" s="10">
        <f t="shared" si="20"/>
        <v>2.5145519059780038E-3</v>
      </c>
      <c r="AF89" s="10">
        <f t="shared" si="21"/>
        <v>5.5437909323469954E-3</v>
      </c>
    </row>
    <row r="90" spans="1:32" x14ac:dyDescent="0.3">
      <c r="A90" t="s">
        <v>110</v>
      </c>
      <c r="B90" s="9">
        <v>0</v>
      </c>
      <c r="C90" s="9">
        <v>0</v>
      </c>
      <c r="D90" s="9">
        <v>13</v>
      </c>
      <c r="E90" s="9">
        <v>22</v>
      </c>
      <c r="F90" s="9">
        <v>139</v>
      </c>
      <c r="G90" s="9">
        <v>277</v>
      </c>
      <c r="H90" s="9">
        <v>388</v>
      </c>
      <c r="I90" s="9">
        <v>671</v>
      </c>
      <c r="J90" s="9">
        <v>1084</v>
      </c>
      <c r="K90" s="9">
        <v>2594</v>
      </c>
      <c r="L90" s="74">
        <f t="shared" si="11"/>
        <v>1.3508885659625243E-4</v>
      </c>
      <c r="M90" s="9">
        <f>VLOOKUP([1]CensusPivot!A90,[1]CensusPivot!A89:J558,2,FALSE)</f>
        <v>3291765</v>
      </c>
      <c r="N90" s="9">
        <f>VLOOKUP([1]CensusPivot!B90,[1]CensusPivot!B89:K558,2,FALSE)</f>
        <v>2474686</v>
      </c>
      <c r="O90" s="9">
        <f>VLOOKUP([1]CensusPivot!C90,[1]CensusPivot!C89:L558,2,FALSE)</f>
        <v>2392225</v>
      </c>
      <c r="P90" s="9">
        <f>VLOOKUP([1]CensusPivot!D90,[1]CensusPivot!D89:M558,2,FALSE)</f>
        <v>2399874</v>
      </c>
      <c r="Q90" s="9">
        <f>VLOOKUP([1]CensusPivot!E90,[1]CensusPivot!E89:N558,2,FALSE)</f>
        <v>2725973</v>
      </c>
      <c r="R90" s="9">
        <f>VLOOKUP([1]CensusPivot!F90,[1]CensusPivot!F89:O558,2,FALSE)</f>
        <v>2446349</v>
      </c>
      <c r="S90" s="9">
        <v>1871180</v>
      </c>
      <c r="T90" s="9">
        <v>1124171</v>
      </c>
      <c r="U90" s="9">
        <v>476817</v>
      </c>
      <c r="V90" s="9">
        <v>19202176</v>
      </c>
      <c r="W90" s="10">
        <f t="shared" si="12"/>
        <v>0</v>
      </c>
      <c r="X90" s="10">
        <f t="shared" si="13"/>
        <v>0</v>
      </c>
      <c r="Y90" s="10">
        <f t="shared" si="14"/>
        <v>5.4342714418585211E-6</v>
      </c>
      <c r="Z90" s="10">
        <f t="shared" si="15"/>
        <v>9.1671479419336184E-6</v>
      </c>
      <c r="AA90" s="10">
        <f t="shared" si="16"/>
        <v>5.099096726196481E-5</v>
      </c>
      <c r="AB90" s="10">
        <f t="shared" si="17"/>
        <v>1.1322996023870674E-4</v>
      </c>
      <c r="AC90" s="10">
        <f t="shared" si="18"/>
        <v>2.0735578618839449E-4</v>
      </c>
      <c r="AD90" s="10">
        <f t="shared" si="19"/>
        <v>5.9688428183968451E-4</v>
      </c>
      <c r="AE90" s="10">
        <f t="shared" si="20"/>
        <v>2.2734088759419234E-3</v>
      </c>
      <c r="AF90" s="10">
        <f t="shared" si="21"/>
        <v>5.4402422732410969E-3</v>
      </c>
    </row>
    <row r="91" spans="1:32" x14ac:dyDescent="0.3">
      <c r="A91" t="s">
        <v>111</v>
      </c>
      <c r="B91" s="9">
        <v>0</v>
      </c>
      <c r="C91" s="9">
        <v>0</v>
      </c>
      <c r="D91" s="9">
        <v>0</v>
      </c>
      <c r="E91" s="9">
        <v>0</v>
      </c>
      <c r="F91" s="9">
        <v>56</v>
      </c>
      <c r="G91" s="9">
        <v>224</v>
      </c>
      <c r="H91" s="9">
        <v>441</v>
      </c>
      <c r="I91" s="9">
        <v>733</v>
      </c>
      <c r="J91" s="9">
        <v>1097</v>
      </c>
      <c r="K91" s="9">
        <v>2551</v>
      </c>
      <c r="L91" s="74">
        <f t="shared" si="11"/>
        <v>1.3177955713183627E-4</v>
      </c>
      <c r="M91" s="9">
        <f>VLOOKUP([1]CensusPivot!A91,[1]CensusPivot!A90:J559,2,FALSE)</f>
        <v>3275229</v>
      </c>
      <c r="N91" s="9">
        <f>VLOOKUP([1]CensusPivot!B91,[1]CensusPivot!B90:K559,2,FALSE)</f>
        <v>2448877</v>
      </c>
      <c r="O91" s="9">
        <f>VLOOKUP([1]CensusPivot!C91,[1]CensusPivot!C90:L559,2,FALSE)</f>
        <v>2426549</v>
      </c>
      <c r="P91" s="9">
        <f>VLOOKUP([1]CensusPivot!D91,[1]CensusPivot!D90:M559,2,FALSE)</f>
        <v>2388306</v>
      </c>
      <c r="Q91" s="9">
        <f>VLOOKUP([1]CensusPivot!E91,[1]CensusPivot!E90:N559,2,FALSE)</f>
        <v>2709205</v>
      </c>
      <c r="R91" s="9">
        <f>VLOOKUP([1]CensusPivot!F91,[1]CensusPivot!F90:O559,2,FALSE)</f>
        <v>2498189</v>
      </c>
      <c r="S91" s="9">
        <v>1961765</v>
      </c>
      <c r="T91" s="9">
        <v>1157635</v>
      </c>
      <c r="U91" s="9">
        <v>494978</v>
      </c>
      <c r="V91" s="9">
        <v>19358086</v>
      </c>
      <c r="W91" s="10">
        <f t="shared" si="12"/>
        <v>0</v>
      </c>
      <c r="X91" s="10">
        <f t="shared" si="13"/>
        <v>0</v>
      </c>
      <c r="Y91" s="10">
        <f t="shared" si="14"/>
        <v>0</v>
      </c>
      <c r="Z91" s="10">
        <f t="shared" si="15"/>
        <v>0</v>
      </c>
      <c r="AA91" s="10">
        <f t="shared" si="16"/>
        <v>2.0670270429886259E-5</v>
      </c>
      <c r="AB91" s="10">
        <f t="shared" si="17"/>
        <v>8.9664953292164839E-5</v>
      </c>
      <c r="AC91" s="10">
        <f t="shared" si="18"/>
        <v>2.2479756749661656E-4</v>
      </c>
      <c r="AD91" s="10">
        <f t="shared" si="19"/>
        <v>6.3318749001196406E-4</v>
      </c>
      <c r="AE91" s="10">
        <f t="shared" si="20"/>
        <v>2.2162601166112435E-3</v>
      </c>
      <c r="AF91" s="10">
        <f t="shared" si="21"/>
        <v>5.1537644097313417E-3</v>
      </c>
    </row>
    <row r="92" spans="1:32" x14ac:dyDescent="0.3">
      <c r="A92" t="s">
        <v>112</v>
      </c>
      <c r="B92" s="9">
        <v>0</v>
      </c>
      <c r="C92" s="9">
        <v>0</v>
      </c>
      <c r="D92" s="9">
        <v>0</v>
      </c>
      <c r="E92" s="9">
        <v>30</v>
      </c>
      <c r="F92" s="9">
        <v>108</v>
      </c>
      <c r="G92" s="9">
        <v>274</v>
      </c>
      <c r="H92" s="9">
        <v>471</v>
      </c>
      <c r="I92" s="9">
        <v>701</v>
      </c>
      <c r="J92" s="9">
        <v>1088</v>
      </c>
      <c r="K92" s="9">
        <v>2672</v>
      </c>
      <c r="L92" s="74">
        <f t="shared" si="11"/>
        <v>1.3338913844993834E-4</v>
      </c>
      <c r="M92" s="9">
        <f>VLOOKUP([1]CensusPivot!A92,[1]CensusPivot!A91:J560,2,FALSE)</f>
        <v>3377880</v>
      </c>
      <c r="N92" s="9">
        <f>VLOOKUP([1]CensusPivot!B92,[1]CensusPivot!B91:K560,2,FALSE)</f>
        <v>2496731</v>
      </c>
      <c r="O92" s="9">
        <f>VLOOKUP([1]CensusPivot!C92,[1]CensusPivot!C91:L560,2,FALSE)</f>
        <v>2539951</v>
      </c>
      <c r="P92" s="9">
        <f>VLOOKUP([1]CensusPivot!D92,[1]CensusPivot!D91:M560,2,FALSE)</f>
        <v>2444307</v>
      </c>
      <c r="Q92" s="9">
        <f>VLOOKUP([1]CensusPivot!E92,[1]CensusPivot!E91:N560,2,FALSE)</f>
        <v>2759872</v>
      </c>
      <c r="R92" s="9">
        <f>VLOOKUP([1]CensusPivot!F92,[1]CensusPivot!F91:O560,2,FALSE)</f>
        <v>2595857</v>
      </c>
      <c r="S92" s="9">
        <v>2094601</v>
      </c>
      <c r="T92" s="9">
        <v>1203596</v>
      </c>
      <c r="U92" s="9">
        <v>517466</v>
      </c>
      <c r="V92" s="9">
        <v>20031616</v>
      </c>
      <c r="W92" s="10">
        <f t="shared" si="12"/>
        <v>0</v>
      </c>
      <c r="X92" s="10">
        <f t="shared" si="13"/>
        <v>0</v>
      </c>
      <c r="Y92" s="10">
        <f t="shared" si="14"/>
        <v>0</v>
      </c>
      <c r="Z92" s="10">
        <f t="shared" si="15"/>
        <v>1.2273417373513229E-5</v>
      </c>
      <c r="AA92" s="10">
        <f t="shared" si="16"/>
        <v>3.9132249611576191E-5</v>
      </c>
      <c r="AB92" s="10">
        <f t="shared" si="17"/>
        <v>1.0555280972719222E-4</v>
      </c>
      <c r="AC92" s="10">
        <f t="shared" si="18"/>
        <v>2.2486382848093742E-4</v>
      </c>
      <c r="AD92" s="10">
        <f t="shared" si="19"/>
        <v>5.8242134403902975E-4</v>
      </c>
      <c r="AE92" s="10">
        <f t="shared" si="20"/>
        <v>2.102553597724295E-3</v>
      </c>
      <c r="AF92" s="10">
        <f t="shared" si="21"/>
        <v>5.1636242767640773E-3</v>
      </c>
    </row>
    <row r="93" spans="1:32" x14ac:dyDescent="0.3">
      <c r="A93" t="s">
        <v>113</v>
      </c>
      <c r="B93" s="9">
        <v>0</v>
      </c>
      <c r="C93" s="9">
        <v>0</v>
      </c>
      <c r="D93" s="9">
        <v>0</v>
      </c>
      <c r="E93" s="9">
        <v>0</v>
      </c>
      <c r="F93" s="9">
        <v>51</v>
      </c>
      <c r="G93" s="9">
        <v>300</v>
      </c>
      <c r="H93" s="9">
        <v>516</v>
      </c>
      <c r="I93" s="9">
        <v>744</v>
      </c>
      <c r="J93" s="9">
        <v>1294</v>
      </c>
      <c r="K93" s="9">
        <v>2905</v>
      </c>
      <c r="L93" s="74">
        <f t="shared" si="11"/>
        <v>1.4213210486834507E-4</v>
      </c>
      <c r="M93" s="9">
        <f>VLOOKUP([1]CensusPivot!A93,[1]CensusPivot!A92:J561,2,FALSE)</f>
        <v>3423440</v>
      </c>
      <c r="N93" s="9">
        <f>VLOOKUP([1]CensusPivot!B93,[1]CensusPivot!B92:K561,2,FALSE)</f>
        <v>2515016</v>
      </c>
      <c r="O93" s="9">
        <f>VLOOKUP([1]CensusPivot!C93,[1]CensusPivot!C92:L561,2,FALSE)</f>
        <v>2617967</v>
      </c>
      <c r="P93" s="9">
        <f>VLOOKUP([1]CensusPivot!D93,[1]CensusPivot!D92:M561,2,FALSE)</f>
        <v>2482411</v>
      </c>
      <c r="Q93" s="9">
        <f>VLOOKUP([1]CensusPivot!E93,[1]CensusPivot!E92:N561,2,FALSE)</f>
        <v>2775781</v>
      </c>
      <c r="R93" s="9">
        <f>VLOOKUP([1]CensusPivot!F93,[1]CensusPivot!F92:O561,2,FALSE)</f>
        <v>2671831</v>
      </c>
      <c r="S93" s="9">
        <v>2184197</v>
      </c>
      <c r="T93" s="9">
        <v>1241746</v>
      </c>
      <c r="U93" s="9">
        <v>526343</v>
      </c>
      <c r="V93" s="9">
        <v>20438732</v>
      </c>
      <c r="W93" s="10">
        <f t="shared" si="12"/>
        <v>0</v>
      </c>
      <c r="X93" s="10">
        <f t="shared" si="13"/>
        <v>0</v>
      </c>
      <c r="Y93" s="10">
        <f t="shared" si="14"/>
        <v>0</v>
      </c>
      <c r="Z93" s="10">
        <f t="shared" si="15"/>
        <v>0</v>
      </c>
      <c r="AA93" s="10">
        <f t="shared" si="16"/>
        <v>1.8373207396404831E-5</v>
      </c>
      <c r="AB93" s="10">
        <f t="shared" si="17"/>
        <v>1.1228255080504718E-4</v>
      </c>
      <c r="AC93" s="10">
        <f t="shared" si="18"/>
        <v>2.3624242685069157E-4</v>
      </c>
      <c r="AD93" s="10">
        <f t="shared" si="19"/>
        <v>5.9915634920507089E-4</v>
      </c>
      <c r="AE93" s="10">
        <f t="shared" si="20"/>
        <v>2.4584728969512274E-3</v>
      </c>
      <c r="AF93" s="10">
        <f t="shared" si="21"/>
        <v>5.5192146566022541E-3</v>
      </c>
    </row>
    <row r="94" spans="1:32" x14ac:dyDescent="0.3">
      <c r="A94" t="s">
        <v>114</v>
      </c>
      <c r="B94" s="9">
        <v>0</v>
      </c>
      <c r="C94" s="9">
        <v>0</v>
      </c>
      <c r="D94" s="9">
        <v>0</v>
      </c>
      <c r="E94" s="9">
        <v>10</v>
      </c>
      <c r="F94" s="9">
        <v>31</v>
      </c>
      <c r="G94" s="9">
        <v>116</v>
      </c>
      <c r="H94" s="9">
        <v>189</v>
      </c>
      <c r="I94" s="9">
        <v>410</v>
      </c>
      <c r="J94" s="9">
        <v>562</v>
      </c>
      <c r="K94" s="9">
        <v>1318</v>
      </c>
      <c r="L94" s="74">
        <f t="shared" si="11"/>
        <v>1.3569401103466169E-4</v>
      </c>
      <c r="M94" s="9">
        <f>VLOOKUP([1]CensusPivot!A94,[1]CensusPivot!A93:J562,2,FALSE)</f>
        <v>2132298</v>
      </c>
      <c r="N94" s="9">
        <f>VLOOKUP([1]CensusPivot!B94,[1]CensusPivot!B93:K562,2,FALSE)</f>
        <v>1417360</v>
      </c>
      <c r="O94" s="9">
        <f>VLOOKUP([1]CensusPivot!C94,[1]CensusPivot!C93:L562,2,FALSE)</f>
        <v>1376399</v>
      </c>
      <c r="P94" s="9">
        <f>VLOOKUP([1]CensusPivot!D94,[1]CensusPivot!D93:M562,2,FALSE)</f>
        <v>1467131</v>
      </c>
      <c r="Q94" s="9">
        <f>VLOOKUP([1]CensusPivot!E94,[1]CensusPivot!E93:N562,2,FALSE)</f>
        <v>1355165</v>
      </c>
      <c r="R94" s="9">
        <f>VLOOKUP([1]CensusPivot!F94,[1]CensusPivot!F93:O562,2,FALSE)</f>
        <v>983696</v>
      </c>
      <c r="S94" s="9">
        <v>547344</v>
      </c>
      <c r="T94" s="9">
        <v>315189</v>
      </c>
      <c r="U94" s="9">
        <v>116392</v>
      </c>
      <c r="V94" s="9">
        <v>9713030</v>
      </c>
      <c r="W94" s="10">
        <f t="shared" si="12"/>
        <v>0</v>
      </c>
      <c r="X94" s="10">
        <f t="shared" si="13"/>
        <v>0</v>
      </c>
      <c r="Y94" s="10">
        <f t="shared" si="14"/>
        <v>0</v>
      </c>
      <c r="Z94" s="10">
        <f t="shared" si="15"/>
        <v>6.8160239269703934E-6</v>
      </c>
      <c r="AA94" s="10">
        <f t="shared" si="16"/>
        <v>2.2875443211712228E-5</v>
      </c>
      <c r="AB94" s="10">
        <f t="shared" si="17"/>
        <v>1.1792261023730909E-4</v>
      </c>
      <c r="AC94" s="10">
        <f t="shared" si="18"/>
        <v>3.453038674033149E-4</v>
      </c>
      <c r="AD94" s="10">
        <f t="shared" si="19"/>
        <v>1.3008068174968036E-3</v>
      </c>
      <c r="AE94" s="10">
        <f t="shared" si="20"/>
        <v>4.8285105505533029E-3</v>
      </c>
      <c r="AF94" s="10">
        <f t="shared" si="21"/>
        <v>1.1323802323183724E-2</v>
      </c>
    </row>
    <row r="95" spans="1:32" x14ac:dyDescent="0.3">
      <c r="A95" t="s">
        <v>115</v>
      </c>
      <c r="B95" s="9">
        <v>0</v>
      </c>
      <c r="C95" s="9">
        <v>0</v>
      </c>
      <c r="D95" s="9">
        <v>0</v>
      </c>
      <c r="E95" s="9">
        <v>0</v>
      </c>
      <c r="F95" s="9">
        <v>22</v>
      </c>
      <c r="G95" s="9">
        <v>91</v>
      </c>
      <c r="H95" s="9">
        <v>223</v>
      </c>
      <c r="I95" s="9">
        <v>392</v>
      </c>
      <c r="J95" s="9">
        <v>557</v>
      </c>
      <c r="K95" s="9">
        <v>1285</v>
      </c>
      <c r="L95" s="74">
        <f t="shared" si="11"/>
        <v>1.3387136076956551E-4</v>
      </c>
      <c r="M95" s="9">
        <f>VLOOKUP([1]CensusPivot!A95,[1]CensusPivot!A94:J563,2,FALSE)</f>
        <v>2067113</v>
      </c>
      <c r="N95" s="9">
        <f>VLOOKUP([1]CensusPivot!B95,[1]CensusPivot!B94:K563,2,FALSE)</f>
        <v>1390275</v>
      </c>
      <c r="O95" s="9">
        <f>VLOOKUP([1]CensusPivot!C95,[1]CensusPivot!C94:L563,2,FALSE)</f>
        <v>1333429</v>
      </c>
      <c r="P95" s="9">
        <f>VLOOKUP([1]CensusPivot!D95,[1]CensusPivot!D94:M563,2,FALSE)</f>
        <v>1437055</v>
      </c>
      <c r="Q95" s="9">
        <f>VLOOKUP([1]CensusPivot!E95,[1]CensusPivot!E94:N563,2,FALSE)</f>
        <v>1362731</v>
      </c>
      <c r="R95" s="9">
        <f>VLOOKUP([1]CensusPivot!F95,[1]CensusPivot!F94:O563,2,FALSE)</f>
        <v>1016204</v>
      </c>
      <c r="S95" s="9">
        <v>571858</v>
      </c>
      <c r="T95" s="9">
        <v>307706</v>
      </c>
      <c r="U95" s="9">
        <v>111864</v>
      </c>
      <c r="V95" s="9">
        <v>9598767</v>
      </c>
      <c r="W95" s="10">
        <f t="shared" si="12"/>
        <v>0</v>
      </c>
      <c r="X95" s="10">
        <f t="shared" si="13"/>
        <v>0</v>
      </c>
      <c r="Y95" s="10">
        <f t="shared" si="14"/>
        <v>0</v>
      </c>
      <c r="Z95" s="10">
        <f t="shared" si="15"/>
        <v>0</v>
      </c>
      <c r="AA95" s="10">
        <f t="shared" si="16"/>
        <v>1.6144051907529805E-5</v>
      </c>
      <c r="AB95" s="10">
        <f t="shared" si="17"/>
        <v>8.9548948833108319E-5</v>
      </c>
      <c r="AC95" s="10">
        <f t="shared" si="18"/>
        <v>3.8995694735406342E-4</v>
      </c>
      <c r="AD95" s="10">
        <f t="shared" si="19"/>
        <v>1.2739433095227263E-3</v>
      </c>
      <c r="AE95" s="10">
        <f t="shared" si="20"/>
        <v>4.9792605306443541E-3</v>
      </c>
      <c r="AF95" s="10">
        <f t="shared" si="21"/>
        <v>1.148716298362297E-2</v>
      </c>
    </row>
    <row r="96" spans="1:32" x14ac:dyDescent="0.3">
      <c r="A96" t="s">
        <v>116</v>
      </c>
      <c r="B96" s="9">
        <v>0</v>
      </c>
      <c r="C96" s="9">
        <v>0</v>
      </c>
      <c r="D96" s="9">
        <v>0</v>
      </c>
      <c r="E96" s="9">
        <v>0</v>
      </c>
      <c r="F96" s="9">
        <v>12</v>
      </c>
      <c r="G96" s="9">
        <v>130</v>
      </c>
      <c r="H96" s="9">
        <v>253</v>
      </c>
      <c r="I96" s="9">
        <v>376</v>
      </c>
      <c r="J96" s="9">
        <v>544</v>
      </c>
      <c r="K96" s="9">
        <v>1315</v>
      </c>
      <c r="L96" s="74">
        <f t="shared" si="11"/>
        <v>1.3658884980035697E-4</v>
      </c>
      <c r="M96" s="9">
        <f>VLOOKUP([1]CensusPivot!A96,[1]CensusPivot!A95:J564,2,FALSE)</f>
        <v>2065377</v>
      </c>
      <c r="N96" s="9">
        <f>VLOOKUP([1]CensusPivot!B96,[1]CensusPivot!B95:K564,2,FALSE)</f>
        <v>1391753</v>
      </c>
      <c r="O96" s="9">
        <f>VLOOKUP([1]CensusPivot!C96,[1]CensusPivot!C95:L564,2,FALSE)</f>
        <v>1329499</v>
      </c>
      <c r="P96" s="9">
        <f>VLOOKUP([1]CensusPivot!D96,[1]CensusPivot!D95:M564,2,FALSE)</f>
        <v>1415724</v>
      </c>
      <c r="Q96" s="9">
        <f>VLOOKUP([1]CensusPivot!E96,[1]CensusPivot!E95:N564,2,FALSE)</f>
        <v>1371905</v>
      </c>
      <c r="R96" s="9">
        <f>VLOOKUP([1]CensusPivot!F96,[1]CensusPivot!F95:O564,2,FALSE)</f>
        <v>1041022</v>
      </c>
      <c r="S96" s="9">
        <v>588931</v>
      </c>
      <c r="T96" s="9">
        <v>310824</v>
      </c>
      <c r="U96" s="9">
        <v>113343</v>
      </c>
      <c r="V96" s="9">
        <v>9627433</v>
      </c>
      <c r="W96" s="10">
        <f t="shared" si="12"/>
        <v>0</v>
      </c>
      <c r="X96" s="10">
        <f t="shared" si="13"/>
        <v>0</v>
      </c>
      <c r="Y96" s="10">
        <f t="shared" si="14"/>
        <v>0</v>
      </c>
      <c r="Z96" s="10">
        <f t="shared" si="15"/>
        <v>0</v>
      </c>
      <c r="AA96" s="10">
        <f t="shared" si="16"/>
        <v>8.7469613420754359E-6</v>
      </c>
      <c r="AB96" s="10">
        <f t="shared" si="17"/>
        <v>1.2487728405355505E-4</v>
      </c>
      <c r="AC96" s="10">
        <f t="shared" si="18"/>
        <v>4.2959192163428316E-4</v>
      </c>
      <c r="AD96" s="10">
        <f t="shared" si="19"/>
        <v>1.2096877975960672E-3</v>
      </c>
      <c r="AE96" s="10">
        <f t="shared" si="20"/>
        <v>4.7995906231527311E-3</v>
      </c>
      <c r="AF96" s="10">
        <f t="shared" si="21"/>
        <v>1.1601951598246032E-2</v>
      </c>
    </row>
    <row r="97" spans="1:32" x14ac:dyDescent="0.3">
      <c r="A97" t="s">
        <v>117</v>
      </c>
      <c r="B97" s="9">
        <v>0</v>
      </c>
      <c r="C97" s="9">
        <v>0</v>
      </c>
      <c r="D97" s="9">
        <v>0</v>
      </c>
      <c r="E97" s="9">
        <v>0</v>
      </c>
      <c r="F97" s="9">
        <v>13</v>
      </c>
      <c r="G97" s="9">
        <v>109</v>
      </c>
      <c r="H97" s="9">
        <v>156</v>
      </c>
      <c r="I97" s="9">
        <v>419</v>
      </c>
      <c r="J97" s="9">
        <v>533</v>
      </c>
      <c r="K97" s="9">
        <v>1230</v>
      </c>
      <c r="L97" s="74">
        <f t="shared" si="11"/>
        <v>1.2355472364273881E-4</v>
      </c>
      <c r="M97" s="9">
        <f>VLOOKUP([1]CensusPivot!A97,[1]CensusPivot!A96:J565,2,FALSE)</f>
        <v>2113716</v>
      </c>
      <c r="N97" s="9">
        <f>VLOOKUP([1]CensusPivot!B97,[1]CensusPivot!B96:K565,2,FALSE)</f>
        <v>1434464</v>
      </c>
      <c r="O97" s="9">
        <f>VLOOKUP([1]CensusPivot!C97,[1]CensusPivot!C96:L565,2,FALSE)</f>
        <v>1370171</v>
      </c>
      <c r="P97" s="9">
        <f>VLOOKUP([1]CensusPivot!D97,[1]CensusPivot!D96:M565,2,FALSE)</f>
        <v>1433632</v>
      </c>
      <c r="Q97" s="9">
        <f>VLOOKUP([1]CensusPivot!E97,[1]CensusPivot!E96:N565,2,FALSE)</f>
        <v>1418802</v>
      </c>
      <c r="R97" s="9">
        <f>VLOOKUP([1]CensusPivot!F97,[1]CensusPivot!F96:O565,2,FALSE)</f>
        <v>1103372</v>
      </c>
      <c r="S97" s="9">
        <v>636870</v>
      </c>
      <c r="T97" s="9">
        <v>327599</v>
      </c>
      <c r="U97" s="9">
        <v>121863</v>
      </c>
      <c r="V97" s="9">
        <v>9955103</v>
      </c>
      <c r="W97" s="10">
        <f t="shared" si="12"/>
        <v>0</v>
      </c>
      <c r="X97" s="10">
        <f t="shared" si="13"/>
        <v>0</v>
      </c>
      <c r="Y97" s="10">
        <f t="shared" si="14"/>
        <v>0</v>
      </c>
      <c r="Z97" s="10">
        <f t="shared" si="15"/>
        <v>0</v>
      </c>
      <c r="AA97" s="10">
        <f t="shared" si="16"/>
        <v>9.1626597650694034E-6</v>
      </c>
      <c r="AB97" s="10">
        <f t="shared" si="17"/>
        <v>9.8788078725941934E-5</v>
      </c>
      <c r="AC97" s="10">
        <f t="shared" si="18"/>
        <v>2.4494794856093078E-4</v>
      </c>
      <c r="AD97" s="10">
        <f t="shared" si="19"/>
        <v>1.2790026831583734E-3</v>
      </c>
      <c r="AE97" s="10">
        <f t="shared" si="20"/>
        <v>4.3737639808637567E-3</v>
      </c>
      <c r="AF97" s="10">
        <f t="shared" si="21"/>
        <v>1.0093301494300978E-2</v>
      </c>
    </row>
    <row r="98" spans="1:32" x14ac:dyDescent="0.3">
      <c r="A98" t="s">
        <v>118</v>
      </c>
      <c r="B98" s="9">
        <v>0</v>
      </c>
      <c r="C98" s="9">
        <v>0</v>
      </c>
      <c r="D98" s="9">
        <v>0</v>
      </c>
      <c r="E98" s="9">
        <v>17</v>
      </c>
      <c r="F98" s="9">
        <v>42</v>
      </c>
      <c r="G98" s="9">
        <v>113</v>
      </c>
      <c r="H98" s="9">
        <v>222</v>
      </c>
      <c r="I98" s="9">
        <v>398</v>
      </c>
      <c r="J98" s="9">
        <v>531</v>
      </c>
      <c r="K98" s="9">
        <v>1323</v>
      </c>
      <c r="L98" s="74">
        <f t="shared" si="11"/>
        <v>1.3200514011851727E-4</v>
      </c>
      <c r="M98" s="9">
        <f>VLOOKUP([1]CensusPivot!A98,[1]CensusPivot!A97:J566,2,FALSE)</f>
        <v>2117764</v>
      </c>
      <c r="N98" s="9">
        <f>VLOOKUP([1]CensusPivot!B98,[1]CensusPivot!B97:K566,2,FALSE)</f>
        <v>1446628</v>
      </c>
      <c r="O98" s="9">
        <f>VLOOKUP([1]CensusPivot!C98,[1]CensusPivot!C97:L566,2,FALSE)</f>
        <v>1362831</v>
      </c>
      <c r="P98" s="9">
        <f>VLOOKUP([1]CensusPivot!D98,[1]CensusPivot!D97:M566,2,FALSE)</f>
        <v>1412579</v>
      </c>
      <c r="Q98" s="9">
        <f>VLOOKUP([1]CensusPivot!E98,[1]CensusPivot!E97:N566,2,FALSE)</f>
        <v>1419748</v>
      </c>
      <c r="R98" s="9">
        <f>VLOOKUP([1]CensusPivot!F98,[1]CensusPivot!F97:O566,2,FALSE)</f>
        <v>1132043</v>
      </c>
      <c r="S98" s="9">
        <v>670953</v>
      </c>
      <c r="T98" s="9">
        <v>335351</v>
      </c>
      <c r="U98" s="9">
        <v>124660</v>
      </c>
      <c r="V98" s="9">
        <v>10022337</v>
      </c>
      <c r="W98" s="10">
        <f t="shared" si="12"/>
        <v>0</v>
      </c>
      <c r="X98" s="10">
        <f t="shared" si="13"/>
        <v>0</v>
      </c>
      <c r="Y98" s="10">
        <f t="shared" si="14"/>
        <v>0</v>
      </c>
      <c r="Z98" s="10">
        <f t="shared" si="15"/>
        <v>1.2034725137496734E-5</v>
      </c>
      <c r="AA98" s="10">
        <f t="shared" si="16"/>
        <v>2.9582714678943025E-5</v>
      </c>
      <c r="AB98" s="10">
        <f t="shared" si="17"/>
        <v>9.9819529823513771E-5</v>
      </c>
      <c r="AC98" s="10">
        <f t="shared" si="18"/>
        <v>3.3087265426937507E-4</v>
      </c>
      <c r="AD98" s="10">
        <f t="shared" si="19"/>
        <v>1.1868162015321261E-3</v>
      </c>
      <c r="AE98" s="10">
        <f t="shared" si="20"/>
        <v>4.2595860741216109E-3</v>
      </c>
      <c r="AF98" s="10">
        <f t="shared" si="21"/>
        <v>1.06128669982352E-2</v>
      </c>
    </row>
    <row r="99" spans="1:32" x14ac:dyDescent="0.3">
      <c r="A99" t="s">
        <v>119</v>
      </c>
      <c r="B99" s="9">
        <v>0</v>
      </c>
      <c r="C99" s="9">
        <v>0</v>
      </c>
      <c r="D99" s="9">
        <v>0</v>
      </c>
      <c r="E99" s="9">
        <v>14</v>
      </c>
      <c r="F99" s="9">
        <v>47</v>
      </c>
      <c r="G99" s="9">
        <v>187</v>
      </c>
      <c r="H99" s="9">
        <v>257</v>
      </c>
      <c r="I99" s="9">
        <v>348</v>
      </c>
      <c r="J99" s="9">
        <v>528</v>
      </c>
      <c r="K99" s="9">
        <v>1381</v>
      </c>
      <c r="L99" s="74">
        <f t="shared" si="11"/>
        <v>1.4067368126827561E-4</v>
      </c>
      <c r="M99" s="9">
        <f>VLOOKUP([1]CensusPivot!A99,[1]CensusPivot!A98:J567,2,FALSE)</f>
        <v>2059379</v>
      </c>
      <c r="N99" s="9">
        <f>VLOOKUP([1]CensusPivot!B99,[1]CensusPivot!B98:K567,2,FALSE)</f>
        <v>1407182</v>
      </c>
      <c r="O99" s="9">
        <f>VLOOKUP([1]CensusPivot!C99,[1]CensusPivot!C98:L567,2,FALSE)</f>
        <v>1343701</v>
      </c>
      <c r="P99" s="9">
        <f>VLOOKUP([1]CensusPivot!D99,[1]CensusPivot!D98:M567,2,FALSE)</f>
        <v>1372441</v>
      </c>
      <c r="Q99" s="9">
        <f>VLOOKUP([1]CensusPivot!E99,[1]CensusPivot!E98:N567,2,FALSE)</f>
        <v>1383796</v>
      </c>
      <c r="R99" s="9">
        <f>VLOOKUP([1]CensusPivot!F99,[1]CensusPivot!F98:O567,2,FALSE)</f>
        <v>1123101</v>
      </c>
      <c r="S99" s="9">
        <v>673034</v>
      </c>
      <c r="T99" s="9">
        <v>329937</v>
      </c>
      <c r="U99" s="9">
        <v>121362</v>
      </c>
      <c r="V99" s="9">
        <v>9817046</v>
      </c>
      <c r="W99" s="10">
        <f t="shared" si="12"/>
        <v>0</v>
      </c>
      <c r="X99" s="10">
        <f t="shared" si="13"/>
        <v>0</v>
      </c>
      <c r="Y99" s="10">
        <f t="shared" si="14"/>
        <v>0</v>
      </c>
      <c r="Z99" s="10">
        <f t="shared" si="15"/>
        <v>1.0200802803180611E-5</v>
      </c>
      <c r="AA99" s="10">
        <f t="shared" si="16"/>
        <v>3.3964543906760826E-5</v>
      </c>
      <c r="AB99" s="10">
        <f t="shared" si="17"/>
        <v>1.665032797584545E-4</v>
      </c>
      <c r="AC99" s="10">
        <f t="shared" si="18"/>
        <v>3.8185292273495839E-4</v>
      </c>
      <c r="AD99" s="10">
        <f t="shared" si="19"/>
        <v>1.054746815301103E-3</v>
      </c>
      <c r="AE99" s="10">
        <f t="shared" si="20"/>
        <v>4.3506204578039253E-3</v>
      </c>
      <c r="AF99" s="10">
        <f t="shared" si="21"/>
        <v>1.1379179644369736E-2</v>
      </c>
    </row>
    <row r="100" spans="1:32" x14ac:dyDescent="0.3">
      <c r="A100" t="s">
        <v>120</v>
      </c>
      <c r="B100" s="9">
        <v>0</v>
      </c>
      <c r="C100" s="9">
        <v>0</v>
      </c>
      <c r="D100" s="9">
        <v>0</v>
      </c>
      <c r="E100" s="9">
        <v>0</v>
      </c>
      <c r="F100" s="9">
        <v>11</v>
      </c>
      <c r="G100" s="9">
        <v>162</v>
      </c>
      <c r="H100" s="9">
        <v>241</v>
      </c>
      <c r="I100" s="9">
        <v>419</v>
      </c>
      <c r="J100" s="9">
        <v>499</v>
      </c>
      <c r="K100" s="9">
        <v>1332</v>
      </c>
      <c r="L100" s="74">
        <f t="shared" si="11"/>
        <v>1.2922789630567325E-4</v>
      </c>
      <c r="M100" s="9">
        <f>VLOOKUP([1]CensusPivot!A100,[1]CensusPivot!A99:J568,2,FALSE)</f>
        <v>2132883</v>
      </c>
      <c r="N100" s="9">
        <f>VLOOKUP([1]CensusPivot!B100,[1]CensusPivot!B99:K568,2,FALSE)</f>
        <v>1460427</v>
      </c>
      <c r="O100" s="9">
        <f>VLOOKUP([1]CensusPivot!C100,[1]CensusPivot!C99:L568,2,FALSE)</f>
        <v>1398407</v>
      </c>
      <c r="P100" s="9">
        <f>VLOOKUP([1]CensusPivot!D100,[1]CensusPivot!D99:M568,2,FALSE)</f>
        <v>1415564</v>
      </c>
      <c r="Q100" s="9">
        <f>VLOOKUP([1]CensusPivot!E100,[1]CensusPivot!E99:N568,2,FALSE)</f>
        <v>1443855</v>
      </c>
      <c r="R100" s="9">
        <f>VLOOKUP([1]CensusPivot!F100,[1]CensusPivot!F99:O568,2,FALSE)</f>
        <v>1210462</v>
      </c>
      <c r="S100" s="9">
        <v>753921</v>
      </c>
      <c r="T100" s="9">
        <v>362468</v>
      </c>
      <c r="U100" s="9">
        <v>130465</v>
      </c>
      <c r="V100" s="9">
        <v>10307372</v>
      </c>
      <c r="W100" s="10">
        <f t="shared" si="12"/>
        <v>0</v>
      </c>
      <c r="X100" s="10">
        <f t="shared" si="13"/>
        <v>0</v>
      </c>
      <c r="Y100" s="10">
        <f t="shared" si="14"/>
        <v>0</v>
      </c>
      <c r="Z100" s="10">
        <f t="shared" si="15"/>
        <v>0</v>
      </c>
      <c r="AA100" s="10">
        <f t="shared" si="16"/>
        <v>7.6184935467896711E-6</v>
      </c>
      <c r="AB100" s="10">
        <f t="shared" si="17"/>
        <v>1.338331975724971E-4</v>
      </c>
      <c r="AC100" s="10">
        <f t="shared" si="18"/>
        <v>3.1966213966715346E-4</v>
      </c>
      <c r="AD100" s="10">
        <f t="shared" si="19"/>
        <v>1.155964112694086E-3</v>
      </c>
      <c r="AE100" s="10">
        <f t="shared" si="20"/>
        <v>3.8247805924960716E-3</v>
      </c>
      <c r="AF100" s="10">
        <f t="shared" si="21"/>
        <v>1.0209634767945426E-2</v>
      </c>
    </row>
    <row r="101" spans="1:32" x14ac:dyDescent="0.3">
      <c r="A101" t="s">
        <v>121</v>
      </c>
      <c r="B101" s="9">
        <v>0</v>
      </c>
      <c r="C101" s="9">
        <v>0</v>
      </c>
      <c r="D101" s="9">
        <v>0</v>
      </c>
      <c r="E101" s="9">
        <v>0</v>
      </c>
      <c r="F101" s="9">
        <v>10</v>
      </c>
      <c r="G101" s="9">
        <v>192</v>
      </c>
      <c r="H101" s="9">
        <v>266</v>
      </c>
      <c r="I101" s="9">
        <v>351</v>
      </c>
      <c r="J101" s="9">
        <v>451</v>
      </c>
      <c r="K101" s="9">
        <v>1270</v>
      </c>
      <c r="L101" s="74">
        <f t="shared" si="11"/>
        <v>1.259663453632185E-4</v>
      </c>
      <c r="M101" s="9">
        <f>VLOOKUP([1]CensusPivot!A101,[1]CensusPivot!A100:J569,2,FALSE)</f>
        <v>2073435</v>
      </c>
      <c r="N101" s="9">
        <f>VLOOKUP([1]CensusPivot!B101,[1]CensusPivot!B100:K569,2,FALSE)</f>
        <v>1426918</v>
      </c>
      <c r="O101" s="9">
        <f>VLOOKUP([1]CensusPivot!C101,[1]CensusPivot!C100:L569,2,FALSE)</f>
        <v>1377264</v>
      </c>
      <c r="P101" s="9">
        <f>VLOOKUP([1]CensusPivot!D101,[1]CensusPivot!D100:M569,2,FALSE)</f>
        <v>1371912</v>
      </c>
      <c r="Q101" s="9">
        <f>VLOOKUP([1]CensusPivot!E101,[1]CensusPivot!E100:N569,2,FALSE)</f>
        <v>1400265</v>
      </c>
      <c r="R101" s="9">
        <f>VLOOKUP([1]CensusPivot!F101,[1]CensusPivot!F100:O569,2,FALSE)</f>
        <v>1185186</v>
      </c>
      <c r="S101" s="9">
        <v>759469</v>
      </c>
      <c r="T101" s="9">
        <v>355827</v>
      </c>
      <c r="U101" s="9">
        <v>129720</v>
      </c>
      <c r="V101" s="9">
        <v>10082058</v>
      </c>
      <c r="W101" s="10">
        <f t="shared" si="12"/>
        <v>0</v>
      </c>
      <c r="X101" s="10">
        <f t="shared" si="13"/>
        <v>0</v>
      </c>
      <c r="Y101" s="10">
        <f t="shared" si="14"/>
        <v>0</v>
      </c>
      <c r="Z101" s="10">
        <f t="shared" si="15"/>
        <v>0</v>
      </c>
      <c r="AA101" s="10">
        <f t="shared" si="16"/>
        <v>7.1415053579143949E-6</v>
      </c>
      <c r="AB101" s="10">
        <f t="shared" si="17"/>
        <v>1.6199988862507656E-4</v>
      </c>
      <c r="AC101" s="10">
        <f t="shared" si="18"/>
        <v>3.5024471044901108E-4</v>
      </c>
      <c r="AD101" s="10">
        <f t="shared" si="19"/>
        <v>9.8643441897326516E-4</v>
      </c>
      <c r="AE101" s="10">
        <f t="shared" si="20"/>
        <v>3.4767190872648781E-3</v>
      </c>
      <c r="AF101" s="10">
        <f t="shared" si="21"/>
        <v>9.7903176071538704E-3</v>
      </c>
    </row>
    <row r="102" spans="1:32" x14ac:dyDescent="0.3">
      <c r="A102" t="s">
        <v>122</v>
      </c>
      <c r="B102" s="9">
        <v>0</v>
      </c>
      <c r="C102" s="9">
        <v>0</v>
      </c>
      <c r="D102" s="9">
        <v>0</v>
      </c>
      <c r="E102" s="9">
        <v>0</v>
      </c>
      <c r="F102" s="9">
        <v>20</v>
      </c>
      <c r="G102" s="9">
        <v>149</v>
      </c>
      <c r="H102" s="9">
        <v>274</v>
      </c>
      <c r="I102" s="9">
        <v>391</v>
      </c>
      <c r="J102" s="9">
        <v>452</v>
      </c>
      <c r="K102" s="9">
        <v>1286</v>
      </c>
      <c r="L102" s="74">
        <f t="shared" si="11"/>
        <v>1.2429501721959585E-4</v>
      </c>
      <c r="M102" s="9">
        <f>VLOOKUP([1]CensusPivot!A102,[1]CensusPivot!A101:J570,2,FALSE)</f>
        <v>2091961</v>
      </c>
      <c r="N102" s="9">
        <f>VLOOKUP([1]CensusPivot!B102,[1]CensusPivot!B101:K570,2,FALSE)</f>
        <v>1446984</v>
      </c>
      <c r="O102" s="9">
        <f>VLOOKUP([1]CensusPivot!C102,[1]CensusPivot!C101:L570,2,FALSE)</f>
        <v>1415370</v>
      </c>
      <c r="P102" s="9">
        <f>VLOOKUP([1]CensusPivot!D102,[1]CensusPivot!D101:M570,2,FALSE)</f>
        <v>1390455</v>
      </c>
      <c r="Q102" s="9">
        <f>VLOOKUP([1]CensusPivot!E102,[1]CensusPivot!E101:N570,2,FALSE)</f>
        <v>1427589</v>
      </c>
      <c r="R102" s="9">
        <f>VLOOKUP([1]CensusPivot!F102,[1]CensusPivot!F101:O570,2,FALSE)</f>
        <v>1240644</v>
      </c>
      <c r="S102" s="9">
        <v>819673</v>
      </c>
      <c r="T102" s="9">
        <v>379593</v>
      </c>
      <c r="U102" s="9">
        <v>134083</v>
      </c>
      <c r="V102" s="9">
        <v>10346352</v>
      </c>
      <c r="W102" s="10">
        <f t="shared" si="12"/>
        <v>0</v>
      </c>
      <c r="X102" s="10">
        <f t="shared" si="13"/>
        <v>0</v>
      </c>
      <c r="Y102" s="10">
        <f t="shared" si="14"/>
        <v>0</v>
      </c>
      <c r="Z102" s="10">
        <f t="shared" si="15"/>
        <v>0</v>
      </c>
      <c r="AA102" s="10">
        <f t="shared" si="16"/>
        <v>1.4009634425594481E-5</v>
      </c>
      <c r="AB102" s="10">
        <f t="shared" si="17"/>
        <v>1.2009891636924049E-4</v>
      </c>
      <c r="AC102" s="10">
        <f t="shared" si="18"/>
        <v>3.342796456635756E-4</v>
      </c>
      <c r="AD102" s="10">
        <f t="shared" si="19"/>
        <v>1.0300506068341619E-3</v>
      </c>
      <c r="AE102" s="10">
        <f t="shared" si="20"/>
        <v>3.3710462922219818E-3</v>
      </c>
      <c r="AF102" s="10">
        <f t="shared" si="21"/>
        <v>9.5910741853926298E-3</v>
      </c>
    </row>
    <row r="103" spans="1:32" x14ac:dyDescent="0.3">
      <c r="A103" t="s">
        <v>123</v>
      </c>
      <c r="B103" s="9">
        <v>0</v>
      </c>
      <c r="C103" s="9">
        <v>0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105</v>
      </c>
      <c r="K103" s="9">
        <v>105</v>
      </c>
      <c r="L103" s="74">
        <f t="shared" si="11"/>
        <v>8.2015807961157309E-5</v>
      </c>
      <c r="M103" s="9">
        <f>VLOOKUP([1]CensusPivot!A103,[1]CensusPivot!A102:J571,2,FALSE)</f>
        <v>240728</v>
      </c>
      <c r="N103" s="9">
        <f>VLOOKUP([1]CensusPivot!B103,[1]CensusPivot!B102:K571,2,FALSE)</f>
        <v>174733</v>
      </c>
      <c r="O103" s="9">
        <f>VLOOKUP([1]CensusPivot!C103,[1]CensusPivot!C102:L571,2,FALSE)</f>
        <v>183514</v>
      </c>
      <c r="P103" s="9">
        <f>VLOOKUP([1]CensusPivot!D103,[1]CensusPivot!D102:M571,2,FALSE)</f>
        <v>175701</v>
      </c>
      <c r="Q103" s="9">
        <f>VLOOKUP([1]CensusPivot!E103,[1]CensusPivot!E102:N571,2,FALSE)</f>
        <v>180058</v>
      </c>
      <c r="R103" s="9">
        <f>VLOOKUP([1]CensusPivot!F103,[1]CensusPivot!F102:O571,2,FALSE)</f>
        <v>147015</v>
      </c>
      <c r="S103" s="9">
        <v>86904</v>
      </c>
      <c r="T103" s="9">
        <v>67847</v>
      </c>
      <c r="U103" s="9">
        <v>25894</v>
      </c>
      <c r="V103" s="9">
        <v>1280241</v>
      </c>
      <c r="W103" s="10">
        <f t="shared" si="12"/>
        <v>0</v>
      </c>
      <c r="X103" s="10">
        <f t="shared" si="13"/>
        <v>0</v>
      </c>
      <c r="Y103" s="10">
        <f t="shared" si="14"/>
        <v>0</v>
      </c>
      <c r="Z103" s="10">
        <f t="shared" si="15"/>
        <v>0</v>
      </c>
      <c r="AA103" s="10">
        <f t="shared" si="16"/>
        <v>0</v>
      </c>
      <c r="AB103" s="10">
        <f t="shared" si="17"/>
        <v>0</v>
      </c>
      <c r="AC103" s="10">
        <f t="shared" si="18"/>
        <v>0</v>
      </c>
      <c r="AD103" s="10">
        <f t="shared" si="19"/>
        <v>0</v>
      </c>
      <c r="AE103" s="10">
        <f t="shared" si="20"/>
        <v>4.0549934347725346E-3</v>
      </c>
      <c r="AF103" s="10">
        <f t="shared" si="21"/>
        <v>4.0549934347725346E-3</v>
      </c>
    </row>
    <row r="104" spans="1:32" x14ac:dyDescent="0.3">
      <c r="A104" t="s">
        <v>124</v>
      </c>
      <c r="B104" s="9">
        <v>0</v>
      </c>
      <c r="C104" s="9">
        <v>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22</v>
      </c>
      <c r="J104" s="9">
        <v>119</v>
      </c>
      <c r="K104" s="9">
        <v>141</v>
      </c>
      <c r="L104" s="74">
        <f t="shared" si="11"/>
        <v>1.0572956776103018E-4</v>
      </c>
      <c r="M104" s="9">
        <f>VLOOKUP([1]CensusPivot!A104,[1]CensusPivot!A103:J572,2,FALSE)</f>
        <v>248427</v>
      </c>
      <c r="N104" s="9">
        <f>VLOOKUP([1]CensusPivot!B104,[1]CensusPivot!B103:K572,2,FALSE)</f>
        <v>180941</v>
      </c>
      <c r="O104" s="9">
        <f>VLOOKUP([1]CensusPivot!C104,[1]CensusPivot!C103:L572,2,FALSE)</f>
        <v>179787</v>
      </c>
      <c r="P104" s="9">
        <f>VLOOKUP([1]CensusPivot!D104,[1]CensusPivot!D103:M572,2,FALSE)</f>
        <v>179139</v>
      </c>
      <c r="Q104" s="9">
        <f>VLOOKUP([1]CensusPivot!E104,[1]CensusPivot!E103:N572,2,FALSE)</f>
        <v>194287</v>
      </c>
      <c r="R104" s="9">
        <f>VLOOKUP([1]CensusPivot!F104,[1]CensusPivot!F103:O572,2,FALSE)</f>
        <v>165166</v>
      </c>
      <c r="S104" s="9">
        <v>93985</v>
      </c>
      <c r="T104" s="9">
        <v>64884</v>
      </c>
      <c r="U104" s="9">
        <v>27041</v>
      </c>
      <c r="V104" s="9">
        <v>1333591</v>
      </c>
      <c r="W104" s="10">
        <f t="shared" si="12"/>
        <v>0</v>
      </c>
      <c r="X104" s="10">
        <f t="shared" si="13"/>
        <v>0</v>
      </c>
      <c r="Y104" s="10">
        <f t="shared" si="14"/>
        <v>0</v>
      </c>
      <c r="Z104" s="10">
        <f t="shared" si="15"/>
        <v>0</v>
      </c>
      <c r="AA104" s="10">
        <f t="shared" si="16"/>
        <v>0</v>
      </c>
      <c r="AB104" s="10">
        <f t="shared" si="17"/>
        <v>0</v>
      </c>
      <c r="AC104" s="10">
        <f t="shared" si="18"/>
        <v>0</v>
      </c>
      <c r="AD104" s="10">
        <f t="shared" si="19"/>
        <v>3.390666420072745E-4</v>
      </c>
      <c r="AE104" s="10">
        <f t="shared" si="20"/>
        <v>4.4007248252653378E-3</v>
      </c>
      <c r="AF104" s="10">
        <f t="shared" si="21"/>
        <v>5.2143042047261565E-3</v>
      </c>
    </row>
    <row r="105" spans="1:32" x14ac:dyDescent="0.3">
      <c r="A105" t="s">
        <v>125</v>
      </c>
      <c r="B105" s="9">
        <v>0</v>
      </c>
      <c r="C105" s="9">
        <v>0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11</v>
      </c>
      <c r="J105" s="9">
        <v>182</v>
      </c>
      <c r="K105" s="9">
        <v>193</v>
      </c>
      <c r="L105" s="74">
        <f t="shared" si="11"/>
        <v>1.4332882305499817E-4</v>
      </c>
      <c r="M105" s="9">
        <f>VLOOKUP([1]CensusPivot!A105,[1]CensusPivot!A104:J573,2,FALSE)</f>
        <v>250636</v>
      </c>
      <c r="N105" s="9">
        <f>VLOOKUP([1]CensusPivot!B105,[1]CensusPivot!B104:K573,2,FALSE)</f>
        <v>181829</v>
      </c>
      <c r="O105" s="9">
        <f>VLOOKUP([1]CensusPivot!C105,[1]CensusPivot!C104:L573,2,FALSE)</f>
        <v>183271</v>
      </c>
      <c r="P105" s="9">
        <f>VLOOKUP([1]CensusPivot!D105,[1]CensusPivot!D104:M573,2,FALSE)</f>
        <v>177678</v>
      </c>
      <c r="Q105" s="9">
        <f>VLOOKUP([1]CensusPivot!E105,[1]CensusPivot!E104:N573,2,FALSE)</f>
        <v>192702</v>
      </c>
      <c r="R105" s="9">
        <f>VLOOKUP([1]CensusPivot!F105,[1]CensusPivot!F104:O573,2,FALSE)</f>
        <v>170626</v>
      </c>
      <c r="S105" s="9">
        <v>97991</v>
      </c>
      <c r="T105" s="9">
        <v>65052</v>
      </c>
      <c r="U105" s="9">
        <v>28777</v>
      </c>
      <c r="V105" s="9">
        <v>1346554</v>
      </c>
      <c r="W105" s="10">
        <f t="shared" si="12"/>
        <v>0</v>
      </c>
      <c r="X105" s="10">
        <f t="shared" si="13"/>
        <v>0</v>
      </c>
      <c r="Y105" s="10">
        <f t="shared" si="14"/>
        <v>0</v>
      </c>
      <c r="Z105" s="10">
        <f t="shared" si="15"/>
        <v>0</v>
      </c>
      <c r="AA105" s="10">
        <f t="shared" si="16"/>
        <v>0</v>
      </c>
      <c r="AB105" s="10">
        <f t="shared" si="17"/>
        <v>0</v>
      </c>
      <c r="AC105" s="10">
        <f t="shared" si="18"/>
        <v>0</v>
      </c>
      <c r="AD105" s="10">
        <f t="shared" si="19"/>
        <v>1.6909549283650004E-4</v>
      </c>
      <c r="AE105" s="10">
        <f t="shared" si="20"/>
        <v>6.3244952566285572E-3</v>
      </c>
      <c r="AF105" s="10">
        <f t="shared" si="21"/>
        <v>6.7067449699412729E-3</v>
      </c>
    </row>
    <row r="106" spans="1:32" x14ac:dyDescent="0.3">
      <c r="A106" t="s">
        <v>126</v>
      </c>
      <c r="B106" s="9">
        <v>0</v>
      </c>
      <c r="C106" s="9">
        <v>0</v>
      </c>
      <c r="D106" s="9">
        <v>0</v>
      </c>
      <c r="E106" s="9">
        <v>0</v>
      </c>
      <c r="F106" s="9">
        <v>0</v>
      </c>
      <c r="G106" s="9">
        <v>0</v>
      </c>
      <c r="H106" s="9">
        <v>0</v>
      </c>
      <c r="I106" s="9">
        <v>31</v>
      </c>
      <c r="J106" s="9">
        <v>239</v>
      </c>
      <c r="K106" s="9">
        <v>270</v>
      </c>
      <c r="L106" s="74">
        <f t="shared" si="11"/>
        <v>1.9813169153097093E-4</v>
      </c>
      <c r="M106" s="9">
        <f>VLOOKUP([1]CensusPivot!A106,[1]CensusPivot!A105:J574,2,FALSE)</f>
        <v>251549</v>
      </c>
      <c r="N106" s="9">
        <f>VLOOKUP([1]CensusPivot!B106,[1]CensusPivot!B105:K574,2,FALSE)</f>
        <v>182442</v>
      </c>
      <c r="O106" s="9">
        <f>VLOOKUP([1]CensusPivot!C106,[1]CensusPivot!C105:L574,2,FALSE)</f>
        <v>188611</v>
      </c>
      <c r="P106" s="9">
        <f>VLOOKUP([1]CensusPivot!D106,[1]CensusPivot!D105:M574,2,FALSE)</f>
        <v>176125</v>
      </c>
      <c r="Q106" s="9">
        <f>VLOOKUP([1]CensusPivot!E106,[1]CensusPivot!E105:N574,2,FALSE)</f>
        <v>191608</v>
      </c>
      <c r="R106" s="9">
        <f>VLOOKUP([1]CensusPivot!F106,[1]CensusPivot!F105:O574,2,FALSE)</f>
        <v>174620</v>
      </c>
      <c r="S106" s="9">
        <v>102126</v>
      </c>
      <c r="T106" s="9">
        <v>63201</v>
      </c>
      <c r="U106" s="9">
        <v>31782</v>
      </c>
      <c r="V106" s="9">
        <v>1362730</v>
      </c>
      <c r="W106" s="10">
        <f t="shared" si="12"/>
        <v>0</v>
      </c>
      <c r="X106" s="10">
        <f t="shared" si="13"/>
        <v>0</v>
      </c>
      <c r="Y106" s="10">
        <f t="shared" si="14"/>
        <v>0</v>
      </c>
      <c r="Z106" s="10">
        <f t="shared" si="15"/>
        <v>0</v>
      </c>
      <c r="AA106" s="10">
        <f t="shared" si="16"/>
        <v>0</v>
      </c>
      <c r="AB106" s="10">
        <f t="shared" si="17"/>
        <v>0</v>
      </c>
      <c r="AC106" s="10">
        <f t="shared" si="18"/>
        <v>0</v>
      </c>
      <c r="AD106" s="10">
        <f t="shared" si="19"/>
        <v>4.9049856806063197E-4</v>
      </c>
      <c r="AE106" s="10">
        <f t="shared" si="20"/>
        <v>7.5199798628154298E-3</v>
      </c>
      <c r="AF106" s="10">
        <f t="shared" si="21"/>
        <v>8.4953747404191045E-3</v>
      </c>
    </row>
    <row r="107" spans="1:32" x14ac:dyDescent="0.3">
      <c r="A107" t="s">
        <v>127</v>
      </c>
      <c r="B107" s="9">
        <v>0</v>
      </c>
      <c r="C107" s="9">
        <v>0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67</v>
      </c>
      <c r="J107" s="9">
        <v>252</v>
      </c>
      <c r="K107" s="9">
        <v>319</v>
      </c>
      <c r="L107" s="74">
        <f t="shared" si="11"/>
        <v>2.3178119854857016E-4</v>
      </c>
      <c r="M107" s="9">
        <f>VLOOKUP([1]CensusPivot!A107,[1]CensusPivot!A106:J575,2,FALSE)</f>
        <v>254796</v>
      </c>
      <c r="N107" s="9">
        <f>VLOOKUP([1]CensusPivot!B107,[1]CensusPivot!B106:K575,2,FALSE)</f>
        <v>182629</v>
      </c>
      <c r="O107" s="9">
        <f>VLOOKUP([1]CensusPivot!C107,[1]CensusPivot!C106:L575,2,FALSE)</f>
        <v>192634</v>
      </c>
      <c r="P107" s="9">
        <f>VLOOKUP([1]CensusPivot!D107,[1]CensusPivot!D106:M575,2,FALSE)</f>
        <v>174197</v>
      </c>
      <c r="Q107" s="9">
        <f>VLOOKUP([1]CensusPivot!E107,[1]CensusPivot!E106:N575,2,FALSE)</f>
        <v>188485</v>
      </c>
      <c r="R107" s="9">
        <f>VLOOKUP([1]CensusPivot!F107,[1]CensusPivot!F106:O575,2,FALSE)</f>
        <v>177111</v>
      </c>
      <c r="S107" s="9">
        <v>106876</v>
      </c>
      <c r="T107" s="9">
        <v>62754</v>
      </c>
      <c r="U107" s="9">
        <v>32578</v>
      </c>
      <c r="V107" s="9">
        <v>1376298</v>
      </c>
      <c r="W107" s="10">
        <f t="shared" si="12"/>
        <v>0</v>
      </c>
      <c r="X107" s="10">
        <f t="shared" si="13"/>
        <v>0</v>
      </c>
      <c r="Y107" s="10">
        <f t="shared" si="14"/>
        <v>0</v>
      </c>
      <c r="Z107" s="10">
        <f t="shared" si="15"/>
        <v>0</v>
      </c>
      <c r="AA107" s="10">
        <f t="shared" si="16"/>
        <v>0</v>
      </c>
      <c r="AB107" s="10">
        <f t="shared" si="17"/>
        <v>0</v>
      </c>
      <c r="AC107" s="10">
        <f t="shared" si="18"/>
        <v>0</v>
      </c>
      <c r="AD107" s="10">
        <f t="shared" si="19"/>
        <v>1.0676610255919941E-3</v>
      </c>
      <c r="AE107" s="10">
        <f t="shared" si="20"/>
        <v>7.7352814782982379E-3</v>
      </c>
      <c r="AF107" s="10">
        <f t="shared" si="21"/>
        <v>9.7918840935600718E-3</v>
      </c>
    </row>
    <row r="108" spans="1:32" x14ac:dyDescent="0.3">
      <c r="A108" t="s">
        <v>128</v>
      </c>
      <c r="B108" s="9">
        <v>0</v>
      </c>
      <c r="C108" s="9">
        <v>0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62</v>
      </c>
      <c r="J108" s="9">
        <v>224</v>
      </c>
      <c r="K108" s="9">
        <v>286</v>
      </c>
      <c r="L108" s="74">
        <f t="shared" si="11"/>
        <v>2.0559683467139011E-4</v>
      </c>
      <c r="M108" s="9">
        <f>VLOOKUP([1]CensusPivot!A108,[1]CensusPivot!A107:J576,2,FALSE)</f>
        <v>257519</v>
      </c>
      <c r="N108" s="9">
        <f>VLOOKUP([1]CensusPivot!B108,[1]CensusPivot!B107:K576,2,FALSE)</f>
        <v>186079</v>
      </c>
      <c r="O108" s="9">
        <f>VLOOKUP([1]CensusPivot!C108,[1]CensusPivot!C107:L576,2,FALSE)</f>
        <v>199122</v>
      </c>
      <c r="P108" s="9">
        <f>VLOOKUP([1]CensusPivot!D108,[1]CensusPivot!D107:M576,2,FALSE)</f>
        <v>174281</v>
      </c>
      <c r="Q108" s="9">
        <f>VLOOKUP([1]CensusPivot!E108,[1]CensusPivot!E107:N576,2,FALSE)</f>
        <v>184343</v>
      </c>
      <c r="R108" s="9">
        <f>VLOOKUP([1]CensusPivot!F108,[1]CensusPivot!F107:O576,2,FALSE)</f>
        <v>177204</v>
      </c>
      <c r="S108" s="9">
        <v>112912</v>
      </c>
      <c r="T108" s="9">
        <v>64472</v>
      </c>
      <c r="U108" s="9">
        <v>35490</v>
      </c>
      <c r="V108" s="9">
        <v>1391072</v>
      </c>
      <c r="W108" s="10">
        <f t="shared" si="12"/>
        <v>0</v>
      </c>
      <c r="X108" s="10">
        <f t="shared" si="13"/>
        <v>0</v>
      </c>
      <c r="Y108" s="10">
        <f t="shared" si="14"/>
        <v>0</v>
      </c>
      <c r="Z108" s="10">
        <f t="shared" si="15"/>
        <v>0</v>
      </c>
      <c r="AA108" s="10">
        <f t="shared" si="16"/>
        <v>0</v>
      </c>
      <c r="AB108" s="10">
        <f t="shared" si="17"/>
        <v>0</v>
      </c>
      <c r="AC108" s="10">
        <f t="shared" si="18"/>
        <v>0</v>
      </c>
      <c r="AD108" s="10">
        <f t="shared" si="19"/>
        <v>9.6165777391735944E-4</v>
      </c>
      <c r="AE108" s="10">
        <f t="shared" si="20"/>
        <v>6.3116370808678499E-3</v>
      </c>
      <c r="AF108" s="10">
        <f t="shared" si="21"/>
        <v>8.0586080586080595E-3</v>
      </c>
    </row>
    <row r="109" spans="1:32" x14ac:dyDescent="0.3">
      <c r="A109" t="s">
        <v>129</v>
      </c>
      <c r="B109" s="9">
        <v>0</v>
      </c>
      <c r="C109" s="9">
        <v>0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79</v>
      </c>
      <c r="J109" s="9">
        <v>326</v>
      </c>
      <c r="K109" s="9">
        <v>405</v>
      </c>
      <c r="L109" s="74">
        <f t="shared" si="11"/>
        <v>2.8800737298874851E-4</v>
      </c>
      <c r="M109" s="9">
        <f>VLOOKUP([1]CensusPivot!A109,[1]CensusPivot!A108:J577,2,FALSE)</f>
        <v>259858</v>
      </c>
      <c r="N109" s="9">
        <f>VLOOKUP([1]CensusPivot!B109,[1]CensusPivot!B108:K577,2,FALSE)</f>
        <v>184445</v>
      </c>
      <c r="O109" s="9">
        <f>VLOOKUP([1]CensusPivot!C109,[1]CensusPivot!C108:L577,2,FALSE)</f>
        <v>204911</v>
      </c>
      <c r="P109" s="9">
        <f>VLOOKUP([1]CensusPivot!D109,[1]CensusPivot!D108:M577,2,FALSE)</f>
        <v>175431</v>
      </c>
      <c r="Q109" s="9">
        <f>VLOOKUP([1]CensusPivot!E109,[1]CensusPivot!E108:N577,2,FALSE)</f>
        <v>181559</v>
      </c>
      <c r="R109" s="9">
        <f>VLOOKUP([1]CensusPivot!F109,[1]CensusPivot!F108:O577,2,FALSE)</f>
        <v>179123</v>
      </c>
      <c r="S109" s="9">
        <v>119783</v>
      </c>
      <c r="T109" s="9">
        <v>63348</v>
      </c>
      <c r="U109" s="9">
        <v>36781</v>
      </c>
      <c r="V109" s="9">
        <v>1406214</v>
      </c>
      <c r="W109" s="10">
        <f t="shared" si="12"/>
        <v>0</v>
      </c>
      <c r="X109" s="10">
        <f t="shared" si="13"/>
        <v>0</v>
      </c>
      <c r="Y109" s="10">
        <f t="shared" si="14"/>
        <v>0</v>
      </c>
      <c r="Z109" s="10">
        <f t="shared" si="15"/>
        <v>0</v>
      </c>
      <c r="AA109" s="10">
        <f t="shared" si="16"/>
        <v>0</v>
      </c>
      <c r="AB109" s="10">
        <f t="shared" si="17"/>
        <v>0</v>
      </c>
      <c r="AC109" s="10">
        <f t="shared" si="18"/>
        <v>0</v>
      </c>
      <c r="AD109" s="10">
        <f t="shared" si="19"/>
        <v>1.2470796236660985E-3</v>
      </c>
      <c r="AE109" s="10">
        <f t="shared" si="20"/>
        <v>8.8632717979391529E-3</v>
      </c>
      <c r="AF109" s="10">
        <f t="shared" si="21"/>
        <v>1.1011119871672874E-2</v>
      </c>
    </row>
    <row r="110" spans="1:32" x14ac:dyDescent="0.3">
      <c r="A110" t="s">
        <v>130</v>
      </c>
      <c r="B110" s="9">
        <v>0</v>
      </c>
      <c r="C110" s="9">
        <v>0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45</v>
      </c>
      <c r="J110" s="9">
        <v>303</v>
      </c>
      <c r="K110" s="9">
        <v>348</v>
      </c>
      <c r="L110" s="74">
        <f t="shared" si="11"/>
        <v>2.4616725367181802E-4</v>
      </c>
      <c r="M110" s="9">
        <f>VLOOKUP([1]CensusPivot!A110,[1]CensusPivot!A109:J578,2,FALSE)</f>
        <v>260148</v>
      </c>
      <c r="N110" s="9">
        <f>VLOOKUP([1]CensusPivot!B110,[1]CensusPivot!B109:K578,2,FALSE)</f>
        <v>180209</v>
      </c>
      <c r="O110" s="9">
        <f>VLOOKUP([1]CensusPivot!C110,[1]CensusPivot!C109:L578,2,FALSE)</f>
        <v>203188</v>
      </c>
      <c r="P110" s="9">
        <f>VLOOKUP([1]CensusPivot!D110,[1]CensusPivot!D109:M578,2,FALSE)</f>
        <v>176254</v>
      </c>
      <c r="Q110" s="9">
        <f>VLOOKUP([1]CensusPivot!E110,[1]CensusPivot!E109:N578,2,FALSE)</f>
        <v>181785</v>
      </c>
      <c r="R110" s="9">
        <f>VLOOKUP([1]CensusPivot!F110,[1]CensusPivot!F109:O578,2,FALSE)</f>
        <v>184037</v>
      </c>
      <c r="S110" s="9">
        <v>126288</v>
      </c>
      <c r="T110" s="9">
        <v>63877</v>
      </c>
      <c r="U110" s="9">
        <v>37989</v>
      </c>
      <c r="V110" s="9">
        <v>1413673</v>
      </c>
      <c r="W110" s="10">
        <f t="shared" si="12"/>
        <v>0</v>
      </c>
      <c r="X110" s="10">
        <f t="shared" si="13"/>
        <v>0</v>
      </c>
      <c r="Y110" s="10">
        <f t="shared" si="14"/>
        <v>0</v>
      </c>
      <c r="Z110" s="10">
        <f t="shared" si="15"/>
        <v>0</v>
      </c>
      <c r="AA110" s="10">
        <f t="shared" si="16"/>
        <v>0</v>
      </c>
      <c r="AB110" s="10">
        <f t="shared" si="17"/>
        <v>0</v>
      </c>
      <c r="AC110" s="10">
        <f t="shared" si="18"/>
        <v>0</v>
      </c>
      <c r="AD110" s="10">
        <f t="shared" si="19"/>
        <v>7.0447892042519215E-4</v>
      </c>
      <c r="AE110" s="10">
        <f t="shared" si="20"/>
        <v>7.9759930506199169E-3</v>
      </c>
      <c r="AF110" s="10">
        <f t="shared" si="21"/>
        <v>9.1605464739793092E-3</v>
      </c>
    </row>
    <row r="111" spans="1:32" x14ac:dyDescent="0.3">
      <c r="A111" t="s">
        <v>131</v>
      </c>
      <c r="B111" s="9">
        <v>0</v>
      </c>
      <c r="C111" s="9">
        <v>0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76</v>
      </c>
      <c r="J111" s="9">
        <v>382</v>
      </c>
      <c r="K111" s="9">
        <v>458</v>
      </c>
      <c r="L111" s="74">
        <f t="shared" si="11"/>
        <v>3.2214228842003978E-4</v>
      </c>
      <c r="M111" s="9">
        <f>VLOOKUP([1]CensusPivot!A111,[1]CensusPivot!A110:J579,2,FALSE)</f>
        <v>260062</v>
      </c>
      <c r="N111" s="9">
        <f>VLOOKUP([1]CensusPivot!B111,[1]CensusPivot!B110:K579,2,FALSE)</f>
        <v>177286</v>
      </c>
      <c r="O111" s="9">
        <f>VLOOKUP([1]CensusPivot!C111,[1]CensusPivot!C110:L579,2,FALSE)</f>
        <v>205405</v>
      </c>
      <c r="P111" s="9">
        <f>VLOOKUP([1]CensusPivot!D111,[1]CensusPivot!D110:M579,2,FALSE)</f>
        <v>177415</v>
      </c>
      <c r="Q111" s="9">
        <f>VLOOKUP([1]CensusPivot!E111,[1]CensusPivot!E110:N579,2,FALSE)</f>
        <v>179768</v>
      </c>
      <c r="R111" s="9">
        <f>VLOOKUP([1]CensusPivot!F111,[1]CensusPivot!F110:O579,2,FALSE)</f>
        <v>183652</v>
      </c>
      <c r="S111" s="9">
        <v>133689</v>
      </c>
      <c r="T111" s="9">
        <v>66602</v>
      </c>
      <c r="U111" s="9">
        <v>37853</v>
      </c>
      <c r="V111" s="9">
        <v>1421732</v>
      </c>
      <c r="W111" s="10">
        <f t="shared" si="12"/>
        <v>0</v>
      </c>
      <c r="X111" s="10">
        <f t="shared" si="13"/>
        <v>0</v>
      </c>
      <c r="Y111" s="10">
        <f t="shared" si="14"/>
        <v>0</v>
      </c>
      <c r="Z111" s="10">
        <f t="shared" si="15"/>
        <v>0</v>
      </c>
      <c r="AA111" s="10">
        <f t="shared" si="16"/>
        <v>0</v>
      </c>
      <c r="AB111" s="10">
        <f t="shared" si="17"/>
        <v>0</v>
      </c>
      <c r="AC111" s="10">
        <f t="shared" si="18"/>
        <v>0</v>
      </c>
      <c r="AD111" s="10">
        <f t="shared" si="19"/>
        <v>1.1411068736674574E-3</v>
      </c>
      <c r="AE111" s="10">
        <f t="shared" si="20"/>
        <v>1.0091670409214593E-2</v>
      </c>
      <c r="AF111" s="10">
        <f t="shared" si="21"/>
        <v>1.2099437296911738E-2</v>
      </c>
    </row>
    <row r="112" spans="1:32" x14ac:dyDescent="0.3">
      <c r="A112" t="s">
        <v>132</v>
      </c>
      <c r="B112" s="9">
        <v>0</v>
      </c>
      <c r="C112" s="9">
        <v>0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10</v>
      </c>
      <c r="K112" s="9">
        <v>10</v>
      </c>
      <c r="L112" s="74">
        <f t="shared" si="11"/>
        <v>6.6751173652510742E-6</v>
      </c>
      <c r="M112" s="9">
        <f>VLOOKUP([1]CensusPivot!A112,[1]CensusPivot!A111:J580,2,FALSE)</f>
        <v>339655</v>
      </c>
      <c r="N112" s="9">
        <f>VLOOKUP([1]CensusPivot!B112,[1]CensusPivot!B111:K580,2,FALSE)</f>
        <v>227909</v>
      </c>
      <c r="O112" s="9">
        <f>VLOOKUP([1]CensusPivot!C112,[1]CensusPivot!C111:L580,2,FALSE)</f>
        <v>199468</v>
      </c>
      <c r="P112" s="9">
        <f>VLOOKUP([1]CensusPivot!D112,[1]CensusPivot!D111:M580,2,FALSE)</f>
        <v>191817</v>
      </c>
      <c r="Q112" s="9">
        <f>VLOOKUP([1]CensusPivot!E112,[1]CensusPivot!E111:N580,2,FALSE)</f>
        <v>203235</v>
      </c>
      <c r="R112" s="9">
        <f>VLOOKUP([1]CensusPivot!F112,[1]CensusPivot!F111:O580,2,FALSE)</f>
        <v>159868</v>
      </c>
      <c r="S112" s="9">
        <v>94101</v>
      </c>
      <c r="T112" s="9">
        <v>58703</v>
      </c>
      <c r="U112" s="9">
        <v>23735</v>
      </c>
      <c r="V112" s="9">
        <v>1498101</v>
      </c>
      <c r="W112" s="10">
        <f t="shared" si="12"/>
        <v>0</v>
      </c>
      <c r="X112" s="10">
        <f t="shared" si="13"/>
        <v>0</v>
      </c>
      <c r="Y112" s="10">
        <f t="shared" si="14"/>
        <v>0</v>
      </c>
      <c r="Z112" s="10">
        <f t="shared" si="15"/>
        <v>0</v>
      </c>
      <c r="AA112" s="10">
        <f t="shared" si="16"/>
        <v>0</v>
      </c>
      <c r="AB112" s="10">
        <f t="shared" si="17"/>
        <v>0</v>
      </c>
      <c r="AC112" s="10">
        <f t="shared" si="18"/>
        <v>0</v>
      </c>
      <c r="AD112" s="10">
        <f t="shared" si="19"/>
        <v>0</v>
      </c>
      <c r="AE112" s="10">
        <f t="shared" si="20"/>
        <v>4.213187276174426E-4</v>
      </c>
      <c r="AF112" s="10">
        <f t="shared" si="21"/>
        <v>4.213187276174426E-4</v>
      </c>
    </row>
    <row r="113" spans="1:32" x14ac:dyDescent="0.3">
      <c r="A113" t="s">
        <v>133</v>
      </c>
      <c r="B113" s="9">
        <v>0</v>
      </c>
      <c r="C113" s="9">
        <v>0</v>
      </c>
      <c r="D113" s="9">
        <v>0</v>
      </c>
      <c r="E113" s="9">
        <v>0</v>
      </c>
      <c r="F113" s="9">
        <v>0</v>
      </c>
      <c r="G113" s="9">
        <v>0</v>
      </c>
      <c r="H113" s="9">
        <v>0</v>
      </c>
      <c r="I113" s="9">
        <v>10</v>
      </c>
      <c r="J113" s="9">
        <v>68</v>
      </c>
      <c r="K113" s="9">
        <v>78</v>
      </c>
      <c r="L113" s="74">
        <f t="shared" si="11"/>
        <v>5.0811485480292311E-5</v>
      </c>
      <c r="M113" s="9">
        <f>VLOOKUP([1]CensusPivot!A113,[1]CensusPivot!A112:J581,2,FALSE)</f>
        <v>351043</v>
      </c>
      <c r="N113" s="9">
        <f>VLOOKUP([1]CensusPivot!B113,[1]CensusPivot!B112:K581,2,FALSE)</f>
        <v>224909</v>
      </c>
      <c r="O113" s="9">
        <f>VLOOKUP([1]CensusPivot!C113,[1]CensusPivot!C112:L581,2,FALSE)</f>
        <v>202332</v>
      </c>
      <c r="P113" s="9">
        <f>VLOOKUP([1]CensusPivot!D113,[1]CensusPivot!D112:M581,2,FALSE)</f>
        <v>194187</v>
      </c>
      <c r="Q113" s="9">
        <f>VLOOKUP([1]CensusPivot!E113,[1]CensusPivot!E112:N581,2,FALSE)</f>
        <v>209126</v>
      </c>
      <c r="R113" s="9">
        <f>VLOOKUP([1]CensusPivot!F113,[1]CensusPivot!F112:O581,2,FALSE)</f>
        <v>169776</v>
      </c>
      <c r="S113" s="9">
        <v>100709</v>
      </c>
      <c r="T113" s="9">
        <v>58471</v>
      </c>
      <c r="U113" s="9">
        <v>23980</v>
      </c>
      <c r="V113" s="9">
        <v>1535086</v>
      </c>
      <c r="W113" s="10">
        <f t="shared" si="12"/>
        <v>0</v>
      </c>
      <c r="X113" s="10">
        <f t="shared" si="13"/>
        <v>0</v>
      </c>
      <c r="Y113" s="10">
        <f t="shared" si="14"/>
        <v>0</v>
      </c>
      <c r="Z113" s="10">
        <f t="shared" si="15"/>
        <v>0</v>
      </c>
      <c r="AA113" s="10">
        <f t="shared" si="16"/>
        <v>0</v>
      </c>
      <c r="AB113" s="10">
        <f t="shared" si="17"/>
        <v>0</v>
      </c>
      <c r="AC113" s="10">
        <f t="shared" si="18"/>
        <v>0</v>
      </c>
      <c r="AD113" s="10">
        <f t="shared" si="19"/>
        <v>1.7102495254057567E-4</v>
      </c>
      <c r="AE113" s="10">
        <f t="shared" si="20"/>
        <v>2.8356964136780649E-3</v>
      </c>
      <c r="AF113" s="10">
        <f t="shared" si="21"/>
        <v>3.2527105921601332E-3</v>
      </c>
    </row>
    <row r="114" spans="1:32" x14ac:dyDescent="0.3">
      <c r="A114" t="s">
        <v>134</v>
      </c>
      <c r="B114" s="9">
        <v>0</v>
      </c>
      <c r="C114" s="9">
        <v>0</v>
      </c>
      <c r="D114" s="9">
        <v>0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61</v>
      </c>
      <c r="K114" s="9">
        <v>61</v>
      </c>
      <c r="L114" s="74">
        <f t="shared" si="11"/>
        <v>3.8435220271617292E-5</v>
      </c>
      <c r="M114" s="9">
        <f>VLOOKUP([1]CensusPivot!A114,[1]CensusPivot!A113:J582,2,FALSE)</f>
        <v>359663</v>
      </c>
      <c r="N114" s="9">
        <f>VLOOKUP([1]CensusPivot!B114,[1]CensusPivot!B113:K582,2,FALSE)</f>
        <v>229200</v>
      </c>
      <c r="O114" s="9">
        <f>VLOOKUP([1]CensusPivot!C114,[1]CensusPivot!C113:L582,2,FALSE)</f>
        <v>209054</v>
      </c>
      <c r="P114" s="9">
        <f>VLOOKUP([1]CensusPivot!D114,[1]CensusPivot!D113:M582,2,FALSE)</f>
        <v>196418</v>
      </c>
      <c r="Q114" s="9">
        <f>VLOOKUP([1]CensusPivot!E114,[1]CensusPivot!E113:N582,2,FALSE)</f>
        <v>213639</v>
      </c>
      <c r="R114" s="9">
        <f>VLOOKUP([1]CensusPivot!F114,[1]CensusPivot!F113:O582,2,FALSE)</f>
        <v>180969</v>
      </c>
      <c r="S114" s="9">
        <v>109787</v>
      </c>
      <c r="T114" s="9">
        <v>62880</v>
      </c>
      <c r="U114" s="9">
        <v>25406</v>
      </c>
      <c r="V114" s="9">
        <v>1587086</v>
      </c>
      <c r="W114" s="10">
        <f t="shared" si="12"/>
        <v>0</v>
      </c>
      <c r="X114" s="10">
        <f t="shared" si="13"/>
        <v>0</v>
      </c>
      <c r="Y114" s="10">
        <f t="shared" si="14"/>
        <v>0</v>
      </c>
      <c r="Z114" s="10">
        <f t="shared" si="15"/>
        <v>0</v>
      </c>
      <c r="AA114" s="10">
        <f t="shared" si="16"/>
        <v>0</v>
      </c>
      <c r="AB114" s="10">
        <f t="shared" si="17"/>
        <v>0</v>
      </c>
      <c r="AC114" s="10">
        <f t="shared" si="18"/>
        <v>0</v>
      </c>
      <c r="AD114" s="10">
        <f t="shared" si="19"/>
        <v>0</v>
      </c>
      <c r="AE114" s="10">
        <f t="shared" si="20"/>
        <v>2.4010076359914979E-3</v>
      </c>
      <c r="AF114" s="10">
        <f t="shared" si="21"/>
        <v>2.4010076359914979E-3</v>
      </c>
    </row>
    <row r="115" spans="1:32" x14ac:dyDescent="0.3">
      <c r="A115" t="s">
        <v>135</v>
      </c>
      <c r="B115" s="9">
        <v>0</v>
      </c>
      <c r="C115" s="9">
        <v>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46</v>
      </c>
      <c r="K115" s="9">
        <v>46</v>
      </c>
      <c r="L115" s="74">
        <f t="shared" si="11"/>
        <v>2.9285429162048375E-5</v>
      </c>
      <c r="M115" s="9">
        <f>VLOOKUP([1]CensusPivot!A115,[1]CensusPivot!A114:J583,2,FALSE)</f>
        <v>356944</v>
      </c>
      <c r="N115" s="9">
        <f>VLOOKUP([1]CensusPivot!B115,[1]CensusPivot!B114:K583,2,FALSE)</f>
        <v>227114</v>
      </c>
      <c r="O115" s="9">
        <f>VLOOKUP([1]CensusPivot!C115,[1]CensusPivot!C114:L583,2,FALSE)</f>
        <v>208571</v>
      </c>
      <c r="P115" s="9">
        <f>VLOOKUP([1]CensusPivot!D115,[1]CensusPivot!D114:M583,2,FALSE)</f>
        <v>192585</v>
      </c>
      <c r="Q115" s="9">
        <f>VLOOKUP([1]CensusPivot!E115,[1]CensusPivot!E114:N583,2,FALSE)</f>
        <v>207515</v>
      </c>
      <c r="R115" s="9">
        <f>VLOOKUP([1]CensusPivot!F115,[1]CensusPivot!F114:O583,2,FALSE)</f>
        <v>181336</v>
      </c>
      <c r="S115" s="9">
        <v>111776</v>
      </c>
      <c r="T115" s="9">
        <v>61356</v>
      </c>
      <c r="U115" s="9">
        <v>24735</v>
      </c>
      <c r="V115" s="9">
        <v>1570747</v>
      </c>
      <c r="W115" s="10">
        <f t="shared" si="12"/>
        <v>0</v>
      </c>
      <c r="X115" s="10">
        <f t="shared" si="13"/>
        <v>0</v>
      </c>
      <c r="Y115" s="10">
        <f t="shared" si="14"/>
        <v>0</v>
      </c>
      <c r="Z115" s="10">
        <f t="shared" si="15"/>
        <v>0</v>
      </c>
      <c r="AA115" s="10">
        <f t="shared" si="16"/>
        <v>0</v>
      </c>
      <c r="AB115" s="10">
        <f t="shared" si="17"/>
        <v>0</v>
      </c>
      <c r="AC115" s="10">
        <f t="shared" si="18"/>
        <v>0</v>
      </c>
      <c r="AD115" s="10">
        <f t="shared" si="19"/>
        <v>0</v>
      </c>
      <c r="AE115" s="10">
        <f t="shared" si="20"/>
        <v>1.8597129573478875E-3</v>
      </c>
      <c r="AF115" s="10">
        <f t="shared" si="21"/>
        <v>1.8597129573478875E-3</v>
      </c>
    </row>
    <row r="116" spans="1:32" x14ac:dyDescent="0.3">
      <c r="A116" t="s">
        <v>136</v>
      </c>
      <c r="B116" s="9">
        <v>0</v>
      </c>
      <c r="C116" s="9">
        <v>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12</v>
      </c>
      <c r="J116" s="9">
        <v>94</v>
      </c>
      <c r="K116" s="9">
        <v>106</v>
      </c>
      <c r="L116" s="74">
        <f t="shared" si="11"/>
        <v>6.2190185801980585E-5</v>
      </c>
      <c r="M116" s="9">
        <f>VLOOKUP([1]CensusPivot!A116,[1]CensusPivot!A115:J584,2,FALSE)</f>
        <v>384512</v>
      </c>
      <c r="N116" s="9">
        <f>VLOOKUP([1]CensusPivot!B116,[1]CensusPivot!B115:K584,2,FALSE)</f>
        <v>240510</v>
      </c>
      <c r="O116" s="9">
        <f>VLOOKUP([1]CensusPivot!C116,[1]CensusPivot!C115:L584,2,FALSE)</f>
        <v>224382</v>
      </c>
      <c r="P116" s="9">
        <f>VLOOKUP([1]CensusPivot!D116,[1]CensusPivot!D115:M584,2,FALSE)</f>
        <v>208624</v>
      </c>
      <c r="Q116" s="9">
        <f>VLOOKUP([1]CensusPivot!E116,[1]CensusPivot!E115:N584,2,FALSE)</f>
        <v>221891</v>
      </c>
      <c r="R116" s="9">
        <f>VLOOKUP([1]CensusPivot!F116,[1]CensusPivot!F115:O584,2,FALSE)</f>
        <v>202224</v>
      </c>
      <c r="S116" s="9">
        <v>127456</v>
      </c>
      <c r="T116" s="9">
        <v>67935</v>
      </c>
      <c r="U116" s="9">
        <v>27281</v>
      </c>
      <c r="V116" s="9">
        <v>1704449</v>
      </c>
      <c r="W116" s="10">
        <f t="shared" si="12"/>
        <v>0</v>
      </c>
      <c r="X116" s="10">
        <f t="shared" si="13"/>
        <v>0</v>
      </c>
      <c r="Y116" s="10">
        <f t="shared" si="14"/>
        <v>0</v>
      </c>
      <c r="Z116" s="10">
        <f t="shared" si="15"/>
        <v>0</v>
      </c>
      <c r="AA116" s="10">
        <f t="shared" si="16"/>
        <v>0</v>
      </c>
      <c r="AB116" s="10">
        <f t="shared" si="17"/>
        <v>0</v>
      </c>
      <c r="AC116" s="10">
        <f t="shared" si="18"/>
        <v>0</v>
      </c>
      <c r="AD116" s="10">
        <f t="shared" si="19"/>
        <v>1.766394347538088E-4</v>
      </c>
      <c r="AE116" s="10">
        <f t="shared" si="20"/>
        <v>3.4456214948132401E-3</v>
      </c>
      <c r="AF116" s="10">
        <f t="shared" si="21"/>
        <v>3.8854880686191857E-3</v>
      </c>
    </row>
    <row r="117" spans="1:32" x14ac:dyDescent="0.3">
      <c r="A117" t="s">
        <v>137</v>
      </c>
      <c r="B117" s="9">
        <v>0</v>
      </c>
      <c r="C117" s="9">
        <v>0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56</v>
      </c>
      <c r="K117" s="9">
        <v>56</v>
      </c>
      <c r="L117" s="74">
        <f t="shared" si="11"/>
        <v>3.3928598476242405E-5</v>
      </c>
      <c r="M117" s="9">
        <f>VLOOKUP([1]CensusPivot!A117,[1]CensusPivot!A116:J585,2,FALSE)</f>
        <v>364016</v>
      </c>
      <c r="N117" s="9">
        <f>VLOOKUP([1]CensusPivot!B117,[1]CensusPivot!B116:K585,2,FALSE)</f>
        <v>232544</v>
      </c>
      <c r="O117" s="9">
        <f>VLOOKUP([1]CensusPivot!C117,[1]CensusPivot!C116:L585,2,FALSE)</f>
        <v>219066</v>
      </c>
      <c r="P117" s="9">
        <f>VLOOKUP([1]CensusPivot!D117,[1]CensusPivot!D116:M585,2,FALSE)</f>
        <v>202049</v>
      </c>
      <c r="Q117" s="9">
        <f>VLOOKUP([1]CensusPivot!E117,[1]CensusPivot!E116:N585,2,FALSE)</f>
        <v>210868</v>
      </c>
      <c r="R117" s="9">
        <f>VLOOKUP([1]CensusPivot!F117,[1]CensusPivot!F116:O585,2,FALSE)</f>
        <v>198140</v>
      </c>
      <c r="S117" s="9">
        <v>128949</v>
      </c>
      <c r="T117" s="9">
        <v>67509</v>
      </c>
      <c r="U117" s="9">
        <v>26775</v>
      </c>
      <c r="V117" s="9">
        <v>1650525</v>
      </c>
      <c r="W117" s="10">
        <f t="shared" si="12"/>
        <v>0</v>
      </c>
      <c r="X117" s="10">
        <f t="shared" si="13"/>
        <v>0</v>
      </c>
      <c r="Y117" s="10">
        <f t="shared" si="14"/>
        <v>0</v>
      </c>
      <c r="Z117" s="10">
        <f t="shared" si="15"/>
        <v>0</v>
      </c>
      <c r="AA117" s="10">
        <f t="shared" si="16"/>
        <v>0</v>
      </c>
      <c r="AB117" s="10">
        <f t="shared" si="17"/>
        <v>0</v>
      </c>
      <c r="AC117" s="10">
        <f t="shared" si="18"/>
        <v>0</v>
      </c>
      <c r="AD117" s="10">
        <f t="shared" si="19"/>
        <v>0</v>
      </c>
      <c r="AE117" s="10">
        <f t="shared" si="20"/>
        <v>2.0915032679738564E-3</v>
      </c>
      <c r="AF117" s="10">
        <f t="shared" si="21"/>
        <v>2.0915032679738564E-3</v>
      </c>
    </row>
    <row r="118" spans="1:32" x14ac:dyDescent="0.3">
      <c r="A118" t="s">
        <v>138</v>
      </c>
      <c r="B118" s="9">
        <v>0</v>
      </c>
      <c r="C118" s="9">
        <v>0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  <c r="I118" s="9">
        <v>13</v>
      </c>
      <c r="J118" s="9">
        <v>69</v>
      </c>
      <c r="K118" s="9">
        <v>82</v>
      </c>
      <c r="L118" s="74">
        <f t="shared" si="11"/>
        <v>4.8085606453322949E-5</v>
      </c>
      <c r="M118" s="9">
        <f>VLOOKUP([1]CensusPivot!A118,[1]CensusPivot!A117:J586,2,FALSE)</f>
        <v>368199</v>
      </c>
      <c r="N118" s="9">
        <f>VLOOKUP([1]CensusPivot!B118,[1]CensusPivot!B117:K586,2,FALSE)</f>
        <v>238658</v>
      </c>
      <c r="O118" s="9">
        <f>VLOOKUP([1]CensusPivot!C118,[1]CensusPivot!C117:L586,2,FALSE)</f>
        <v>225332</v>
      </c>
      <c r="P118" s="9">
        <f>VLOOKUP([1]CensusPivot!D118,[1]CensusPivot!D117:M586,2,FALSE)</f>
        <v>211804</v>
      </c>
      <c r="Q118" s="9">
        <f>VLOOKUP([1]CensusPivot!E118,[1]CensusPivot!E117:N586,2,FALSE)</f>
        <v>217509</v>
      </c>
      <c r="R118" s="9">
        <f>VLOOKUP([1]CensusPivot!F118,[1]CensusPivot!F117:O586,2,FALSE)</f>
        <v>207806</v>
      </c>
      <c r="S118" s="9">
        <v>136952</v>
      </c>
      <c r="T118" s="9">
        <v>70098</v>
      </c>
      <c r="U118" s="9">
        <v>28390</v>
      </c>
      <c r="V118" s="9">
        <v>1705292</v>
      </c>
      <c r="W118" s="10">
        <f t="shared" si="12"/>
        <v>0</v>
      </c>
      <c r="X118" s="10">
        <f t="shared" si="13"/>
        <v>0</v>
      </c>
      <c r="Y118" s="10">
        <f t="shared" si="14"/>
        <v>0</v>
      </c>
      <c r="Z118" s="10">
        <f t="shared" si="15"/>
        <v>0</v>
      </c>
      <c r="AA118" s="10">
        <f t="shared" si="16"/>
        <v>0</v>
      </c>
      <c r="AB118" s="10">
        <f t="shared" si="17"/>
        <v>0</v>
      </c>
      <c r="AC118" s="10">
        <f t="shared" si="18"/>
        <v>0</v>
      </c>
      <c r="AD118" s="10">
        <f t="shared" si="19"/>
        <v>1.8545464920539817E-4</v>
      </c>
      <c r="AE118" s="10">
        <f t="shared" si="20"/>
        <v>2.4304332511447691E-3</v>
      </c>
      <c r="AF118" s="10">
        <f t="shared" si="21"/>
        <v>2.8883409651285666E-3</v>
      </c>
    </row>
    <row r="119" spans="1:32" x14ac:dyDescent="0.3">
      <c r="A119" t="s">
        <v>139</v>
      </c>
      <c r="B119" s="9">
        <v>0</v>
      </c>
      <c r="C119" s="9">
        <v>0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42</v>
      </c>
      <c r="K119" s="9">
        <v>42</v>
      </c>
      <c r="L119" s="74">
        <f t="shared" si="11"/>
        <v>2.701517094814245E-5</v>
      </c>
      <c r="M119" s="9">
        <f>VLOOKUP([1]CensusPivot!A119,[1]CensusPivot!A118:J587,2,FALSE)</f>
        <v>340500</v>
      </c>
      <c r="N119" s="9">
        <f>VLOOKUP([1]CensusPivot!B119,[1]CensusPivot!B118:K587,2,FALSE)</f>
        <v>217075</v>
      </c>
      <c r="O119" s="9">
        <f>VLOOKUP([1]CensusPivot!C119,[1]CensusPivot!C118:L587,2,FALSE)</f>
        <v>204432</v>
      </c>
      <c r="P119" s="9">
        <f>VLOOKUP([1]CensusPivot!D119,[1]CensusPivot!D118:M587,2,FALSE)</f>
        <v>190893</v>
      </c>
      <c r="Q119" s="9">
        <f>VLOOKUP([1]CensusPivot!E119,[1]CensusPivot!E118:N587,2,FALSE)</f>
        <v>190174</v>
      </c>
      <c r="R119" s="9">
        <f>VLOOKUP([1]CensusPivot!F119,[1]CensusPivot!F118:O587,2,FALSE)</f>
        <v>188818</v>
      </c>
      <c r="S119" s="9">
        <v>131603</v>
      </c>
      <c r="T119" s="9">
        <v>64681</v>
      </c>
      <c r="U119" s="9">
        <v>25440</v>
      </c>
      <c r="V119" s="9">
        <v>1554682</v>
      </c>
      <c r="W119" s="10">
        <f t="shared" si="12"/>
        <v>0</v>
      </c>
      <c r="X119" s="10">
        <f t="shared" si="13"/>
        <v>0</v>
      </c>
      <c r="Y119" s="10">
        <f t="shared" si="14"/>
        <v>0</v>
      </c>
      <c r="Z119" s="10">
        <f t="shared" si="15"/>
        <v>0</v>
      </c>
      <c r="AA119" s="10">
        <f t="shared" si="16"/>
        <v>0</v>
      </c>
      <c r="AB119" s="10">
        <f t="shared" si="17"/>
        <v>0</v>
      </c>
      <c r="AC119" s="10">
        <f t="shared" si="18"/>
        <v>0</v>
      </c>
      <c r="AD119" s="10">
        <f t="shared" si="19"/>
        <v>0</v>
      </c>
      <c r="AE119" s="10">
        <f t="shared" si="20"/>
        <v>1.6509433962264152E-3</v>
      </c>
      <c r="AF119" s="10">
        <f t="shared" si="21"/>
        <v>1.6509433962264152E-3</v>
      </c>
    </row>
    <row r="120" spans="1:32" x14ac:dyDescent="0.3">
      <c r="A120" t="s">
        <v>140</v>
      </c>
      <c r="B120" s="9">
        <v>0</v>
      </c>
      <c r="C120" s="9">
        <v>0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26</v>
      </c>
      <c r="J120" s="9">
        <v>79</v>
      </c>
      <c r="K120" s="9">
        <v>105</v>
      </c>
      <c r="L120" s="74">
        <f t="shared" si="11"/>
        <v>6.6610882695698016E-5</v>
      </c>
      <c r="M120" s="9">
        <f>VLOOKUP([1]CensusPivot!A120,[1]CensusPivot!A119:J588,2,FALSE)</f>
        <v>337160</v>
      </c>
      <c r="N120" s="9">
        <f>VLOOKUP([1]CensusPivot!B120,[1]CensusPivot!B119:K588,2,FALSE)</f>
        <v>213523</v>
      </c>
      <c r="O120" s="9">
        <f>VLOOKUP([1]CensusPivot!C120,[1]CensusPivot!C119:L588,2,FALSE)</f>
        <v>206868</v>
      </c>
      <c r="P120" s="9">
        <f>VLOOKUP([1]CensusPivot!D120,[1]CensusPivot!D119:M588,2,FALSE)</f>
        <v>196246</v>
      </c>
      <c r="Q120" s="9">
        <f>VLOOKUP([1]CensusPivot!E120,[1]CensusPivot!E119:N588,2,FALSE)</f>
        <v>193162</v>
      </c>
      <c r="R120" s="9">
        <f>VLOOKUP([1]CensusPivot!F120,[1]CensusPivot!F119:O588,2,FALSE)</f>
        <v>194898</v>
      </c>
      <c r="S120" s="9">
        <v>140110</v>
      </c>
      <c r="T120" s="9">
        <v>67751</v>
      </c>
      <c r="U120" s="9">
        <v>26601</v>
      </c>
      <c r="V120" s="9">
        <v>1576319</v>
      </c>
      <c r="W120" s="10">
        <f t="shared" si="12"/>
        <v>0</v>
      </c>
      <c r="X120" s="10">
        <f t="shared" si="13"/>
        <v>0</v>
      </c>
      <c r="Y120" s="10">
        <f t="shared" si="14"/>
        <v>0</v>
      </c>
      <c r="Z120" s="10">
        <f t="shared" si="15"/>
        <v>0</v>
      </c>
      <c r="AA120" s="10">
        <f t="shared" si="16"/>
        <v>0</v>
      </c>
      <c r="AB120" s="10">
        <f t="shared" si="17"/>
        <v>0</v>
      </c>
      <c r="AC120" s="10">
        <f t="shared" si="18"/>
        <v>0</v>
      </c>
      <c r="AD120" s="10">
        <f t="shared" si="19"/>
        <v>3.8375817331109502E-4</v>
      </c>
      <c r="AE120" s="10">
        <f t="shared" si="20"/>
        <v>2.9698131649186122E-3</v>
      </c>
      <c r="AF120" s="10">
        <f t="shared" si="21"/>
        <v>3.9472200293222057E-3</v>
      </c>
    </row>
    <row r="121" spans="1:32" x14ac:dyDescent="0.3">
      <c r="A121" t="s">
        <v>141</v>
      </c>
      <c r="B121" s="9">
        <v>0</v>
      </c>
      <c r="C121" s="9">
        <v>0</v>
      </c>
      <c r="D121" s="9">
        <v>0</v>
      </c>
      <c r="E121" s="9">
        <v>22</v>
      </c>
      <c r="F121" s="9">
        <v>67</v>
      </c>
      <c r="G121" s="9">
        <v>173</v>
      </c>
      <c r="H121" s="9">
        <v>263</v>
      </c>
      <c r="I121" s="9">
        <v>589</v>
      </c>
      <c r="J121" s="9">
        <v>1154</v>
      </c>
      <c r="K121" s="9">
        <v>2268</v>
      </c>
      <c r="L121" s="74">
        <f t="shared" si="11"/>
        <v>1.7591628494590961E-4</v>
      </c>
      <c r="M121" s="9">
        <f>VLOOKUP([1]CensusPivot!A121,[1]CensusPivot!A120:J589,2,FALSE)</f>
        <v>2668223</v>
      </c>
      <c r="N121" s="9">
        <f>VLOOKUP([1]CensusPivot!B121,[1]CensusPivot!B120:K589,2,FALSE)</f>
        <v>1845653</v>
      </c>
      <c r="O121" s="9">
        <f>VLOOKUP([1]CensusPivot!C121,[1]CensusPivot!C120:L589,2,FALSE)</f>
        <v>1770477</v>
      </c>
      <c r="P121" s="9">
        <f>VLOOKUP([1]CensusPivot!D121,[1]CensusPivot!D120:M589,2,FALSE)</f>
        <v>1829795</v>
      </c>
      <c r="Q121" s="9">
        <f>VLOOKUP([1]CensusPivot!E121,[1]CensusPivot!E120:N589,2,FALSE)</f>
        <v>1867049</v>
      </c>
      <c r="R121" s="9">
        <f>VLOOKUP([1]CensusPivot!F121,[1]CensusPivot!F120:O589,2,FALSE)</f>
        <v>1342703</v>
      </c>
      <c r="S121" s="9">
        <v>804827</v>
      </c>
      <c r="T121" s="9">
        <v>539867</v>
      </c>
      <c r="U121" s="9">
        <v>223034</v>
      </c>
      <c r="V121" s="9">
        <v>12892496</v>
      </c>
      <c r="W121" s="10">
        <f t="shared" si="12"/>
        <v>0</v>
      </c>
      <c r="X121" s="10">
        <f t="shared" si="13"/>
        <v>0</v>
      </c>
      <c r="Y121" s="10">
        <f t="shared" si="14"/>
        <v>0</v>
      </c>
      <c r="Z121" s="10">
        <f t="shared" si="15"/>
        <v>1.2023204785235505E-5</v>
      </c>
      <c r="AA121" s="10">
        <f t="shared" si="16"/>
        <v>3.5885507022043876E-5</v>
      </c>
      <c r="AB121" s="10">
        <f t="shared" si="17"/>
        <v>1.2884457694665164E-4</v>
      </c>
      <c r="AC121" s="10">
        <f t="shared" si="18"/>
        <v>3.2677830142378421E-4</v>
      </c>
      <c r="AD121" s="10">
        <f t="shared" si="19"/>
        <v>1.0910094523280734E-3</v>
      </c>
      <c r="AE121" s="10">
        <f t="shared" si="20"/>
        <v>5.1740990162934802E-3</v>
      </c>
      <c r="AF121" s="10">
        <f t="shared" si="21"/>
        <v>1.0168853179335887E-2</v>
      </c>
    </row>
    <row r="122" spans="1:32" x14ac:dyDescent="0.3">
      <c r="A122" t="s">
        <v>142</v>
      </c>
      <c r="B122" s="9">
        <v>0</v>
      </c>
      <c r="C122" s="9">
        <v>0</v>
      </c>
      <c r="D122" s="9">
        <v>0</v>
      </c>
      <c r="E122" s="9">
        <v>0</v>
      </c>
      <c r="F122" s="9">
        <v>20</v>
      </c>
      <c r="G122" s="9">
        <v>148</v>
      </c>
      <c r="H122" s="9">
        <v>247</v>
      </c>
      <c r="I122" s="9">
        <v>597</v>
      </c>
      <c r="J122" s="9">
        <v>1068</v>
      </c>
      <c r="K122" s="9">
        <v>2080</v>
      </c>
      <c r="L122" s="74">
        <f t="shared" si="11"/>
        <v>1.6128803383140577E-4</v>
      </c>
      <c r="M122" s="9">
        <f>VLOOKUP([1]CensusPivot!A122,[1]CensusPivot!A121:J590,2,FALSE)</f>
        <v>2622172</v>
      </c>
      <c r="N122" s="9">
        <f>VLOOKUP([1]CensusPivot!B122,[1]CensusPivot!B121:K590,2,FALSE)</f>
        <v>1827366</v>
      </c>
      <c r="O122" s="9">
        <f>VLOOKUP([1]CensusPivot!C122,[1]CensusPivot!C121:L590,2,FALSE)</f>
        <v>1773197</v>
      </c>
      <c r="P122" s="9">
        <f>VLOOKUP([1]CensusPivot!D122,[1]CensusPivot!D121:M590,2,FALSE)</f>
        <v>1799091</v>
      </c>
      <c r="Q122" s="9">
        <f>VLOOKUP([1]CensusPivot!E122,[1]CensusPivot!E121:N590,2,FALSE)</f>
        <v>1878518</v>
      </c>
      <c r="R122" s="9">
        <f>VLOOKUP([1]CensusPivot!F122,[1]CensusPivot!F121:O590,2,FALSE)</f>
        <v>1410105</v>
      </c>
      <c r="S122" s="9">
        <v>825429</v>
      </c>
      <c r="T122" s="9">
        <v>534430</v>
      </c>
      <c r="U122" s="9">
        <v>228984</v>
      </c>
      <c r="V122" s="9">
        <v>12896183</v>
      </c>
      <c r="W122" s="10">
        <f t="shared" si="12"/>
        <v>0</v>
      </c>
      <c r="X122" s="10">
        <f t="shared" si="13"/>
        <v>0</v>
      </c>
      <c r="Y122" s="10">
        <f t="shared" si="14"/>
        <v>0</v>
      </c>
      <c r="Z122" s="10">
        <f t="shared" si="15"/>
        <v>0</v>
      </c>
      <c r="AA122" s="10">
        <f t="shared" si="16"/>
        <v>1.0646690635916186E-5</v>
      </c>
      <c r="AB122" s="10">
        <f t="shared" si="17"/>
        <v>1.0495672308090532E-4</v>
      </c>
      <c r="AC122" s="10">
        <f t="shared" si="18"/>
        <v>2.9923833545950047E-4</v>
      </c>
      <c r="AD122" s="10">
        <f t="shared" si="19"/>
        <v>1.1170780083453399E-3</v>
      </c>
      <c r="AE122" s="10">
        <f t="shared" si="20"/>
        <v>4.6640813331935852E-3</v>
      </c>
      <c r="AF122" s="10">
        <f t="shared" si="21"/>
        <v>9.0836040946092305E-3</v>
      </c>
    </row>
    <row r="123" spans="1:32" x14ac:dyDescent="0.3">
      <c r="A123" t="s">
        <v>143</v>
      </c>
      <c r="B123" s="9">
        <v>0</v>
      </c>
      <c r="C123" s="9">
        <v>0</v>
      </c>
      <c r="D123" s="9">
        <v>0</v>
      </c>
      <c r="E123" s="9">
        <v>0</v>
      </c>
      <c r="F123" s="9">
        <v>41</v>
      </c>
      <c r="G123" s="9">
        <v>201</v>
      </c>
      <c r="H123" s="9">
        <v>256</v>
      </c>
      <c r="I123" s="9">
        <v>625</v>
      </c>
      <c r="J123" s="9">
        <v>1168</v>
      </c>
      <c r="K123" s="9">
        <v>2291</v>
      </c>
      <c r="L123" s="74">
        <f t="shared" si="11"/>
        <v>1.7979944239413434E-4</v>
      </c>
      <c r="M123" s="9">
        <f>VLOOKUP([1]CensusPivot!A123,[1]CensusPivot!A122:J591,2,FALSE)</f>
        <v>2571162</v>
      </c>
      <c r="N123" s="9">
        <f>VLOOKUP([1]CensusPivot!B123,[1]CensusPivot!B122:K591,2,FALSE)</f>
        <v>1796799</v>
      </c>
      <c r="O123" s="9">
        <f>VLOOKUP([1]CensusPivot!C123,[1]CensusPivot!C122:L591,2,FALSE)</f>
        <v>1758492</v>
      </c>
      <c r="P123" s="9">
        <f>VLOOKUP([1]CensusPivot!D123,[1]CensusPivot!D122:M591,2,FALSE)</f>
        <v>1746109</v>
      </c>
      <c r="Q123" s="9">
        <f>VLOOKUP([1]CensusPivot!E123,[1]CensusPivot!E122:N591,2,FALSE)</f>
        <v>1850663</v>
      </c>
      <c r="R123" s="9">
        <f>VLOOKUP([1]CensusPivot!F123,[1]CensusPivot!F122:O591,2,FALSE)</f>
        <v>1427020</v>
      </c>
      <c r="S123" s="9">
        <v>830560</v>
      </c>
      <c r="T123" s="9">
        <v>525184</v>
      </c>
      <c r="U123" s="9">
        <v>228198</v>
      </c>
      <c r="V123" s="9">
        <v>12741975</v>
      </c>
      <c r="W123" s="10">
        <f t="shared" si="12"/>
        <v>0</v>
      </c>
      <c r="X123" s="10">
        <f t="shared" si="13"/>
        <v>0</v>
      </c>
      <c r="Y123" s="10">
        <f t="shared" si="14"/>
        <v>0</v>
      </c>
      <c r="Z123" s="10">
        <f t="shared" si="15"/>
        <v>0</v>
      </c>
      <c r="AA123" s="10">
        <f t="shared" si="16"/>
        <v>2.215422256780408E-5</v>
      </c>
      <c r="AB123" s="10">
        <f t="shared" si="17"/>
        <v>1.4085296632142507E-4</v>
      </c>
      <c r="AC123" s="10">
        <f t="shared" si="18"/>
        <v>3.0822577538046618E-4</v>
      </c>
      <c r="AD123" s="10">
        <f t="shared" si="19"/>
        <v>1.1900591030952962E-3</v>
      </c>
      <c r="AE123" s="10">
        <f t="shared" si="20"/>
        <v>5.1183621241202813E-3</v>
      </c>
      <c r="AF123" s="10">
        <f t="shared" si="21"/>
        <v>1.0039527077362642E-2</v>
      </c>
    </row>
    <row r="124" spans="1:32" x14ac:dyDescent="0.3">
      <c r="A124" t="s">
        <v>144</v>
      </c>
      <c r="B124" s="9">
        <v>0</v>
      </c>
      <c r="C124" s="9">
        <v>0</v>
      </c>
      <c r="D124" s="9">
        <v>0</v>
      </c>
      <c r="E124" s="9">
        <v>0</v>
      </c>
      <c r="F124" s="9">
        <v>33</v>
      </c>
      <c r="G124" s="9">
        <v>185</v>
      </c>
      <c r="H124" s="9">
        <v>292</v>
      </c>
      <c r="I124" s="9">
        <v>559</v>
      </c>
      <c r="J124" s="9">
        <v>1132</v>
      </c>
      <c r="K124" s="9">
        <v>2201</v>
      </c>
      <c r="L124" s="74">
        <f t="shared" si="11"/>
        <v>1.7119720907324984E-4</v>
      </c>
      <c r="M124" s="9">
        <f>VLOOKUP([1]CensusPivot!A124,[1]CensusPivot!A123:J592,2,FALSE)</f>
        <v>2568891</v>
      </c>
      <c r="N124" s="9">
        <f>VLOOKUP([1]CensusPivot!B124,[1]CensusPivot!B123:K592,2,FALSE)</f>
        <v>1803574</v>
      </c>
      <c r="O124" s="9">
        <f>VLOOKUP([1]CensusPivot!C124,[1]CensusPivot!C123:L592,2,FALSE)</f>
        <v>1778851</v>
      </c>
      <c r="P124" s="9">
        <f>VLOOKUP([1]CensusPivot!D124,[1]CensusPivot!D123:M592,2,FALSE)</f>
        <v>1734868</v>
      </c>
      <c r="Q124" s="9">
        <f>VLOOKUP([1]CensusPivot!E124,[1]CensusPivot!E123:N592,2,FALSE)</f>
        <v>1859378</v>
      </c>
      <c r="R124" s="9">
        <f>VLOOKUP([1]CensusPivot!F124,[1]CensusPivot!F123:O592,2,FALSE)</f>
        <v>1483607</v>
      </c>
      <c r="S124" s="9">
        <v>863294</v>
      </c>
      <c r="T124" s="9">
        <v>531838</v>
      </c>
      <c r="U124" s="9">
        <v>236385</v>
      </c>
      <c r="V124" s="9">
        <v>12856518</v>
      </c>
      <c r="W124" s="10">
        <f t="shared" si="12"/>
        <v>0</v>
      </c>
      <c r="X124" s="10">
        <f t="shared" si="13"/>
        <v>0</v>
      </c>
      <c r="Y124" s="10">
        <f t="shared" si="14"/>
        <v>0</v>
      </c>
      <c r="Z124" s="10">
        <f t="shared" si="15"/>
        <v>0</v>
      </c>
      <c r="AA124" s="10">
        <f t="shared" si="16"/>
        <v>1.7747870524444194E-5</v>
      </c>
      <c r="AB124" s="10">
        <f t="shared" si="17"/>
        <v>1.2469609539453509E-4</v>
      </c>
      <c r="AC124" s="10">
        <f t="shared" si="18"/>
        <v>3.3823934835641159E-4</v>
      </c>
      <c r="AD124" s="10">
        <f t="shared" si="19"/>
        <v>1.0510719429600744E-3</v>
      </c>
      <c r="AE124" s="10">
        <f t="shared" si="20"/>
        <v>4.7887979355712082E-3</v>
      </c>
      <c r="AF124" s="10">
        <f t="shared" si="21"/>
        <v>9.3110814984030295E-3</v>
      </c>
    </row>
    <row r="125" spans="1:32" x14ac:dyDescent="0.3">
      <c r="A125" t="s">
        <v>145</v>
      </c>
      <c r="B125" s="9">
        <v>0</v>
      </c>
      <c r="C125" s="9">
        <v>0</v>
      </c>
      <c r="D125" s="9">
        <v>0</v>
      </c>
      <c r="E125" s="9">
        <v>0</v>
      </c>
      <c r="F125" s="9">
        <v>10</v>
      </c>
      <c r="G125" s="9">
        <v>175</v>
      </c>
      <c r="H125" s="9">
        <v>315</v>
      </c>
      <c r="I125" s="9">
        <v>600</v>
      </c>
      <c r="J125" s="9">
        <v>1207</v>
      </c>
      <c r="K125" s="9">
        <v>2307</v>
      </c>
      <c r="L125" s="74">
        <f t="shared" si="11"/>
        <v>1.8036013392150387E-4</v>
      </c>
      <c r="M125" s="9">
        <f>VLOOKUP([1]CensusPivot!A125,[1]CensusPivot!A124:J593,2,FALSE)</f>
        <v>2538489</v>
      </c>
      <c r="N125" s="9">
        <f>VLOOKUP([1]CensusPivot!B125,[1]CensusPivot!B124:K593,2,FALSE)</f>
        <v>1788122</v>
      </c>
      <c r="O125" s="9">
        <f>VLOOKUP([1]CensusPivot!C125,[1]CensusPivot!C124:L593,2,FALSE)</f>
        <v>1774291</v>
      </c>
      <c r="P125" s="9">
        <f>VLOOKUP([1]CensusPivot!D125,[1]CensusPivot!D124:M593,2,FALSE)</f>
        <v>1704390</v>
      </c>
      <c r="Q125" s="9">
        <f>VLOOKUP([1]CensusPivot!E125,[1]CensusPivot!E124:N593,2,FALSE)</f>
        <v>1832097</v>
      </c>
      <c r="R125" s="9">
        <f>VLOOKUP([1]CensusPivot!F125,[1]CensusPivot!F124:O593,2,FALSE)</f>
        <v>1508445</v>
      </c>
      <c r="S125" s="9">
        <v>884409</v>
      </c>
      <c r="T125" s="9">
        <v>515916</v>
      </c>
      <c r="U125" s="9">
        <v>238501</v>
      </c>
      <c r="V125" s="9">
        <v>12791075</v>
      </c>
      <c r="W125" s="10">
        <f t="shared" si="12"/>
        <v>0</v>
      </c>
      <c r="X125" s="10">
        <f t="shared" si="13"/>
        <v>0</v>
      </c>
      <c r="Y125" s="10">
        <f t="shared" si="14"/>
        <v>0</v>
      </c>
      <c r="Z125" s="10">
        <f t="shared" si="15"/>
        <v>0</v>
      </c>
      <c r="AA125" s="10">
        <f t="shared" si="16"/>
        <v>5.458226283870341E-6</v>
      </c>
      <c r="AB125" s="10">
        <f t="shared" si="17"/>
        <v>1.1601351060197753E-4</v>
      </c>
      <c r="AC125" s="10">
        <f t="shared" si="18"/>
        <v>3.5617005254356298E-4</v>
      </c>
      <c r="AD125" s="10">
        <f t="shared" si="19"/>
        <v>1.1629800200032563E-3</v>
      </c>
      <c r="AE125" s="10">
        <f t="shared" si="20"/>
        <v>5.0607754265181281E-3</v>
      </c>
      <c r="AF125" s="10">
        <f t="shared" si="21"/>
        <v>9.6729154175454191E-3</v>
      </c>
    </row>
    <row r="126" spans="1:32" x14ac:dyDescent="0.3">
      <c r="A126" t="s">
        <v>146</v>
      </c>
      <c r="B126" s="9">
        <v>0</v>
      </c>
      <c r="C126" s="9">
        <v>0</v>
      </c>
      <c r="D126" s="9">
        <v>0</v>
      </c>
      <c r="E126" s="9">
        <v>12</v>
      </c>
      <c r="F126" s="9">
        <v>36</v>
      </c>
      <c r="G126" s="9">
        <v>181</v>
      </c>
      <c r="H126" s="9">
        <v>333</v>
      </c>
      <c r="I126" s="9">
        <v>577</v>
      </c>
      <c r="J126" s="9">
        <v>1215</v>
      </c>
      <c r="K126" s="9">
        <v>2354</v>
      </c>
      <c r="L126" s="74">
        <f t="shared" si="11"/>
        <v>1.8374124175203597E-4</v>
      </c>
      <c r="M126" s="9">
        <f>VLOOKUP([1]CensusPivot!A126,[1]CensusPivot!A125:J594,2,FALSE)</f>
        <v>2512610</v>
      </c>
      <c r="N126" s="9">
        <f>VLOOKUP([1]CensusPivot!B126,[1]CensusPivot!B125:K594,2,FALSE)</f>
        <v>1789892</v>
      </c>
      <c r="O126" s="9">
        <f>VLOOKUP([1]CensusPivot!C126,[1]CensusPivot!C125:L594,2,FALSE)</f>
        <v>1780439</v>
      </c>
      <c r="P126" s="9">
        <f>VLOOKUP([1]CensusPivot!D126,[1]CensusPivot!D125:M594,2,FALSE)</f>
        <v>1692587</v>
      </c>
      <c r="Q126" s="9">
        <f>VLOOKUP([1]CensusPivot!E126,[1]CensusPivot!E125:N594,2,FALSE)</f>
        <v>1808465</v>
      </c>
      <c r="R126" s="9">
        <f>VLOOKUP([1]CensusPivot!F126,[1]CensusPivot!F125:O594,2,FALSE)</f>
        <v>1552105</v>
      </c>
      <c r="S126" s="9">
        <v>914956</v>
      </c>
      <c r="T126" s="9">
        <v>515550</v>
      </c>
      <c r="U126" s="9">
        <v>239298</v>
      </c>
      <c r="V126" s="9">
        <v>12811495</v>
      </c>
      <c r="W126" s="10">
        <f t="shared" si="12"/>
        <v>0</v>
      </c>
      <c r="X126" s="10">
        <f t="shared" si="13"/>
        <v>0</v>
      </c>
      <c r="Y126" s="10">
        <f t="shared" si="14"/>
        <v>0</v>
      </c>
      <c r="Z126" s="10">
        <f t="shared" si="15"/>
        <v>7.0897389617195454E-6</v>
      </c>
      <c r="AA126" s="10">
        <f t="shared" si="16"/>
        <v>1.9906384696413809E-5</v>
      </c>
      <c r="AB126" s="10">
        <f t="shared" si="17"/>
        <v>1.1661582173886431E-4</v>
      </c>
      <c r="AC126" s="10">
        <f t="shared" si="18"/>
        <v>3.6395192774297343E-4</v>
      </c>
      <c r="AD126" s="10">
        <f t="shared" si="19"/>
        <v>1.1191930947531763E-3</v>
      </c>
      <c r="AE126" s="10">
        <f t="shared" si="20"/>
        <v>5.0773512524133089E-3</v>
      </c>
      <c r="AF126" s="10">
        <f t="shared" si="21"/>
        <v>9.8371068709308066E-3</v>
      </c>
    </row>
    <row r="127" spans="1:32" x14ac:dyDescent="0.3">
      <c r="A127" t="s">
        <v>147</v>
      </c>
      <c r="B127" s="9">
        <v>0</v>
      </c>
      <c r="C127" s="9">
        <v>0</v>
      </c>
      <c r="D127" s="9">
        <v>0</v>
      </c>
      <c r="E127" s="9">
        <v>0</v>
      </c>
      <c r="F127" s="9">
        <v>25</v>
      </c>
      <c r="G127" s="9">
        <v>189</v>
      </c>
      <c r="H127" s="9">
        <v>315</v>
      </c>
      <c r="I127" s="9">
        <v>541</v>
      </c>
      <c r="J127" s="9">
        <v>1141</v>
      </c>
      <c r="K127" s="9">
        <v>2211</v>
      </c>
      <c r="L127" s="74">
        <f t="shared" si="11"/>
        <v>1.6723672884655822E-4</v>
      </c>
      <c r="M127" s="9">
        <f>VLOOKUP([1]CensusPivot!A127,[1]CensusPivot!A126:J595,2,FALSE)</f>
        <v>2575403</v>
      </c>
      <c r="N127" s="9">
        <f>VLOOKUP([1]CensusPivot!B127,[1]CensusPivot!B126:K595,2,FALSE)</f>
        <v>1829004</v>
      </c>
      <c r="O127" s="9">
        <f>VLOOKUP([1]CensusPivot!C127,[1]CensusPivot!C126:L595,2,FALSE)</f>
        <v>1826274</v>
      </c>
      <c r="P127" s="9">
        <f>VLOOKUP([1]CensusPivot!D127,[1]CensusPivot!D126:M595,2,FALSE)</f>
        <v>1733836</v>
      </c>
      <c r="Q127" s="9">
        <f>VLOOKUP([1]CensusPivot!E127,[1]CensusPivot!E126:N595,2,FALSE)</f>
        <v>1846434</v>
      </c>
      <c r="R127" s="9">
        <f>VLOOKUP([1]CensusPivot!F127,[1]CensusPivot!F126:O595,2,FALSE)</f>
        <v>1631435</v>
      </c>
      <c r="S127" s="9">
        <v>984164</v>
      </c>
      <c r="T127" s="9">
        <v>544049</v>
      </c>
      <c r="U127" s="9">
        <v>246807</v>
      </c>
      <c r="V127" s="9">
        <v>13220780</v>
      </c>
      <c r="W127" s="10">
        <f t="shared" si="12"/>
        <v>0</v>
      </c>
      <c r="X127" s="10">
        <f t="shared" si="13"/>
        <v>0</v>
      </c>
      <c r="Y127" s="10">
        <f t="shared" si="14"/>
        <v>0</v>
      </c>
      <c r="Z127" s="10">
        <f t="shared" si="15"/>
        <v>0</v>
      </c>
      <c r="AA127" s="10">
        <f t="shared" si="16"/>
        <v>1.3539612030541033E-5</v>
      </c>
      <c r="AB127" s="10">
        <f t="shared" si="17"/>
        <v>1.1584893054274305E-4</v>
      </c>
      <c r="AC127" s="10">
        <f t="shared" si="18"/>
        <v>3.2006860645177022E-4</v>
      </c>
      <c r="AD127" s="10">
        <f t="shared" si="19"/>
        <v>9.9439572538502973E-4</v>
      </c>
      <c r="AE127" s="10">
        <f t="shared" si="20"/>
        <v>4.6230455376063077E-3</v>
      </c>
      <c r="AF127" s="10">
        <f t="shared" si="21"/>
        <v>8.9584169006551671E-3</v>
      </c>
    </row>
    <row r="128" spans="1:32" x14ac:dyDescent="0.3">
      <c r="A128" t="s">
        <v>148</v>
      </c>
      <c r="B128" s="9">
        <v>0</v>
      </c>
      <c r="C128" s="9">
        <v>0</v>
      </c>
      <c r="D128" s="9">
        <v>0</v>
      </c>
      <c r="E128" s="9">
        <v>0</v>
      </c>
      <c r="F128" s="9">
        <v>26</v>
      </c>
      <c r="G128" s="9">
        <v>216</v>
      </c>
      <c r="H128" s="9">
        <v>333</v>
      </c>
      <c r="I128" s="9">
        <v>519</v>
      </c>
      <c r="J128" s="9">
        <v>947</v>
      </c>
      <c r="K128" s="9">
        <v>2041</v>
      </c>
      <c r="L128" s="74">
        <f t="shared" si="11"/>
        <v>1.5872606043939978E-4</v>
      </c>
      <c r="M128" s="9">
        <f>VLOOKUP([1]CensusPivot!A128,[1]CensusPivot!A127:J596,2,FALSE)</f>
        <v>2467141</v>
      </c>
      <c r="N128" s="9">
        <f>VLOOKUP([1]CensusPivot!B128,[1]CensusPivot!B127:K596,2,FALSE)</f>
        <v>1765655</v>
      </c>
      <c r="O128" s="9">
        <f>VLOOKUP([1]CensusPivot!C128,[1]CensusPivot!C127:L596,2,FALSE)</f>
        <v>1774105</v>
      </c>
      <c r="P128" s="9">
        <f>VLOOKUP([1]CensusPivot!D128,[1]CensusPivot!D127:M596,2,FALSE)</f>
        <v>1669836</v>
      </c>
      <c r="Q128" s="9">
        <f>VLOOKUP([1]CensusPivot!E128,[1]CensusPivot!E127:N596,2,FALSE)</f>
        <v>1772170</v>
      </c>
      <c r="R128" s="9">
        <f>VLOOKUP([1]CensusPivot!F128,[1]CensusPivot!F127:O596,2,FALSE)</f>
        <v>1620212</v>
      </c>
      <c r="S128" s="9">
        <v>1004433</v>
      </c>
      <c r="T128" s="9">
        <v>535156</v>
      </c>
      <c r="U128" s="9">
        <v>246761</v>
      </c>
      <c r="V128" s="9">
        <v>12858632</v>
      </c>
      <c r="W128" s="10">
        <f t="shared" si="12"/>
        <v>0</v>
      </c>
      <c r="X128" s="10">
        <f t="shared" si="13"/>
        <v>0</v>
      </c>
      <c r="Y128" s="10">
        <f t="shared" si="14"/>
        <v>0</v>
      </c>
      <c r="Z128" s="10">
        <f t="shared" si="15"/>
        <v>0</v>
      </c>
      <c r="AA128" s="10">
        <f t="shared" si="16"/>
        <v>1.4671278714795984E-5</v>
      </c>
      <c r="AB128" s="10">
        <f t="shared" si="17"/>
        <v>1.3331588705675553E-4</v>
      </c>
      <c r="AC128" s="10">
        <f t="shared" si="18"/>
        <v>3.315303260645558E-4</v>
      </c>
      <c r="AD128" s="10">
        <f t="shared" si="19"/>
        <v>9.6981067202834312E-4</v>
      </c>
      <c r="AE128" s="10">
        <f t="shared" si="20"/>
        <v>3.8377215200132921E-3</v>
      </c>
      <c r="AF128" s="10">
        <f t="shared" si="21"/>
        <v>8.2711611640413196E-3</v>
      </c>
    </row>
    <row r="129" spans="1:32" x14ac:dyDescent="0.3">
      <c r="A129" t="s">
        <v>149</v>
      </c>
      <c r="B129" s="9">
        <v>0</v>
      </c>
      <c r="C129" s="9">
        <v>0</v>
      </c>
      <c r="D129" s="9">
        <v>0</v>
      </c>
      <c r="E129" s="9">
        <v>0</v>
      </c>
      <c r="F129" s="9">
        <v>23</v>
      </c>
      <c r="G129" s="9">
        <v>202</v>
      </c>
      <c r="H129" s="9">
        <v>370</v>
      </c>
      <c r="I129" s="9">
        <v>587</v>
      </c>
      <c r="J129" s="9">
        <v>1069</v>
      </c>
      <c r="K129" s="9">
        <v>2251</v>
      </c>
      <c r="L129" s="74">
        <f t="shared" si="11"/>
        <v>1.7274206892508312E-4</v>
      </c>
      <c r="M129" s="9">
        <f>VLOOKUP([1]CensusPivot!A129,[1]CensusPivot!A128:J597,2,FALSE)</f>
        <v>2478342</v>
      </c>
      <c r="N129" s="9">
        <f>VLOOKUP([1]CensusPivot!B129,[1]CensusPivot!B128:K597,2,FALSE)</f>
        <v>1770125</v>
      </c>
      <c r="O129" s="9">
        <f>VLOOKUP([1]CensusPivot!C129,[1]CensusPivot!C128:L597,2,FALSE)</f>
        <v>1805074</v>
      </c>
      <c r="P129" s="9">
        <f>VLOOKUP([1]CensusPivot!D129,[1]CensusPivot!D128:M597,2,FALSE)</f>
        <v>1683736</v>
      </c>
      <c r="Q129" s="9">
        <f>VLOOKUP([1]CensusPivot!E129,[1]CensusPivot!E128:N597,2,FALSE)</f>
        <v>1762858</v>
      </c>
      <c r="R129" s="9">
        <f>VLOOKUP([1]CensusPivot!F129,[1]CensusPivot!F128:O597,2,FALSE)</f>
        <v>1659375</v>
      </c>
      <c r="S129" s="9">
        <v>1062651</v>
      </c>
      <c r="T129" s="9">
        <v>556719</v>
      </c>
      <c r="U129" s="9">
        <v>252109</v>
      </c>
      <c r="V129" s="9">
        <v>13030989</v>
      </c>
      <c r="W129" s="10">
        <f t="shared" si="12"/>
        <v>0</v>
      </c>
      <c r="X129" s="10">
        <f t="shared" si="13"/>
        <v>0</v>
      </c>
      <c r="Y129" s="10">
        <f t="shared" si="14"/>
        <v>0</v>
      </c>
      <c r="Z129" s="10">
        <f t="shared" si="15"/>
        <v>0</v>
      </c>
      <c r="AA129" s="10">
        <f t="shared" si="16"/>
        <v>1.3046995276987709E-5</v>
      </c>
      <c r="AB129" s="10">
        <f t="shared" si="17"/>
        <v>1.2173258003766478E-4</v>
      </c>
      <c r="AC129" s="10">
        <f t="shared" si="18"/>
        <v>3.4818581076948122E-4</v>
      </c>
      <c r="AD129" s="10">
        <f t="shared" si="19"/>
        <v>1.0543918924987292E-3</v>
      </c>
      <c r="AE129" s="10">
        <f t="shared" si="20"/>
        <v>4.2402294245742914E-3</v>
      </c>
      <c r="AF129" s="10">
        <f t="shared" si="21"/>
        <v>8.9286776751325812E-3</v>
      </c>
    </row>
    <row r="130" spans="1:32" x14ac:dyDescent="0.3">
      <c r="A130" t="s">
        <v>150</v>
      </c>
      <c r="B130" s="9">
        <v>0</v>
      </c>
      <c r="C130" s="9">
        <v>0</v>
      </c>
      <c r="D130" s="9">
        <v>0</v>
      </c>
      <c r="E130" s="9">
        <v>0</v>
      </c>
      <c r="F130" s="9">
        <v>0</v>
      </c>
      <c r="G130" s="9">
        <v>45</v>
      </c>
      <c r="H130" s="9">
        <v>98</v>
      </c>
      <c r="I130" s="9">
        <v>296</v>
      </c>
      <c r="J130" s="9">
        <v>537</v>
      </c>
      <c r="K130" s="9">
        <v>976</v>
      </c>
      <c r="L130" s="74">
        <f t="shared" si="11"/>
        <v>1.5245328735991986E-4</v>
      </c>
      <c r="M130" s="9">
        <f>VLOOKUP([1]CensusPivot!A130,[1]CensusPivot!A129:J598,2,FALSE)</f>
        <v>1325884</v>
      </c>
      <c r="N130" s="9">
        <f>VLOOKUP([1]CensusPivot!B130,[1]CensusPivot!B129:K598,2,FALSE)</f>
        <v>916654</v>
      </c>
      <c r="O130" s="9">
        <f>VLOOKUP([1]CensusPivot!C130,[1]CensusPivot!C129:L598,2,FALSE)</f>
        <v>833688</v>
      </c>
      <c r="P130" s="9">
        <f>VLOOKUP([1]CensusPivot!D130,[1]CensusPivot!D129:M598,2,FALSE)</f>
        <v>886765</v>
      </c>
      <c r="Q130" s="9">
        <f>VLOOKUP([1]CensusPivot!E130,[1]CensusPivot!E129:N598,2,FALSE)</f>
        <v>933525</v>
      </c>
      <c r="R130" s="9">
        <f>VLOOKUP([1]CensusPivot!F130,[1]CensusPivot!F129:O598,2,FALSE)</f>
        <v>694890</v>
      </c>
      <c r="S130" s="9">
        <v>416773</v>
      </c>
      <c r="T130" s="9">
        <v>280877</v>
      </c>
      <c r="U130" s="9">
        <v>109599</v>
      </c>
      <c r="V130" s="9">
        <v>6401961</v>
      </c>
      <c r="W130" s="10">
        <f t="shared" si="12"/>
        <v>0</v>
      </c>
      <c r="X130" s="10">
        <f t="shared" si="13"/>
        <v>0</v>
      </c>
      <c r="Y130" s="10">
        <f t="shared" si="14"/>
        <v>0</v>
      </c>
      <c r="Z130" s="10">
        <f t="shared" si="15"/>
        <v>0</v>
      </c>
      <c r="AA130" s="10">
        <f t="shared" si="16"/>
        <v>0</v>
      </c>
      <c r="AB130" s="10">
        <f t="shared" si="17"/>
        <v>6.4758450977852615E-5</v>
      </c>
      <c r="AC130" s="10">
        <f t="shared" si="18"/>
        <v>2.3513999227397169E-4</v>
      </c>
      <c r="AD130" s="10">
        <f t="shared" si="19"/>
        <v>1.0538420732206623E-3</v>
      </c>
      <c r="AE130" s="10">
        <f t="shared" si="20"/>
        <v>4.8996797416034814E-3</v>
      </c>
      <c r="AF130" s="10">
        <f t="shared" si="21"/>
        <v>8.9051907407914303E-3</v>
      </c>
    </row>
    <row r="131" spans="1:32" x14ac:dyDescent="0.3">
      <c r="A131" t="s">
        <v>151</v>
      </c>
      <c r="B131" s="9">
        <v>0</v>
      </c>
      <c r="C131" s="9">
        <v>0</v>
      </c>
      <c r="D131" s="9">
        <v>0</v>
      </c>
      <c r="E131" s="9">
        <v>0</v>
      </c>
      <c r="F131" s="9">
        <v>10</v>
      </c>
      <c r="G131" s="9">
        <v>43</v>
      </c>
      <c r="H131" s="9">
        <v>91</v>
      </c>
      <c r="I131" s="9">
        <v>311</v>
      </c>
      <c r="J131" s="9">
        <v>549</v>
      </c>
      <c r="K131" s="9">
        <v>1004</v>
      </c>
      <c r="L131" s="74">
        <f t="shared" si="11"/>
        <v>1.5489608154569011E-4</v>
      </c>
      <c r="M131" s="9">
        <f>VLOOKUP([1]CensusPivot!A131,[1]CensusPivot!A130:J599,2,FALSE)</f>
        <v>1340116</v>
      </c>
      <c r="N131" s="9">
        <f>VLOOKUP([1]CensusPivot!B131,[1]CensusPivot!B130:K599,2,FALSE)</f>
        <v>933795</v>
      </c>
      <c r="O131" s="9">
        <f>VLOOKUP([1]CensusPivot!C131,[1]CensusPivot!C130:L599,2,FALSE)</f>
        <v>829373</v>
      </c>
      <c r="P131" s="9">
        <f>VLOOKUP([1]CensusPivot!D131,[1]CensusPivot!D130:M599,2,FALSE)</f>
        <v>876615</v>
      </c>
      <c r="Q131" s="9">
        <f>VLOOKUP([1]CensusPivot!E131,[1]CensusPivot!E130:N599,2,FALSE)</f>
        <v>947509</v>
      </c>
      <c r="R131" s="9">
        <f>VLOOKUP([1]CensusPivot!F131,[1]CensusPivot!F130:O599,2,FALSE)</f>
        <v>730100</v>
      </c>
      <c r="S131" s="9">
        <v>434380</v>
      </c>
      <c r="T131" s="9">
        <v>281991</v>
      </c>
      <c r="U131" s="9">
        <v>108970</v>
      </c>
      <c r="V131" s="9">
        <v>6481765</v>
      </c>
      <c r="W131" s="10">
        <f t="shared" si="12"/>
        <v>0</v>
      </c>
      <c r="X131" s="10">
        <f t="shared" si="13"/>
        <v>0</v>
      </c>
      <c r="Y131" s="10">
        <f t="shared" si="14"/>
        <v>0</v>
      </c>
      <c r="Z131" s="10">
        <f t="shared" si="15"/>
        <v>0</v>
      </c>
      <c r="AA131" s="10">
        <f t="shared" si="16"/>
        <v>1.0553989460786124E-5</v>
      </c>
      <c r="AB131" s="10">
        <f t="shared" si="17"/>
        <v>5.8896041638131765E-5</v>
      </c>
      <c r="AC131" s="10">
        <f t="shared" si="18"/>
        <v>2.0949399143606979E-4</v>
      </c>
      <c r="AD131" s="10">
        <f t="shared" si="19"/>
        <v>1.1028720774776499E-3</v>
      </c>
      <c r="AE131" s="10">
        <f t="shared" si="20"/>
        <v>5.0380838762962279E-3</v>
      </c>
      <c r="AF131" s="10">
        <f t="shared" si="21"/>
        <v>9.2135450123887307E-3</v>
      </c>
    </row>
    <row r="132" spans="1:32" x14ac:dyDescent="0.3">
      <c r="A132" t="s">
        <v>152</v>
      </c>
      <c r="B132" s="9">
        <v>0</v>
      </c>
      <c r="C132" s="9">
        <v>0</v>
      </c>
      <c r="D132" s="9">
        <v>0</v>
      </c>
      <c r="E132" s="9">
        <v>0</v>
      </c>
      <c r="F132" s="9">
        <v>0</v>
      </c>
      <c r="G132" s="9">
        <v>12</v>
      </c>
      <c r="H132" s="9">
        <v>77</v>
      </c>
      <c r="I132" s="9">
        <v>250</v>
      </c>
      <c r="J132" s="9">
        <v>458</v>
      </c>
      <c r="K132" s="9">
        <v>797</v>
      </c>
      <c r="L132" s="74">
        <f t="shared" ref="L132:L195" si="22">K132/V132</f>
        <v>1.2735690165746139E-4</v>
      </c>
      <c r="M132" s="9">
        <f>VLOOKUP([1]CensusPivot!A132,[1]CensusPivot!A131:J600,2,FALSE)</f>
        <v>1287165</v>
      </c>
      <c r="N132" s="9">
        <f>VLOOKUP([1]CensusPivot!B132,[1]CensusPivot!B131:K600,2,FALSE)</f>
        <v>904037</v>
      </c>
      <c r="O132" s="9">
        <f>VLOOKUP([1]CensusPivot!C132,[1]CensusPivot!C131:L600,2,FALSE)</f>
        <v>803253</v>
      </c>
      <c r="P132" s="9">
        <f>VLOOKUP([1]CensusPivot!D132,[1]CensusPivot!D131:M600,2,FALSE)</f>
        <v>828416</v>
      </c>
      <c r="Q132" s="9">
        <f>VLOOKUP([1]CensusPivot!E132,[1]CensusPivot!E131:N600,2,FALSE)</f>
        <v>910539</v>
      </c>
      <c r="R132" s="9">
        <f>VLOOKUP([1]CensusPivot!F132,[1]CensusPivot!F131:O600,2,FALSE)</f>
        <v>725261</v>
      </c>
      <c r="S132" s="9">
        <v>425796</v>
      </c>
      <c r="T132" s="9">
        <v>268972</v>
      </c>
      <c r="U132" s="9">
        <v>106511</v>
      </c>
      <c r="V132" s="9">
        <v>6258004</v>
      </c>
      <c r="W132" s="10">
        <f t="shared" ref="W132:W195" si="23">B132/M132</f>
        <v>0</v>
      </c>
      <c r="X132" s="10">
        <f t="shared" ref="X132:X195" si="24">C132/N132</f>
        <v>0</v>
      </c>
      <c r="Y132" s="10">
        <f t="shared" ref="Y132:Y195" si="25">D132/O132</f>
        <v>0</v>
      </c>
      <c r="Z132" s="10">
        <f t="shared" ref="Z132:Z195" si="26">E132/P132</f>
        <v>0</v>
      </c>
      <c r="AA132" s="10">
        <f t="shared" ref="AA132:AA195" si="27">F132/Q132</f>
        <v>0</v>
      </c>
      <c r="AB132" s="10">
        <f t="shared" ref="AB132:AB195" si="28">G132/R132</f>
        <v>1.6545767661572867E-5</v>
      </c>
      <c r="AC132" s="10">
        <f t="shared" ref="AC132:AC195" si="29">H132/S132</f>
        <v>1.8083777207864799E-4</v>
      </c>
      <c r="AD132" s="10">
        <f t="shared" ref="AD132:AD195" si="30">I132/T132</f>
        <v>9.2946477700281069E-4</v>
      </c>
      <c r="AE132" s="10">
        <f t="shared" ref="AE132:AE195" si="31">J132/U132</f>
        <v>4.3000253494944185E-3</v>
      </c>
      <c r="AF132" s="10">
        <f t="shared" ref="AF132:AF195" si="32">K132/U132</f>
        <v>7.482795204251204E-3</v>
      </c>
    </row>
    <row r="133" spans="1:32" x14ac:dyDescent="0.3">
      <c r="A133" t="s">
        <v>153</v>
      </c>
      <c r="B133" s="9">
        <v>0</v>
      </c>
      <c r="C133" s="9">
        <v>0</v>
      </c>
      <c r="D133" s="9">
        <v>0</v>
      </c>
      <c r="E133" s="9">
        <v>0</v>
      </c>
      <c r="F133" s="9">
        <v>0</v>
      </c>
      <c r="G133" s="9">
        <v>0</v>
      </c>
      <c r="H133" s="9">
        <v>35</v>
      </c>
      <c r="I133" s="9">
        <v>244</v>
      </c>
      <c r="J133" s="9">
        <v>472</v>
      </c>
      <c r="K133" s="9">
        <v>751</v>
      </c>
      <c r="L133" s="74">
        <f t="shared" si="22"/>
        <v>1.1510647578916908E-4</v>
      </c>
      <c r="M133" s="9">
        <f>VLOOKUP([1]CensusPivot!A133,[1]CensusPivot!A132:J601,2,FALSE)</f>
        <v>1329217</v>
      </c>
      <c r="N133" s="9">
        <f>VLOOKUP([1]CensusPivot!B133,[1]CensusPivot!B132:K601,2,FALSE)</f>
        <v>937281</v>
      </c>
      <c r="O133" s="9">
        <f>VLOOKUP([1]CensusPivot!C133,[1]CensusPivot!C132:L601,2,FALSE)</f>
        <v>833141</v>
      </c>
      <c r="P133" s="9">
        <f>VLOOKUP([1]CensusPivot!D133,[1]CensusPivot!D132:M601,2,FALSE)</f>
        <v>846371</v>
      </c>
      <c r="Q133" s="9">
        <f>VLOOKUP([1]CensusPivot!E133,[1]CensusPivot!E132:N601,2,FALSE)</f>
        <v>941507</v>
      </c>
      <c r="R133" s="9">
        <f>VLOOKUP([1]CensusPivot!F133,[1]CensusPivot!F132:O601,2,FALSE)</f>
        <v>777411</v>
      </c>
      <c r="S133" s="9">
        <v>462381</v>
      </c>
      <c r="T133" s="9">
        <v>281631</v>
      </c>
      <c r="U133" s="9">
        <v>113918</v>
      </c>
      <c r="V133" s="9">
        <v>6524394</v>
      </c>
      <c r="W133" s="10">
        <f t="shared" si="23"/>
        <v>0</v>
      </c>
      <c r="X133" s="10">
        <f t="shared" si="24"/>
        <v>0</v>
      </c>
      <c r="Y133" s="10">
        <f t="shared" si="25"/>
        <v>0</v>
      </c>
      <c r="Z133" s="10">
        <f t="shared" si="26"/>
        <v>0</v>
      </c>
      <c r="AA133" s="10">
        <f t="shared" si="27"/>
        <v>0</v>
      </c>
      <c r="AB133" s="10">
        <f t="shared" si="28"/>
        <v>0</v>
      </c>
      <c r="AC133" s="10">
        <f t="shared" si="29"/>
        <v>7.5695151833660986E-5</v>
      </c>
      <c r="AD133" s="10">
        <f t="shared" si="30"/>
        <v>8.6638189687924985E-4</v>
      </c>
      <c r="AE133" s="10">
        <f t="shared" si="31"/>
        <v>4.1433311680331465E-3</v>
      </c>
      <c r="AF133" s="10">
        <f t="shared" si="32"/>
        <v>6.5924612440527398E-3</v>
      </c>
    </row>
    <row r="134" spans="1:32" x14ac:dyDescent="0.3">
      <c r="A134" t="s">
        <v>154</v>
      </c>
      <c r="B134" s="9">
        <v>0</v>
      </c>
      <c r="C134" s="9">
        <v>0</v>
      </c>
      <c r="D134" s="9">
        <v>0</v>
      </c>
      <c r="E134" s="9">
        <v>0</v>
      </c>
      <c r="F134" s="9">
        <v>0</v>
      </c>
      <c r="G134" s="9">
        <v>55</v>
      </c>
      <c r="H134" s="9">
        <v>95</v>
      </c>
      <c r="I134" s="9">
        <v>265</v>
      </c>
      <c r="J134" s="9">
        <v>532</v>
      </c>
      <c r="K134" s="9">
        <v>947</v>
      </c>
      <c r="L134" s="74">
        <f t="shared" si="22"/>
        <v>1.4422294216934149E-4</v>
      </c>
      <c r="M134" s="9">
        <f>VLOOKUP([1]CensusPivot!A134,[1]CensusPivot!A133:J602,2,FALSE)</f>
        <v>1337278</v>
      </c>
      <c r="N134" s="9">
        <f>VLOOKUP([1]CensusPivot!B134,[1]CensusPivot!B133:K602,2,FALSE)</f>
        <v>940401</v>
      </c>
      <c r="O134" s="9">
        <f>VLOOKUP([1]CensusPivot!C134,[1]CensusPivot!C133:L602,2,FALSE)</f>
        <v>841073</v>
      </c>
      <c r="P134" s="9">
        <f>VLOOKUP([1]CensusPivot!D134,[1]CensusPivot!D133:M602,2,FALSE)</f>
        <v>842581</v>
      </c>
      <c r="Q134" s="9">
        <f>VLOOKUP([1]CensusPivot!E134,[1]CensusPivot!E133:N602,2,FALSE)</f>
        <v>936252</v>
      </c>
      <c r="R134" s="9">
        <f>VLOOKUP([1]CensusPivot!F134,[1]CensusPivot!F133:O602,2,FALSE)</f>
        <v>801338</v>
      </c>
      <c r="S134" s="9">
        <v>475469</v>
      </c>
      <c r="T134" s="9">
        <v>276496</v>
      </c>
      <c r="U134" s="9">
        <v>117887</v>
      </c>
      <c r="V134" s="9">
        <v>6566223</v>
      </c>
      <c r="W134" s="10">
        <f t="shared" si="23"/>
        <v>0</v>
      </c>
      <c r="X134" s="10">
        <f t="shared" si="24"/>
        <v>0</v>
      </c>
      <c r="Y134" s="10">
        <f t="shared" si="25"/>
        <v>0</v>
      </c>
      <c r="Z134" s="10">
        <f t="shared" si="26"/>
        <v>0</v>
      </c>
      <c r="AA134" s="10">
        <f t="shared" si="27"/>
        <v>0</v>
      </c>
      <c r="AB134" s="10">
        <f t="shared" si="28"/>
        <v>6.8635207615263478E-5</v>
      </c>
      <c r="AC134" s="10">
        <f t="shared" si="29"/>
        <v>1.9980272110274277E-4</v>
      </c>
      <c r="AD134" s="10">
        <f t="shared" si="30"/>
        <v>9.5842254499160925E-4</v>
      </c>
      <c r="AE134" s="10">
        <f t="shared" si="31"/>
        <v>4.512796152247491E-3</v>
      </c>
      <c r="AF134" s="10">
        <f t="shared" si="32"/>
        <v>8.0331164589819062E-3</v>
      </c>
    </row>
    <row r="135" spans="1:32" x14ac:dyDescent="0.3">
      <c r="A135" t="s">
        <v>155</v>
      </c>
      <c r="B135" s="9">
        <v>0</v>
      </c>
      <c r="C135" s="9">
        <v>0</v>
      </c>
      <c r="D135" s="9">
        <v>0</v>
      </c>
      <c r="E135" s="9">
        <v>12</v>
      </c>
      <c r="F135" s="9">
        <v>0</v>
      </c>
      <c r="G135" s="9">
        <v>65</v>
      </c>
      <c r="H135" s="9">
        <v>100</v>
      </c>
      <c r="I135" s="9">
        <v>250</v>
      </c>
      <c r="J135" s="9">
        <v>455</v>
      </c>
      <c r="K135" s="9">
        <v>882</v>
      </c>
      <c r="L135" s="74">
        <f t="shared" si="22"/>
        <v>1.3839818381412841E-4</v>
      </c>
      <c r="M135" s="9">
        <f>VLOOKUP([1]CensusPivot!A135,[1]CensusPivot!A134:J603,2,FALSE)</f>
        <v>1286445</v>
      </c>
      <c r="N135" s="9">
        <f>VLOOKUP([1]CensusPivot!B135,[1]CensusPivot!B134:K603,2,FALSE)</f>
        <v>912987</v>
      </c>
      <c r="O135" s="9">
        <f>VLOOKUP([1]CensusPivot!C135,[1]CensusPivot!C134:L603,2,FALSE)</f>
        <v>815605</v>
      </c>
      <c r="P135" s="9">
        <f>VLOOKUP([1]CensusPivot!D135,[1]CensusPivot!D134:M603,2,FALSE)</f>
        <v>809099</v>
      </c>
      <c r="Q135" s="9">
        <f>VLOOKUP([1]CensusPivot!E135,[1]CensusPivot!E134:N603,2,FALSE)</f>
        <v>891636</v>
      </c>
      <c r="R135" s="9">
        <f>VLOOKUP([1]CensusPivot!F135,[1]CensusPivot!F134:O603,2,FALSE)</f>
        <v>789337</v>
      </c>
      <c r="S135" s="9">
        <v>479402</v>
      </c>
      <c r="T135" s="9">
        <v>269533</v>
      </c>
      <c r="U135" s="9">
        <v>117992</v>
      </c>
      <c r="V135" s="9">
        <v>6372916</v>
      </c>
      <c r="W135" s="10">
        <f t="shared" si="23"/>
        <v>0</v>
      </c>
      <c r="X135" s="10">
        <f t="shared" si="24"/>
        <v>0</v>
      </c>
      <c r="Y135" s="10">
        <f t="shared" si="25"/>
        <v>0</v>
      </c>
      <c r="Z135" s="10">
        <f t="shared" si="26"/>
        <v>1.4831312361033693E-5</v>
      </c>
      <c r="AA135" s="10">
        <f t="shared" si="27"/>
        <v>0</v>
      </c>
      <c r="AB135" s="10">
        <f t="shared" si="28"/>
        <v>8.234759044615924E-5</v>
      </c>
      <c r="AC135" s="10">
        <f t="shared" si="29"/>
        <v>2.0859320570210387E-4</v>
      </c>
      <c r="AD135" s="10">
        <f t="shared" si="30"/>
        <v>9.2753020965892854E-4</v>
      </c>
      <c r="AE135" s="10">
        <f t="shared" si="31"/>
        <v>3.8561936402467965E-3</v>
      </c>
      <c r="AF135" s="10">
        <f t="shared" si="32"/>
        <v>7.4750830564784057E-3</v>
      </c>
    </row>
    <row r="136" spans="1:32" x14ac:dyDescent="0.3">
      <c r="A136" t="s">
        <v>156</v>
      </c>
      <c r="B136" s="9">
        <v>0</v>
      </c>
      <c r="C136" s="9">
        <v>0</v>
      </c>
      <c r="D136" s="9">
        <v>0</v>
      </c>
      <c r="E136" s="9">
        <v>0</v>
      </c>
      <c r="F136" s="9">
        <v>0</v>
      </c>
      <c r="G136" s="9">
        <v>13</v>
      </c>
      <c r="H136" s="9">
        <v>97</v>
      </c>
      <c r="I136" s="9">
        <v>273</v>
      </c>
      <c r="J136" s="9">
        <v>480</v>
      </c>
      <c r="K136" s="9">
        <v>863</v>
      </c>
      <c r="L136" s="74">
        <f t="shared" si="22"/>
        <v>1.3196927363836534E-4</v>
      </c>
      <c r="M136" s="9">
        <f>VLOOKUP([1]CensusPivot!A136,[1]CensusPivot!A135:J604,2,FALSE)</f>
        <v>1304211</v>
      </c>
      <c r="N136" s="9">
        <f>VLOOKUP([1]CensusPivot!B136,[1]CensusPivot!B135:K604,2,FALSE)</f>
        <v>932686</v>
      </c>
      <c r="O136" s="9">
        <f>VLOOKUP([1]CensusPivot!C136,[1]CensusPivot!C135:L604,2,FALSE)</f>
        <v>840203</v>
      </c>
      <c r="P136" s="9">
        <f>VLOOKUP([1]CensusPivot!D136,[1]CensusPivot!D135:M604,2,FALSE)</f>
        <v>825368</v>
      </c>
      <c r="Q136" s="9">
        <f>VLOOKUP([1]CensusPivot!E136,[1]CensusPivot!E135:N604,2,FALSE)</f>
        <v>900073</v>
      </c>
      <c r="R136" s="9">
        <f>VLOOKUP([1]CensusPivot!F136,[1]CensusPivot!F135:O604,2,FALSE)</f>
        <v>826073</v>
      </c>
      <c r="S136" s="9">
        <v>514593</v>
      </c>
      <c r="T136" s="9">
        <v>276055</v>
      </c>
      <c r="U136" s="9">
        <v>120986</v>
      </c>
      <c r="V136" s="9">
        <v>6539401</v>
      </c>
      <c r="W136" s="10">
        <f t="shared" si="23"/>
        <v>0</v>
      </c>
      <c r="X136" s="10">
        <f t="shared" si="24"/>
        <v>0</v>
      </c>
      <c r="Y136" s="10">
        <f t="shared" si="25"/>
        <v>0</v>
      </c>
      <c r="Z136" s="10">
        <f t="shared" si="26"/>
        <v>0</v>
      </c>
      <c r="AA136" s="10">
        <f t="shared" si="27"/>
        <v>0</v>
      </c>
      <c r="AB136" s="10">
        <f t="shared" si="28"/>
        <v>1.573710797956113E-5</v>
      </c>
      <c r="AC136" s="10">
        <f t="shared" si="29"/>
        <v>1.8849848326735885E-4</v>
      </c>
      <c r="AD136" s="10">
        <f t="shared" si="30"/>
        <v>9.8893336472804334E-4</v>
      </c>
      <c r="AE136" s="10">
        <f t="shared" si="31"/>
        <v>3.9674011869141887E-3</v>
      </c>
      <c r="AF136" s="10">
        <f t="shared" si="32"/>
        <v>7.1330567173061342E-3</v>
      </c>
    </row>
    <row r="137" spans="1:32" x14ac:dyDescent="0.3">
      <c r="A137" t="s">
        <v>157</v>
      </c>
      <c r="B137" s="9">
        <v>0</v>
      </c>
      <c r="C137" s="9">
        <v>0</v>
      </c>
      <c r="D137" s="9">
        <v>0</v>
      </c>
      <c r="E137" s="9">
        <v>0</v>
      </c>
      <c r="F137" s="9">
        <v>14</v>
      </c>
      <c r="G137" s="9">
        <v>49</v>
      </c>
      <c r="H137" s="9">
        <v>133</v>
      </c>
      <c r="I137" s="9">
        <v>229</v>
      </c>
      <c r="J137" s="9">
        <v>387</v>
      </c>
      <c r="K137" s="9">
        <v>812</v>
      </c>
      <c r="L137" s="74">
        <f t="shared" si="22"/>
        <v>1.214501628060372E-4</v>
      </c>
      <c r="M137" s="9">
        <f>VLOOKUP([1]CensusPivot!A137,[1]CensusPivot!A136:J605,2,FALSE)</f>
        <v>1334852</v>
      </c>
      <c r="N137" s="9">
        <f>VLOOKUP([1]CensusPivot!B137,[1]CensusPivot!B136:K605,2,FALSE)</f>
        <v>953552</v>
      </c>
      <c r="O137" s="9">
        <f>VLOOKUP([1]CensusPivot!C137,[1]CensusPivot!C136:L605,2,FALSE)</f>
        <v>861187</v>
      </c>
      <c r="P137" s="9">
        <f>VLOOKUP([1]CensusPivot!D137,[1]CensusPivot!D136:M605,2,FALSE)</f>
        <v>829672</v>
      </c>
      <c r="Q137" s="9">
        <f>VLOOKUP([1]CensusPivot!E137,[1]CensusPivot!E136:N605,2,FALSE)</f>
        <v>897803</v>
      </c>
      <c r="R137" s="9">
        <f>VLOOKUP([1]CensusPivot!F137,[1]CensusPivot!F136:O605,2,FALSE)</f>
        <v>851301</v>
      </c>
      <c r="S137" s="9">
        <v>544935</v>
      </c>
      <c r="T137" s="9">
        <v>286425</v>
      </c>
      <c r="U137" s="9">
        <v>125727</v>
      </c>
      <c r="V137" s="9">
        <v>6685870</v>
      </c>
      <c r="W137" s="10">
        <f t="shared" si="23"/>
        <v>0</v>
      </c>
      <c r="X137" s="10">
        <f t="shared" si="24"/>
        <v>0</v>
      </c>
      <c r="Y137" s="10">
        <f t="shared" si="25"/>
        <v>0</v>
      </c>
      <c r="Z137" s="10">
        <f t="shared" si="26"/>
        <v>0</v>
      </c>
      <c r="AA137" s="10">
        <f t="shared" si="27"/>
        <v>1.5593621317816936E-5</v>
      </c>
      <c r="AB137" s="10">
        <f t="shared" si="28"/>
        <v>5.7558959756889746E-5</v>
      </c>
      <c r="AC137" s="10">
        <f t="shared" si="29"/>
        <v>2.4406580601356125E-4</v>
      </c>
      <c r="AD137" s="10">
        <f t="shared" si="30"/>
        <v>7.9951121585057172E-4</v>
      </c>
      <c r="AE137" s="10">
        <f t="shared" si="31"/>
        <v>3.0780977832923716E-3</v>
      </c>
      <c r="AF137" s="10">
        <f t="shared" si="32"/>
        <v>6.458437726184511E-3</v>
      </c>
    </row>
    <row r="138" spans="1:32" x14ac:dyDescent="0.3">
      <c r="A138" t="s">
        <v>158</v>
      </c>
      <c r="B138" s="9">
        <v>0</v>
      </c>
      <c r="C138" s="9">
        <v>0</v>
      </c>
      <c r="D138" s="9">
        <v>0</v>
      </c>
      <c r="E138" s="9">
        <v>0</v>
      </c>
      <c r="F138" s="9">
        <v>10</v>
      </c>
      <c r="G138" s="9">
        <v>47</v>
      </c>
      <c r="H138" s="9">
        <v>150</v>
      </c>
      <c r="I138" s="9">
        <v>276</v>
      </c>
      <c r="J138" s="9">
        <v>456</v>
      </c>
      <c r="K138" s="9">
        <v>939</v>
      </c>
      <c r="L138" s="74">
        <f t="shared" si="22"/>
        <v>1.388679789961812E-4</v>
      </c>
      <c r="M138" s="9">
        <f>VLOOKUP([1]CensusPivot!A138,[1]CensusPivot!A137:J606,2,FALSE)</f>
        <v>1327389</v>
      </c>
      <c r="N138" s="9">
        <f>VLOOKUP([1]CensusPivot!B138,[1]CensusPivot!B137:K606,2,FALSE)</f>
        <v>964868</v>
      </c>
      <c r="O138" s="9">
        <f>VLOOKUP([1]CensusPivot!C138,[1]CensusPivot!C137:L606,2,FALSE)</f>
        <v>867615</v>
      </c>
      <c r="P138" s="9">
        <f>VLOOKUP([1]CensusPivot!D138,[1]CensusPivot!D137:M606,2,FALSE)</f>
        <v>837078</v>
      </c>
      <c r="Q138" s="9">
        <f>VLOOKUP([1]CensusPivot!E138,[1]CensusPivot!E137:N606,2,FALSE)</f>
        <v>893061</v>
      </c>
      <c r="R138" s="9">
        <f>VLOOKUP([1]CensusPivot!F138,[1]CensusPivot!F137:O606,2,FALSE)</f>
        <v>872338</v>
      </c>
      <c r="S138" s="9">
        <v>575878</v>
      </c>
      <c r="T138" s="9">
        <v>292902</v>
      </c>
      <c r="U138" s="9">
        <v>130689</v>
      </c>
      <c r="V138" s="9">
        <v>6761818</v>
      </c>
      <c r="W138" s="10">
        <f t="shared" si="23"/>
        <v>0</v>
      </c>
      <c r="X138" s="10">
        <f t="shared" si="24"/>
        <v>0</v>
      </c>
      <c r="Y138" s="10">
        <f t="shared" si="25"/>
        <v>0</v>
      </c>
      <c r="Z138" s="10">
        <f t="shared" si="26"/>
        <v>0</v>
      </c>
      <c r="AA138" s="10">
        <f t="shared" si="27"/>
        <v>1.1197443399722976E-5</v>
      </c>
      <c r="AB138" s="10">
        <f t="shared" si="28"/>
        <v>5.3878198588161928E-5</v>
      </c>
      <c r="AC138" s="10">
        <f t="shared" si="29"/>
        <v>2.6047183604860754E-4</v>
      </c>
      <c r="AD138" s="10">
        <f t="shared" si="30"/>
        <v>9.4229469242272158E-4</v>
      </c>
      <c r="AE138" s="10">
        <f t="shared" si="31"/>
        <v>3.4891995500768999E-3</v>
      </c>
      <c r="AF138" s="10">
        <f t="shared" si="32"/>
        <v>7.1849964419346693E-3</v>
      </c>
    </row>
    <row r="139" spans="1:32" x14ac:dyDescent="0.3">
      <c r="A139" t="s">
        <v>159</v>
      </c>
      <c r="B139" s="9">
        <v>0</v>
      </c>
      <c r="C139" s="9">
        <v>0</v>
      </c>
      <c r="D139" s="9">
        <v>0</v>
      </c>
      <c r="E139" s="9">
        <v>0</v>
      </c>
      <c r="F139" s="9">
        <v>12</v>
      </c>
      <c r="G139" s="9">
        <v>10</v>
      </c>
      <c r="H139" s="9">
        <v>16</v>
      </c>
      <c r="I139" s="9">
        <v>148</v>
      </c>
      <c r="J139" s="9">
        <v>342</v>
      </c>
      <c r="K139" s="9">
        <v>528</v>
      </c>
      <c r="L139" s="74">
        <f t="shared" si="22"/>
        <v>1.7760884007635836E-4</v>
      </c>
      <c r="M139" s="9">
        <f>VLOOKUP([1]CensusPivot!A139,[1]CensusPivot!A138:J607,2,FALSE)</f>
        <v>581853</v>
      </c>
      <c r="N139" s="9">
        <f>VLOOKUP([1]CensusPivot!B139,[1]CensusPivot!B138:K607,2,FALSE)</f>
        <v>446174</v>
      </c>
      <c r="O139" s="9">
        <f>VLOOKUP([1]CensusPivot!C139,[1]CensusPivot!C138:L607,2,FALSE)</f>
        <v>354215</v>
      </c>
      <c r="P139" s="9">
        <f>VLOOKUP([1]CensusPivot!D139,[1]CensusPivot!D138:M607,2,FALSE)</f>
        <v>385064</v>
      </c>
      <c r="Q139" s="9">
        <f>VLOOKUP([1]CensusPivot!E139,[1]CensusPivot!E138:N607,2,FALSE)</f>
        <v>437443</v>
      </c>
      <c r="R139" s="9">
        <f>VLOOKUP([1]CensusPivot!F139,[1]CensusPivot!F138:O607,2,FALSE)</f>
        <v>330391</v>
      </c>
      <c r="S139" s="9">
        <v>209370</v>
      </c>
      <c r="T139" s="9">
        <v>156821</v>
      </c>
      <c r="U139" s="9">
        <v>70794</v>
      </c>
      <c r="V139" s="9">
        <v>2972825</v>
      </c>
      <c r="W139" s="10">
        <f t="shared" si="23"/>
        <v>0</v>
      </c>
      <c r="X139" s="10">
        <f t="shared" si="24"/>
        <v>0</v>
      </c>
      <c r="Y139" s="10">
        <f t="shared" si="25"/>
        <v>0</v>
      </c>
      <c r="Z139" s="10">
        <f t="shared" si="26"/>
        <v>0</v>
      </c>
      <c r="AA139" s="10">
        <f t="shared" si="27"/>
        <v>2.7432145445235151E-5</v>
      </c>
      <c r="AB139" s="10">
        <f t="shared" si="28"/>
        <v>3.026716829453587E-5</v>
      </c>
      <c r="AC139" s="10">
        <f t="shared" si="29"/>
        <v>7.6419735396666185E-5</v>
      </c>
      <c r="AD139" s="10">
        <f t="shared" si="30"/>
        <v>9.4375115577633101E-4</v>
      </c>
      <c r="AE139" s="10">
        <f t="shared" si="31"/>
        <v>4.830917874396135E-3</v>
      </c>
      <c r="AF139" s="10">
        <f t="shared" si="32"/>
        <v>7.458259174506314E-3</v>
      </c>
    </row>
    <row r="140" spans="1:32" x14ac:dyDescent="0.3">
      <c r="A140" t="s">
        <v>160</v>
      </c>
      <c r="B140" s="9">
        <v>0</v>
      </c>
      <c r="C140" s="9">
        <v>0</v>
      </c>
      <c r="D140" s="9">
        <v>0</v>
      </c>
      <c r="E140" s="9">
        <v>0</v>
      </c>
      <c r="F140" s="9">
        <v>0</v>
      </c>
      <c r="G140" s="9">
        <v>0</v>
      </c>
      <c r="H140" s="9">
        <v>10</v>
      </c>
      <c r="I140" s="9">
        <v>105</v>
      </c>
      <c r="J140" s="9">
        <v>319</v>
      </c>
      <c r="K140" s="9">
        <v>434</v>
      </c>
      <c r="L140" s="74">
        <f t="shared" si="22"/>
        <v>1.448709830430851E-4</v>
      </c>
      <c r="M140" s="9">
        <f>VLOOKUP([1]CensusPivot!A140,[1]CensusPivot!A139:J608,2,FALSE)</f>
        <v>591922</v>
      </c>
      <c r="N140" s="9">
        <f>VLOOKUP([1]CensusPivot!B140,[1]CensusPivot!B139:K608,2,FALSE)</f>
        <v>433374</v>
      </c>
      <c r="O140" s="9">
        <f>VLOOKUP([1]CensusPivot!C140,[1]CensusPivot!C139:L608,2,FALSE)</f>
        <v>366560</v>
      </c>
      <c r="P140" s="9">
        <f>VLOOKUP([1]CensusPivot!D140,[1]CensusPivot!D139:M608,2,FALSE)</f>
        <v>376351</v>
      </c>
      <c r="Q140" s="9">
        <f>VLOOKUP([1]CensusPivot!E140,[1]CensusPivot!E139:N608,2,FALSE)</f>
        <v>437032</v>
      </c>
      <c r="R140" s="9">
        <f>VLOOKUP([1]CensusPivot!F140,[1]CensusPivot!F139:O608,2,FALSE)</f>
        <v>347939</v>
      </c>
      <c r="S140" s="9">
        <v>216771</v>
      </c>
      <c r="T140" s="9">
        <v>155976</v>
      </c>
      <c r="U140" s="9">
        <v>69946</v>
      </c>
      <c r="V140" s="9">
        <v>2995769</v>
      </c>
      <c r="W140" s="10">
        <f t="shared" si="23"/>
        <v>0</v>
      </c>
      <c r="X140" s="10">
        <f t="shared" si="24"/>
        <v>0</v>
      </c>
      <c r="Y140" s="10">
        <f t="shared" si="25"/>
        <v>0</v>
      </c>
      <c r="Z140" s="10">
        <f t="shared" si="26"/>
        <v>0</v>
      </c>
      <c r="AA140" s="10">
        <f t="shared" si="27"/>
        <v>0</v>
      </c>
      <c r="AB140" s="10">
        <f t="shared" si="28"/>
        <v>0</v>
      </c>
      <c r="AC140" s="10">
        <f t="shared" si="29"/>
        <v>4.6131631998745217E-5</v>
      </c>
      <c r="AD140" s="10">
        <f t="shared" si="30"/>
        <v>6.7318048930604707E-4</v>
      </c>
      <c r="AE140" s="10">
        <f t="shared" si="31"/>
        <v>4.5606610814056554E-3</v>
      </c>
      <c r="AF140" s="10">
        <f t="shared" si="32"/>
        <v>6.204786549623996E-3</v>
      </c>
    </row>
    <row r="141" spans="1:32" x14ac:dyDescent="0.3">
      <c r="A141" t="s">
        <v>161</v>
      </c>
      <c r="B141" s="9">
        <v>0</v>
      </c>
      <c r="C141" s="9">
        <v>0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109</v>
      </c>
      <c r="J141" s="9">
        <v>388</v>
      </c>
      <c r="K141" s="9">
        <v>497</v>
      </c>
      <c r="L141" s="74">
        <f t="shared" si="22"/>
        <v>1.6674388776291099E-4</v>
      </c>
      <c r="M141" s="9">
        <f>VLOOKUP([1]CensusPivot!A141,[1]CensusPivot!A140:J609,2,FALSE)</f>
        <v>589085</v>
      </c>
      <c r="N141" s="9">
        <f>VLOOKUP([1]CensusPivot!B141,[1]CensusPivot!B140:K609,2,FALSE)</f>
        <v>426935</v>
      </c>
      <c r="O141" s="9">
        <f>VLOOKUP([1]CensusPivot!C141,[1]CensusPivot!C140:L609,2,FALSE)</f>
        <v>372355</v>
      </c>
      <c r="P141" s="9">
        <f>VLOOKUP([1]CensusPivot!D141,[1]CensusPivot!D140:M609,2,FALSE)</f>
        <v>366682</v>
      </c>
      <c r="Q141" s="9">
        <f>VLOOKUP([1]CensusPivot!E141,[1]CensusPivot!E140:N609,2,FALSE)</f>
        <v>429862</v>
      </c>
      <c r="R141" s="9">
        <f>VLOOKUP([1]CensusPivot!F141,[1]CensusPivot!F140:O609,2,FALSE)</f>
        <v>356417</v>
      </c>
      <c r="S141" s="9">
        <v>217038</v>
      </c>
      <c r="T141" s="9">
        <v>152103</v>
      </c>
      <c r="U141" s="9">
        <v>69507</v>
      </c>
      <c r="V141" s="9">
        <v>2980619</v>
      </c>
      <c r="W141" s="10">
        <f t="shared" si="23"/>
        <v>0</v>
      </c>
      <c r="X141" s="10">
        <f t="shared" si="24"/>
        <v>0</v>
      </c>
      <c r="Y141" s="10">
        <f t="shared" si="25"/>
        <v>0</v>
      </c>
      <c r="Z141" s="10">
        <f t="shared" si="26"/>
        <v>0</v>
      </c>
      <c r="AA141" s="10">
        <f t="shared" si="27"/>
        <v>0</v>
      </c>
      <c r="AB141" s="10">
        <f t="shared" si="28"/>
        <v>0</v>
      </c>
      <c r="AC141" s="10">
        <f t="shared" si="29"/>
        <v>0</v>
      </c>
      <c r="AD141" s="10">
        <f t="shared" si="30"/>
        <v>7.1661965904683007E-4</v>
      </c>
      <c r="AE141" s="10">
        <f t="shared" si="31"/>
        <v>5.5821715798408797E-3</v>
      </c>
      <c r="AF141" s="10">
        <f t="shared" si="32"/>
        <v>7.1503589566518479E-3</v>
      </c>
    </row>
    <row r="142" spans="1:32" x14ac:dyDescent="0.3">
      <c r="A142" t="s">
        <v>162</v>
      </c>
      <c r="B142" s="9">
        <v>0</v>
      </c>
      <c r="C142" s="9">
        <v>0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102</v>
      </c>
      <c r="J142" s="9">
        <v>411</v>
      </c>
      <c r="K142" s="9">
        <v>513</v>
      </c>
      <c r="L142" s="74">
        <f t="shared" si="22"/>
        <v>1.6212013955604996E-4</v>
      </c>
      <c r="M142" s="9">
        <f>VLOOKUP([1]CensusPivot!A142,[1]CensusPivot!A141:J610,2,FALSE)</f>
        <v>628691</v>
      </c>
      <c r="N142" s="9">
        <f>VLOOKUP([1]CensusPivot!B142,[1]CensusPivot!B141:K610,2,FALSE)</f>
        <v>449558</v>
      </c>
      <c r="O142" s="9">
        <f>VLOOKUP([1]CensusPivot!C142,[1]CensusPivot!C141:L610,2,FALSE)</f>
        <v>397450</v>
      </c>
      <c r="P142" s="9">
        <f>VLOOKUP([1]CensusPivot!D142,[1]CensusPivot!D141:M610,2,FALSE)</f>
        <v>381714</v>
      </c>
      <c r="Q142" s="9">
        <f>VLOOKUP([1]CensusPivot!E142,[1]CensusPivot!E141:N610,2,FALSE)</f>
        <v>450450</v>
      </c>
      <c r="R142" s="9">
        <f>VLOOKUP([1]CensusPivot!F142,[1]CensusPivot!F141:O610,2,FALSE)</f>
        <v>386389</v>
      </c>
      <c r="S142" s="9">
        <v>235375</v>
      </c>
      <c r="T142" s="9">
        <v>159136</v>
      </c>
      <c r="U142" s="9">
        <v>74453</v>
      </c>
      <c r="V142" s="9">
        <v>3164320</v>
      </c>
      <c r="W142" s="10">
        <f t="shared" si="23"/>
        <v>0</v>
      </c>
      <c r="X142" s="10">
        <f t="shared" si="24"/>
        <v>0</v>
      </c>
      <c r="Y142" s="10">
        <f t="shared" si="25"/>
        <v>0</v>
      </c>
      <c r="Z142" s="10">
        <f t="shared" si="26"/>
        <v>0</v>
      </c>
      <c r="AA142" s="10">
        <f t="shared" si="27"/>
        <v>0</v>
      </c>
      <c r="AB142" s="10">
        <f t="shared" si="28"/>
        <v>0</v>
      </c>
      <c r="AC142" s="10">
        <f t="shared" si="29"/>
        <v>0</v>
      </c>
      <c r="AD142" s="10">
        <f t="shared" si="30"/>
        <v>6.4096119042831288E-4</v>
      </c>
      <c r="AE142" s="10">
        <f t="shared" si="31"/>
        <v>5.5202611043208465E-3</v>
      </c>
      <c r="AF142" s="10">
        <f t="shared" si="32"/>
        <v>6.8902529112325897E-3</v>
      </c>
    </row>
    <row r="143" spans="1:32" x14ac:dyDescent="0.3">
      <c r="A143" t="s">
        <v>163</v>
      </c>
      <c r="B143" s="9">
        <v>0</v>
      </c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>
        <v>15</v>
      </c>
      <c r="I143" s="9">
        <v>154</v>
      </c>
      <c r="J143" s="9">
        <v>452</v>
      </c>
      <c r="K143" s="9">
        <v>621</v>
      </c>
      <c r="L143" s="74">
        <f t="shared" si="22"/>
        <v>2.0617844761241374E-4</v>
      </c>
      <c r="M143" s="9">
        <f>VLOOKUP([1]CensusPivot!A143,[1]CensusPivot!A142:J611,2,FALSE)</f>
        <v>591248</v>
      </c>
      <c r="N143" s="9">
        <f>VLOOKUP([1]CensusPivot!B143,[1]CensusPivot!B142:K611,2,FALSE)</f>
        <v>429969</v>
      </c>
      <c r="O143" s="9">
        <f>VLOOKUP([1]CensusPivot!C143,[1]CensusPivot!C142:L611,2,FALSE)</f>
        <v>381917</v>
      </c>
      <c r="P143" s="9">
        <f>VLOOKUP([1]CensusPivot!D143,[1]CensusPivot!D142:M611,2,FALSE)</f>
        <v>358731</v>
      </c>
      <c r="Q143" s="9">
        <f>VLOOKUP([1]CensusPivot!E143,[1]CensusPivot!E142:N611,2,FALSE)</f>
        <v>421329</v>
      </c>
      <c r="R143" s="9">
        <f>VLOOKUP([1]CensusPivot!F143,[1]CensusPivot!F142:O611,2,FALSE)</f>
        <v>379767</v>
      </c>
      <c r="S143" s="9">
        <v>228193</v>
      </c>
      <c r="T143" s="9">
        <v>148212</v>
      </c>
      <c r="U143" s="9">
        <v>71744</v>
      </c>
      <c r="V143" s="9">
        <v>3011954</v>
      </c>
      <c r="W143" s="10">
        <f t="shared" si="23"/>
        <v>0</v>
      </c>
      <c r="X143" s="10">
        <f t="shared" si="24"/>
        <v>0</v>
      </c>
      <c r="Y143" s="10">
        <f t="shared" si="25"/>
        <v>0</v>
      </c>
      <c r="Z143" s="10">
        <f t="shared" si="26"/>
        <v>0</v>
      </c>
      <c r="AA143" s="10">
        <f t="shared" si="27"/>
        <v>0</v>
      </c>
      <c r="AB143" s="10">
        <f t="shared" si="28"/>
        <v>0</v>
      </c>
      <c r="AC143" s="10">
        <f t="shared" si="29"/>
        <v>6.5733830573242821E-5</v>
      </c>
      <c r="AD143" s="10">
        <f t="shared" si="30"/>
        <v>1.0390521685153698E-3</v>
      </c>
      <c r="AE143" s="10">
        <f t="shared" si="31"/>
        <v>6.3001784121320247E-3</v>
      </c>
      <c r="AF143" s="10">
        <f t="shared" si="32"/>
        <v>8.6557760927743095E-3</v>
      </c>
    </row>
    <row r="144" spans="1:32" x14ac:dyDescent="0.3">
      <c r="A144" t="s">
        <v>164</v>
      </c>
      <c r="B144" s="9">
        <v>0</v>
      </c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87</v>
      </c>
      <c r="J144" s="9">
        <v>333</v>
      </c>
      <c r="K144" s="9">
        <v>420</v>
      </c>
      <c r="L144" s="74">
        <f t="shared" si="22"/>
        <v>1.4015473082282842E-4</v>
      </c>
      <c r="M144" s="9">
        <f>VLOOKUP([1]CensusPivot!A144,[1]CensusPivot!A143:J612,2,FALSE)</f>
        <v>587035</v>
      </c>
      <c r="N144" s="9">
        <f>VLOOKUP([1]CensusPivot!B144,[1]CensusPivot!B143:K612,2,FALSE)</f>
        <v>429237</v>
      </c>
      <c r="O144" s="9">
        <f>VLOOKUP([1]CensusPivot!C144,[1]CensusPivot!C143:L612,2,FALSE)</f>
        <v>380811</v>
      </c>
      <c r="P144" s="9">
        <f>VLOOKUP([1]CensusPivot!D144,[1]CensusPivot!D143:M612,2,FALSE)</f>
        <v>355295</v>
      </c>
      <c r="Q144" s="9">
        <f>VLOOKUP([1]CensusPivot!E144,[1]CensusPivot!E143:N612,2,FALSE)</f>
        <v>410956</v>
      </c>
      <c r="R144" s="9">
        <f>VLOOKUP([1]CensusPivot!F144,[1]CensusPivot!F143:O612,2,FALSE)</f>
        <v>382051</v>
      </c>
      <c r="S144" s="9">
        <v>234740</v>
      </c>
      <c r="T144" s="9">
        <v>146264</v>
      </c>
      <c r="U144" s="9">
        <v>70042</v>
      </c>
      <c r="V144" s="9">
        <v>2996688</v>
      </c>
      <c r="W144" s="10">
        <f t="shared" si="23"/>
        <v>0</v>
      </c>
      <c r="X144" s="10">
        <f t="shared" si="24"/>
        <v>0</v>
      </c>
      <c r="Y144" s="10">
        <f t="shared" si="25"/>
        <v>0</v>
      </c>
      <c r="Z144" s="10">
        <f t="shared" si="26"/>
        <v>0</v>
      </c>
      <c r="AA144" s="10">
        <f t="shared" si="27"/>
        <v>0</v>
      </c>
      <c r="AB144" s="10">
        <f t="shared" si="28"/>
        <v>0</v>
      </c>
      <c r="AC144" s="10">
        <f t="shared" si="29"/>
        <v>0</v>
      </c>
      <c r="AD144" s="10">
        <f t="shared" si="30"/>
        <v>5.9481485533008805E-4</v>
      </c>
      <c r="AE144" s="10">
        <f t="shared" si="31"/>
        <v>4.7542902829730734E-3</v>
      </c>
      <c r="AF144" s="10">
        <f t="shared" si="32"/>
        <v>5.9964021587047773E-3</v>
      </c>
    </row>
    <row r="145" spans="1:32" x14ac:dyDescent="0.3">
      <c r="A145" t="s">
        <v>165</v>
      </c>
      <c r="B145" s="9">
        <v>0</v>
      </c>
      <c r="C145" s="9">
        <v>0</v>
      </c>
      <c r="D145" s="9">
        <v>0</v>
      </c>
      <c r="E145" s="9">
        <v>0</v>
      </c>
      <c r="F145" s="9">
        <v>0</v>
      </c>
      <c r="G145" s="9">
        <v>11</v>
      </c>
      <c r="H145" s="9">
        <v>13</v>
      </c>
      <c r="I145" s="9">
        <v>85</v>
      </c>
      <c r="J145" s="9">
        <v>353</v>
      </c>
      <c r="K145" s="9">
        <v>462</v>
      </c>
      <c r="L145" s="74">
        <f t="shared" si="22"/>
        <v>1.3957138895283393E-4</v>
      </c>
      <c r="M145" s="9">
        <f>VLOOKUP([1]CensusPivot!A145,[1]CensusPivot!A144:J613,2,FALSE)</f>
        <v>644383</v>
      </c>
      <c r="N145" s="9">
        <f>VLOOKUP([1]CensusPivot!B145,[1]CensusPivot!B144:K613,2,FALSE)</f>
        <v>470780</v>
      </c>
      <c r="O145" s="9">
        <f>VLOOKUP([1]CensusPivot!C145,[1]CensusPivot!C144:L613,2,FALSE)</f>
        <v>416697</v>
      </c>
      <c r="P145" s="9">
        <f>VLOOKUP([1]CensusPivot!D145,[1]CensusPivot!D144:M613,2,FALSE)</f>
        <v>388664</v>
      </c>
      <c r="Q145" s="9">
        <f>VLOOKUP([1]CensusPivot!E145,[1]CensusPivot!E144:N613,2,FALSE)</f>
        <v>443784</v>
      </c>
      <c r="R145" s="9">
        <f>VLOOKUP([1]CensusPivot!F145,[1]CensusPivot!F144:O613,2,FALSE)</f>
        <v>430891</v>
      </c>
      <c r="S145" s="9">
        <v>272782</v>
      </c>
      <c r="T145" s="9">
        <v>162674</v>
      </c>
      <c r="U145" s="9">
        <v>79013</v>
      </c>
      <c r="V145" s="9">
        <v>3310134</v>
      </c>
      <c r="W145" s="10">
        <f t="shared" si="23"/>
        <v>0</v>
      </c>
      <c r="X145" s="10">
        <f t="shared" si="24"/>
        <v>0</v>
      </c>
      <c r="Y145" s="10">
        <f t="shared" si="25"/>
        <v>0</v>
      </c>
      <c r="Z145" s="10">
        <f t="shared" si="26"/>
        <v>0</v>
      </c>
      <c r="AA145" s="10">
        <f t="shared" si="27"/>
        <v>0</v>
      </c>
      <c r="AB145" s="10">
        <f t="shared" si="28"/>
        <v>2.5528497926389736E-5</v>
      </c>
      <c r="AC145" s="10">
        <f t="shared" si="29"/>
        <v>4.7657103474569436E-5</v>
      </c>
      <c r="AD145" s="10">
        <f t="shared" si="30"/>
        <v>5.2251742749302287E-4</v>
      </c>
      <c r="AE145" s="10">
        <f t="shared" si="31"/>
        <v>4.4676192525280652E-3</v>
      </c>
      <c r="AF145" s="10">
        <f t="shared" si="32"/>
        <v>5.8471390783795072E-3</v>
      </c>
    </row>
    <row r="146" spans="1:32" x14ac:dyDescent="0.3">
      <c r="A146" t="s">
        <v>166</v>
      </c>
      <c r="B146" s="9">
        <v>0</v>
      </c>
      <c r="C146" s="9">
        <v>0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68</v>
      </c>
      <c r="J146" s="9">
        <v>294</v>
      </c>
      <c r="K146" s="9">
        <v>362</v>
      </c>
      <c r="L146" s="74">
        <f t="shared" si="22"/>
        <v>1.1570641000726202E-4</v>
      </c>
      <c r="M146" s="9">
        <f>VLOOKUP([1]CensusPivot!A146,[1]CensusPivot!A145:J614,2,FALSE)</f>
        <v>608435</v>
      </c>
      <c r="N146" s="9">
        <f>VLOOKUP([1]CensusPivot!B146,[1]CensusPivot!B145:K614,2,FALSE)</f>
        <v>448070</v>
      </c>
      <c r="O146" s="9">
        <f>VLOOKUP([1]CensusPivot!C146,[1]CensusPivot!C145:L614,2,FALSE)</f>
        <v>398813</v>
      </c>
      <c r="P146" s="9">
        <f>VLOOKUP([1]CensusPivot!D146,[1]CensusPivot!D145:M614,2,FALSE)</f>
        <v>371838</v>
      </c>
      <c r="Q146" s="9">
        <f>VLOOKUP([1]CensusPivot!E146,[1]CensusPivot!E145:N614,2,FALSE)</f>
        <v>410783</v>
      </c>
      <c r="R146" s="9">
        <f>VLOOKUP([1]CensusPivot!F146,[1]CensusPivot!F145:O614,2,FALSE)</f>
        <v>404552</v>
      </c>
      <c r="S146" s="9">
        <v>264476</v>
      </c>
      <c r="T146" s="9">
        <v>149110</v>
      </c>
      <c r="U146" s="9">
        <v>72796</v>
      </c>
      <c r="V146" s="9">
        <v>3128608</v>
      </c>
      <c r="W146" s="10">
        <f t="shared" si="23"/>
        <v>0</v>
      </c>
      <c r="X146" s="10">
        <f t="shared" si="24"/>
        <v>0</v>
      </c>
      <c r="Y146" s="10">
        <f t="shared" si="25"/>
        <v>0</v>
      </c>
      <c r="Z146" s="10">
        <f t="shared" si="26"/>
        <v>0</v>
      </c>
      <c r="AA146" s="10">
        <f t="shared" si="27"/>
        <v>0</v>
      </c>
      <c r="AB146" s="10">
        <f t="shared" si="28"/>
        <v>0</v>
      </c>
      <c r="AC146" s="10">
        <f t="shared" si="29"/>
        <v>0</v>
      </c>
      <c r="AD146" s="10">
        <f t="shared" si="30"/>
        <v>4.5603916571658508E-4</v>
      </c>
      <c r="AE146" s="10">
        <f t="shared" si="31"/>
        <v>4.0386834441452826E-3</v>
      </c>
      <c r="AF146" s="10">
        <f t="shared" si="32"/>
        <v>4.9728007033353477E-3</v>
      </c>
    </row>
    <row r="147" spans="1:32" x14ac:dyDescent="0.3">
      <c r="A147" t="s">
        <v>167</v>
      </c>
      <c r="B147" s="9">
        <v>0</v>
      </c>
      <c r="C147" s="9">
        <v>0</v>
      </c>
      <c r="D147" s="9">
        <v>0</v>
      </c>
      <c r="E147" s="9">
        <v>0</v>
      </c>
      <c r="F147" s="9">
        <v>0</v>
      </c>
      <c r="G147" s="9">
        <v>0</v>
      </c>
      <c r="H147" s="9">
        <v>25</v>
      </c>
      <c r="I147" s="9">
        <v>61</v>
      </c>
      <c r="J147" s="9">
        <v>327</v>
      </c>
      <c r="K147" s="9">
        <v>413</v>
      </c>
      <c r="L147" s="74">
        <f t="shared" si="22"/>
        <v>1.3541622948755612E-4</v>
      </c>
      <c r="M147" s="9">
        <f>VLOOKUP([1]CensusPivot!A147,[1]CensusPivot!A146:J615,2,FALSE)</f>
        <v>591420</v>
      </c>
      <c r="N147" s="9">
        <f>VLOOKUP([1]CensusPivot!B147,[1]CensusPivot!B146:K615,2,FALSE)</f>
        <v>435360</v>
      </c>
      <c r="O147" s="9">
        <f>VLOOKUP([1]CensusPivot!C147,[1]CensusPivot!C146:L615,2,FALSE)</f>
        <v>385969</v>
      </c>
      <c r="P147" s="9">
        <f>VLOOKUP([1]CensusPivot!D147,[1]CensusPivot!D146:M615,2,FALSE)</f>
        <v>361612</v>
      </c>
      <c r="Q147" s="9">
        <f>VLOOKUP([1]CensusPivot!E147,[1]CensusPivot!E146:N615,2,FALSE)</f>
        <v>391737</v>
      </c>
      <c r="R147" s="9">
        <f>VLOOKUP([1]CensusPivot!F147,[1]CensusPivot!F146:O615,2,FALSE)</f>
        <v>397796</v>
      </c>
      <c r="S147" s="9">
        <v>267489</v>
      </c>
      <c r="T147" s="9">
        <v>147532</v>
      </c>
      <c r="U147" s="9">
        <v>70941</v>
      </c>
      <c r="V147" s="9">
        <v>3049856</v>
      </c>
      <c r="W147" s="10">
        <f t="shared" si="23"/>
        <v>0</v>
      </c>
      <c r="X147" s="10">
        <f t="shared" si="24"/>
        <v>0</v>
      </c>
      <c r="Y147" s="10">
        <f t="shared" si="25"/>
        <v>0</v>
      </c>
      <c r="Z147" s="10">
        <f t="shared" si="26"/>
        <v>0</v>
      </c>
      <c r="AA147" s="10">
        <f t="shared" si="27"/>
        <v>0</v>
      </c>
      <c r="AB147" s="10">
        <f t="shared" si="28"/>
        <v>0</v>
      </c>
      <c r="AC147" s="10">
        <f t="shared" si="29"/>
        <v>9.3461787213679814E-5</v>
      </c>
      <c r="AD147" s="10">
        <f t="shared" si="30"/>
        <v>4.134696201502047E-4</v>
      </c>
      <c r="AE147" s="10">
        <f t="shared" si="31"/>
        <v>4.6094642026472702E-3</v>
      </c>
      <c r="AF147" s="10">
        <f t="shared" si="32"/>
        <v>5.8217391917226987E-3</v>
      </c>
    </row>
    <row r="148" spans="1:32" x14ac:dyDescent="0.3">
      <c r="A148" t="s">
        <v>168</v>
      </c>
      <c r="B148" s="9">
        <v>0</v>
      </c>
      <c r="C148" s="9">
        <v>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127</v>
      </c>
      <c r="J148" s="9">
        <v>322</v>
      </c>
      <c r="K148" s="9">
        <v>449</v>
      </c>
      <c r="L148" s="74">
        <f t="shared" si="22"/>
        <v>1.6070207838968643E-4</v>
      </c>
      <c r="M148" s="9">
        <f>VLOOKUP([1]CensusPivot!A148,[1]CensusPivot!A147:J616,2,FALSE)</f>
        <v>582207</v>
      </c>
      <c r="N148" s="9">
        <f>VLOOKUP([1]CensusPivot!B148,[1]CensusPivot!B147:K616,2,FALSE)</f>
        <v>424343</v>
      </c>
      <c r="O148" s="9">
        <f>VLOOKUP([1]CensusPivot!C148,[1]CensusPivot!C147:L616,2,FALSE)</f>
        <v>356725</v>
      </c>
      <c r="P148" s="9">
        <f>VLOOKUP([1]CensusPivot!D148,[1]CensusPivot!D147:M616,2,FALSE)</f>
        <v>364703</v>
      </c>
      <c r="Q148" s="9">
        <f>VLOOKUP([1]CensusPivot!E148,[1]CensusPivot!E147:N616,2,FALSE)</f>
        <v>405240</v>
      </c>
      <c r="R148" s="9">
        <f>VLOOKUP([1]CensusPivot!F148,[1]CensusPivot!F147:O616,2,FALSE)</f>
        <v>296771</v>
      </c>
      <c r="S148" s="9">
        <v>177191</v>
      </c>
      <c r="T148" s="9">
        <v>127586</v>
      </c>
      <c r="U148" s="9">
        <v>58394</v>
      </c>
      <c r="V148" s="9">
        <v>2793990</v>
      </c>
      <c r="W148" s="10">
        <f t="shared" si="23"/>
        <v>0</v>
      </c>
      <c r="X148" s="10">
        <f t="shared" si="24"/>
        <v>0</v>
      </c>
      <c r="Y148" s="10">
        <f t="shared" si="25"/>
        <v>0</v>
      </c>
      <c r="Z148" s="10">
        <f t="shared" si="26"/>
        <v>0</v>
      </c>
      <c r="AA148" s="10">
        <f t="shared" si="27"/>
        <v>0</v>
      </c>
      <c r="AB148" s="10">
        <f t="shared" si="28"/>
        <v>0</v>
      </c>
      <c r="AC148" s="10">
        <f t="shared" si="29"/>
        <v>0</v>
      </c>
      <c r="AD148" s="10">
        <f t="shared" si="30"/>
        <v>9.9540701957895068E-4</v>
      </c>
      <c r="AE148" s="10">
        <f t="shared" si="31"/>
        <v>5.5142651642292014E-3</v>
      </c>
      <c r="AF148" s="10">
        <f t="shared" si="32"/>
        <v>7.6891461451518992E-3</v>
      </c>
    </row>
    <row r="149" spans="1:32" x14ac:dyDescent="0.3">
      <c r="A149" t="s">
        <v>169</v>
      </c>
      <c r="B149" s="9">
        <v>0</v>
      </c>
      <c r="C149" s="9">
        <v>0</v>
      </c>
      <c r="D149" s="9">
        <v>0</v>
      </c>
      <c r="E149" s="9">
        <v>0</v>
      </c>
      <c r="F149" s="9">
        <v>0</v>
      </c>
      <c r="G149" s="9">
        <v>0</v>
      </c>
      <c r="H149" s="9">
        <v>0</v>
      </c>
      <c r="I149" s="9">
        <v>99</v>
      </c>
      <c r="J149" s="9">
        <v>303</v>
      </c>
      <c r="K149" s="9">
        <v>402</v>
      </c>
      <c r="L149" s="74">
        <f t="shared" si="22"/>
        <v>1.4667608993652428E-4</v>
      </c>
      <c r="M149" s="9">
        <f>VLOOKUP([1]CensusPivot!A149,[1]CensusPivot!A148:J617,2,FALSE)</f>
        <v>578664</v>
      </c>
      <c r="N149" s="9">
        <f>VLOOKUP([1]CensusPivot!B149,[1]CensusPivot!B148:K617,2,FALSE)</f>
        <v>402473</v>
      </c>
      <c r="O149" s="9">
        <f>VLOOKUP([1]CensusPivot!C149,[1]CensusPivot!C148:L617,2,FALSE)</f>
        <v>352303</v>
      </c>
      <c r="P149" s="9">
        <f>VLOOKUP([1]CensusPivot!D149,[1]CensusPivot!D148:M617,2,FALSE)</f>
        <v>349127</v>
      </c>
      <c r="Q149" s="9">
        <f>VLOOKUP([1]CensusPivot!E149,[1]CensusPivot!E148:N617,2,FALSE)</f>
        <v>397923</v>
      </c>
      <c r="R149" s="9">
        <f>VLOOKUP([1]CensusPivot!F149,[1]CensusPivot!F148:O617,2,FALSE)</f>
        <v>302515</v>
      </c>
      <c r="S149" s="9">
        <v>177286</v>
      </c>
      <c r="T149" s="9">
        <v>124211</v>
      </c>
      <c r="U149" s="9">
        <v>56438</v>
      </c>
      <c r="V149" s="9">
        <v>2740733</v>
      </c>
      <c r="W149" s="10">
        <f t="shared" si="23"/>
        <v>0</v>
      </c>
      <c r="X149" s="10">
        <f t="shared" si="24"/>
        <v>0</v>
      </c>
      <c r="Y149" s="10">
        <f t="shared" si="25"/>
        <v>0</v>
      </c>
      <c r="Z149" s="10">
        <f t="shared" si="26"/>
        <v>0</v>
      </c>
      <c r="AA149" s="10">
        <f t="shared" si="27"/>
        <v>0</v>
      </c>
      <c r="AB149" s="10">
        <f t="shared" si="28"/>
        <v>0</v>
      </c>
      <c r="AC149" s="10">
        <f t="shared" si="29"/>
        <v>0</v>
      </c>
      <c r="AD149" s="10">
        <f t="shared" si="30"/>
        <v>7.9703085878062333E-4</v>
      </c>
      <c r="AE149" s="10">
        <f t="shared" si="31"/>
        <v>5.368723200680393E-3</v>
      </c>
      <c r="AF149" s="10">
        <f t="shared" si="32"/>
        <v>7.1228604840710159E-3</v>
      </c>
    </row>
    <row r="150" spans="1:32" x14ac:dyDescent="0.3">
      <c r="A150" t="s">
        <v>170</v>
      </c>
      <c r="B150" s="9">
        <v>0</v>
      </c>
      <c r="C150" s="9">
        <v>0</v>
      </c>
      <c r="D150" s="9">
        <v>0</v>
      </c>
      <c r="E150" s="9">
        <v>0</v>
      </c>
      <c r="F150" s="9">
        <v>0</v>
      </c>
      <c r="G150" s="9">
        <v>0</v>
      </c>
      <c r="H150" s="9">
        <v>0</v>
      </c>
      <c r="I150" s="9">
        <v>107</v>
      </c>
      <c r="J150" s="9">
        <v>374</v>
      </c>
      <c r="K150" s="9">
        <v>481</v>
      </c>
      <c r="L150" s="74">
        <f t="shared" si="22"/>
        <v>1.6409627982475473E-4</v>
      </c>
      <c r="M150" s="9">
        <f>VLOOKUP([1]CensusPivot!A150,[1]CensusPivot!A149:J618,2,FALSE)</f>
        <v>618694</v>
      </c>
      <c r="N150" s="9">
        <f>VLOOKUP([1]CensusPivot!B150,[1]CensusPivot!B149:K618,2,FALSE)</f>
        <v>421759</v>
      </c>
      <c r="O150" s="9">
        <f>VLOOKUP([1]CensusPivot!C150,[1]CensusPivot!C149:L618,2,FALSE)</f>
        <v>382136</v>
      </c>
      <c r="P150" s="9">
        <f>VLOOKUP([1]CensusPivot!D150,[1]CensusPivot!D149:M618,2,FALSE)</f>
        <v>368733</v>
      </c>
      <c r="Q150" s="9">
        <f>VLOOKUP([1]CensusPivot!E150,[1]CensusPivot!E149:N618,2,FALSE)</f>
        <v>420954</v>
      </c>
      <c r="R150" s="9">
        <f>VLOOKUP([1]CensusPivot!F150,[1]CensusPivot!F149:O618,2,FALSE)</f>
        <v>334203</v>
      </c>
      <c r="S150" s="9">
        <v>193862</v>
      </c>
      <c r="T150" s="9">
        <v>130907</v>
      </c>
      <c r="U150" s="9">
        <v>59434</v>
      </c>
      <c r="V150" s="9">
        <v>2931206</v>
      </c>
      <c r="W150" s="10">
        <f t="shared" si="23"/>
        <v>0</v>
      </c>
      <c r="X150" s="10">
        <f t="shared" si="24"/>
        <v>0</v>
      </c>
      <c r="Y150" s="10">
        <f t="shared" si="25"/>
        <v>0</v>
      </c>
      <c r="Z150" s="10">
        <f t="shared" si="26"/>
        <v>0</v>
      </c>
      <c r="AA150" s="10">
        <f t="shared" si="27"/>
        <v>0</v>
      </c>
      <c r="AB150" s="10">
        <f t="shared" si="28"/>
        <v>0</v>
      </c>
      <c r="AC150" s="10">
        <f t="shared" si="29"/>
        <v>0</v>
      </c>
      <c r="AD150" s="10">
        <f t="shared" si="30"/>
        <v>8.173741663929354E-4</v>
      </c>
      <c r="AE150" s="10">
        <f t="shared" si="31"/>
        <v>6.2926944173368774E-3</v>
      </c>
      <c r="AF150" s="10">
        <f t="shared" si="32"/>
        <v>8.0930107345963589E-3</v>
      </c>
    </row>
    <row r="151" spans="1:32" x14ac:dyDescent="0.3">
      <c r="A151" t="s">
        <v>171</v>
      </c>
      <c r="B151" s="9">
        <v>0</v>
      </c>
      <c r="C151" s="9">
        <v>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144</v>
      </c>
      <c r="J151" s="9">
        <v>348</v>
      </c>
      <c r="K151" s="9">
        <v>492</v>
      </c>
      <c r="L151" s="74">
        <f t="shared" si="22"/>
        <v>1.681866133027407E-4</v>
      </c>
      <c r="M151" s="9">
        <f>VLOOKUP([1]CensusPivot!A151,[1]CensusPivot!A150:J619,2,FALSE)</f>
        <v>616614</v>
      </c>
      <c r="N151" s="9">
        <f>VLOOKUP([1]CensusPivot!B151,[1]CensusPivot!B150:K619,2,FALSE)</f>
        <v>419097</v>
      </c>
      <c r="O151" s="9">
        <f>VLOOKUP([1]CensusPivot!C151,[1]CensusPivot!C150:L619,2,FALSE)</f>
        <v>385690</v>
      </c>
      <c r="P151" s="9">
        <f>VLOOKUP([1]CensusPivot!D151,[1]CensusPivot!D150:M619,2,FALSE)</f>
        <v>359195</v>
      </c>
      <c r="Q151" s="9">
        <f>VLOOKUP([1]CensusPivot!E151,[1]CensusPivot!E150:N619,2,FALSE)</f>
        <v>413474</v>
      </c>
      <c r="R151" s="9">
        <f>VLOOKUP([1]CensusPivot!F151,[1]CensusPivot!F150:O619,2,FALSE)</f>
        <v>342597</v>
      </c>
      <c r="S151" s="9">
        <v>199268</v>
      </c>
      <c r="T151" s="9">
        <v>129873</v>
      </c>
      <c r="U151" s="9">
        <v>60895</v>
      </c>
      <c r="V151" s="9">
        <v>2925322</v>
      </c>
      <c r="W151" s="10">
        <f t="shared" si="23"/>
        <v>0</v>
      </c>
      <c r="X151" s="10">
        <f t="shared" si="24"/>
        <v>0</v>
      </c>
      <c r="Y151" s="10">
        <f t="shared" si="25"/>
        <v>0</v>
      </c>
      <c r="Z151" s="10">
        <f t="shared" si="26"/>
        <v>0</v>
      </c>
      <c r="AA151" s="10">
        <f t="shared" si="27"/>
        <v>0</v>
      </c>
      <c r="AB151" s="10">
        <f t="shared" si="28"/>
        <v>0</v>
      </c>
      <c r="AC151" s="10">
        <f t="shared" si="29"/>
        <v>0</v>
      </c>
      <c r="AD151" s="10">
        <f t="shared" si="30"/>
        <v>1.1087754960615371E-3</v>
      </c>
      <c r="AE151" s="10">
        <f t="shared" si="31"/>
        <v>5.7147549059857134E-3</v>
      </c>
      <c r="AF151" s="10">
        <f t="shared" si="32"/>
        <v>8.0794810739798009E-3</v>
      </c>
    </row>
    <row r="152" spans="1:32" x14ac:dyDescent="0.3">
      <c r="A152" t="s">
        <v>172</v>
      </c>
      <c r="B152" s="9">
        <v>0</v>
      </c>
      <c r="C152" s="9">
        <v>0</v>
      </c>
      <c r="D152" s="9">
        <v>0</v>
      </c>
      <c r="E152" s="9">
        <v>0</v>
      </c>
      <c r="F152" s="9">
        <v>0</v>
      </c>
      <c r="G152" s="9">
        <v>11</v>
      </c>
      <c r="H152" s="9">
        <v>13</v>
      </c>
      <c r="I152" s="9">
        <v>121</v>
      </c>
      <c r="J152" s="9">
        <v>403</v>
      </c>
      <c r="K152" s="9">
        <v>548</v>
      </c>
      <c r="L152" s="74">
        <f t="shared" si="22"/>
        <v>1.9070195720063447E-4</v>
      </c>
      <c r="M152" s="9">
        <f>VLOOKUP([1]CensusPivot!A152,[1]CensusPivot!A151:J620,2,FALSE)</f>
        <v>600473</v>
      </c>
      <c r="N152" s="9">
        <f>VLOOKUP([1]CensusPivot!B152,[1]CensusPivot!B151:K620,2,FALSE)</f>
        <v>409048</v>
      </c>
      <c r="O152" s="9">
        <f>VLOOKUP([1]CensusPivot!C152,[1]CensusPivot!C151:L620,2,FALSE)</f>
        <v>377913</v>
      </c>
      <c r="P152" s="9">
        <f>VLOOKUP([1]CensusPivot!D152,[1]CensusPivot!D151:M620,2,FALSE)</f>
        <v>348036</v>
      </c>
      <c r="Q152" s="9">
        <f>VLOOKUP([1]CensusPivot!E152,[1]CensusPivot!E151:N620,2,FALSE)</f>
        <v>397163</v>
      </c>
      <c r="R152" s="9">
        <f>VLOOKUP([1]CensusPivot!F152,[1]CensusPivot!F151:O620,2,FALSE)</f>
        <v>348736</v>
      </c>
      <c r="S152" s="9">
        <v>204748</v>
      </c>
      <c r="T152" s="9">
        <v>126136</v>
      </c>
      <c r="U152" s="9">
        <v>60438</v>
      </c>
      <c r="V152" s="9">
        <v>2873594</v>
      </c>
      <c r="W152" s="10">
        <f t="shared" si="23"/>
        <v>0</v>
      </c>
      <c r="X152" s="10">
        <f t="shared" si="24"/>
        <v>0</v>
      </c>
      <c r="Y152" s="10">
        <f t="shared" si="25"/>
        <v>0</v>
      </c>
      <c r="Z152" s="10">
        <f t="shared" si="26"/>
        <v>0</v>
      </c>
      <c r="AA152" s="10">
        <f t="shared" si="27"/>
        <v>0</v>
      </c>
      <c r="AB152" s="10">
        <f t="shared" si="28"/>
        <v>3.1542484859607268E-5</v>
      </c>
      <c r="AC152" s="10">
        <f t="shared" si="29"/>
        <v>6.3492683689217959E-5</v>
      </c>
      <c r="AD152" s="10">
        <f t="shared" si="30"/>
        <v>9.5928204477706606E-4</v>
      </c>
      <c r="AE152" s="10">
        <f t="shared" si="31"/>
        <v>6.6679903372050698E-3</v>
      </c>
      <c r="AF152" s="10">
        <f t="shared" si="32"/>
        <v>9.0671431880604923E-3</v>
      </c>
    </row>
    <row r="153" spans="1:32" x14ac:dyDescent="0.3">
      <c r="A153" t="s">
        <v>173</v>
      </c>
      <c r="B153" s="9">
        <v>0</v>
      </c>
      <c r="C153" s="9">
        <v>0</v>
      </c>
      <c r="D153" s="9">
        <v>0</v>
      </c>
      <c r="E153" s="9">
        <v>0</v>
      </c>
      <c r="F153" s="9">
        <v>0</v>
      </c>
      <c r="G153" s="9">
        <v>12</v>
      </c>
      <c r="H153" s="9">
        <v>21</v>
      </c>
      <c r="I153" s="9">
        <v>125</v>
      </c>
      <c r="J153" s="9">
        <v>307</v>
      </c>
      <c r="K153" s="9">
        <v>465</v>
      </c>
      <c r="L153" s="74">
        <f t="shared" si="22"/>
        <v>1.600151412176636E-4</v>
      </c>
      <c r="M153" s="9">
        <f>VLOOKUP([1]CensusPivot!A153,[1]CensusPivot!A152:J621,2,FALSE)</f>
        <v>605696</v>
      </c>
      <c r="N153" s="9">
        <f>VLOOKUP([1]CensusPivot!B153,[1]CensusPivot!B152:K621,2,FALSE)</f>
        <v>414747</v>
      </c>
      <c r="O153" s="9">
        <f>VLOOKUP([1]CensusPivot!C153,[1]CensusPivot!C152:L621,2,FALSE)</f>
        <v>385355</v>
      </c>
      <c r="P153" s="9">
        <f>VLOOKUP([1]CensusPivot!D153,[1]CensusPivot!D152:M621,2,FALSE)</f>
        <v>350577</v>
      </c>
      <c r="Q153" s="9">
        <f>VLOOKUP([1]CensusPivot!E153,[1]CensusPivot!E152:N621,2,FALSE)</f>
        <v>391104</v>
      </c>
      <c r="R153" s="9">
        <f>VLOOKUP([1]CensusPivot!F153,[1]CensusPivot!F152:O621,2,FALSE)</f>
        <v>356699</v>
      </c>
      <c r="S153" s="9">
        <v>212365</v>
      </c>
      <c r="T153" s="9">
        <v>128895</v>
      </c>
      <c r="U153" s="9">
        <v>60415</v>
      </c>
      <c r="V153" s="9">
        <v>2905975</v>
      </c>
      <c r="W153" s="10">
        <f t="shared" si="23"/>
        <v>0</v>
      </c>
      <c r="X153" s="10">
        <f t="shared" si="24"/>
        <v>0</v>
      </c>
      <c r="Y153" s="10">
        <f t="shared" si="25"/>
        <v>0</v>
      </c>
      <c r="Z153" s="10">
        <f t="shared" si="26"/>
        <v>0</v>
      </c>
      <c r="AA153" s="10">
        <f t="shared" si="27"/>
        <v>0</v>
      </c>
      <c r="AB153" s="10">
        <f t="shared" si="28"/>
        <v>3.3641810041519598E-5</v>
      </c>
      <c r="AC153" s="10">
        <f t="shared" si="29"/>
        <v>9.8886351329079654E-5</v>
      </c>
      <c r="AD153" s="10">
        <f t="shared" si="30"/>
        <v>9.697816051825129E-4</v>
      </c>
      <c r="AE153" s="10">
        <f t="shared" si="31"/>
        <v>5.081519490192833E-3</v>
      </c>
      <c r="AF153" s="10">
        <f t="shared" si="32"/>
        <v>7.696764048663411E-3</v>
      </c>
    </row>
    <row r="154" spans="1:32" x14ac:dyDescent="0.3">
      <c r="A154" t="s">
        <v>174</v>
      </c>
      <c r="B154" s="9">
        <v>0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28</v>
      </c>
      <c r="I154" s="9">
        <v>109</v>
      </c>
      <c r="J154" s="9">
        <v>360</v>
      </c>
      <c r="K154" s="9">
        <v>497</v>
      </c>
      <c r="L154" s="74">
        <f t="shared" si="22"/>
        <v>1.664908518804254E-4</v>
      </c>
      <c r="M154" s="9">
        <f>VLOOKUP([1]CensusPivot!A154,[1]CensusPivot!A153:J622,2,FALSE)</f>
        <v>618322</v>
      </c>
      <c r="N154" s="9">
        <f>VLOOKUP([1]CensusPivot!B154,[1]CensusPivot!B153:K622,2,FALSE)</f>
        <v>428801</v>
      </c>
      <c r="O154" s="9">
        <f>VLOOKUP([1]CensusPivot!C154,[1]CensusPivot!C153:L622,2,FALSE)</f>
        <v>394318</v>
      </c>
      <c r="P154" s="9">
        <f>VLOOKUP([1]CensusPivot!D154,[1]CensusPivot!D153:M622,2,FALSE)</f>
        <v>357593</v>
      </c>
      <c r="Q154" s="9">
        <f>VLOOKUP([1]CensusPivot!E154,[1]CensusPivot!E153:N622,2,FALSE)</f>
        <v>392629</v>
      </c>
      <c r="R154" s="9">
        <f>VLOOKUP([1]CensusPivot!F154,[1]CensusPivot!F153:O622,2,FALSE)</f>
        <v>372706</v>
      </c>
      <c r="S154" s="9">
        <v>228014</v>
      </c>
      <c r="T154" s="9">
        <v>131257</v>
      </c>
      <c r="U154" s="9">
        <v>61827</v>
      </c>
      <c r="V154" s="9">
        <v>2985149</v>
      </c>
      <c r="W154" s="10">
        <f t="shared" si="23"/>
        <v>0</v>
      </c>
      <c r="X154" s="10">
        <f t="shared" si="24"/>
        <v>0</v>
      </c>
      <c r="Y154" s="10">
        <f t="shared" si="25"/>
        <v>0</v>
      </c>
      <c r="Z154" s="10">
        <f t="shared" si="26"/>
        <v>0</v>
      </c>
      <c r="AA154" s="10">
        <f t="shared" si="27"/>
        <v>0</v>
      </c>
      <c r="AB154" s="10">
        <f t="shared" si="28"/>
        <v>0</v>
      </c>
      <c r="AC154" s="10">
        <f t="shared" si="29"/>
        <v>1.2279947722508268E-4</v>
      </c>
      <c r="AD154" s="10">
        <f t="shared" si="30"/>
        <v>8.3043190077481581E-4</v>
      </c>
      <c r="AE154" s="10">
        <f t="shared" si="31"/>
        <v>5.8226988209034887E-3</v>
      </c>
      <c r="AF154" s="10">
        <f t="shared" si="32"/>
        <v>8.0385592055250941E-3</v>
      </c>
    </row>
    <row r="155" spans="1:32" x14ac:dyDescent="0.3">
      <c r="A155" t="s">
        <v>175</v>
      </c>
      <c r="B155" s="9">
        <v>0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9">
        <v>34</v>
      </c>
      <c r="I155" s="9">
        <v>78</v>
      </c>
      <c r="J155" s="9">
        <v>272</v>
      </c>
      <c r="K155" s="9">
        <v>384</v>
      </c>
      <c r="L155" s="74">
        <f t="shared" si="22"/>
        <v>1.3151887518481997E-4</v>
      </c>
      <c r="M155" s="9">
        <f>VLOOKUP([1]CensusPivot!A155,[1]CensusPivot!A154:J623,2,FALSE)</f>
        <v>603557</v>
      </c>
      <c r="N155" s="9">
        <f>VLOOKUP([1]CensusPivot!B155,[1]CensusPivot!B154:K623,2,FALSE)</f>
        <v>421188</v>
      </c>
      <c r="O155" s="9">
        <f>VLOOKUP([1]CensusPivot!C155,[1]CensusPivot!C154:L623,2,FALSE)</f>
        <v>387818</v>
      </c>
      <c r="P155" s="9">
        <f>VLOOKUP([1]CensusPivot!D155,[1]CensusPivot!D154:M623,2,FALSE)</f>
        <v>350499</v>
      </c>
      <c r="Q155" s="9">
        <f>VLOOKUP([1]CensusPivot!E155,[1]CensusPivot!E154:N623,2,FALSE)</f>
        <v>374186</v>
      </c>
      <c r="R155" s="9">
        <f>VLOOKUP([1]CensusPivot!F155,[1]CensusPivot!F154:O623,2,FALSE)</f>
        <v>366287</v>
      </c>
      <c r="S155" s="9">
        <v>229049</v>
      </c>
      <c r="T155" s="9">
        <v>128394</v>
      </c>
      <c r="U155" s="9">
        <v>60523</v>
      </c>
      <c r="V155" s="9">
        <v>2919733</v>
      </c>
      <c r="W155" s="10">
        <f t="shared" si="23"/>
        <v>0</v>
      </c>
      <c r="X155" s="10">
        <f t="shared" si="24"/>
        <v>0</v>
      </c>
      <c r="Y155" s="10">
        <f t="shared" si="25"/>
        <v>0</v>
      </c>
      <c r="Z155" s="10">
        <f t="shared" si="26"/>
        <v>0</v>
      </c>
      <c r="AA155" s="10">
        <f t="shared" si="27"/>
        <v>0</v>
      </c>
      <c r="AB155" s="10">
        <f t="shared" si="28"/>
        <v>0</v>
      </c>
      <c r="AC155" s="10">
        <f t="shared" si="29"/>
        <v>1.4843985348113285E-4</v>
      </c>
      <c r="AD155" s="10">
        <f t="shared" si="30"/>
        <v>6.0750502359923362E-4</v>
      </c>
      <c r="AE155" s="10">
        <f t="shared" si="31"/>
        <v>4.4941592452456087E-3</v>
      </c>
      <c r="AF155" s="10">
        <f t="shared" si="32"/>
        <v>6.3446954050526243E-3</v>
      </c>
    </row>
    <row r="156" spans="1:32" x14ac:dyDescent="0.3">
      <c r="A156" t="s">
        <v>176</v>
      </c>
      <c r="B156" s="9">
        <v>0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34</v>
      </c>
      <c r="I156" s="9">
        <v>90</v>
      </c>
      <c r="J156" s="9">
        <v>280</v>
      </c>
      <c r="K156" s="9">
        <v>404</v>
      </c>
      <c r="L156" s="74">
        <f t="shared" si="22"/>
        <v>1.3640026861399434E-4</v>
      </c>
      <c r="M156" s="9">
        <f>VLOOKUP([1]CensusPivot!A156,[1]CensusPivot!A155:J624,2,FALSE)</f>
        <v>605233</v>
      </c>
      <c r="N156" s="9">
        <f>VLOOKUP([1]CensusPivot!B156,[1]CensusPivot!B155:K624,2,FALSE)</f>
        <v>424595</v>
      </c>
      <c r="O156" s="9">
        <f>VLOOKUP([1]CensusPivot!C156,[1]CensusPivot!C155:L624,2,FALSE)</f>
        <v>391988</v>
      </c>
      <c r="P156" s="9">
        <f>VLOOKUP([1]CensusPivot!D156,[1]CensusPivot!D155:M624,2,FALSE)</f>
        <v>355782</v>
      </c>
      <c r="Q156" s="9">
        <f>VLOOKUP([1]CensusPivot!E156,[1]CensusPivot!E155:N624,2,FALSE)</f>
        <v>367532</v>
      </c>
      <c r="R156" s="9">
        <f>VLOOKUP([1]CensusPivot!F156,[1]CensusPivot!F155:O624,2,FALSE)</f>
        <v>375481</v>
      </c>
      <c r="S156" s="9">
        <v>245295</v>
      </c>
      <c r="T156" s="9">
        <v>132767</v>
      </c>
      <c r="U156" s="9">
        <v>63198</v>
      </c>
      <c r="V156" s="9">
        <v>2961871</v>
      </c>
      <c r="W156" s="10">
        <f t="shared" si="23"/>
        <v>0</v>
      </c>
      <c r="X156" s="10">
        <f t="shared" si="24"/>
        <v>0</v>
      </c>
      <c r="Y156" s="10">
        <f t="shared" si="25"/>
        <v>0</v>
      </c>
      <c r="Z156" s="10">
        <f t="shared" si="26"/>
        <v>0</v>
      </c>
      <c r="AA156" s="10">
        <f t="shared" si="27"/>
        <v>0</v>
      </c>
      <c r="AB156" s="10">
        <f t="shared" si="28"/>
        <v>0</v>
      </c>
      <c r="AC156" s="10">
        <f t="shared" si="29"/>
        <v>1.3860861411769501E-4</v>
      </c>
      <c r="AD156" s="10">
        <f t="shared" si="30"/>
        <v>6.778792922940189E-4</v>
      </c>
      <c r="AE156" s="10">
        <f t="shared" si="31"/>
        <v>4.4305199531630745E-3</v>
      </c>
      <c r="AF156" s="10">
        <f t="shared" si="32"/>
        <v>6.3926073609924363E-3</v>
      </c>
    </row>
    <row r="157" spans="1:32" x14ac:dyDescent="0.3">
      <c r="A157" t="s">
        <v>177</v>
      </c>
      <c r="B157" s="9">
        <v>0</v>
      </c>
      <c r="C157" s="9">
        <v>0</v>
      </c>
      <c r="D157" s="9">
        <v>0</v>
      </c>
      <c r="E157" s="9">
        <v>0</v>
      </c>
      <c r="F157" s="9">
        <v>0</v>
      </c>
      <c r="G157" s="9">
        <v>34</v>
      </c>
      <c r="H157" s="9">
        <v>128</v>
      </c>
      <c r="I157" s="9">
        <v>268</v>
      </c>
      <c r="J157" s="9">
        <v>398</v>
      </c>
      <c r="K157" s="9">
        <v>828</v>
      </c>
      <c r="L157" s="74">
        <f t="shared" si="22"/>
        <v>1.9174265357011852E-4</v>
      </c>
      <c r="M157" s="9">
        <f>VLOOKUP([1]CensusPivot!A157,[1]CensusPivot!A156:J625,2,FALSE)</f>
        <v>849099</v>
      </c>
      <c r="N157" s="9">
        <f>VLOOKUP([1]CensusPivot!B157,[1]CensusPivot!B156:K625,2,FALSE)</f>
        <v>597622</v>
      </c>
      <c r="O157" s="9">
        <f>VLOOKUP([1]CensusPivot!C157,[1]CensusPivot!C156:L625,2,FALSE)</f>
        <v>573792</v>
      </c>
      <c r="P157" s="9">
        <f>VLOOKUP([1]CensusPivot!D157,[1]CensusPivot!D156:M625,2,FALSE)</f>
        <v>609485</v>
      </c>
      <c r="Q157" s="9">
        <f>VLOOKUP([1]CensusPivot!E157,[1]CensusPivot!E156:N625,2,FALSE)</f>
        <v>634681</v>
      </c>
      <c r="R157" s="9">
        <f>VLOOKUP([1]CensusPivot!F157,[1]CensusPivot!F156:O625,2,FALSE)</f>
        <v>493837</v>
      </c>
      <c r="S157" s="9">
        <v>302691</v>
      </c>
      <c r="T157" s="9">
        <v>187916</v>
      </c>
      <c r="U157" s="9">
        <v>68746</v>
      </c>
      <c r="V157" s="9">
        <v>4318288</v>
      </c>
      <c r="W157" s="10">
        <f t="shared" si="23"/>
        <v>0</v>
      </c>
      <c r="X157" s="10">
        <f t="shared" si="24"/>
        <v>0</v>
      </c>
      <c r="Y157" s="10">
        <f t="shared" si="25"/>
        <v>0</v>
      </c>
      <c r="Z157" s="10">
        <f t="shared" si="26"/>
        <v>0</v>
      </c>
      <c r="AA157" s="10">
        <f t="shared" si="27"/>
        <v>0</v>
      </c>
      <c r="AB157" s="10">
        <f t="shared" si="28"/>
        <v>6.8848628191083287E-5</v>
      </c>
      <c r="AC157" s="10">
        <f t="shared" si="29"/>
        <v>4.2287349144837477E-4</v>
      </c>
      <c r="AD157" s="10">
        <f t="shared" si="30"/>
        <v>1.4261691394027119E-3</v>
      </c>
      <c r="AE157" s="10">
        <f t="shared" si="31"/>
        <v>5.7894277485235502E-3</v>
      </c>
      <c r="AF157" s="10">
        <f t="shared" si="32"/>
        <v>1.2044337125069094E-2</v>
      </c>
    </row>
    <row r="158" spans="1:32" x14ac:dyDescent="0.3">
      <c r="A158" t="s">
        <v>178</v>
      </c>
      <c r="B158" s="9">
        <v>0</v>
      </c>
      <c r="C158" s="9">
        <v>0</v>
      </c>
      <c r="D158" s="9">
        <v>0</v>
      </c>
      <c r="E158" s="9">
        <v>0</v>
      </c>
      <c r="F158" s="9">
        <v>0</v>
      </c>
      <c r="G158" s="9">
        <v>11</v>
      </c>
      <c r="H158" s="9">
        <v>61</v>
      </c>
      <c r="I158" s="9">
        <v>266</v>
      </c>
      <c r="J158" s="9">
        <v>407</v>
      </c>
      <c r="K158" s="9">
        <v>745</v>
      </c>
      <c r="L158" s="74">
        <f t="shared" si="22"/>
        <v>1.7830090012038301E-4</v>
      </c>
      <c r="M158" s="9">
        <f>VLOOKUP([1]CensusPivot!A158,[1]CensusPivot!A157:J626,2,FALSE)</f>
        <v>819967</v>
      </c>
      <c r="N158" s="9">
        <f>VLOOKUP([1]CensusPivot!B158,[1]CensusPivot!B157:K626,2,FALSE)</f>
        <v>572596</v>
      </c>
      <c r="O158" s="9">
        <f>VLOOKUP([1]CensusPivot!C158,[1]CensusPivot!C157:L626,2,FALSE)</f>
        <v>547256</v>
      </c>
      <c r="P158" s="9">
        <f>VLOOKUP([1]CensusPivot!D158,[1]CensusPivot!D157:M626,2,FALSE)</f>
        <v>577540</v>
      </c>
      <c r="Q158" s="9">
        <f>VLOOKUP([1]CensusPivot!E158,[1]CensusPivot!E157:N626,2,FALSE)</f>
        <v>618401</v>
      </c>
      <c r="R158" s="9">
        <f>VLOOKUP([1]CensusPivot!F158,[1]CensusPivot!F157:O626,2,FALSE)</f>
        <v>494932</v>
      </c>
      <c r="S158" s="9">
        <v>301597</v>
      </c>
      <c r="T158" s="9">
        <v>178448</v>
      </c>
      <c r="U158" s="9">
        <v>67740</v>
      </c>
      <c r="V158" s="9">
        <v>4178330</v>
      </c>
      <c r="W158" s="10">
        <f t="shared" si="23"/>
        <v>0</v>
      </c>
      <c r="X158" s="10">
        <f t="shared" si="24"/>
        <v>0</v>
      </c>
      <c r="Y158" s="10">
        <f t="shared" si="25"/>
        <v>0</v>
      </c>
      <c r="Z158" s="10">
        <f t="shared" si="26"/>
        <v>0</v>
      </c>
      <c r="AA158" s="10">
        <f t="shared" si="27"/>
        <v>0</v>
      </c>
      <c r="AB158" s="10">
        <f t="shared" si="28"/>
        <v>2.2225275391366895E-5</v>
      </c>
      <c r="AC158" s="10">
        <f t="shared" si="29"/>
        <v>2.0225665374655583E-4</v>
      </c>
      <c r="AD158" s="10">
        <f t="shared" si="30"/>
        <v>1.4906303236797275E-3</v>
      </c>
      <c r="AE158" s="10">
        <f t="shared" si="31"/>
        <v>6.0082669028638912E-3</v>
      </c>
      <c r="AF158" s="10">
        <f t="shared" si="32"/>
        <v>1.0997933274284027E-2</v>
      </c>
    </row>
    <row r="159" spans="1:32" x14ac:dyDescent="0.3">
      <c r="A159" t="s">
        <v>179</v>
      </c>
      <c r="B159" s="9">
        <v>0</v>
      </c>
      <c r="C159" s="9">
        <v>0</v>
      </c>
      <c r="D159" s="9">
        <v>0</v>
      </c>
      <c r="E159" s="9">
        <v>0</v>
      </c>
      <c r="F159" s="9">
        <v>24</v>
      </c>
      <c r="G159" s="9">
        <v>33</v>
      </c>
      <c r="H159" s="9">
        <v>101</v>
      </c>
      <c r="I159" s="9">
        <v>256</v>
      </c>
      <c r="J159" s="9">
        <v>386</v>
      </c>
      <c r="K159" s="9">
        <v>800</v>
      </c>
      <c r="L159" s="74">
        <f t="shared" si="22"/>
        <v>1.8625862988617503E-4</v>
      </c>
      <c r="M159" s="9">
        <f>VLOOKUP([1]CensusPivot!A159,[1]CensusPivot!A158:J627,2,FALSE)</f>
        <v>842194</v>
      </c>
      <c r="N159" s="9">
        <f>VLOOKUP([1]CensusPivot!B159,[1]CensusPivot!B158:K627,2,FALSE)</f>
        <v>579332</v>
      </c>
      <c r="O159" s="9">
        <f>VLOOKUP([1]CensusPivot!C159,[1]CensusPivot!C158:L627,2,FALSE)</f>
        <v>556848</v>
      </c>
      <c r="P159" s="9">
        <f>VLOOKUP([1]CensusPivot!D159,[1]CensusPivot!D158:M627,2,FALSE)</f>
        <v>583256</v>
      </c>
      <c r="Q159" s="9">
        <f>VLOOKUP([1]CensusPivot!E159,[1]CensusPivot!E158:N627,2,FALSE)</f>
        <v>635152</v>
      </c>
      <c r="R159" s="9">
        <f>VLOOKUP([1]CensusPivot!F159,[1]CensusPivot!F158:O627,2,FALSE)</f>
        <v>525974</v>
      </c>
      <c r="S159" s="9">
        <v>319611</v>
      </c>
      <c r="T159" s="9">
        <v>182540</v>
      </c>
      <c r="U159" s="9">
        <v>71533</v>
      </c>
      <c r="V159" s="9">
        <v>4295103</v>
      </c>
      <c r="W159" s="10">
        <f t="shared" si="23"/>
        <v>0</v>
      </c>
      <c r="X159" s="10">
        <f t="shared" si="24"/>
        <v>0</v>
      </c>
      <c r="Y159" s="10">
        <f t="shared" si="25"/>
        <v>0</v>
      </c>
      <c r="Z159" s="10">
        <f t="shared" si="26"/>
        <v>0</v>
      </c>
      <c r="AA159" s="10">
        <f t="shared" si="27"/>
        <v>3.7786230697533817E-5</v>
      </c>
      <c r="AB159" s="10">
        <f t="shared" si="28"/>
        <v>6.2740743839049084E-5</v>
      </c>
      <c r="AC159" s="10">
        <f t="shared" si="29"/>
        <v>3.1600914862129275E-4</v>
      </c>
      <c r="AD159" s="10">
        <f t="shared" si="30"/>
        <v>1.4024323435959242E-3</v>
      </c>
      <c r="AE159" s="10">
        <f t="shared" si="31"/>
        <v>5.3961108858848359E-3</v>
      </c>
      <c r="AF159" s="10">
        <f t="shared" si="32"/>
        <v>1.1183649504424532E-2</v>
      </c>
    </row>
    <row r="160" spans="1:32" x14ac:dyDescent="0.3">
      <c r="A160" t="s">
        <v>180</v>
      </c>
      <c r="B160" s="9">
        <v>0</v>
      </c>
      <c r="C160" s="9">
        <v>0</v>
      </c>
      <c r="D160" s="9">
        <v>0</v>
      </c>
      <c r="E160" s="9">
        <v>0</v>
      </c>
      <c r="F160" s="9">
        <v>0</v>
      </c>
      <c r="G160" s="9">
        <v>23</v>
      </c>
      <c r="H160" s="9">
        <v>90</v>
      </c>
      <c r="I160" s="9">
        <v>244</v>
      </c>
      <c r="J160" s="9">
        <v>357</v>
      </c>
      <c r="K160" s="9">
        <v>714</v>
      </c>
      <c r="L160" s="74">
        <f t="shared" si="22"/>
        <v>1.6401226370691145E-4</v>
      </c>
      <c r="M160" s="9">
        <f>VLOOKUP([1]CensusPivot!A160,[1]CensusPivot!A159:J628,2,FALSE)</f>
        <v>850876</v>
      </c>
      <c r="N160" s="9">
        <f>VLOOKUP([1]CensusPivot!B160,[1]CensusPivot!B159:K628,2,FALSE)</f>
        <v>590118</v>
      </c>
      <c r="O160" s="9">
        <f>VLOOKUP([1]CensusPivot!C160,[1]CensusPivot!C159:L628,2,FALSE)</f>
        <v>562861</v>
      </c>
      <c r="P160" s="9">
        <f>VLOOKUP([1]CensusPivot!D160,[1]CensusPivot!D159:M628,2,FALSE)</f>
        <v>579352</v>
      </c>
      <c r="Q160" s="9">
        <f>VLOOKUP([1]CensusPivot!E160,[1]CensusPivot!E159:N628,2,FALSE)</f>
        <v>637822</v>
      </c>
      <c r="R160" s="9">
        <f>VLOOKUP([1]CensusPivot!F160,[1]CensusPivot!F159:O628,2,FALSE)</f>
        <v>541910</v>
      </c>
      <c r="S160" s="9">
        <v>333018</v>
      </c>
      <c r="T160" s="9">
        <v>184958</v>
      </c>
      <c r="U160" s="9">
        <v>72126</v>
      </c>
      <c r="V160" s="9">
        <v>4353333</v>
      </c>
      <c r="W160" s="10">
        <f t="shared" si="23"/>
        <v>0</v>
      </c>
      <c r="X160" s="10">
        <f t="shared" si="24"/>
        <v>0</v>
      </c>
      <c r="Y160" s="10">
        <f t="shared" si="25"/>
        <v>0</v>
      </c>
      <c r="Z160" s="10">
        <f t="shared" si="26"/>
        <v>0</v>
      </c>
      <c r="AA160" s="10">
        <f t="shared" si="27"/>
        <v>0</v>
      </c>
      <c r="AB160" s="10">
        <f t="shared" si="28"/>
        <v>4.2442471997195104E-5</v>
      </c>
      <c r="AC160" s="10">
        <f t="shared" si="29"/>
        <v>2.7025566185611587E-4</v>
      </c>
      <c r="AD160" s="10">
        <f t="shared" si="30"/>
        <v>1.3192184171541648E-3</v>
      </c>
      <c r="AE160" s="10">
        <f t="shared" si="31"/>
        <v>4.9496714083686879E-3</v>
      </c>
      <c r="AF160" s="10">
        <f t="shared" si="32"/>
        <v>9.8993428167373759E-3</v>
      </c>
    </row>
    <row r="161" spans="1:32" x14ac:dyDescent="0.3">
      <c r="A161" t="s">
        <v>181</v>
      </c>
      <c r="B161" s="9">
        <v>0</v>
      </c>
      <c r="C161" s="9">
        <v>0</v>
      </c>
      <c r="D161" s="9">
        <v>0</v>
      </c>
      <c r="E161" s="9">
        <v>0</v>
      </c>
      <c r="F161" s="9">
        <v>0</v>
      </c>
      <c r="G161" s="9">
        <v>21</v>
      </c>
      <c r="H161" s="9">
        <v>135</v>
      </c>
      <c r="I161" s="9">
        <v>224</v>
      </c>
      <c r="J161" s="9">
        <v>377</v>
      </c>
      <c r="K161" s="9">
        <v>757</v>
      </c>
      <c r="L161" s="74">
        <f t="shared" si="22"/>
        <v>1.7269604765589639E-4</v>
      </c>
      <c r="M161" s="9">
        <f>VLOOKUP([1]CensusPivot!A161,[1]CensusPivot!A160:J629,2,FALSE)</f>
        <v>853823</v>
      </c>
      <c r="N161" s="9">
        <f>VLOOKUP([1]CensusPivot!B161,[1]CensusPivot!B160:K629,2,FALSE)</f>
        <v>596221</v>
      </c>
      <c r="O161" s="9">
        <f>VLOOKUP([1]CensusPivot!C161,[1]CensusPivot!C160:L629,2,FALSE)</f>
        <v>568749</v>
      </c>
      <c r="P161" s="9">
        <f>VLOOKUP([1]CensusPivot!D161,[1]CensusPivot!D160:M629,2,FALSE)</f>
        <v>570821</v>
      </c>
      <c r="Q161" s="9">
        <f>VLOOKUP([1]CensusPivot!E161,[1]CensusPivot!E160:N629,2,FALSE)</f>
        <v>633793</v>
      </c>
      <c r="R161" s="9">
        <f>VLOOKUP([1]CensusPivot!F161,[1]CensusPivot!F160:O629,2,FALSE)</f>
        <v>556978</v>
      </c>
      <c r="S161" s="9">
        <v>344310</v>
      </c>
      <c r="T161" s="9">
        <v>187052</v>
      </c>
      <c r="U161" s="9">
        <v>73790</v>
      </c>
      <c r="V161" s="9">
        <v>4383424</v>
      </c>
      <c r="W161" s="10">
        <f t="shared" si="23"/>
        <v>0</v>
      </c>
      <c r="X161" s="10">
        <f t="shared" si="24"/>
        <v>0</v>
      </c>
      <c r="Y161" s="10">
        <f t="shared" si="25"/>
        <v>0</v>
      </c>
      <c r="Z161" s="10">
        <f t="shared" si="26"/>
        <v>0</v>
      </c>
      <c r="AA161" s="10">
        <f t="shared" si="27"/>
        <v>0</v>
      </c>
      <c r="AB161" s="10">
        <f t="shared" si="28"/>
        <v>3.7703464050644727E-5</v>
      </c>
      <c r="AC161" s="10">
        <f t="shared" si="29"/>
        <v>3.9208852487583861E-4</v>
      </c>
      <c r="AD161" s="10">
        <f t="shared" si="30"/>
        <v>1.1975279601394264E-3</v>
      </c>
      <c r="AE161" s="10">
        <f t="shared" si="31"/>
        <v>5.1090933730857839E-3</v>
      </c>
      <c r="AF161" s="10">
        <f t="shared" si="32"/>
        <v>1.0258842661607264E-2</v>
      </c>
    </row>
    <row r="162" spans="1:32" x14ac:dyDescent="0.3">
      <c r="A162" t="s">
        <v>182</v>
      </c>
      <c r="B162" s="9">
        <v>0</v>
      </c>
      <c r="C162" s="9">
        <v>0</v>
      </c>
      <c r="D162" s="9">
        <v>0</v>
      </c>
      <c r="E162" s="9">
        <v>0</v>
      </c>
      <c r="F162" s="9">
        <v>12</v>
      </c>
      <c r="G162" s="9">
        <v>63</v>
      </c>
      <c r="H162" s="9">
        <v>154</v>
      </c>
      <c r="I162" s="9">
        <v>257</v>
      </c>
      <c r="J162" s="9">
        <v>374</v>
      </c>
      <c r="K162" s="9">
        <v>860</v>
      </c>
      <c r="L162" s="74">
        <f t="shared" si="22"/>
        <v>1.9583495485435003E-4</v>
      </c>
      <c r="M162" s="9">
        <f>VLOOKUP([1]CensusPivot!A162,[1]CensusPivot!A161:J630,2,FALSE)</f>
        <v>849105</v>
      </c>
      <c r="N162" s="9">
        <f>VLOOKUP([1]CensusPivot!B162,[1]CensusPivot!B161:K630,2,FALSE)</f>
        <v>597273</v>
      </c>
      <c r="O162" s="9">
        <f>VLOOKUP([1]CensusPivot!C162,[1]CensusPivot!C161:L630,2,FALSE)</f>
        <v>565845</v>
      </c>
      <c r="P162" s="9">
        <f>VLOOKUP([1]CensusPivot!D162,[1]CensusPivot!D161:M630,2,FALSE)</f>
        <v>565856</v>
      </c>
      <c r="Q162" s="9">
        <f>VLOOKUP([1]CensusPivot!E162,[1]CensusPivot!E161:N630,2,FALSE)</f>
        <v>625673</v>
      </c>
      <c r="R162" s="9">
        <f>VLOOKUP([1]CensusPivot!F162,[1]CensusPivot!F161:O630,2,FALSE)</f>
        <v>566778</v>
      </c>
      <c r="S162" s="9">
        <v>356500</v>
      </c>
      <c r="T162" s="9">
        <v>189014</v>
      </c>
      <c r="U162" s="9">
        <v>75519</v>
      </c>
      <c r="V162" s="9">
        <v>4391453</v>
      </c>
      <c r="W162" s="10">
        <f t="shared" si="23"/>
        <v>0</v>
      </c>
      <c r="X162" s="10">
        <f t="shared" si="24"/>
        <v>0</v>
      </c>
      <c r="Y162" s="10">
        <f t="shared" si="25"/>
        <v>0</v>
      </c>
      <c r="Z162" s="10">
        <f t="shared" si="26"/>
        <v>0</v>
      </c>
      <c r="AA162" s="10">
        <f t="shared" si="27"/>
        <v>1.9179347678419878E-5</v>
      </c>
      <c r="AB162" s="10">
        <f t="shared" si="28"/>
        <v>1.1115463197230661E-4</v>
      </c>
      <c r="AC162" s="10">
        <f t="shared" si="29"/>
        <v>4.3197755960729312E-4</v>
      </c>
      <c r="AD162" s="10">
        <f t="shared" si="30"/>
        <v>1.3596876421852349E-3</v>
      </c>
      <c r="AE162" s="10">
        <f t="shared" si="31"/>
        <v>4.9523960857532539E-3</v>
      </c>
      <c r="AF162" s="10">
        <f t="shared" si="32"/>
        <v>1.1387862657079676E-2</v>
      </c>
    </row>
    <row r="163" spans="1:32" x14ac:dyDescent="0.3">
      <c r="A163" t="s">
        <v>183</v>
      </c>
      <c r="B163" s="9">
        <v>0</v>
      </c>
      <c r="C163" s="9">
        <v>0</v>
      </c>
      <c r="D163" s="9">
        <v>0</v>
      </c>
      <c r="E163" s="9">
        <v>0</v>
      </c>
      <c r="F163" s="9">
        <v>0</v>
      </c>
      <c r="G163" s="9">
        <v>56</v>
      </c>
      <c r="H163" s="9">
        <v>161</v>
      </c>
      <c r="I163" s="9">
        <v>228</v>
      </c>
      <c r="J163" s="9">
        <v>390</v>
      </c>
      <c r="K163" s="9">
        <v>835</v>
      </c>
      <c r="L163" s="74">
        <f t="shared" si="22"/>
        <v>1.7476593399624388E-4</v>
      </c>
      <c r="M163" s="9">
        <f>VLOOKUP([1]CensusPivot!A163,[1]CensusPivot!A162:J631,2,FALSE)</f>
        <v>920339</v>
      </c>
      <c r="N163" s="9">
        <f>VLOOKUP([1]CensusPivot!B163,[1]CensusPivot!B162:K631,2,FALSE)</f>
        <v>651337</v>
      </c>
      <c r="O163" s="9">
        <f>VLOOKUP([1]CensusPivot!C163,[1]CensusPivot!C162:L631,2,FALSE)</f>
        <v>604004</v>
      </c>
      <c r="P163" s="9">
        <f>VLOOKUP([1]CensusPivot!D163,[1]CensusPivot!D162:M631,2,FALSE)</f>
        <v>605710</v>
      </c>
      <c r="Q163" s="9">
        <f>VLOOKUP([1]CensusPivot!E163,[1]CensusPivot!E162:N631,2,FALSE)</f>
        <v>669341</v>
      </c>
      <c r="R163" s="9">
        <f>VLOOKUP([1]CensusPivot!F163,[1]CensusPivot!F162:O631,2,FALSE)</f>
        <v>625324</v>
      </c>
      <c r="S163" s="9">
        <v>407767</v>
      </c>
      <c r="T163" s="9">
        <v>209373</v>
      </c>
      <c r="U163" s="9">
        <v>84146</v>
      </c>
      <c r="V163" s="9">
        <v>4777819</v>
      </c>
      <c r="W163" s="10">
        <f t="shared" si="23"/>
        <v>0</v>
      </c>
      <c r="X163" s="10">
        <f t="shared" si="24"/>
        <v>0</v>
      </c>
      <c r="Y163" s="10">
        <f t="shared" si="25"/>
        <v>0</v>
      </c>
      <c r="Z163" s="10">
        <f t="shared" si="26"/>
        <v>0</v>
      </c>
      <c r="AA163" s="10">
        <f t="shared" si="27"/>
        <v>0</v>
      </c>
      <c r="AB163" s="10">
        <f t="shared" si="28"/>
        <v>8.9553575426498905E-5</v>
      </c>
      <c r="AC163" s="10">
        <f t="shared" si="29"/>
        <v>3.948333239325399E-4</v>
      </c>
      <c r="AD163" s="10">
        <f t="shared" si="30"/>
        <v>1.0889656259403075E-3</v>
      </c>
      <c r="AE163" s="10">
        <f t="shared" si="31"/>
        <v>4.6348014165854589E-3</v>
      </c>
      <c r="AF163" s="10">
        <f t="shared" si="32"/>
        <v>9.92322867397143E-3</v>
      </c>
    </row>
    <row r="164" spans="1:32" x14ac:dyDescent="0.3">
      <c r="A164" t="s">
        <v>184</v>
      </c>
      <c r="B164" s="9">
        <v>0</v>
      </c>
      <c r="C164" s="9">
        <v>0</v>
      </c>
      <c r="D164" s="9">
        <v>0</v>
      </c>
      <c r="E164" s="9">
        <v>0</v>
      </c>
      <c r="F164" s="9">
        <v>0</v>
      </c>
      <c r="G164" s="9">
        <v>53</v>
      </c>
      <c r="H164" s="9">
        <v>160</v>
      </c>
      <c r="I164" s="9">
        <v>213</v>
      </c>
      <c r="J164" s="9">
        <v>318</v>
      </c>
      <c r="K164" s="9">
        <v>744</v>
      </c>
      <c r="L164" s="74">
        <f t="shared" si="22"/>
        <v>1.627179496488551E-4</v>
      </c>
      <c r="M164" s="9">
        <f>VLOOKUP([1]CensusPivot!A164,[1]CensusPivot!A163:J632,2,FALSE)</f>
        <v>868194</v>
      </c>
      <c r="N164" s="9">
        <f>VLOOKUP([1]CensusPivot!B164,[1]CensusPivot!B163:K632,2,FALSE)</f>
        <v>630371</v>
      </c>
      <c r="O164" s="9">
        <f>VLOOKUP([1]CensusPivot!C164,[1]CensusPivot!C163:L632,2,FALSE)</f>
        <v>586386</v>
      </c>
      <c r="P164" s="9">
        <f>VLOOKUP([1]CensusPivot!D164,[1]CensusPivot!D163:M632,2,FALSE)</f>
        <v>574377</v>
      </c>
      <c r="Q164" s="9">
        <f>VLOOKUP([1]CensusPivot!E164,[1]CensusPivot!E163:N632,2,FALSE)</f>
        <v>627717</v>
      </c>
      <c r="R164" s="9">
        <f>VLOOKUP([1]CensusPivot!F164,[1]CensusPivot!F163:O632,2,FALSE)</f>
        <v>598040</v>
      </c>
      <c r="S164" s="9">
        <v>401651</v>
      </c>
      <c r="T164" s="9">
        <v>203673</v>
      </c>
      <c r="U164" s="9">
        <v>81928</v>
      </c>
      <c r="V164" s="9">
        <v>4572329</v>
      </c>
      <c r="W164" s="10">
        <f t="shared" si="23"/>
        <v>0</v>
      </c>
      <c r="X164" s="10">
        <f t="shared" si="24"/>
        <v>0</v>
      </c>
      <c r="Y164" s="10">
        <f t="shared" si="25"/>
        <v>0</v>
      </c>
      <c r="Z164" s="10">
        <f t="shared" si="26"/>
        <v>0</v>
      </c>
      <c r="AA164" s="10">
        <f t="shared" si="27"/>
        <v>0</v>
      </c>
      <c r="AB164" s="10">
        <f t="shared" si="28"/>
        <v>8.8622834593003817E-5</v>
      </c>
      <c r="AC164" s="10">
        <f t="shared" si="29"/>
        <v>3.9835578649125735E-4</v>
      </c>
      <c r="AD164" s="10">
        <f t="shared" si="30"/>
        <v>1.0457939933128102E-3</v>
      </c>
      <c r="AE164" s="10">
        <f t="shared" si="31"/>
        <v>3.8814568889756862E-3</v>
      </c>
      <c r="AF164" s="10">
        <f t="shared" si="32"/>
        <v>9.0811444194902839E-3</v>
      </c>
    </row>
    <row r="165" spans="1:32" x14ac:dyDescent="0.3">
      <c r="A165" t="s">
        <v>185</v>
      </c>
      <c r="B165" s="9">
        <v>0</v>
      </c>
      <c r="C165" s="9">
        <v>0</v>
      </c>
      <c r="D165" s="9">
        <v>0</v>
      </c>
      <c r="E165" s="9">
        <v>0</v>
      </c>
      <c r="F165" s="9">
        <v>0</v>
      </c>
      <c r="G165" s="9">
        <v>39</v>
      </c>
      <c r="H165" s="9">
        <v>126</v>
      </c>
      <c r="I165" s="9">
        <v>270</v>
      </c>
      <c r="J165" s="9">
        <v>328</v>
      </c>
      <c r="K165" s="9">
        <v>763</v>
      </c>
      <c r="L165" s="74">
        <f t="shared" si="22"/>
        <v>1.694944245664286E-4</v>
      </c>
      <c r="M165" s="9">
        <f>VLOOKUP([1]CensusPivot!A165,[1]CensusPivot!A164:J633,2,FALSE)</f>
        <v>855398</v>
      </c>
      <c r="N165" s="9">
        <f>VLOOKUP([1]CensusPivot!B165,[1]CensusPivot!B164:K633,2,FALSE)</f>
        <v>606355</v>
      </c>
      <c r="O165" s="9">
        <f>VLOOKUP([1]CensusPivot!C165,[1]CensusPivot!C164:L633,2,FALSE)</f>
        <v>578807</v>
      </c>
      <c r="P165" s="9">
        <f>VLOOKUP([1]CensusPivot!D165,[1]CensusPivot!D164:M633,2,FALSE)</f>
        <v>562976</v>
      </c>
      <c r="Q165" s="9">
        <f>VLOOKUP([1]CensusPivot!E165,[1]CensusPivot!E164:N633,2,FALSE)</f>
        <v>609154</v>
      </c>
      <c r="R165" s="9">
        <f>VLOOKUP([1]CensusPivot!F165,[1]CensusPivot!F164:O633,2,FALSE)</f>
        <v>594396</v>
      </c>
      <c r="S165" s="9">
        <v>408860</v>
      </c>
      <c r="T165" s="9">
        <v>204285</v>
      </c>
      <c r="U165" s="9">
        <v>81392</v>
      </c>
      <c r="V165" s="9">
        <v>4501623</v>
      </c>
      <c r="W165" s="10">
        <f t="shared" si="23"/>
        <v>0</v>
      </c>
      <c r="X165" s="10">
        <f t="shared" si="24"/>
        <v>0</v>
      </c>
      <c r="Y165" s="10">
        <f t="shared" si="25"/>
        <v>0</v>
      </c>
      <c r="Z165" s="10">
        <f t="shared" si="26"/>
        <v>0</v>
      </c>
      <c r="AA165" s="10">
        <f t="shared" si="27"/>
        <v>0</v>
      </c>
      <c r="AB165" s="10">
        <f t="shared" si="28"/>
        <v>6.561282377404962E-5</v>
      </c>
      <c r="AC165" s="10">
        <f t="shared" si="29"/>
        <v>3.0817394707234749E-4</v>
      </c>
      <c r="AD165" s="10">
        <f t="shared" si="30"/>
        <v>1.321682942947353E-3</v>
      </c>
      <c r="AE165" s="10">
        <f t="shared" si="31"/>
        <v>4.029880086494987E-3</v>
      </c>
      <c r="AF165" s="10">
        <f t="shared" si="32"/>
        <v>9.3743856890112047E-3</v>
      </c>
    </row>
    <row r="166" spans="1:32" x14ac:dyDescent="0.3">
      <c r="A166" t="s">
        <v>186</v>
      </c>
      <c r="B166" s="9">
        <v>0</v>
      </c>
      <c r="C166" s="9">
        <v>0</v>
      </c>
      <c r="D166" s="9">
        <v>0</v>
      </c>
      <c r="E166" s="9">
        <v>0</v>
      </c>
      <c r="F166" s="9">
        <v>0</v>
      </c>
      <c r="G166" s="9">
        <v>0</v>
      </c>
      <c r="H166" s="9">
        <v>73</v>
      </c>
      <c r="I166" s="9">
        <v>243</v>
      </c>
      <c r="J166" s="9">
        <v>345</v>
      </c>
      <c r="K166" s="9">
        <v>661</v>
      </c>
      <c r="L166" s="74">
        <f t="shared" si="22"/>
        <v>1.4897204779546161E-4</v>
      </c>
      <c r="M166" s="9">
        <f>VLOOKUP([1]CensusPivot!A166,[1]CensusPivot!A165:J634,2,FALSE)</f>
        <v>924403</v>
      </c>
      <c r="N166" s="9">
        <f>VLOOKUP([1]CensusPivot!B166,[1]CensusPivot!B165:K634,2,FALSE)</f>
        <v>680957</v>
      </c>
      <c r="O166" s="9">
        <f>VLOOKUP([1]CensusPivot!C166,[1]CensusPivot!C165:L634,2,FALSE)</f>
        <v>587478</v>
      </c>
      <c r="P166" s="9">
        <f>VLOOKUP([1]CensusPivot!D166,[1]CensusPivot!D165:M634,2,FALSE)</f>
        <v>591233</v>
      </c>
      <c r="Q166" s="9">
        <f>VLOOKUP([1]CensusPivot!E166,[1]CensusPivot!E165:N634,2,FALSE)</f>
        <v>638101</v>
      </c>
      <c r="R166" s="9">
        <f>VLOOKUP([1]CensusPivot!F166,[1]CensusPivot!F165:O634,2,FALSE)</f>
        <v>477647</v>
      </c>
      <c r="S166" s="9">
        <v>288045</v>
      </c>
      <c r="T166" s="9">
        <v>184257</v>
      </c>
      <c r="U166" s="9">
        <v>66063</v>
      </c>
      <c r="V166" s="9">
        <v>4437074</v>
      </c>
      <c r="W166" s="10">
        <f t="shared" si="23"/>
        <v>0</v>
      </c>
      <c r="X166" s="10">
        <f t="shared" si="24"/>
        <v>0</v>
      </c>
      <c r="Y166" s="10">
        <f t="shared" si="25"/>
        <v>0</v>
      </c>
      <c r="Z166" s="10">
        <f t="shared" si="26"/>
        <v>0</v>
      </c>
      <c r="AA166" s="10">
        <f t="shared" si="27"/>
        <v>0</v>
      </c>
      <c r="AB166" s="10">
        <f t="shared" si="28"/>
        <v>0</v>
      </c>
      <c r="AC166" s="10">
        <f t="shared" si="29"/>
        <v>2.5343262337481991E-4</v>
      </c>
      <c r="AD166" s="10">
        <f t="shared" si="30"/>
        <v>1.3188101401846333E-3</v>
      </c>
      <c r="AE166" s="10">
        <f t="shared" si="31"/>
        <v>5.2222878161754692E-3</v>
      </c>
      <c r="AF166" s="10">
        <f t="shared" si="32"/>
        <v>1.0005600714469522E-2</v>
      </c>
    </row>
    <row r="167" spans="1:32" x14ac:dyDescent="0.3">
      <c r="A167" t="s">
        <v>187</v>
      </c>
      <c r="B167" s="9">
        <v>0</v>
      </c>
      <c r="C167" s="9">
        <v>0</v>
      </c>
      <c r="D167" s="9">
        <v>0</v>
      </c>
      <c r="E167" s="9">
        <v>0</v>
      </c>
      <c r="F167" s="9">
        <v>0</v>
      </c>
      <c r="G167" s="9">
        <v>11</v>
      </c>
      <c r="H167" s="9">
        <v>122</v>
      </c>
      <c r="I167" s="9">
        <v>247</v>
      </c>
      <c r="J167" s="9">
        <v>338</v>
      </c>
      <c r="K167" s="9">
        <v>718</v>
      </c>
      <c r="L167" s="74">
        <f t="shared" si="22"/>
        <v>1.5987989857646769E-4</v>
      </c>
      <c r="M167" s="9">
        <f>VLOOKUP([1]CensusPivot!A167,[1]CensusPivot!A166:J635,2,FALSE)</f>
        <v>922574</v>
      </c>
      <c r="N167" s="9">
        <f>VLOOKUP([1]CensusPivot!B167,[1]CensusPivot!B166:K635,2,FALSE)</f>
        <v>668474</v>
      </c>
      <c r="O167" s="9">
        <f>VLOOKUP([1]CensusPivot!C167,[1]CensusPivot!C166:L635,2,FALSE)</f>
        <v>596272</v>
      </c>
      <c r="P167" s="9">
        <f>VLOOKUP([1]CensusPivot!D167,[1]CensusPivot!D166:M635,2,FALSE)</f>
        <v>589870</v>
      </c>
      <c r="Q167" s="9">
        <f>VLOOKUP([1]CensusPivot!E167,[1]CensusPivot!E166:N635,2,FALSE)</f>
        <v>656754</v>
      </c>
      <c r="R167" s="9">
        <f>VLOOKUP([1]CensusPivot!F167,[1]CensusPivot!F166:O635,2,FALSE)</f>
        <v>510178</v>
      </c>
      <c r="S167" s="9">
        <v>302067</v>
      </c>
      <c r="T167" s="9">
        <v>180696</v>
      </c>
      <c r="U167" s="9">
        <v>64733</v>
      </c>
      <c r="V167" s="9">
        <v>4490871</v>
      </c>
      <c r="W167" s="10">
        <f t="shared" si="23"/>
        <v>0</v>
      </c>
      <c r="X167" s="10">
        <f t="shared" si="24"/>
        <v>0</v>
      </c>
      <c r="Y167" s="10">
        <f t="shared" si="25"/>
        <v>0</v>
      </c>
      <c r="Z167" s="10">
        <f t="shared" si="26"/>
        <v>0</v>
      </c>
      <c r="AA167" s="10">
        <f t="shared" si="27"/>
        <v>0</v>
      </c>
      <c r="AB167" s="10">
        <f t="shared" si="28"/>
        <v>2.1561102203544644E-5</v>
      </c>
      <c r="AC167" s="10">
        <f t="shared" si="29"/>
        <v>4.0388390655053349E-4</v>
      </c>
      <c r="AD167" s="10">
        <f t="shared" si="30"/>
        <v>1.3669367335192809E-3</v>
      </c>
      <c r="AE167" s="10">
        <f t="shared" si="31"/>
        <v>5.2214481022044394E-3</v>
      </c>
      <c r="AF167" s="10">
        <f t="shared" si="32"/>
        <v>1.1091715199357361E-2</v>
      </c>
    </row>
    <row r="168" spans="1:32" x14ac:dyDescent="0.3">
      <c r="A168" t="s">
        <v>188</v>
      </c>
      <c r="B168" s="9">
        <v>0</v>
      </c>
      <c r="C168" s="9">
        <v>0</v>
      </c>
      <c r="D168" s="9">
        <v>0</v>
      </c>
      <c r="E168" s="9">
        <v>0</v>
      </c>
      <c r="F168" s="9">
        <v>0</v>
      </c>
      <c r="G168" s="9">
        <v>38</v>
      </c>
      <c r="H168" s="9">
        <v>35</v>
      </c>
      <c r="I168" s="9">
        <v>242</v>
      </c>
      <c r="J168" s="9">
        <v>341</v>
      </c>
      <c r="K168" s="9">
        <v>656</v>
      </c>
      <c r="L168" s="74">
        <f t="shared" si="22"/>
        <v>1.4451086706299948E-4</v>
      </c>
      <c r="M168" s="9">
        <f>VLOOKUP([1]CensusPivot!A168,[1]CensusPivot!A167:J636,2,FALSE)</f>
        <v>932034</v>
      </c>
      <c r="N168" s="9">
        <f>VLOOKUP([1]CensusPivot!B168,[1]CensusPivot!B167:K636,2,FALSE)</f>
        <v>672289</v>
      </c>
      <c r="O168" s="9">
        <f>VLOOKUP([1]CensusPivot!C168,[1]CensusPivot!C167:L636,2,FALSE)</f>
        <v>612939</v>
      </c>
      <c r="P168" s="9">
        <f>VLOOKUP([1]CensusPivot!D168,[1]CensusPivot!D167:M636,2,FALSE)</f>
        <v>578992</v>
      </c>
      <c r="Q168" s="9">
        <f>VLOOKUP([1]CensusPivot!E168,[1]CensusPivot!E167:N636,2,FALSE)</f>
        <v>657506</v>
      </c>
      <c r="R168" s="9">
        <f>VLOOKUP([1]CensusPivot!F168,[1]CensusPivot!F167:O636,2,FALSE)</f>
        <v>527205</v>
      </c>
      <c r="S168" s="9">
        <v>309801</v>
      </c>
      <c r="T168" s="9">
        <v>181976</v>
      </c>
      <c r="U168" s="9">
        <v>67101</v>
      </c>
      <c r="V168" s="9">
        <v>4539451</v>
      </c>
      <c r="W168" s="10">
        <f t="shared" si="23"/>
        <v>0</v>
      </c>
      <c r="X168" s="10">
        <f t="shared" si="24"/>
        <v>0</v>
      </c>
      <c r="Y168" s="10">
        <f t="shared" si="25"/>
        <v>0</v>
      </c>
      <c r="Z168" s="10">
        <f t="shared" si="26"/>
        <v>0</v>
      </c>
      <c r="AA168" s="10">
        <f t="shared" si="27"/>
        <v>0</v>
      </c>
      <c r="AB168" s="10">
        <f t="shared" si="28"/>
        <v>7.207822384082093E-5</v>
      </c>
      <c r="AC168" s="10">
        <f t="shared" si="29"/>
        <v>1.1297574894851857E-4</v>
      </c>
      <c r="AD168" s="10">
        <f t="shared" si="30"/>
        <v>1.3298456939376622E-3</v>
      </c>
      <c r="AE168" s="10">
        <f t="shared" si="31"/>
        <v>5.0818914770271676E-3</v>
      </c>
      <c r="AF168" s="10">
        <f t="shared" si="32"/>
        <v>9.7763073575654613E-3</v>
      </c>
    </row>
    <row r="169" spans="1:32" x14ac:dyDescent="0.3">
      <c r="A169" t="s">
        <v>189</v>
      </c>
      <c r="B169" s="9">
        <v>0</v>
      </c>
      <c r="C169" s="9">
        <v>0</v>
      </c>
      <c r="D169" s="9">
        <v>0</v>
      </c>
      <c r="E169" s="9">
        <v>0</v>
      </c>
      <c r="F169" s="9">
        <v>0</v>
      </c>
      <c r="G169" s="9">
        <v>12</v>
      </c>
      <c r="H169" s="9">
        <v>78</v>
      </c>
      <c r="I169" s="9">
        <v>209</v>
      </c>
      <c r="J169" s="9">
        <v>313</v>
      </c>
      <c r="K169" s="9">
        <v>612</v>
      </c>
      <c r="L169" s="74">
        <f t="shared" si="22"/>
        <v>1.2959267877595904E-4</v>
      </c>
      <c r="M169" s="9">
        <f>VLOOKUP([1]CensusPivot!A169,[1]CensusPivot!A168:J637,2,FALSE)</f>
        <v>963641</v>
      </c>
      <c r="N169" s="9">
        <f>VLOOKUP([1]CensusPivot!B169,[1]CensusPivot!B168:K637,2,FALSE)</f>
        <v>688323</v>
      </c>
      <c r="O169" s="9">
        <f>VLOOKUP([1]CensusPivot!C169,[1]CensusPivot!C168:L637,2,FALSE)</f>
        <v>643724</v>
      </c>
      <c r="P169" s="9">
        <f>VLOOKUP([1]CensusPivot!D169,[1]CensusPivot!D168:M637,2,FALSE)</f>
        <v>595998</v>
      </c>
      <c r="Q169" s="9">
        <f>VLOOKUP([1]CensusPivot!E169,[1]CensusPivot!E168:N637,2,FALSE)</f>
        <v>678077</v>
      </c>
      <c r="R169" s="9">
        <f>VLOOKUP([1]CensusPivot!F169,[1]CensusPivot!F168:O637,2,FALSE)</f>
        <v>562828</v>
      </c>
      <c r="S169" s="9">
        <v>330837</v>
      </c>
      <c r="T169" s="9">
        <v>188346</v>
      </c>
      <c r="U169" s="9">
        <v>70666</v>
      </c>
      <c r="V169" s="9">
        <v>4722489</v>
      </c>
      <c r="W169" s="10">
        <f t="shared" si="23"/>
        <v>0</v>
      </c>
      <c r="X169" s="10">
        <f t="shared" si="24"/>
        <v>0</v>
      </c>
      <c r="Y169" s="10">
        <f t="shared" si="25"/>
        <v>0</v>
      </c>
      <c r="Z169" s="10">
        <f t="shared" si="26"/>
        <v>0</v>
      </c>
      <c r="AA169" s="10">
        <f t="shared" si="27"/>
        <v>0</v>
      </c>
      <c r="AB169" s="10">
        <f t="shared" si="28"/>
        <v>2.1320900879131814E-5</v>
      </c>
      <c r="AC169" s="10">
        <f t="shared" si="29"/>
        <v>2.3576564894494873E-4</v>
      </c>
      <c r="AD169" s="10">
        <f t="shared" si="30"/>
        <v>1.1096598812823208E-3</v>
      </c>
      <c r="AE169" s="10">
        <f t="shared" si="31"/>
        <v>4.4292870687459313E-3</v>
      </c>
      <c r="AF169" s="10">
        <f t="shared" si="32"/>
        <v>8.6604590609345375E-3</v>
      </c>
    </row>
    <row r="170" spans="1:32" x14ac:dyDescent="0.3">
      <c r="A170" t="s">
        <v>190</v>
      </c>
      <c r="B170" s="9">
        <v>0</v>
      </c>
      <c r="C170" s="9">
        <v>0</v>
      </c>
      <c r="D170" s="9">
        <v>0</v>
      </c>
      <c r="E170" s="9">
        <v>0</v>
      </c>
      <c r="F170" s="9">
        <v>14</v>
      </c>
      <c r="G170" s="9">
        <v>80</v>
      </c>
      <c r="H170" s="9">
        <v>107</v>
      </c>
      <c r="I170" s="9">
        <v>185</v>
      </c>
      <c r="J170" s="9">
        <v>344</v>
      </c>
      <c r="K170" s="9">
        <v>730</v>
      </c>
      <c r="L170" s="74">
        <f t="shared" si="22"/>
        <v>1.6323679330487647E-4</v>
      </c>
      <c r="M170" s="9">
        <f>VLOOKUP([1]CensusPivot!A170,[1]CensusPivot!A169:J638,2,FALSE)</f>
        <v>907175</v>
      </c>
      <c r="N170" s="9">
        <f>VLOOKUP([1]CensusPivot!B170,[1]CensusPivot!B169:K638,2,FALSE)</f>
        <v>646775</v>
      </c>
      <c r="O170" s="9">
        <f>VLOOKUP([1]CensusPivot!C170,[1]CensusPivot!C169:L638,2,FALSE)</f>
        <v>625330</v>
      </c>
      <c r="P170" s="9">
        <f>VLOOKUP([1]CensusPivot!D170,[1]CensusPivot!D169:M638,2,FALSE)</f>
        <v>553243</v>
      </c>
      <c r="Q170" s="9">
        <f>VLOOKUP([1]CensusPivot!E170,[1]CensusPivot!E169:N638,2,FALSE)</f>
        <v>627969</v>
      </c>
      <c r="R170" s="9">
        <f>VLOOKUP([1]CensusPivot!F170,[1]CensusPivot!F169:O638,2,FALSE)</f>
        <v>543455</v>
      </c>
      <c r="S170" s="9">
        <v>321902</v>
      </c>
      <c r="T170" s="9">
        <v>179769</v>
      </c>
      <c r="U170" s="9">
        <v>67549</v>
      </c>
      <c r="V170" s="9">
        <v>4472031</v>
      </c>
      <c r="W170" s="10">
        <f t="shared" si="23"/>
        <v>0</v>
      </c>
      <c r="X170" s="10">
        <f t="shared" si="24"/>
        <v>0</v>
      </c>
      <c r="Y170" s="10">
        <f t="shared" si="25"/>
        <v>0</v>
      </c>
      <c r="Z170" s="10">
        <f t="shared" si="26"/>
        <v>0</v>
      </c>
      <c r="AA170" s="10">
        <f t="shared" si="27"/>
        <v>2.2294094135220049E-5</v>
      </c>
      <c r="AB170" s="10">
        <f t="shared" si="28"/>
        <v>1.4720630042965838E-4</v>
      </c>
      <c r="AC170" s="10">
        <f t="shared" si="29"/>
        <v>3.3239930165081298E-4</v>
      </c>
      <c r="AD170" s="10">
        <f t="shared" si="30"/>
        <v>1.029098454127241E-3</v>
      </c>
      <c r="AE170" s="10">
        <f t="shared" si="31"/>
        <v>5.0925994463278512E-3</v>
      </c>
      <c r="AF170" s="10">
        <f t="shared" si="32"/>
        <v>1.0806969755288753E-2</v>
      </c>
    </row>
    <row r="171" spans="1:32" x14ac:dyDescent="0.3">
      <c r="A171" t="s">
        <v>191</v>
      </c>
      <c r="B171" s="9">
        <v>0</v>
      </c>
      <c r="C171" s="9">
        <v>0</v>
      </c>
      <c r="D171" s="9">
        <v>0</v>
      </c>
      <c r="E171" s="9">
        <v>0</v>
      </c>
      <c r="F171" s="9">
        <v>37</v>
      </c>
      <c r="G171" s="9">
        <v>60</v>
      </c>
      <c r="H171" s="9">
        <v>114</v>
      </c>
      <c r="I171" s="9">
        <v>162</v>
      </c>
      <c r="J171" s="9">
        <v>292</v>
      </c>
      <c r="K171" s="9">
        <v>665</v>
      </c>
      <c r="L171" s="74">
        <f t="shared" si="22"/>
        <v>1.4105446377986509E-4</v>
      </c>
      <c r="M171" s="9">
        <f>VLOOKUP([1]CensusPivot!A171,[1]CensusPivot!A170:J639,2,FALSE)</f>
        <v>945674</v>
      </c>
      <c r="N171" s="9">
        <f>VLOOKUP([1]CensusPivot!B171,[1]CensusPivot!B170:K639,2,FALSE)</f>
        <v>671584</v>
      </c>
      <c r="O171" s="9">
        <f>VLOOKUP([1]CensusPivot!C171,[1]CensusPivot!C170:L639,2,FALSE)</f>
        <v>657622</v>
      </c>
      <c r="P171" s="9">
        <f>VLOOKUP([1]CensusPivot!D171,[1]CensusPivot!D170:M639,2,FALSE)</f>
        <v>579181</v>
      </c>
      <c r="Q171" s="9">
        <f>VLOOKUP([1]CensusPivot!E171,[1]CensusPivot!E170:N639,2,FALSE)</f>
        <v>650460</v>
      </c>
      <c r="R171" s="9">
        <f>VLOOKUP([1]CensusPivot!F171,[1]CensusPivot!F170:O639,2,FALSE)</f>
        <v>586517</v>
      </c>
      <c r="S171" s="9">
        <v>356160</v>
      </c>
      <c r="T171" s="9">
        <v>193538</v>
      </c>
      <c r="U171" s="9">
        <v>74510</v>
      </c>
      <c r="V171" s="9">
        <v>4714491</v>
      </c>
      <c r="W171" s="10">
        <f t="shared" si="23"/>
        <v>0</v>
      </c>
      <c r="X171" s="10">
        <f t="shared" si="24"/>
        <v>0</v>
      </c>
      <c r="Y171" s="10">
        <f t="shared" si="25"/>
        <v>0</v>
      </c>
      <c r="Z171" s="10">
        <f t="shared" si="26"/>
        <v>0</v>
      </c>
      <c r="AA171" s="10">
        <f t="shared" si="27"/>
        <v>5.688282138794084E-5</v>
      </c>
      <c r="AB171" s="10">
        <f t="shared" si="28"/>
        <v>1.0229882509799376E-4</v>
      </c>
      <c r="AC171" s="10">
        <f t="shared" si="29"/>
        <v>3.2008086253369273E-4</v>
      </c>
      <c r="AD171" s="10">
        <f t="shared" si="30"/>
        <v>8.3704492141078242E-4</v>
      </c>
      <c r="AE171" s="10">
        <f t="shared" si="31"/>
        <v>3.9189370554288012E-3</v>
      </c>
      <c r="AF171" s="10">
        <f t="shared" si="32"/>
        <v>8.9249765132197022E-3</v>
      </c>
    </row>
    <row r="172" spans="1:32" x14ac:dyDescent="0.3">
      <c r="A172" t="s">
        <v>192</v>
      </c>
      <c r="B172" s="9">
        <v>0</v>
      </c>
      <c r="C172" s="9">
        <v>0</v>
      </c>
      <c r="D172" s="9">
        <v>0</v>
      </c>
      <c r="E172" s="9">
        <v>0</v>
      </c>
      <c r="F172" s="9">
        <v>0</v>
      </c>
      <c r="G172" s="9">
        <v>26</v>
      </c>
      <c r="H172" s="9">
        <v>74</v>
      </c>
      <c r="I172" s="9">
        <v>178</v>
      </c>
      <c r="J172" s="9">
        <v>291</v>
      </c>
      <c r="K172" s="9">
        <v>569</v>
      </c>
      <c r="L172" s="74">
        <f t="shared" si="22"/>
        <v>1.2443231855023445E-4</v>
      </c>
      <c r="M172" s="9">
        <f>VLOOKUP([1]CensusPivot!A172,[1]CensusPivot!A171:J640,2,FALSE)</f>
        <v>917340</v>
      </c>
      <c r="N172" s="9">
        <f>VLOOKUP([1]CensusPivot!B172,[1]CensusPivot!B171:K640,2,FALSE)</f>
        <v>645807</v>
      </c>
      <c r="O172" s="9">
        <f>VLOOKUP([1]CensusPivot!C172,[1]CensusPivot!C171:L640,2,FALSE)</f>
        <v>645143</v>
      </c>
      <c r="P172" s="9">
        <f>VLOOKUP([1]CensusPivot!D172,[1]CensusPivot!D171:M640,2,FALSE)</f>
        <v>556143</v>
      </c>
      <c r="Q172" s="9">
        <f>VLOOKUP([1]CensusPivot!E172,[1]CensusPivot!E171:N640,2,FALSE)</f>
        <v>614968</v>
      </c>
      <c r="R172" s="9">
        <f>VLOOKUP([1]CensusPivot!F172,[1]CensusPivot!F171:O640,2,FALSE)</f>
        <v>577402</v>
      </c>
      <c r="S172" s="9">
        <v>354599</v>
      </c>
      <c r="T172" s="9">
        <v>186715</v>
      </c>
      <c r="U172" s="9">
        <v>72346</v>
      </c>
      <c r="V172" s="9">
        <v>4572767</v>
      </c>
      <c r="W172" s="10">
        <f t="shared" si="23"/>
        <v>0</v>
      </c>
      <c r="X172" s="10">
        <f t="shared" si="24"/>
        <v>0</v>
      </c>
      <c r="Y172" s="10">
        <f t="shared" si="25"/>
        <v>0</v>
      </c>
      <c r="Z172" s="10">
        <f t="shared" si="26"/>
        <v>0</v>
      </c>
      <c r="AA172" s="10">
        <f t="shared" si="27"/>
        <v>0</v>
      </c>
      <c r="AB172" s="10">
        <f t="shared" si="28"/>
        <v>4.5029286355087095E-5</v>
      </c>
      <c r="AC172" s="10">
        <f t="shared" si="29"/>
        <v>2.0868643171582547E-4</v>
      </c>
      <c r="AD172" s="10">
        <f t="shared" si="30"/>
        <v>9.5332458559837185E-4</v>
      </c>
      <c r="AE172" s="10">
        <f t="shared" si="31"/>
        <v>4.0223371022585904E-3</v>
      </c>
      <c r="AF172" s="10">
        <f t="shared" si="32"/>
        <v>7.8649821690210935E-3</v>
      </c>
    </row>
    <row r="173" spans="1:32" x14ac:dyDescent="0.3">
      <c r="A173" t="s">
        <v>193</v>
      </c>
      <c r="B173" s="9">
        <v>0</v>
      </c>
      <c r="C173" s="9">
        <v>0</v>
      </c>
      <c r="D173" s="9">
        <v>0</v>
      </c>
      <c r="E173" s="9">
        <v>0</v>
      </c>
      <c r="F173" s="9">
        <v>0</v>
      </c>
      <c r="G173" s="9">
        <v>31</v>
      </c>
      <c r="H173" s="9">
        <v>81</v>
      </c>
      <c r="I173" s="9">
        <v>175</v>
      </c>
      <c r="J173" s="9">
        <v>253</v>
      </c>
      <c r="K173" s="9">
        <v>540</v>
      </c>
      <c r="L173" s="74">
        <f t="shared" si="22"/>
        <v>1.089434942374944E-4</v>
      </c>
      <c r="M173" s="9">
        <f>VLOOKUP([1]CensusPivot!A173,[1]CensusPivot!A172:J641,2,FALSE)</f>
        <v>974629</v>
      </c>
      <c r="N173" s="9">
        <f>VLOOKUP([1]CensusPivot!B173,[1]CensusPivot!B172:K641,2,FALSE)</f>
        <v>677647</v>
      </c>
      <c r="O173" s="9">
        <f>VLOOKUP([1]CensusPivot!C173,[1]CensusPivot!C172:L641,2,FALSE)</f>
        <v>694440</v>
      </c>
      <c r="P173" s="9">
        <f>VLOOKUP([1]CensusPivot!D173,[1]CensusPivot!D172:M641,2,FALSE)</f>
        <v>599292</v>
      </c>
      <c r="Q173" s="9">
        <f>VLOOKUP([1]CensusPivot!E173,[1]CensusPivot!E172:N641,2,FALSE)</f>
        <v>649178</v>
      </c>
      <c r="R173" s="9">
        <f>VLOOKUP([1]CensusPivot!F173,[1]CensusPivot!F172:O641,2,FALSE)</f>
        <v>641556</v>
      </c>
      <c r="S173" s="9">
        <v>421504</v>
      </c>
      <c r="T173" s="9">
        <v>213070</v>
      </c>
      <c r="U173" s="9">
        <v>83536</v>
      </c>
      <c r="V173" s="9">
        <v>4956698</v>
      </c>
      <c r="W173" s="10">
        <f t="shared" si="23"/>
        <v>0</v>
      </c>
      <c r="X173" s="10">
        <f t="shared" si="24"/>
        <v>0</v>
      </c>
      <c r="Y173" s="10">
        <f t="shared" si="25"/>
        <v>0</v>
      </c>
      <c r="Z173" s="10">
        <f t="shared" si="26"/>
        <v>0</v>
      </c>
      <c r="AA173" s="10">
        <f t="shared" si="27"/>
        <v>0</v>
      </c>
      <c r="AB173" s="10">
        <f t="shared" si="28"/>
        <v>4.8320021946642228E-5</v>
      </c>
      <c r="AC173" s="10">
        <f t="shared" si="29"/>
        <v>1.9216899483753415E-4</v>
      </c>
      <c r="AD173" s="10">
        <f t="shared" si="30"/>
        <v>8.2132632468202935E-4</v>
      </c>
      <c r="AE173" s="10">
        <f t="shared" si="31"/>
        <v>3.0286343612334803E-3</v>
      </c>
      <c r="AF173" s="10">
        <f t="shared" si="32"/>
        <v>6.4642788737789697E-3</v>
      </c>
    </row>
    <row r="174" spans="1:32" x14ac:dyDescent="0.3">
      <c r="A174" t="s">
        <v>194</v>
      </c>
      <c r="B174" s="9">
        <v>0</v>
      </c>
      <c r="C174" s="9">
        <v>0</v>
      </c>
      <c r="D174" s="9">
        <v>0</v>
      </c>
      <c r="E174" s="9">
        <v>0</v>
      </c>
      <c r="F174" s="9">
        <v>0</v>
      </c>
      <c r="G174" s="9">
        <v>58</v>
      </c>
      <c r="H174" s="9">
        <v>121</v>
      </c>
      <c r="I174" s="9">
        <v>183</v>
      </c>
      <c r="J174" s="9">
        <v>266</v>
      </c>
      <c r="K174" s="9">
        <v>628</v>
      </c>
      <c r="L174" s="74">
        <f t="shared" si="22"/>
        <v>1.4130351139225809E-4</v>
      </c>
      <c r="M174" s="9">
        <f>VLOOKUP([1]CensusPivot!A174,[1]CensusPivot!A173:J642,2,FALSE)</f>
        <v>882013</v>
      </c>
      <c r="N174" s="9">
        <f>VLOOKUP([1]CensusPivot!B174,[1]CensusPivot!B173:K642,2,FALSE)</f>
        <v>618373</v>
      </c>
      <c r="O174" s="9">
        <f>VLOOKUP([1]CensusPivot!C174,[1]CensusPivot!C173:L642,2,FALSE)</f>
        <v>640936</v>
      </c>
      <c r="P174" s="9">
        <f>VLOOKUP([1]CensusPivot!D174,[1]CensusPivot!D173:M642,2,FALSE)</f>
        <v>543239</v>
      </c>
      <c r="Q174" s="9">
        <f>VLOOKUP([1]CensusPivot!E174,[1]CensusPivot!E173:N642,2,FALSE)</f>
        <v>569889</v>
      </c>
      <c r="R174" s="9">
        <f>VLOOKUP([1]CensusPivot!F174,[1]CensusPivot!F173:O642,2,FALSE)</f>
        <v>564752</v>
      </c>
      <c r="S174" s="9">
        <v>370525</v>
      </c>
      <c r="T174" s="9">
        <v>183095</v>
      </c>
      <c r="U174" s="9">
        <v>71512</v>
      </c>
      <c r="V174" s="9">
        <v>4444334</v>
      </c>
      <c r="W174" s="10">
        <f t="shared" si="23"/>
        <v>0</v>
      </c>
      <c r="X174" s="10">
        <f t="shared" si="24"/>
        <v>0</v>
      </c>
      <c r="Y174" s="10">
        <f t="shared" si="25"/>
        <v>0</v>
      </c>
      <c r="Z174" s="10">
        <f t="shared" si="26"/>
        <v>0</v>
      </c>
      <c r="AA174" s="10">
        <f t="shared" si="27"/>
        <v>0</v>
      </c>
      <c r="AB174" s="10">
        <f t="shared" si="28"/>
        <v>1.026999461710627E-4</v>
      </c>
      <c r="AC174" s="10">
        <f t="shared" si="29"/>
        <v>3.265636596720869E-4</v>
      </c>
      <c r="AD174" s="10">
        <f t="shared" si="30"/>
        <v>9.9948114366858742E-4</v>
      </c>
      <c r="AE174" s="10">
        <f t="shared" si="31"/>
        <v>3.7196554424432263E-3</v>
      </c>
      <c r="AF174" s="10">
        <f t="shared" si="32"/>
        <v>8.7817429242644587E-3</v>
      </c>
    </row>
    <row r="175" spans="1:32" x14ac:dyDescent="0.3">
      <c r="A175" t="s">
        <v>195</v>
      </c>
      <c r="B175" s="9">
        <v>0</v>
      </c>
      <c r="C175" s="9">
        <v>0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9">
        <v>11</v>
      </c>
      <c r="J175" s="9">
        <v>70</v>
      </c>
      <c r="K175" s="9">
        <v>81</v>
      </c>
      <c r="L175" s="74">
        <f t="shared" si="22"/>
        <v>6.1532384265941447E-5</v>
      </c>
      <c r="M175" s="9">
        <f>VLOOKUP([1]CensusPivot!A175,[1]CensusPivot!A174:J643,2,FALSE)</f>
        <v>225082</v>
      </c>
      <c r="N175" s="9">
        <f>VLOOKUP([1]CensusPivot!B175,[1]CensusPivot!B174:K643,2,FALSE)</f>
        <v>173479</v>
      </c>
      <c r="O175" s="9">
        <f>VLOOKUP([1]CensusPivot!C175,[1]CensusPivot!C174:L643,2,FALSE)</f>
        <v>147388</v>
      </c>
      <c r="P175" s="9">
        <f>VLOOKUP([1]CensusPivot!D175,[1]CensusPivot!D174:M643,2,FALSE)</f>
        <v>184909</v>
      </c>
      <c r="Q175" s="9">
        <f>VLOOKUP([1]CensusPivot!E175,[1]CensusPivot!E174:N643,2,FALSE)</f>
        <v>216656</v>
      </c>
      <c r="R175" s="9">
        <f>VLOOKUP([1]CensusPivot!F175,[1]CensusPivot!F174:O643,2,FALSE)</f>
        <v>171820</v>
      </c>
      <c r="S175" s="9">
        <v>101939</v>
      </c>
      <c r="T175" s="9">
        <v>68909</v>
      </c>
      <c r="U175" s="9">
        <v>26939</v>
      </c>
      <c r="V175" s="9">
        <v>1316380</v>
      </c>
      <c r="W175" s="10">
        <f t="shared" si="23"/>
        <v>0</v>
      </c>
      <c r="X175" s="10">
        <f t="shared" si="24"/>
        <v>0</v>
      </c>
      <c r="Y175" s="10">
        <f t="shared" si="25"/>
        <v>0</v>
      </c>
      <c r="Z175" s="10">
        <f t="shared" si="26"/>
        <v>0</v>
      </c>
      <c r="AA175" s="10">
        <f t="shared" si="27"/>
        <v>0</v>
      </c>
      <c r="AB175" s="10">
        <f t="shared" si="28"/>
        <v>0</v>
      </c>
      <c r="AC175" s="10">
        <f t="shared" si="29"/>
        <v>0</v>
      </c>
      <c r="AD175" s="10">
        <f t="shared" si="30"/>
        <v>1.5963081745490429E-4</v>
      </c>
      <c r="AE175" s="10">
        <f t="shared" si="31"/>
        <v>2.5984631946248931E-3</v>
      </c>
      <c r="AF175" s="10">
        <f t="shared" si="32"/>
        <v>3.0067931252088049E-3</v>
      </c>
    </row>
    <row r="176" spans="1:32" x14ac:dyDescent="0.3">
      <c r="A176" t="s">
        <v>196</v>
      </c>
      <c r="B176" s="9">
        <v>0</v>
      </c>
      <c r="C176" s="9">
        <v>0</v>
      </c>
      <c r="D176" s="9">
        <v>0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100</v>
      </c>
      <c r="K176" s="9">
        <v>100</v>
      </c>
      <c r="L176" s="74">
        <f t="shared" si="22"/>
        <v>7.5320205021598064E-5</v>
      </c>
      <c r="M176" s="9">
        <f>VLOOKUP([1]CensusPivot!A176,[1]CensusPivot!A175:J644,2,FALSE)</f>
        <v>226246</v>
      </c>
      <c r="N176" s="9">
        <f>VLOOKUP([1]CensusPivot!B176,[1]CensusPivot!B175:K644,2,FALSE)</f>
        <v>171737</v>
      </c>
      <c r="O176" s="9">
        <f>VLOOKUP([1]CensusPivot!C176,[1]CensusPivot!C175:L644,2,FALSE)</f>
        <v>144233</v>
      </c>
      <c r="P176" s="9">
        <f>VLOOKUP([1]CensusPivot!D176,[1]CensusPivot!D175:M644,2,FALSE)</f>
        <v>182628</v>
      </c>
      <c r="Q176" s="9">
        <f>VLOOKUP([1]CensusPivot!E176,[1]CensusPivot!E175:N644,2,FALSE)</f>
        <v>218991</v>
      </c>
      <c r="R176" s="9">
        <f>VLOOKUP([1]CensusPivot!F176,[1]CensusPivot!F175:O644,2,FALSE)</f>
        <v>180792</v>
      </c>
      <c r="S176" s="9">
        <v>106281</v>
      </c>
      <c r="T176" s="9">
        <v>69815</v>
      </c>
      <c r="U176" s="9">
        <v>27321</v>
      </c>
      <c r="V176" s="9">
        <v>1327665</v>
      </c>
      <c r="W176" s="10">
        <f t="shared" si="23"/>
        <v>0</v>
      </c>
      <c r="X176" s="10">
        <f t="shared" si="24"/>
        <v>0</v>
      </c>
      <c r="Y176" s="10">
        <f t="shared" si="25"/>
        <v>0</v>
      </c>
      <c r="Z176" s="10">
        <f t="shared" si="26"/>
        <v>0</v>
      </c>
      <c r="AA176" s="10">
        <f t="shared" si="27"/>
        <v>0</v>
      </c>
      <c r="AB176" s="10">
        <f t="shared" si="28"/>
        <v>0</v>
      </c>
      <c r="AC176" s="10">
        <f t="shared" si="29"/>
        <v>0</v>
      </c>
      <c r="AD176" s="10">
        <f t="shared" si="30"/>
        <v>0</v>
      </c>
      <c r="AE176" s="10">
        <f t="shared" si="31"/>
        <v>3.6601881336700707E-3</v>
      </c>
      <c r="AF176" s="10">
        <f t="shared" si="32"/>
        <v>3.6601881336700707E-3</v>
      </c>
    </row>
    <row r="177" spans="1:32" x14ac:dyDescent="0.3">
      <c r="A177" t="s">
        <v>197</v>
      </c>
      <c r="B177" s="9">
        <v>0</v>
      </c>
      <c r="C177" s="9">
        <v>0</v>
      </c>
      <c r="D177" s="9">
        <v>0</v>
      </c>
      <c r="E177" s="9">
        <v>0</v>
      </c>
      <c r="F177" s="9">
        <v>0</v>
      </c>
      <c r="G177" s="9">
        <v>0</v>
      </c>
      <c r="H177" s="9">
        <v>0</v>
      </c>
      <c r="I177" s="9">
        <v>31</v>
      </c>
      <c r="J177" s="9">
        <v>117</v>
      </c>
      <c r="K177" s="9">
        <v>148</v>
      </c>
      <c r="L177" s="74">
        <f t="shared" si="22"/>
        <v>1.0438847748700258E-4</v>
      </c>
      <c r="M177" s="9">
        <f>VLOOKUP([1]CensusPivot!A177,[1]CensusPivot!A176:J645,2,FALSE)</f>
        <v>242043</v>
      </c>
      <c r="N177" s="9">
        <f>VLOOKUP([1]CensusPivot!B177,[1]CensusPivot!B176:K645,2,FALSE)</f>
        <v>181163</v>
      </c>
      <c r="O177" s="9">
        <f>VLOOKUP([1]CensusPivot!C177,[1]CensusPivot!C176:L645,2,FALSE)</f>
        <v>155800</v>
      </c>
      <c r="P177" s="9">
        <f>VLOOKUP([1]CensusPivot!D177,[1]CensusPivot!D176:M645,2,FALSE)</f>
        <v>188513</v>
      </c>
      <c r="Q177" s="9">
        <f>VLOOKUP([1]CensusPivot!E177,[1]CensusPivot!E176:N645,2,FALSE)</f>
        <v>232144</v>
      </c>
      <c r="R177" s="9">
        <f>VLOOKUP([1]CensusPivot!F177,[1]CensusPivot!F176:O645,2,FALSE)</f>
        <v>198770</v>
      </c>
      <c r="S177" s="9">
        <v>117379</v>
      </c>
      <c r="T177" s="9">
        <v>73424</v>
      </c>
      <c r="U177" s="9">
        <v>29011</v>
      </c>
      <c r="V177" s="9">
        <v>1417781</v>
      </c>
      <c r="W177" s="10">
        <f t="shared" si="23"/>
        <v>0</v>
      </c>
      <c r="X177" s="10">
        <f t="shared" si="24"/>
        <v>0</v>
      </c>
      <c r="Y177" s="10">
        <f t="shared" si="25"/>
        <v>0</v>
      </c>
      <c r="Z177" s="10">
        <f t="shared" si="26"/>
        <v>0</v>
      </c>
      <c r="AA177" s="10">
        <f t="shared" si="27"/>
        <v>0</v>
      </c>
      <c r="AB177" s="10">
        <f t="shared" si="28"/>
        <v>0</v>
      </c>
      <c r="AC177" s="10">
        <f t="shared" si="29"/>
        <v>0</v>
      </c>
      <c r="AD177" s="10">
        <f t="shared" si="30"/>
        <v>4.2220527348006101E-4</v>
      </c>
      <c r="AE177" s="10">
        <f t="shared" si="31"/>
        <v>4.032953017820827E-3</v>
      </c>
      <c r="AF177" s="10">
        <f t="shared" si="32"/>
        <v>5.101513219123781E-3</v>
      </c>
    </row>
    <row r="178" spans="1:32" x14ac:dyDescent="0.3">
      <c r="A178" t="s">
        <v>198</v>
      </c>
      <c r="B178" s="9">
        <v>0</v>
      </c>
      <c r="C178" s="9">
        <v>0</v>
      </c>
      <c r="D178" s="9">
        <v>0</v>
      </c>
      <c r="E178" s="9">
        <v>0</v>
      </c>
      <c r="F178" s="9">
        <v>0</v>
      </c>
      <c r="G178" s="9">
        <v>0</v>
      </c>
      <c r="H178" s="9">
        <v>0</v>
      </c>
      <c r="I178" s="9">
        <v>13</v>
      </c>
      <c r="J178" s="9">
        <v>38</v>
      </c>
      <c r="K178" s="9">
        <v>51</v>
      </c>
      <c r="L178" s="74">
        <f t="shared" si="22"/>
        <v>3.8882264503084662E-5</v>
      </c>
      <c r="M178" s="9">
        <f>VLOOKUP([1]CensusPivot!A178,[1]CensusPivot!A177:J646,2,FALSE)</f>
        <v>219751</v>
      </c>
      <c r="N178" s="9">
        <f>VLOOKUP([1]CensusPivot!B178,[1]CensusPivot!B177:K646,2,FALSE)</f>
        <v>166608</v>
      </c>
      <c r="O178" s="9">
        <f>VLOOKUP([1]CensusPivot!C178,[1]CensusPivot!C177:L646,2,FALSE)</f>
        <v>143638</v>
      </c>
      <c r="P178" s="9">
        <f>VLOOKUP([1]CensusPivot!D178,[1]CensusPivot!D177:M646,2,FALSE)</f>
        <v>169246</v>
      </c>
      <c r="Q178" s="9">
        <f>VLOOKUP([1]CensusPivot!E178,[1]CensusPivot!E177:N646,2,FALSE)</f>
        <v>213957</v>
      </c>
      <c r="R178" s="9">
        <f>VLOOKUP([1]CensusPivot!F178,[1]CensusPivot!F177:O646,2,FALSE)</f>
        <v>189178</v>
      </c>
      <c r="S178" s="9">
        <v>112263</v>
      </c>
      <c r="T178" s="9">
        <v>69189</v>
      </c>
      <c r="U178" s="9">
        <v>28274</v>
      </c>
      <c r="V178" s="9">
        <v>1311652</v>
      </c>
      <c r="W178" s="10">
        <f t="shared" si="23"/>
        <v>0</v>
      </c>
      <c r="X178" s="10">
        <f t="shared" si="24"/>
        <v>0</v>
      </c>
      <c r="Y178" s="10">
        <f t="shared" si="25"/>
        <v>0</v>
      </c>
      <c r="Z178" s="10">
        <f t="shared" si="26"/>
        <v>0</v>
      </c>
      <c r="AA178" s="10">
        <f t="shared" si="27"/>
        <v>0</v>
      </c>
      <c r="AB178" s="10">
        <f t="shared" si="28"/>
        <v>0</v>
      </c>
      <c r="AC178" s="10">
        <f t="shared" si="29"/>
        <v>0</v>
      </c>
      <c r="AD178" s="10">
        <f t="shared" si="30"/>
        <v>1.8789113876483256E-4</v>
      </c>
      <c r="AE178" s="10">
        <f t="shared" si="31"/>
        <v>1.3439909457452076E-3</v>
      </c>
      <c r="AF178" s="10">
        <f t="shared" si="32"/>
        <v>1.8037773219211997E-3</v>
      </c>
    </row>
    <row r="179" spans="1:32" x14ac:dyDescent="0.3">
      <c r="A179" t="s">
        <v>199</v>
      </c>
      <c r="B179" s="9">
        <v>0</v>
      </c>
      <c r="C179" s="9">
        <v>0</v>
      </c>
      <c r="D179" s="9">
        <v>0</v>
      </c>
      <c r="E179" s="9">
        <v>0</v>
      </c>
      <c r="F179" s="9">
        <v>0</v>
      </c>
      <c r="G179" s="9">
        <v>0</v>
      </c>
      <c r="H179" s="9">
        <v>0</v>
      </c>
      <c r="I179" s="9">
        <v>23</v>
      </c>
      <c r="J179" s="9">
        <v>82</v>
      </c>
      <c r="K179" s="9">
        <v>105</v>
      </c>
      <c r="L179" s="74">
        <f t="shared" si="22"/>
        <v>7.904721753794266E-5</v>
      </c>
      <c r="M179" s="9">
        <f>VLOOKUP([1]CensusPivot!A179,[1]CensusPivot!A178:J647,2,FALSE)</f>
        <v>218593</v>
      </c>
      <c r="N179" s="9">
        <f>VLOOKUP([1]CensusPivot!B179,[1]CensusPivot!B178:K647,2,FALSE)</f>
        <v>166279</v>
      </c>
      <c r="O179" s="9">
        <f>VLOOKUP([1]CensusPivot!C179,[1]CensusPivot!C178:L647,2,FALSE)</f>
        <v>146564</v>
      </c>
      <c r="P179" s="9">
        <f>VLOOKUP([1]CensusPivot!D179,[1]CensusPivot!D178:M647,2,FALSE)</f>
        <v>166513</v>
      </c>
      <c r="Q179" s="9">
        <f>VLOOKUP([1]CensusPivot!E179,[1]CensusPivot!E178:N647,2,FALSE)</f>
        <v>214112</v>
      </c>
      <c r="R179" s="9">
        <f>VLOOKUP([1]CensusPivot!F179,[1]CensusPivot!F178:O647,2,FALSE)</f>
        <v>197093</v>
      </c>
      <c r="S179" s="9">
        <v>120086</v>
      </c>
      <c r="T179" s="9">
        <v>70660</v>
      </c>
      <c r="U179" s="9">
        <v>29654</v>
      </c>
      <c r="V179" s="9">
        <v>1328320</v>
      </c>
      <c r="W179" s="10">
        <f t="shared" si="23"/>
        <v>0</v>
      </c>
      <c r="X179" s="10">
        <f t="shared" si="24"/>
        <v>0</v>
      </c>
      <c r="Y179" s="10">
        <f t="shared" si="25"/>
        <v>0</v>
      </c>
      <c r="Z179" s="10">
        <f t="shared" si="26"/>
        <v>0</v>
      </c>
      <c r="AA179" s="10">
        <f t="shared" si="27"/>
        <v>0</v>
      </c>
      <c r="AB179" s="10">
        <f t="shared" si="28"/>
        <v>0</v>
      </c>
      <c r="AC179" s="10">
        <f t="shared" si="29"/>
        <v>0</v>
      </c>
      <c r="AD179" s="10">
        <f t="shared" si="30"/>
        <v>3.2550240588734785E-4</v>
      </c>
      <c r="AE179" s="10">
        <f t="shared" si="31"/>
        <v>2.7652256019424022E-3</v>
      </c>
      <c r="AF179" s="10">
        <f t="shared" si="32"/>
        <v>3.540837661023808E-3</v>
      </c>
    </row>
    <row r="180" spans="1:32" x14ac:dyDescent="0.3">
      <c r="A180" t="s">
        <v>200</v>
      </c>
      <c r="B180" s="9">
        <v>0</v>
      </c>
      <c r="C180" s="9">
        <v>0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61</v>
      </c>
      <c r="K180" s="9">
        <v>61</v>
      </c>
      <c r="L180" s="74">
        <f t="shared" si="22"/>
        <v>4.5317680655962284E-5</v>
      </c>
      <c r="M180" s="9">
        <f>VLOOKUP([1]CensusPivot!A180,[1]CensusPivot!A179:J648,2,FALSE)</f>
        <v>218652</v>
      </c>
      <c r="N180" s="9">
        <f>VLOOKUP([1]CensusPivot!B180,[1]CensusPivot!B179:K648,2,FALSE)</f>
        <v>166034</v>
      </c>
      <c r="O180" s="9">
        <f>VLOOKUP([1]CensusPivot!C180,[1]CensusPivot!C179:L648,2,FALSE)</f>
        <v>150840</v>
      </c>
      <c r="P180" s="9">
        <f>VLOOKUP([1]CensusPivot!D180,[1]CensusPivot!D179:M648,2,FALSE)</f>
        <v>164227</v>
      </c>
      <c r="Q180" s="9">
        <f>VLOOKUP([1]CensusPivot!E180,[1]CensusPivot!E179:N648,2,FALSE)</f>
        <v>212276</v>
      </c>
      <c r="R180" s="9">
        <f>VLOOKUP([1]CensusPivot!F180,[1]CensusPivot!F179:O648,2,FALSE)</f>
        <v>203725</v>
      </c>
      <c r="S180" s="9">
        <v>128155</v>
      </c>
      <c r="T180" s="9">
        <v>72091</v>
      </c>
      <c r="U180" s="9">
        <v>30316</v>
      </c>
      <c r="V180" s="9">
        <v>1346053</v>
      </c>
      <c r="W180" s="10">
        <f t="shared" si="23"/>
        <v>0</v>
      </c>
      <c r="X180" s="10">
        <f t="shared" si="24"/>
        <v>0</v>
      </c>
      <c r="Y180" s="10">
        <f t="shared" si="25"/>
        <v>0</v>
      </c>
      <c r="Z180" s="10">
        <f t="shared" si="26"/>
        <v>0</v>
      </c>
      <c r="AA180" s="10">
        <f t="shared" si="27"/>
        <v>0</v>
      </c>
      <c r="AB180" s="10">
        <f t="shared" si="28"/>
        <v>0</v>
      </c>
      <c r="AC180" s="10">
        <f t="shared" si="29"/>
        <v>0</v>
      </c>
      <c r="AD180" s="10">
        <f t="shared" si="30"/>
        <v>0</v>
      </c>
      <c r="AE180" s="10">
        <f t="shared" si="31"/>
        <v>2.0121388045916348E-3</v>
      </c>
      <c r="AF180" s="10">
        <f t="shared" si="32"/>
        <v>2.0121388045916348E-3</v>
      </c>
    </row>
    <row r="181" spans="1:32" x14ac:dyDescent="0.3">
      <c r="A181" t="s">
        <v>201</v>
      </c>
      <c r="B181" s="9">
        <v>0</v>
      </c>
      <c r="C181" s="9">
        <v>0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37</v>
      </c>
      <c r="J181" s="9">
        <v>133</v>
      </c>
      <c r="K181" s="9">
        <v>170</v>
      </c>
      <c r="L181" s="74">
        <f t="shared" si="22"/>
        <v>1.2748530731833155E-4</v>
      </c>
      <c r="M181" s="9">
        <f>VLOOKUP([1]CensusPivot!A181,[1]CensusPivot!A180:J649,2,FALSE)</f>
        <v>216902</v>
      </c>
      <c r="N181" s="9">
        <f>VLOOKUP([1]CensusPivot!B181,[1]CensusPivot!B180:K649,2,FALSE)</f>
        <v>164313</v>
      </c>
      <c r="O181" s="9">
        <f>VLOOKUP([1]CensusPivot!C181,[1]CensusPivot!C180:L649,2,FALSE)</f>
        <v>151581</v>
      </c>
      <c r="P181" s="9">
        <f>VLOOKUP([1]CensusPivot!D181,[1]CensusPivot!D180:M649,2,FALSE)</f>
        <v>158881</v>
      </c>
      <c r="Q181" s="9">
        <f>VLOOKUP([1]CensusPivot!E181,[1]CensusPivot!E180:N649,2,FALSE)</f>
        <v>204442</v>
      </c>
      <c r="R181" s="9">
        <f>VLOOKUP([1]CensusPivot!F181,[1]CensusPivot!F180:O649,2,FALSE)</f>
        <v>202883</v>
      </c>
      <c r="S181" s="9">
        <v>132451</v>
      </c>
      <c r="T181" s="9">
        <v>71816</v>
      </c>
      <c r="U181" s="9">
        <v>30595</v>
      </c>
      <c r="V181" s="9">
        <v>1333487</v>
      </c>
      <c r="W181" s="10">
        <f t="shared" si="23"/>
        <v>0</v>
      </c>
      <c r="X181" s="10">
        <f t="shared" si="24"/>
        <v>0</v>
      </c>
      <c r="Y181" s="10">
        <f t="shared" si="25"/>
        <v>0</v>
      </c>
      <c r="Z181" s="10">
        <f t="shared" si="26"/>
        <v>0</v>
      </c>
      <c r="AA181" s="10">
        <f t="shared" si="27"/>
        <v>0</v>
      </c>
      <c r="AB181" s="10">
        <f t="shared" si="28"/>
        <v>0</v>
      </c>
      <c r="AC181" s="10">
        <f t="shared" si="29"/>
        <v>0</v>
      </c>
      <c r="AD181" s="10">
        <f t="shared" si="30"/>
        <v>5.1520552523114625E-4</v>
      </c>
      <c r="AE181" s="10">
        <f t="shared" si="31"/>
        <v>4.3471155417551888E-3</v>
      </c>
      <c r="AF181" s="10">
        <f t="shared" si="32"/>
        <v>5.5564634744239257E-3</v>
      </c>
    </row>
    <row r="182" spans="1:32" x14ac:dyDescent="0.3">
      <c r="A182" t="s">
        <v>202</v>
      </c>
      <c r="B182" s="9">
        <v>0</v>
      </c>
      <c r="C182" s="9">
        <v>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10</v>
      </c>
      <c r="J182" s="9">
        <v>70</v>
      </c>
      <c r="K182" s="9">
        <v>80</v>
      </c>
      <c r="L182" s="74">
        <f t="shared" si="22"/>
        <v>5.8853778522932008E-5</v>
      </c>
      <c r="M182" s="9">
        <f>VLOOKUP([1]CensusPivot!A182,[1]CensusPivot!A181:J650,2,FALSE)</f>
        <v>218996</v>
      </c>
      <c r="N182" s="9">
        <f>VLOOKUP([1]CensusPivot!B182,[1]CensusPivot!B181:K650,2,FALSE)</f>
        <v>166783</v>
      </c>
      <c r="O182" s="9">
        <f>VLOOKUP([1]CensusPivot!C182,[1]CensusPivot!C181:L650,2,FALSE)</f>
        <v>157304</v>
      </c>
      <c r="P182" s="9">
        <f>VLOOKUP([1]CensusPivot!D182,[1]CensusPivot!D181:M650,2,FALSE)</f>
        <v>159473</v>
      </c>
      <c r="Q182" s="9">
        <f>VLOOKUP([1]CensusPivot!E182,[1]CensusPivot!E181:N650,2,FALSE)</f>
        <v>203667</v>
      </c>
      <c r="R182" s="9">
        <f>VLOOKUP([1]CensusPivot!F182,[1]CensusPivot!F181:O650,2,FALSE)</f>
        <v>208576</v>
      </c>
      <c r="S182" s="9">
        <v>140638</v>
      </c>
      <c r="T182" s="9">
        <v>71882</v>
      </c>
      <c r="U182" s="9">
        <v>31387</v>
      </c>
      <c r="V182" s="9">
        <v>1359301</v>
      </c>
      <c r="W182" s="10">
        <f t="shared" si="23"/>
        <v>0</v>
      </c>
      <c r="X182" s="10">
        <f t="shared" si="24"/>
        <v>0</v>
      </c>
      <c r="Y182" s="10">
        <f t="shared" si="25"/>
        <v>0</v>
      </c>
      <c r="Z182" s="10">
        <f t="shared" si="26"/>
        <v>0</v>
      </c>
      <c r="AA182" s="10">
        <f t="shared" si="27"/>
        <v>0</v>
      </c>
      <c r="AB182" s="10">
        <f t="shared" si="28"/>
        <v>0</v>
      </c>
      <c r="AC182" s="10">
        <f t="shared" si="29"/>
        <v>0</v>
      </c>
      <c r="AD182" s="10">
        <f t="shared" si="30"/>
        <v>1.3911688600762361E-4</v>
      </c>
      <c r="AE182" s="10">
        <f t="shared" si="31"/>
        <v>2.2302227036671233E-3</v>
      </c>
      <c r="AF182" s="10">
        <f t="shared" si="32"/>
        <v>2.5488259470481411E-3</v>
      </c>
    </row>
    <row r="183" spans="1:32" x14ac:dyDescent="0.3">
      <c r="A183" t="s">
        <v>203</v>
      </c>
      <c r="B183" s="9">
        <v>0</v>
      </c>
      <c r="C183" s="9">
        <v>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12</v>
      </c>
      <c r="J183" s="9">
        <v>118</v>
      </c>
      <c r="K183" s="9">
        <v>130</v>
      </c>
      <c r="L183" s="74">
        <f t="shared" si="22"/>
        <v>9.517576034450697E-5</v>
      </c>
      <c r="M183" s="9">
        <f>VLOOKUP([1]CensusPivot!A183,[1]CensusPivot!A182:J651,2,FALSE)</f>
        <v>218626</v>
      </c>
      <c r="N183" s="9">
        <f>VLOOKUP([1]CensusPivot!B183,[1]CensusPivot!B182:K651,2,FALSE)</f>
        <v>166189</v>
      </c>
      <c r="O183" s="9">
        <f>VLOOKUP([1]CensusPivot!C183,[1]CensusPivot!C182:L651,2,FALSE)</f>
        <v>158937</v>
      </c>
      <c r="P183" s="9">
        <f>VLOOKUP([1]CensusPivot!D183,[1]CensusPivot!D182:M651,2,FALSE)</f>
        <v>158271</v>
      </c>
      <c r="Q183" s="9">
        <f>VLOOKUP([1]CensusPivot!E183,[1]CensusPivot!E182:N651,2,FALSE)</f>
        <v>198553</v>
      </c>
      <c r="R183" s="9">
        <f>VLOOKUP([1]CensusPivot!F183,[1]CensusPivot!F182:O651,2,FALSE)</f>
        <v>210140</v>
      </c>
      <c r="S183" s="9">
        <v>148510</v>
      </c>
      <c r="T183" s="9">
        <v>74485</v>
      </c>
      <c r="U183" s="9">
        <v>32183</v>
      </c>
      <c r="V183" s="9">
        <v>1365894</v>
      </c>
      <c r="W183" s="10">
        <f t="shared" si="23"/>
        <v>0</v>
      </c>
      <c r="X183" s="10">
        <f t="shared" si="24"/>
        <v>0</v>
      </c>
      <c r="Y183" s="10">
        <f t="shared" si="25"/>
        <v>0</v>
      </c>
      <c r="Z183" s="10">
        <f t="shared" si="26"/>
        <v>0</v>
      </c>
      <c r="AA183" s="10">
        <f t="shared" si="27"/>
        <v>0</v>
      </c>
      <c r="AB183" s="10">
        <f t="shared" si="28"/>
        <v>0</v>
      </c>
      <c r="AC183" s="10">
        <f t="shared" si="29"/>
        <v>0</v>
      </c>
      <c r="AD183" s="10">
        <f t="shared" si="30"/>
        <v>1.6110626300597437E-4</v>
      </c>
      <c r="AE183" s="10">
        <f t="shared" si="31"/>
        <v>3.6665320200105645E-3</v>
      </c>
      <c r="AF183" s="10">
        <f t="shared" si="32"/>
        <v>4.0393996830624867E-3</v>
      </c>
    </row>
    <row r="184" spans="1:32" x14ac:dyDescent="0.3">
      <c r="A184" t="s">
        <v>204</v>
      </c>
      <c r="B184" s="9">
        <v>0</v>
      </c>
      <c r="C184" s="9">
        <v>0</v>
      </c>
      <c r="D184" s="9">
        <v>0</v>
      </c>
      <c r="E184" s="9">
        <v>0</v>
      </c>
      <c r="F184" s="9">
        <v>22</v>
      </c>
      <c r="G184" s="9">
        <v>10</v>
      </c>
      <c r="H184" s="9">
        <v>10</v>
      </c>
      <c r="I184" s="9">
        <v>284</v>
      </c>
      <c r="J184" s="9">
        <v>398</v>
      </c>
      <c r="K184" s="9">
        <v>724</v>
      </c>
      <c r="L184" s="74">
        <f t="shared" si="22"/>
        <v>1.2842758865849578E-4</v>
      </c>
      <c r="M184" s="9">
        <f>VLOOKUP([1]CensusPivot!A184,[1]CensusPivot!A183:J652,2,FALSE)</f>
        <v>1120998</v>
      </c>
      <c r="N184" s="9">
        <f>VLOOKUP([1]CensusPivot!B184,[1]CensusPivot!B183:K652,2,FALSE)</f>
        <v>777086</v>
      </c>
      <c r="O184" s="9">
        <f>VLOOKUP([1]CensusPivot!C184,[1]CensusPivot!C183:L652,2,FALSE)</f>
        <v>737196</v>
      </c>
      <c r="P184" s="9">
        <f>VLOOKUP([1]CensusPivot!D184,[1]CensusPivot!D183:M652,2,FALSE)</f>
        <v>845035</v>
      </c>
      <c r="Q184" s="9">
        <f>VLOOKUP([1]CensusPivot!E184,[1]CensusPivot!E183:N652,2,FALSE)</f>
        <v>866536</v>
      </c>
      <c r="R184" s="9">
        <f>VLOOKUP([1]CensusPivot!F184,[1]CensusPivot!F183:O652,2,FALSE)</f>
        <v>626578</v>
      </c>
      <c r="S184" s="9">
        <v>353989</v>
      </c>
      <c r="T184" s="9">
        <v>224763</v>
      </c>
      <c r="U184" s="9">
        <v>84360</v>
      </c>
      <c r="V184" s="9">
        <v>5637418</v>
      </c>
      <c r="W184" s="10">
        <f t="shared" si="23"/>
        <v>0</v>
      </c>
      <c r="X184" s="10">
        <f t="shared" si="24"/>
        <v>0</v>
      </c>
      <c r="Y184" s="10">
        <f t="shared" si="25"/>
        <v>0</v>
      </c>
      <c r="Z184" s="10">
        <f t="shared" si="26"/>
        <v>0</v>
      </c>
      <c r="AA184" s="10">
        <f t="shared" si="27"/>
        <v>2.5388443180664162E-5</v>
      </c>
      <c r="AB184" s="10">
        <f t="shared" si="28"/>
        <v>1.5959704936975124E-5</v>
      </c>
      <c r="AC184" s="10">
        <f t="shared" si="29"/>
        <v>2.8249465378867706E-5</v>
      </c>
      <c r="AD184" s="10">
        <f t="shared" si="30"/>
        <v>1.2635531648892389E-3</v>
      </c>
      <c r="AE184" s="10">
        <f t="shared" si="31"/>
        <v>4.7178757705073496E-3</v>
      </c>
      <c r="AF184" s="10">
        <f t="shared" si="32"/>
        <v>8.5822664770033186E-3</v>
      </c>
    </row>
    <row r="185" spans="1:32" x14ac:dyDescent="0.3">
      <c r="A185" t="s">
        <v>205</v>
      </c>
      <c r="B185" s="9">
        <v>0</v>
      </c>
      <c r="C185" s="9">
        <v>0</v>
      </c>
      <c r="D185" s="9">
        <v>0</v>
      </c>
      <c r="E185" s="9">
        <v>0</v>
      </c>
      <c r="F185" s="9">
        <v>0</v>
      </c>
      <c r="G185" s="9">
        <v>13</v>
      </c>
      <c r="H185" s="9">
        <v>62</v>
      </c>
      <c r="I185" s="9">
        <v>252</v>
      </c>
      <c r="J185" s="9">
        <v>412</v>
      </c>
      <c r="K185" s="9">
        <v>739</v>
      </c>
      <c r="L185" s="74">
        <f t="shared" si="22"/>
        <v>1.2898946615117426E-4</v>
      </c>
      <c r="M185" s="9">
        <f>VLOOKUP([1]CensusPivot!A185,[1]CensusPivot!A184:J653,2,FALSE)</f>
        <v>1121335</v>
      </c>
      <c r="N185" s="9">
        <f>VLOOKUP([1]CensusPivot!B185,[1]CensusPivot!B184:K653,2,FALSE)</f>
        <v>798622</v>
      </c>
      <c r="O185" s="9">
        <f>VLOOKUP([1]CensusPivot!C185,[1]CensusPivot!C184:L653,2,FALSE)</f>
        <v>745941</v>
      </c>
      <c r="P185" s="9">
        <f>VLOOKUP([1]CensusPivot!D185,[1]CensusPivot!D184:M653,2,FALSE)</f>
        <v>836774</v>
      </c>
      <c r="Q185" s="9">
        <f>VLOOKUP([1]CensusPivot!E185,[1]CensusPivot!E184:N653,2,FALSE)</f>
        <v>886047</v>
      </c>
      <c r="R185" s="9">
        <f>VLOOKUP([1]CensusPivot!F185,[1]CensusPivot!F184:O653,2,FALSE)</f>
        <v>659568</v>
      </c>
      <c r="S185" s="9">
        <v>365058</v>
      </c>
      <c r="T185" s="9">
        <v>225909</v>
      </c>
      <c r="U185" s="9">
        <v>89746</v>
      </c>
      <c r="V185" s="9">
        <v>5729150</v>
      </c>
      <c r="W185" s="10">
        <f t="shared" si="23"/>
        <v>0</v>
      </c>
      <c r="X185" s="10">
        <f t="shared" si="24"/>
        <v>0</v>
      </c>
      <c r="Y185" s="10">
        <f t="shared" si="25"/>
        <v>0</v>
      </c>
      <c r="Z185" s="10">
        <f t="shared" si="26"/>
        <v>0</v>
      </c>
      <c r="AA185" s="10">
        <f t="shared" si="27"/>
        <v>0</v>
      </c>
      <c r="AB185" s="10">
        <f t="shared" si="28"/>
        <v>1.9709870703248187E-5</v>
      </c>
      <c r="AC185" s="10">
        <f t="shared" si="29"/>
        <v>1.6983602605613355E-4</v>
      </c>
      <c r="AD185" s="10">
        <f t="shared" si="30"/>
        <v>1.1154934066371857E-3</v>
      </c>
      <c r="AE185" s="10">
        <f t="shared" si="31"/>
        <v>4.5907338488623446E-3</v>
      </c>
      <c r="AF185" s="10">
        <f t="shared" si="32"/>
        <v>8.2343502774496913E-3</v>
      </c>
    </row>
    <row r="186" spans="1:32" x14ac:dyDescent="0.3">
      <c r="A186" t="s">
        <v>206</v>
      </c>
      <c r="B186" s="9">
        <v>0</v>
      </c>
      <c r="C186" s="9">
        <v>0</v>
      </c>
      <c r="D186" s="9">
        <v>0</v>
      </c>
      <c r="E186" s="9">
        <v>0</v>
      </c>
      <c r="F186" s="9">
        <v>0</v>
      </c>
      <c r="G186" s="9">
        <v>30</v>
      </c>
      <c r="H186" s="9">
        <v>111</v>
      </c>
      <c r="I186" s="9">
        <v>279</v>
      </c>
      <c r="J186" s="9">
        <v>457</v>
      </c>
      <c r="K186" s="9">
        <v>877</v>
      </c>
      <c r="L186" s="74">
        <f t="shared" si="22"/>
        <v>1.5250269618506768E-4</v>
      </c>
      <c r="M186" s="9">
        <f>VLOOKUP([1]CensusPivot!A186,[1]CensusPivot!A185:J654,2,FALSE)</f>
        <v>1112404</v>
      </c>
      <c r="N186" s="9">
        <f>VLOOKUP([1]CensusPivot!B186,[1]CensusPivot!B185:K654,2,FALSE)</f>
        <v>801519</v>
      </c>
      <c r="O186" s="9">
        <f>VLOOKUP([1]CensusPivot!C186,[1]CensusPivot!C185:L654,2,FALSE)</f>
        <v>751945</v>
      </c>
      <c r="P186" s="9">
        <f>VLOOKUP([1]CensusPivot!D186,[1]CensusPivot!D185:M654,2,FALSE)</f>
        <v>817329</v>
      </c>
      <c r="Q186" s="9">
        <f>VLOOKUP([1]CensusPivot!E186,[1]CensusPivot!E185:N654,2,FALSE)</f>
        <v>890940</v>
      </c>
      <c r="R186" s="9">
        <f>VLOOKUP([1]CensusPivot!F186,[1]CensusPivot!F185:O654,2,FALSE)</f>
        <v>677913</v>
      </c>
      <c r="S186" s="9">
        <v>377455</v>
      </c>
      <c r="T186" s="9">
        <v>227257</v>
      </c>
      <c r="U186" s="9">
        <v>93426</v>
      </c>
      <c r="V186" s="9">
        <v>5750718</v>
      </c>
      <c r="W186" s="10">
        <f t="shared" si="23"/>
        <v>0</v>
      </c>
      <c r="X186" s="10">
        <f t="shared" si="24"/>
        <v>0</v>
      </c>
      <c r="Y186" s="10">
        <f t="shared" si="25"/>
        <v>0</v>
      </c>
      <c r="Z186" s="10">
        <f t="shared" si="26"/>
        <v>0</v>
      </c>
      <c r="AA186" s="10">
        <f t="shared" si="27"/>
        <v>0</v>
      </c>
      <c r="AB186" s="10">
        <f t="shared" si="28"/>
        <v>4.4253466152736411E-5</v>
      </c>
      <c r="AC186" s="10">
        <f t="shared" si="29"/>
        <v>2.9407479037236225E-4</v>
      </c>
      <c r="AD186" s="10">
        <f t="shared" si="30"/>
        <v>1.2276849557989412E-3</v>
      </c>
      <c r="AE186" s="10">
        <f t="shared" si="31"/>
        <v>4.8915719392888489E-3</v>
      </c>
      <c r="AF186" s="10">
        <f t="shared" si="32"/>
        <v>9.3871085136899794E-3</v>
      </c>
    </row>
    <row r="187" spans="1:32" x14ac:dyDescent="0.3">
      <c r="A187" t="s">
        <v>207</v>
      </c>
      <c r="B187" s="9">
        <v>0</v>
      </c>
      <c r="C187" s="9">
        <v>0</v>
      </c>
      <c r="D187" s="9">
        <v>0</v>
      </c>
      <c r="E187" s="9">
        <v>0</v>
      </c>
      <c r="F187" s="9">
        <v>0</v>
      </c>
      <c r="G187" s="9">
        <v>11</v>
      </c>
      <c r="H187" s="9">
        <v>52</v>
      </c>
      <c r="I187" s="9">
        <v>250</v>
      </c>
      <c r="J187" s="9">
        <v>450</v>
      </c>
      <c r="K187" s="9">
        <v>763</v>
      </c>
      <c r="L187" s="74">
        <f t="shared" si="22"/>
        <v>1.3188151888792249E-4</v>
      </c>
      <c r="M187" s="9">
        <f>VLOOKUP([1]CensusPivot!A187,[1]CensusPivot!A186:J655,2,FALSE)</f>
        <v>1109459</v>
      </c>
      <c r="N187" s="9">
        <f>VLOOKUP([1]CensusPivot!B187,[1]CensusPivot!B186:K655,2,FALSE)</f>
        <v>800618</v>
      </c>
      <c r="O187" s="9">
        <f>VLOOKUP([1]CensusPivot!C187,[1]CensusPivot!C186:L655,2,FALSE)</f>
        <v>765833</v>
      </c>
      <c r="P187" s="9">
        <f>VLOOKUP([1]CensusPivot!D187,[1]CensusPivot!D186:M655,2,FALSE)</f>
        <v>799053</v>
      </c>
      <c r="Q187" s="9">
        <f>VLOOKUP([1]CensusPivot!E187,[1]CensusPivot!E186:N655,2,FALSE)</f>
        <v>894067</v>
      </c>
      <c r="R187" s="9">
        <f>VLOOKUP([1]CensusPivot!F187,[1]CensusPivot!F186:O655,2,FALSE)</f>
        <v>698045</v>
      </c>
      <c r="S187" s="9">
        <v>392611</v>
      </c>
      <c r="T187" s="9">
        <v>225660</v>
      </c>
      <c r="U187" s="9">
        <v>98017</v>
      </c>
      <c r="V187" s="9">
        <v>5785496</v>
      </c>
      <c r="W187" s="10">
        <f t="shared" si="23"/>
        <v>0</v>
      </c>
      <c r="X187" s="10">
        <f t="shared" si="24"/>
        <v>0</v>
      </c>
      <c r="Y187" s="10">
        <f t="shared" si="25"/>
        <v>0</v>
      </c>
      <c r="Z187" s="10">
        <f t="shared" si="26"/>
        <v>0</v>
      </c>
      <c r="AA187" s="10">
        <f t="shared" si="27"/>
        <v>0</v>
      </c>
      <c r="AB187" s="10">
        <f t="shared" si="28"/>
        <v>1.5758296384903552E-5</v>
      </c>
      <c r="AC187" s="10">
        <f t="shared" si="29"/>
        <v>1.3244662019148724E-4</v>
      </c>
      <c r="AD187" s="10">
        <f t="shared" si="30"/>
        <v>1.1078613843835859E-3</v>
      </c>
      <c r="AE187" s="10">
        <f t="shared" si="31"/>
        <v>4.5910403297387192E-3</v>
      </c>
      <c r="AF187" s="10">
        <f t="shared" si="32"/>
        <v>7.7843639368680943E-3</v>
      </c>
    </row>
    <row r="188" spans="1:32" x14ac:dyDescent="0.3">
      <c r="A188" t="s">
        <v>208</v>
      </c>
      <c r="B188" s="9">
        <v>0</v>
      </c>
      <c r="C188" s="9">
        <v>0</v>
      </c>
      <c r="D188" s="9">
        <v>0</v>
      </c>
      <c r="E188" s="9">
        <v>0</v>
      </c>
      <c r="F188" s="9">
        <v>0</v>
      </c>
      <c r="G188" s="9">
        <v>43</v>
      </c>
      <c r="H188" s="9">
        <v>112</v>
      </c>
      <c r="I188" s="9">
        <v>275</v>
      </c>
      <c r="J188" s="9">
        <v>513</v>
      </c>
      <c r="K188" s="9">
        <v>943</v>
      </c>
      <c r="L188" s="74">
        <f t="shared" si="22"/>
        <v>1.6253907056608757E-4</v>
      </c>
      <c r="M188" s="9">
        <f>VLOOKUP([1]CensusPivot!A188,[1]CensusPivot!A187:J656,2,FALSE)</f>
        <v>1106563</v>
      </c>
      <c r="N188" s="9">
        <f>VLOOKUP([1]CensusPivot!B188,[1]CensusPivot!B187:K656,2,FALSE)</f>
        <v>796375</v>
      </c>
      <c r="O188" s="9">
        <f>VLOOKUP([1]CensusPivot!C188,[1]CensusPivot!C187:L656,2,FALSE)</f>
        <v>780149</v>
      </c>
      <c r="P188" s="9">
        <f>VLOOKUP([1]CensusPivot!D188,[1]CensusPivot!D187:M656,2,FALSE)</f>
        <v>781574</v>
      </c>
      <c r="Q188" s="9">
        <f>VLOOKUP([1]CensusPivot!E188,[1]CensusPivot!E187:N656,2,FALSE)</f>
        <v>891724</v>
      </c>
      <c r="R188" s="9">
        <f>VLOOKUP([1]CensusPivot!F188,[1]CensusPivot!F187:O656,2,FALSE)</f>
        <v>714194</v>
      </c>
      <c r="S188" s="9">
        <v>408911</v>
      </c>
      <c r="T188" s="9">
        <v>224541</v>
      </c>
      <c r="U188" s="9">
        <v>100627</v>
      </c>
      <c r="V188" s="9">
        <v>5801682</v>
      </c>
      <c r="W188" s="10">
        <f t="shared" si="23"/>
        <v>0</v>
      </c>
      <c r="X188" s="10">
        <f t="shared" si="24"/>
        <v>0</v>
      </c>
      <c r="Y188" s="10">
        <f t="shared" si="25"/>
        <v>0</v>
      </c>
      <c r="Z188" s="10">
        <f t="shared" si="26"/>
        <v>0</v>
      </c>
      <c r="AA188" s="10">
        <f t="shared" si="27"/>
        <v>0</v>
      </c>
      <c r="AB188" s="10">
        <f t="shared" si="28"/>
        <v>6.0207730672618365E-5</v>
      </c>
      <c r="AC188" s="10">
        <f t="shared" si="29"/>
        <v>2.7389823213364278E-4</v>
      </c>
      <c r="AD188" s="10">
        <f t="shared" si="30"/>
        <v>1.2247206523530224E-3</v>
      </c>
      <c r="AE188" s="10">
        <f t="shared" si="31"/>
        <v>5.0980353185526746E-3</v>
      </c>
      <c r="AF188" s="10">
        <f t="shared" si="32"/>
        <v>9.3712423107118366E-3</v>
      </c>
    </row>
    <row r="189" spans="1:32" x14ac:dyDescent="0.3">
      <c r="A189" t="s">
        <v>209</v>
      </c>
      <c r="B189" s="9">
        <v>0</v>
      </c>
      <c r="C189" s="9">
        <v>0</v>
      </c>
      <c r="D189" s="9">
        <v>0</v>
      </c>
      <c r="E189" s="9">
        <v>0</v>
      </c>
      <c r="F189" s="9">
        <v>20</v>
      </c>
      <c r="G189" s="9">
        <v>38</v>
      </c>
      <c r="H189" s="9">
        <v>137</v>
      </c>
      <c r="I189" s="9">
        <v>242</v>
      </c>
      <c r="J189" s="9">
        <v>418</v>
      </c>
      <c r="K189" s="9">
        <v>855</v>
      </c>
      <c r="L189" s="74">
        <f t="shared" si="22"/>
        <v>1.4433278582533875E-4</v>
      </c>
      <c r="M189" s="9">
        <f>VLOOKUP([1]CensusPivot!A189,[1]CensusPivot!A188:J657,2,FALSE)</f>
        <v>1122714</v>
      </c>
      <c r="N189" s="9">
        <f>VLOOKUP([1]CensusPivot!B189,[1]CensusPivot!B188:K657,2,FALSE)</f>
        <v>804358</v>
      </c>
      <c r="O189" s="9">
        <f>VLOOKUP([1]CensusPivot!C189,[1]CensusPivot!C188:L657,2,FALSE)</f>
        <v>804553</v>
      </c>
      <c r="P189" s="9">
        <f>VLOOKUP([1]CensusPivot!D189,[1]CensusPivot!D188:M657,2,FALSE)</f>
        <v>782216</v>
      </c>
      <c r="Q189" s="9">
        <f>VLOOKUP([1]CensusPivot!E189,[1]CensusPivot!E188:N657,2,FALSE)</f>
        <v>896819</v>
      </c>
      <c r="R189" s="9">
        <f>VLOOKUP([1]CensusPivot!F189,[1]CensusPivot!F188:O657,2,FALSE)</f>
        <v>740652</v>
      </c>
      <c r="S189" s="9">
        <v>434185</v>
      </c>
      <c r="T189" s="9">
        <v>230765</v>
      </c>
      <c r="U189" s="9">
        <v>104186</v>
      </c>
      <c r="V189" s="9">
        <v>5923810</v>
      </c>
      <c r="W189" s="10">
        <f t="shared" si="23"/>
        <v>0</v>
      </c>
      <c r="X189" s="10">
        <f t="shared" si="24"/>
        <v>0</v>
      </c>
      <c r="Y189" s="10">
        <f t="shared" si="25"/>
        <v>0</v>
      </c>
      <c r="Z189" s="10">
        <f t="shared" si="26"/>
        <v>0</v>
      </c>
      <c r="AA189" s="10">
        <f t="shared" si="27"/>
        <v>2.2301044023375954E-5</v>
      </c>
      <c r="AB189" s="10">
        <f t="shared" si="28"/>
        <v>5.1306146476347869E-5</v>
      </c>
      <c r="AC189" s="10">
        <f t="shared" si="29"/>
        <v>3.1553370107212364E-4</v>
      </c>
      <c r="AD189" s="10">
        <f t="shared" si="30"/>
        <v>1.0486858925746973E-3</v>
      </c>
      <c r="AE189" s="10">
        <f t="shared" si="31"/>
        <v>4.0120553625247156E-3</v>
      </c>
      <c r="AF189" s="10">
        <f t="shared" si="32"/>
        <v>8.2064768778914634E-3</v>
      </c>
    </row>
    <row r="190" spans="1:32" x14ac:dyDescent="0.3">
      <c r="A190" t="s">
        <v>210</v>
      </c>
      <c r="B190" s="9">
        <v>0</v>
      </c>
      <c r="C190" s="9">
        <v>0</v>
      </c>
      <c r="D190" s="9">
        <v>0</v>
      </c>
      <c r="E190" s="9">
        <v>0</v>
      </c>
      <c r="F190" s="9">
        <v>0</v>
      </c>
      <c r="G190" s="9">
        <v>25</v>
      </c>
      <c r="H190" s="9">
        <v>170</v>
      </c>
      <c r="I190" s="9">
        <v>305</v>
      </c>
      <c r="J190" s="9">
        <v>518</v>
      </c>
      <c r="K190" s="9">
        <v>1018</v>
      </c>
      <c r="L190" s="74">
        <f t="shared" si="22"/>
        <v>1.7108904394837212E-4</v>
      </c>
      <c r="M190" s="9">
        <f>VLOOKUP([1]CensusPivot!A190,[1]CensusPivot!A189:J658,2,FALSE)</f>
        <v>1121390</v>
      </c>
      <c r="N190" s="9">
        <f>VLOOKUP([1]CensusPivot!B190,[1]CensusPivot!B189:K658,2,FALSE)</f>
        <v>801896</v>
      </c>
      <c r="O190" s="9">
        <f>VLOOKUP([1]CensusPivot!C190,[1]CensusPivot!C189:L658,2,FALSE)</f>
        <v>814913</v>
      </c>
      <c r="P190" s="9">
        <f>VLOOKUP([1]CensusPivot!D190,[1]CensusPivot!D189:M658,2,FALSE)</f>
        <v>776558</v>
      </c>
      <c r="Q190" s="9">
        <f>VLOOKUP([1]CensusPivot!E190,[1]CensusPivot!E189:N658,2,FALSE)</f>
        <v>891910</v>
      </c>
      <c r="R190" s="9">
        <f>VLOOKUP([1]CensusPivot!F190,[1]CensusPivot!F189:O658,2,FALSE)</f>
        <v>755815</v>
      </c>
      <c r="S190" s="9">
        <v>453442</v>
      </c>
      <c r="T190" s="9">
        <v>231276</v>
      </c>
      <c r="U190" s="9">
        <v>106208</v>
      </c>
      <c r="V190" s="9">
        <v>5950118</v>
      </c>
      <c r="W190" s="10">
        <f t="shared" si="23"/>
        <v>0</v>
      </c>
      <c r="X190" s="10">
        <f t="shared" si="24"/>
        <v>0</v>
      </c>
      <c r="Y190" s="10">
        <f t="shared" si="25"/>
        <v>0</v>
      </c>
      <c r="Z190" s="10">
        <f t="shared" si="26"/>
        <v>0</v>
      </c>
      <c r="AA190" s="10">
        <f t="shared" si="27"/>
        <v>0</v>
      </c>
      <c r="AB190" s="10">
        <f t="shared" si="28"/>
        <v>3.3076877278169922E-5</v>
      </c>
      <c r="AC190" s="10">
        <f t="shared" si="29"/>
        <v>3.7491013183604517E-4</v>
      </c>
      <c r="AD190" s="10">
        <f t="shared" si="30"/>
        <v>1.3187706463273319E-3</v>
      </c>
      <c r="AE190" s="10">
        <f t="shared" si="31"/>
        <v>4.8772220548357935E-3</v>
      </c>
      <c r="AF190" s="10">
        <f t="shared" si="32"/>
        <v>9.5849653510093405E-3</v>
      </c>
    </row>
    <row r="191" spans="1:32" x14ac:dyDescent="0.3">
      <c r="A191" t="s">
        <v>211</v>
      </c>
      <c r="B191" s="9">
        <v>0</v>
      </c>
      <c r="C191" s="9">
        <v>0</v>
      </c>
      <c r="D191" s="9">
        <v>0</v>
      </c>
      <c r="E191" s="9">
        <v>0</v>
      </c>
      <c r="F191" s="9">
        <v>11</v>
      </c>
      <c r="G191" s="9">
        <v>27</v>
      </c>
      <c r="H191" s="9">
        <v>139</v>
      </c>
      <c r="I191" s="9">
        <v>254</v>
      </c>
      <c r="J191" s="9">
        <v>440</v>
      </c>
      <c r="K191" s="9">
        <v>871</v>
      </c>
      <c r="L191" s="74">
        <f t="shared" si="22"/>
        <v>1.4750676312581565E-4</v>
      </c>
      <c r="M191" s="9">
        <f>VLOOKUP([1]CensusPivot!A191,[1]CensusPivot!A190:J659,2,FALSE)</f>
        <v>1105352</v>
      </c>
      <c r="N191" s="9">
        <f>VLOOKUP([1]CensusPivot!B191,[1]CensusPivot!B190:K659,2,FALSE)</f>
        <v>785477</v>
      </c>
      <c r="O191" s="9">
        <f>VLOOKUP([1]CensusPivot!C191,[1]CensusPivot!C190:L659,2,FALSE)</f>
        <v>815252</v>
      </c>
      <c r="P191" s="9">
        <f>VLOOKUP([1]CensusPivot!D191,[1]CensusPivot!D190:M659,2,FALSE)</f>
        <v>762823</v>
      </c>
      <c r="Q191" s="9">
        <f>VLOOKUP([1]CensusPivot!E191,[1]CensusPivot!E190:N659,2,FALSE)</f>
        <v>868779</v>
      </c>
      <c r="R191" s="9">
        <f>VLOOKUP([1]CensusPivot!F191,[1]CensusPivot!F190:O659,2,FALSE)</f>
        <v>759229</v>
      </c>
      <c r="S191" s="9">
        <v>470187</v>
      </c>
      <c r="T191" s="9">
        <v>232135</v>
      </c>
      <c r="U191" s="9">
        <v>106493</v>
      </c>
      <c r="V191" s="9">
        <v>5904814</v>
      </c>
      <c r="W191" s="10">
        <f t="shared" si="23"/>
        <v>0</v>
      </c>
      <c r="X191" s="10">
        <f t="shared" si="24"/>
        <v>0</v>
      </c>
      <c r="Y191" s="10">
        <f t="shared" si="25"/>
        <v>0</v>
      </c>
      <c r="Z191" s="10">
        <f t="shared" si="26"/>
        <v>0</v>
      </c>
      <c r="AA191" s="10">
        <f t="shared" si="27"/>
        <v>1.2661447848071834E-5</v>
      </c>
      <c r="AB191" s="10">
        <f t="shared" si="28"/>
        <v>3.5562392901219524E-5</v>
      </c>
      <c r="AC191" s="10">
        <f t="shared" si="29"/>
        <v>2.9562705902119794E-4</v>
      </c>
      <c r="AD191" s="10">
        <f t="shared" si="30"/>
        <v>1.094190880306718E-3</v>
      </c>
      <c r="AE191" s="10">
        <f t="shared" si="31"/>
        <v>4.1317269679697257E-3</v>
      </c>
      <c r="AF191" s="10">
        <f t="shared" si="32"/>
        <v>8.1789413388673442E-3</v>
      </c>
    </row>
    <row r="192" spans="1:32" x14ac:dyDescent="0.3">
      <c r="A192" t="s">
        <v>212</v>
      </c>
      <c r="B192" s="9">
        <v>0</v>
      </c>
      <c r="C192" s="9">
        <v>0</v>
      </c>
      <c r="D192" s="9">
        <v>0</v>
      </c>
      <c r="E192" s="9">
        <v>0</v>
      </c>
      <c r="F192" s="9">
        <v>0</v>
      </c>
      <c r="G192" s="9">
        <v>15</v>
      </c>
      <c r="H192" s="9">
        <v>145</v>
      </c>
      <c r="I192" s="9">
        <v>235</v>
      </c>
      <c r="J192" s="9">
        <v>442</v>
      </c>
      <c r="K192" s="9">
        <v>837</v>
      </c>
      <c r="L192" s="74">
        <f t="shared" si="22"/>
        <v>1.4135631468381363E-4</v>
      </c>
      <c r="M192" s="9">
        <f>VLOOKUP([1]CensusPivot!A192,[1]CensusPivot!A191:J660,2,FALSE)</f>
        <v>1104423</v>
      </c>
      <c r="N192" s="9">
        <f>VLOOKUP([1]CensusPivot!B192,[1]CensusPivot!B191:K660,2,FALSE)</f>
        <v>772879</v>
      </c>
      <c r="O192" s="9">
        <f>VLOOKUP([1]CensusPivot!C192,[1]CensusPivot!C191:L660,2,FALSE)</f>
        <v>818802</v>
      </c>
      <c r="P192" s="9">
        <f>VLOOKUP([1]CensusPivot!D192,[1]CensusPivot!D191:M660,2,FALSE)</f>
        <v>759833</v>
      </c>
      <c r="Q192" s="9">
        <f>VLOOKUP([1]CensusPivot!E192,[1]CensusPivot!E191:N660,2,FALSE)</f>
        <v>857032</v>
      </c>
      <c r="R192" s="9">
        <f>VLOOKUP([1]CensusPivot!F192,[1]CensusPivot!F191:O660,2,FALSE)</f>
        <v>771764</v>
      </c>
      <c r="S192" s="9">
        <v>489182</v>
      </c>
      <c r="T192" s="9">
        <v>240311</v>
      </c>
      <c r="U192" s="9">
        <v>106981</v>
      </c>
      <c r="V192" s="9">
        <v>5921207</v>
      </c>
      <c r="W192" s="10">
        <f t="shared" si="23"/>
        <v>0</v>
      </c>
      <c r="X192" s="10">
        <f t="shared" si="24"/>
        <v>0</v>
      </c>
      <c r="Y192" s="10">
        <f t="shared" si="25"/>
        <v>0</v>
      </c>
      <c r="Z192" s="10">
        <f t="shared" si="26"/>
        <v>0</v>
      </c>
      <c r="AA192" s="10">
        <f t="shared" si="27"/>
        <v>0</v>
      </c>
      <c r="AB192" s="10">
        <f t="shared" si="28"/>
        <v>1.9435993386579317E-5</v>
      </c>
      <c r="AC192" s="10">
        <f t="shared" si="29"/>
        <v>2.96413195906636E-4</v>
      </c>
      <c r="AD192" s="10">
        <f t="shared" si="30"/>
        <v>9.7789947193428523E-4</v>
      </c>
      <c r="AE192" s="10">
        <f t="shared" si="31"/>
        <v>4.1315747656125853E-3</v>
      </c>
      <c r="AF192" s="10">
        <f t="shared" si="32"/>
        <v>7.8238191828455522E-3</v>
      </c>
    </row>
    <row r="193" spans="1:32" x14ac:dyDescent="0.3">
      <c r="A193" t="s">
        <v>213</v>
      </c>
      <c r="B193" s="9">
        <v>0</v>
      </c>
      <c r="C193" s="9">
        <v>0</v>
      </c>
      <c r="D193" s="9">
        <v>0</v>
      </c>
      <c r="E193" s="9">
        <v>0</v>
      </c>
      <c r="F193" s="9">
        <v>13</v>
      </c>
      <c r="G193" s="9">
        <v>0</v>
      </c>
      <c r="H193" s="9">
        <v>92</v>
      </c>
      <c r="I193" s="9">
        <v>362</v>
      </c>
      <c r="J193" s="9">
        <v>706</v>
      </c>
      <c r="K193" s="9">
        <v>1173</v>
      </c>
      <c r="L193" s="74">
        <f t="shared" si="22"/>
        <v>1.8015178824839015E-4</v>
      </c>
      <c r="M193" s="9">
        <f>VLOOKUP([1]CensusPivot!A193,[1]CensusPivot!A192:J661,2,FALSE)</f>
        <v>1184968</v>
      </c>
      <c r="N193" s="9">
        <f>VLOOKUP([1]CensusPivot!B193,[1]CensusPivot!B192:K661,2,FALSE)</f>
        <v>909982</v>
      </c>
      <c r="O193" s="9">
        <f>VLOOKUP([1]CensusPivot!C193,[1]CensusPivot!C192:L661,2,FALSE)</f>
        <v>839233</v>
      </c>
      <c r="P193" s="9">
        <f>VLOOKUP([1]CensusPivot!D193,[1]CensusPivot!D192:M661,2,FALSE)</f>
        <v>975464</v>
      </c>
      <c r="Q193" s="9">
        <f>VLOOKUP([1]CensusPivot!E193,[1]CensusPivot!E192:N661,2,FALSE)</f>
        <v>998065</v>
      </c>
      <c r="R193" s="9">
        <f>VLOOKUP([1]CensusPivot!F193,[1]CensusPivot!F192:O661,2,FALSE)</f>
        <v>732769</v>
      </c>
      <c r="S193" s="9">
        <v>426481</v>
      </c>
      <c r="T193" s="9">
        <v>305551</v>
      </c>
      <c r="U193" s="9">
        <v>136969</v>
      </c>
      <c r="V193" s="9">
        <v>6511176</v>
      </c>
      <c r="W193" s="10">
        <f t="shared" si="23"/>
        <v>0</v>
      </c>
      <c r="X193" s="10">
        <f t="shared" si="24"/>
        <v>0</v>
      </c>
      <c r="Y193" s="10">
        <f t="shared" si="25"/>
        <v>0</v>
      </c>
      <c r="Z193" s="10">
        <f t="shared" si="26"/>
        <v>0</v>
      </c>
      <c r="AA193" s="10">
        <f t="shared" si="27"/>
        <v>1.3025203769293583E-5</v>
      </c>
      <c r="AB193" s="10">
        <f t="shared" si="28"/>
        <v>0</v>
      </c>
      <c r="AC193" s="10">
        <f t="shared" si="29"/>
        <v>2.1571887141513924E-4</v>
      </c>
      <c r="AD193" s="10">
        <f t="shared" si="30"/>
        <v>1.1847449361972306E-3</v>
      </c>
      <c r="AE193" s="10">
        <f t="shared" si="31"/>
        <v>5.1544510071622049E-3</v>
      </c>
      <c r="AF193" s="10">
        <f t="shared" si="32"/>
        <v>8.5639816308799802E-3</v>
      </c>
    </row>
    <row r="194" spans="1:32" x14ac:dyDescent="0.3">
      <c r="A194" t="s">
        <v>214</v>
      </c>
      <c r="B194" s="9">
        <v>0</v>
      </c>
      <c r="C194" s="9">
        <v>0</v>
      </c>
      <c r="D194" s="9">
        <v>0</v>
      </c>
      <c r="E194" s="9">
        <v>0</v>
      </c>
      <c r="F194" s="9">
        <v>0</v>
      </c>
      <c r="G194" s="9">
        <v>12</v>
      </c>
      <c r="H194" s="9">
        <v>78</v>
      </c>
      <c r="I194" s="9">
        <v>340</v>
      </c>
      <c r="J194" s="9">
        <v>703</v>
      </c>
      <c r="K194" s="9">
        <v>1133</v>
      </c>
      <c r="L194" s="74">
        <f t="shared" si="22"/>
        <v>1.7450176511692774E-4</v>
      </c>
      <c r="M194" s="9">
        <f>VLOOKUP([1]CensusPivot!A194,[1]CensusPivot!A193:J662,2,FALSE)</f>
        <v>1166474</v>
      </c>
      <c r="N194" s="9">
        <f>VLOOKUP([1]CensusPivot!B194,[1]CensusPivot!B193:K662,2,FALSE)</f>
        <v>930411</v>
      </c>
      <c r="O194" s="9">
        <f>VLOOKUP([1]CensusPivot!C194,[1]CensusPivot!C193:L662,2,FALSE)</f>
        <v>829289</v>
      </c>
      <c r="P194" s="9">
        <f>VLOOKUP([1]CensusPivot!D194,[1]CensusPivot!D193:M662,2,FALSE)</f>
        <v>933229</v>
      </c>
      <c r="Q194" s="9">
        <f>VLOOKUP([1]CensusPivot!E194,[1]CensusPivot!E193:N662,2,FALSE)</f>
        <v>992881</v>
      </c>
      <c r="R194" s="9">
        <f>VLOOKUP([1]CensusPivot!F194,[1]CensusPivot!F193:O662,2,FALSE)</f>
        <v>758277</v>
      </c>
      <c r="S194" s="9">
        <v>431492</v>
      </c>
      <c r="T194" s="9">
        <v>307584</v>
      </c>
      <c r="U194" s="9">
        <v>138046</v>
      </c>
      <c r="V194" s="9">
        <v>6492771</v>
      </c>
      <c r="W194" s="10">
        <f t="shared" si="23"/>
        <v>0</v>
      </c>
      <c r="X194" s="10">
        <f t="shared" si="24"/>
        <v>0</v>
      </c>
      <c r="Y194" s="10">
        <f t="shared" si="25"/>
        <v>0</v>
      </c>
      <c r="Z194" s="10">
        <f t="shared" si="26"/>
        <v>0</v>
      </c>
      <c r="AA194" s="10">
        <f t="shared" si="27"/>
        <v>0</v>
      </c>
      <c r="AB194" s="10">
        <f t="shared" si="28"/>
        <v>1.5825351421710008E-5</v>
      </c>
      <c r="AC194" s="10">
        <f t="shared" si="29"/>
        <v>1.8076812548088956E-4</v>
      </c>
      <c r="AD194" s="10">
        <f t="shared" si="30"/>
        <v>1.1053890969621306E-3</v>
      </c>
      <c r="AE194" s="10">
        <f t="shared" si="31"/>
        <v>5.0925053967518074E-3</v>
      </c>
      <c r="AF194" s="10">
        <f t="shared" si="32"/>
        <v>8.2074091244947328E-3</v>
      </c>
    </row>
    <row r="195" spans="1:32" x14ac:dyDescent="0.3">
      <c r="A195" t="s">
        <v>215</v>
      </c>
      <c r="B195" s="9">
        <v>0</v>
      </c>
      <c r="C195" s="9">
        <v>0</v>
      </c>
      <c r="D195" s="9">
        <v>0</v>
      </c>
      <c r="E195" s="9">
        <v>0</v>
      </c>
      <c r="F195" s="9">
        <v>0</v>
      </c>
      <c r="G195" s="9">
        <v>13</v>
      </c>
      <c r="H195" s="9">
        <v>88</v>
      </c>
      <c r="I195" s="9">
        <v>318</v>
      </c>
      <c r="J195" s="9">
        <v>838</v>
      </c>
      <c r="K195" s="9">
        <v>1257</v>
      </c>
      <c r="L195" s="74">
        <f t="shared" si="22"/>
        <v>1.9271568441971116E-4</v>
      </c>
      <c r="M195" s="9">
        <f>VLOOKUP([1]CensusPivot!A195,[1]CensusPivot!A194:J663,2,FALSE)</f>
        <v>1160565</v>
      </c>
      <c r="N195" s="9">
        <f>VLOOKUP([1]CensusPivot!B195,[1]CensusPivot!B194:K663,2,FALSE)</f>
        <v>935023</v>
      </c>
      <c r="O195" s="9">
        <f>VLOOKUP([1]CensusPivot!C195,[1]CensusPivot!C194:L663,2,FALSE)</f>
        <v>837935</v>
      </c>
      <c r="P195" s="9">
        <f>VLOOKUP([1]CensusPivot!D195,[1]CensusPivot!D194:M663,2,FALSE)</f>
        <v>911026</v>
      </c>
      <c r="Q195" s="9">
        <f>VLOOKUP([1]CensusPivot!E195,[1]CensusPivot!E194:N663,2,FALSE)</f>
        <v>999914</v>
      </c>
      <c r="R195" s="9">
        <f>VLOOKUP([1]CensusPivot!F195,[1]CensusPivot!F194:O663,2,FALSE)</f>
        <v>782347</v>
      </c>
      <c r="S195" s="9">
        <v>447029</v>
      </c>
      <c r="T195" s="9">
        <v>308066</v>
      </c>
      <c r="U195" s="9">
        <v>141922</v>
      </c>
      <c r="V195" s="9">
        <v>6522562</v>
      </c>
      <c r="W195" s="10">
        <f t="shared" si="23"/>
        <v>0</v>
      </c>
      <c r="X195" s="10">
        <f t="shared" si="24"/>
        <v>0</v>
      </c>
      <c r="Y195" s="10">
        <f t="shared" si="25"/>
        <v>0</v>
      </c>
      <c r="Z195" s="10">
        <f t="shared" si="26"/>
        <v>0</v>
      </c>
      <c r="AA195" s="10">
        <f t="shared" si="27"/>
        <v>0</v>
      </c>
      <c r="AB195" s="10">
        <f t="shared" si="28"/>
        <v>1.6616667540106882E-5</v>
      </c>
      <c r="AC195" s="10">
        <f t="shared" si="29"/>
        <v>1.9685523757966486E-4</v>
      </c>
      <c r="AD195" s="10">
        <f t="shared" si="30"/>
        <v>1.0322463368239274E-3</v>
      </c>
      <c r="AE195" s="10">
        <f t="shared" si="31"/>
        <v>5.9046518510167557E-3</v>
      </c>
      <c r="AF195" s="10">
        <f t="shared" si="32"/>
        <v>8.8569777765251344E-3</v>
      </c>
    </row>
    <row r="196" spans="1:32" x14ac:dyDescent="0.3">
      <c r="A196" t="s">
        <v>216</v>
      </c>
      <c r="B196" s="9">
        <v>0</v>
      </c>
      <c r="C196" s="9">
        <v>0</v>
      </c>
      <c r="D196" s="9">
        <v>0</v>
      </c>
      <c r="E196" s="9">
        <v>0</v>
      </c>
      <c r="F196" s="9">
        <v>0</v>
      </c>
      <c r="G196" s="9">
        <v>0</v>
      </c>
      <c r="H196" s="9">
        <v>106</v>
      </c>
      <c r="I196" s="9">
        <v>329</v>
      </c>
      <c r="J196" s="9">
        <v>762</v>
      </c>
      <c r="K196" s="9">
        <v>1197</v>
      </c>
      <c r="L196" s="74">
        <f t="shared" ref="L196:L259" si="33">K196/V196</f>
        <v>1.8260794349130827E-4</v>
      </c>
      <c r="M196" s="9">
        <f>VLOOKUP([1]CensusPivot!A196,[1]CensusPivot!A195:J664,2,FALSE)</f>
        <v>1157126</v>
      </c>
      <c r="N196" s="9">
        <f>VLOOKUP([1]CensusPivot!B196,[1]CensusPivot!B195:K664,2,FALSE)</f>
        <v>936838</v>
      </c>
      <c r="O196" s="9">
        <f>VLOOKUP([1]CensusPivot!C196,[1]CensusPivot!C195:L664,2,FALSE)</f>
        <v>852945</v>
      </c>
      <c r="P196" s="9">
        <f>VLOOKUP([1]CensusPivot!D196,[1]CensusPivot!D195:M664,2,FALSE)</f>
        <v>888480</v>
      </c>
      <c r="Q196" s="9">
        <f>VLOOKUP([1]CensusPivot!E196,[1]CensusPivot!E195:N664,2,FALSE)</f>
        <v>1005599</v>
      </c>
      <c r="R196" s="9">
        <f>VLOOKUP([1]CensusPivot!F196,[1]CensusPivot!F195:O664,2,FALSE)</f>
        <v>805789</v>
      </c>
      <c r="S196" s="9">
        <v>464265</v>
      </c>
      <c r="T196" s="9">
        <v>302477</v>
      </c>
      <c r="U196" s="9">
        <v>144764</v>
      </c>
      <c r="V196" s="9">
        <v>6555027</v>
      </c>
      <c r="W196" s="10">
        <f t="shared" ref="W196:W259" si="34">B196/M196</f>
        <v>0</v>
      </c>
      <c r="X196" s="10">
        <f t="shared" ref="X196:X259" si="35">C196/N196</f>
        <v>0</v>
      </c>
      <c r="Y196" s="10">
        <f t="shared" ref="Y196:Y259" si="36">D196/O196</f>
        <v>0</v>
      </c>
      <c r="Z196" s="10">
        <f t="shared" ref="Z196:Z259" si="37">E196/P196</f>
        <v>0</v>
      </c>
      <c r="AA196" s="10">
        <f t="shared" ref="AA196:AA259" si="38">F196/Q196</f>
        <v>0</v>
      </c>
      <c r="AB196" s="10">
        <f t="shared" ref="AB196:AB259" si="39">G196/R196</f>
        <v>0</v>
      </c>
      <c r="AC196" s="10">
        <f t="shared" ref="AC196:AC259" si="40">H196/S196</f>
        <v>2.2831787879766944E-4</v>
      </c>
      <c r="AD196" s="10">
        <f t="shared" ref="AD196:AD259" si="41">I196/T196</f>
        <v>1.0876860058781329E-3</v>
      </c>
      <c r="AE196" s="10">
        <f t="shared" ref="AE196:AE259" si="42">J196/U196</f>
        <v>5.2637396037688924E-3</v>
      </c>
      <c r="AF196" s="10">
        <f t="shared" ref="AF196:AF259" si="43">K196/U196</f>
        <v>8.2686303224558597E-3</v>
      </c>
    </row>
    <row r="197" spans="1:32" x14ac:dyDescent="0.3">
      <c r="A197" t="s">
        <v>217</v>
      </c>
      <c r="B197" s="9">
        <v>0</v>
      </c>
      <c r="C197" s="9">
        <v>0</v>
      </c>
      <c r="D197" s="9">
        <v>0</v>
      </c>
      <c r="E197" s="9">
        <v>0</v>
      </c>
      <c r="F197" s="9">
        <v>0</v>
      </c>
      <c r="G197" s="9">
        <v>39</v>
      </c>
      <c r="H197" s="9">
        <v>137</v>
      </c>
      <c r="I197" s="9">
        <v>363</v>
      </c>
      <c r="J197" s="9">
        <v>883</v>
      </c>
      <c r="K197" s="9">
        <v>1422</v>
      </c>
      <c r="L197" s="74">
        <f t="shared" si="33"/>
        <v>2.1495779752608063E-4</v>
      </c>
      <c r="M197" s="9">
        <f>VLOOKUP([1]CensusPivot!A197,[1]CensusPivot!A196:J665,2,FALSE)</f>
        <v>1154040</v>
      </c>
      <c r="N197" s="9">
        <f>VLOOKUP([1]CensusPivot!B197,[1]CensusPivot!B196:K665,2,FALSE)</f>
        <v>943962</v>
      </c>
      <c r="O197" s="9">
        <f>VLOOKUP([1]CensusPivot!C197,[1]CensusPivot!C196:L665,2,FALSE)</f>
        <v>874625</v>
      </c>
      <c r="P197" s="9">
        <f>VLOOKUP([1]CensusPivot!D197,[1]CensusPivot!D196:M665,2,FALSE)</f>
        <v>872081</v>
      </c>
      <c r="Q197" s="9">
        <f>VLOOKUP([1]CensusPivot!E197,[1]CensusPivot!E196:N665,2,FALSE)</f>
        <v>1007272</v>
      </c>
      <c r="R197" s="9">
        <f>VLOOKUP([1]CensusPivot!F197,[1]CensusPivot!F196:O665,2,FALSE)</f>
        <v>831201</v>
      </c>
      <c r="S197" s="9">
        <v>487404</v>
      </c>
      <c r="T197" s="9">
        <v>301364</v>
      </c>
      <c r="U197" s="9">
        <v>148703</v>
      </c>
      <c r="V197" s="9">
        <v>6615252</v>
      </c>
      <c r="W197" s="10">
        <f t="shared" si="34"/>
        <v>0</v>
      </c>
      <c r="X197" s="10">
        <f t="shared" si="35"/>
        <v>0</v>
      </c>
      <c r="Y197" s="10">
        <f t="shared" si="36"/>
        <v>0</v>
      </c>
      <c r="Z197" s="10">
        <f t="shared" si="37"/>
        <v>0</v>
      </c>
      <c r="AA197" s="10">
        <f t="shared" si="38"/>
        <v>0</v>
      </c>
      <c r="AB197" s="10">
        <f t="shared" si="39"/>
        <v>4.6920059047089692E-5</v>
      </c>
      <c r="AC197" s="10">
        <f t="shared" si="40"/>
        <v>2.8108099235952107E-4</v>
      </c>
      <c r="AD197" s="10">
        <f t="shared" si="41"/>
        <v>1.2045234334558872E-3</v>
      </c>
      <c r="AE197" s="10">
        <f t="shared" si="42"/>
        <v>5.9380106655548305E-3</v>
      </c>
      <c r="AF197" s="10">
        <f t="shared" si="43"/>
        <v>9.5626853526828651E-3</v>
      </c>
    </row>
    <row r="198" spans="1:32" x14ac:dyDescent="0.3">
      <c r="A198" t="s">
        <v>218</v>
      </c>
      <c r="B198" s="9">
        <v>0</v>
      </c>
      <c r="C198" s="9">
        <v>0</v>
      </c>
      <c r="D198" s="9">
        <v>0</v>
      </c>
      <c r="E198" s="9">
        <v>0</v>
      </c>
      <c r="F198" s="9">
        <v>0</v>
      </c>
      <c r="G198" s="9">
        <v>74</v>
      </c>
      <c r="H198" s="9">
        <v>148</v>
      </c>
      <c r="I198" s="9">
        <v>310</v>
      </c>
      <c r="J198" s="9">
        <v>720</v>
      </c>
      <c r="K198" s="9">
        <v>1252</v>
      </c>
      <c r="L198" s="74">
        <f t="shared" si="33"/>
        <v>1.8777610549057633E-4</v>
      </c>
      <c r="M198" s="9">
        <f>VLOOKUP([1]CensusPivot!A198,[1]CensusPivot!A197:J666,2,FALSE)</f>
        <v>1150613</v>
      </c>
      <c r="N198" s="9">
        <f>VLOOKUP([1]CensusPivot!B198,[1]CensusPivot!B197:K666,2,FALSE)</f>
        <v>948618</v>
      </c>
      <c r="O198" s="9">
        <f>VLOOKUP([1]CensusPivot!C198,[1]CensusPivot!C197:L666,2,FALSE)</f>
        <v>893275</v>
      </c>
      <c r="P198" s="9">
        <f>VLOOKUP([1]CensusPivot!D198,[1]CensusPivot!D197:M666,2,FALSE)</f>
        <v>857952</v>
      </c>
      <c r="Q198" s="9">
        <f>VLOOKUP([1]CensusPivot!E198,[1]CensusPivot!E197:N666,2,FALSE)</f>
        <v>1003496</v>
      </c>
      <c r="R198" s="9">
        <f>VLOOKUP([1]CensusPivot!F198,[1]CensusPivot!F197:O666,2,FALSE)</f>
        <v>852348</v>
      </c>
      <c r="S198" s="9">
        <v>511109</v>
      </c>
      <c r="T198" s="9">
        <v>300084</v>
      </c>
      <c r="U198" s="9">
        <v>151198</v>
      </c>
      <c r="V198" s="9">
        <v>6667515</v>
      </c>
      <c r="W198" s="10">
        <f t="shared" si="34"/>
        <v>0</v>
      </c>
      <c r="X198" s="10">
        <f t="shared" si="35"/>
        <v>0</v>
      </c>
      <c r="Y198" s="10">
        <f t="shared" si="36"/>
        <v>0</v>
      </c>
      <c r="Z198" s="10">
        <f t="shared" si="37"/>
        <v>0</v>
      </c>
      <c r="AA198" s="10">
        <f t="shared" si="38"/>
        <v>0</v>
      </c>
      <c r="AB198" s="10">
        <f t="shared" si="39"/>
        <v>8.6818998812691526E-5</v>
      </c>
      <c r="AC198" s="10">
        <f t="shared" si="40"/>
        <v>2.8956641342649025E-4</v>
      </c>
      <c r="AD198" s="10">
        <f t="shared" si="41"/>
        <v>1.0330440809906559E-3</v>
      </c>
      <c r="AE198" s="10">
        <f t="shared" si="42"/>
        <v>4.7619677508961757E-3</v>
      </c>
      <c r="AF198" s="10">
        <f t="shared" si="43"/>
        <v>8.2805328112805724E-3</v>
      </c>
    </row>
    <row r="199" spans="1:32" x14ac:dyDescent="0.3">
      <c r="A199" t="s">
        <v>219</v>
      </c>
      <c r="B199" s="9">
        <v>0</v>
      </c>
      <c r="C199" s="9">
        <v>0</v>
      </c>
      <c r="D199" s="9">
        <v>0</v>
      </c>
      <c r="E199" s="9">
        <v>0</v>
      </c>
      <c r="F199" s="9">
        <v>0</v>
      </c>
      <c r="G199" s="9">
        <v>40</v>
      </c>
      <c r="H199" s="9">
        <v>161</v>
      </c>
      <c r="I199" s="9">
        <v>337</v>
      </c>
      <c r="J199" s="9">
        <v>868</v>
      </c>
      <c r="K199" s="9">
        <v>1406</v>
      </c>
      <c r="L199" s="74">
        <f t="shared" si="33"/>
        <v>2.102103628625568E-4</v>
      </c>
      <c r="M199" s="9">
        <f>VLOOKUP([1]CensusPivot!A199,[1]CensusPivot!A198:J667,2,FALSE)</f>
        <v>1140664</v>
      </c>
      <c r="N199" s="9">
        <f>VLOOKUP([1]CensusPivot!B199,[1]CensusPivot!B198:K667,2,FALSE)</f>
        <v>948499</v>
      </c>
      <c r="O199" s="9">
        <f>VLOOKUP([1]CensusPivot!C199,[1]CensusPivot!C198:L667,2,FALSE)</f>
        <v>908255</v>
      </c>
      <c r="P199" s="9">
        <f>VLOOKUP([1]CensusPivot!D199,[1]CensusPivot!D198:M667,2,FALSE)</f>
        <v>847155</v>
      </c>
      <c r="Q199" s="9">
        <f>VLOOKUP([1]CensusPivot!E199,[1]CensusPivot!E198:N667,2,FALSE)</f>
        <v>994200</v>
      </c>
      <c r="R199" s="9">
        <f>VLOOKUP([1]CensusPivot!F199,[1]CensusPivot!F198:O667,2,FALSE)</f>
        <v>865075</v>
      </c>
      <c r="S199" s="9">
        <v>532942</v>
      </c>
      <c r="T199" s="9">
        <v>293687</v>
      </c>
      <c r="U199" s="9">
        <v>153640</v>
      </c>
      <c r="V199" s="9">
        <v>6688538</v>
      </c>
      <c r="W199" s="10">
        <f t="shared" si="34"/>
        <v>0</v>
      </c>
      <c r="X199" s="10">
        <f t="shared" si="35"/>
        <v>0</v>
      </c>
      <c r="Y199" s="10">
        <f t="shared" si="36"/>
        <v>0</v>
      </c>
      <c r="Z199" s="10">
        <f t="shared" si="37"/>
        <v>0</v>
      </c>
      <c r="AA199" s="10">
        <f t="shared" si="38"/>
        <v>0</v>
      </c>
      <c r="AB199" s="10">
        <f t="shared" si="39"/>
        <v>4.6238765424963151E-5</v>
      </c>
      <c r="AC199" s="10">
        <f t="shared" si="40"/>
        <v>3.0209666342678943E-4</v>
      </c>
      <c r="AD199" s="10">
        <f t="shared" si="41"/>
        <v>1.1474801404216053E-3</v>
      </c>
      <c r="AE199" s="10">
        <f t="shared" si="42"/>
        <v>5.6495704243686544E-3</v>
      </c>
      <c r="AF199" s="10">
        <f t="shared" si="43"/>
        <v>9.1512626920072903E-3</v>
      </c>
    </row>
    <row r="200" spans="1:32" x14ac:dyDescent="0.3">
      <c r="A200" t="s">
        <v>220</v>
      </c>
      <c r="B200" s="9">
        <v>0</v>
      </c>
      <c r="C200" s="9">
        <v>0</v>
      </c>
      <c r="D200" s="9">
        <v>0</v>
      </c>
      <c r="E200" s="9">
        <v>0</v>
      </c>
      <c r="F200" s="9">
        <v>0</v>
      </c>
      <c r="G200" s="9">
        <v>22</v>
      </c>
      <c r="H200" s="9">
        <v>150</v>
      </c>
      <c r="I200" s="9">
        <v>292</v>
      </c>
      <c r="J200" s="9">
        <v>654</v>
      </c>
      <c r="K200" s="9">
        <v>1118</v>
      </c>
      <c r="L200" s="74">
        <f t="shared" si="33"/>
        <v>1.6582810744890069E-4</v>
      </c>
      <c r="M200" s="9">
        <f>VLOOKUP([1]CensusPivot!A200,[1]CensusPivot!A199:J668,2,FALSE)</f>
        <v>1140210</v>
      </c>
      <c r="N200" s="9">
        <f>VLOOKUP([1]CensusPivot!B200,[1]CensusPivot!B199:K668,2,FALSE)</f>
        <v>953978</v>
      </c>
      <c r="O200" s="9">
        <f>VLOOKUP([1]CensusPivot!C200,[1]CensusPivot!C199:L668,2,FALSE)</f>
        <v>926169</v>
      </c>
      <c r="P200" s="9">
        <f>VLOOKUP([1]CensusPivot!D200,[1]CensusPivot!D199:M668,2,FALSE)</f>
        <v>838653</v>
      </c>
      <c r="Q200" s="9">
        <f>VLOOKUP([1]CensusPivot!E200,[1]CensusPivot!E199:N668,2,FALSE)</f>
        <v>984369</v>
      </c>
      <c r="R200" s="9">
        <f>VLOOKUP([1]CensusPivot!F200,[1]CensusPivot!F199:O668,2,FALSE)</f>
        <v>883742</v>
      </c>
      <c r="S200" s="9">
        <v>560636</v>
      </c>
      <c r="T200" s="9">
        <v>300956</v>
      </c>
      <c r="U200" s="9">
        <v>155002</v>
      </c>
      <c r="V200" s="9">
        <v>6741921</v>
      </c>
      <c r="W200" s="10">
        <f t="shared" si="34"/>
        <v>0</v>
      </c>
      <c r="X200" s="10">
        <f t="shared" si="35"/>
        <v>0</v>
      </c>
      <c r="Y200" s="10">
        <f t="shared" si="36"/>
        <v>0</v>
      </c>
      <c r="Z200" s="10">
        <f t="shared" si="37"/>
        <v>0</v>
      </c>
      <c r="AA200" s="10">
        <f t="shared" si="38"/>
        <v>0</v>
      </c>
      <c r="AB200" s="10">
        <f t="shared" si="39"/>
        <v>2.4894143313319951E-5</v>
      </c>
      <c r="AC200" s="10">
        <f t="shared" si="40"/>
        <v>2.6755327877624695E-4</v>
      </c>
      <c r="AD200" s="10">
        <f t="shared" si="41"/>
        <v>9.7024149709592101E-4</v>
      </c>
      <c r="AE200" s="10">
        <f t="shared" si="42"/>
        <v>4.2193003961239206E-3</v>
      </c>
      <c r="AF200" s="10">
        <f t="shared" si="43"/>
        <v>7.2128101572882927E-3</v>
      </c>
    </row>
    <row r="201" spans="1:32" x14ac:dyDescent="0.3">
      <c r="A201" t="s">
        <v>221</v>
      </c>
      <c r="B201" s="9">
        <v>0</v>
      </c>
      <c r="C201" s="9">
        <v>0</v>
      </c>
      <c r="D201" s="9">
        <v>0</v>
      </c>
      <c r="E201" s="9">
        <v>0</v>
      </c>
      <c r="F201" s="9">
        <v>0</v>
      </c>
      <c r="G201" s="9">
        <v>38</v>
      </c>
      <c r="H201" s="9">
        <v>164</v>
      </c>
      <c r="I201" s="9">
        <v>342</v>
      </c>
      <c r="J201" s="9">
        <v>791</v>
      </c>
      <c r="K201" s="9">
        <v>1335</v>
      </c>
      <c r="L201" s="74">
        <f t="shared" si="33"/>
        <v>1.9652780272200575E-4</v>
      </c>
      <c r="M201" s="9">
        <f>VLOOKUP([1]CensusPivot!A201,[1]CensusPivot!A200:J669,2,FALSE)</f>
        <v>1135288</v>
      </c>
      <c r="N201" s="9">
        <f>VLOOKUP([1]CensusPivot!B201,[1]CensusPivot!B200:K669,2,FALSE)</f>
        <v>950843</v>
      </c>
      <c r="O201" s="9">
        <f>VLOOKUP([1]CensusPivot!C201,[1]CensusPivot!C200:L669,2,FALSE)</f>
        <v>947736</v>
      </c>
      <c r="P201" s="9">
        <f>VLOOKUP([1]CensusPivot!D201,[1]CensusPivot!D200:M669,2,FALSE)</f>
        <v>835419</v>
      </c>
      <c r="Q201" s="9">
        <f>VLOOKUP([1]CensusPivot!E201,[1]CensusPivot!E200:N669,2,FALSE)</f>
        <v>972968</v>
      </c>
      <c r="R201" s="9">
        <f>VLOOKUP([1]CensusPivot!F201,[1]CensusPivot!F200:O669,2,FALSE)</f>
        <v>901460</v>
      </c>
      <c r="S201" s="9">
        <v>588877</v>
      </c>
      <c r="T201" s="9">
        <v>305080</v>
      </c>
      <c r="U201" s="9">
        <v>155261</v>
      </c>
      <c r="V201" s="9">
        <v>6792932</v>
      </c>
      <c r="W201" s="10">
        <f t="shared" si="34"/>
        <v>0</v>
      </c>
      <c r="X201" s="10">
        <f t="shared" si="35"/>
        <v>0</v>
      </c>
      <c r="Y201" s="10">
        <f t="shared" si="36"/>
        <v>0</v>
      </c>
      <c r="Z201" s="10">
        <f t="shared" si="37"/>
        <v>0</v>
      </c>
      <c r="AA201" s="10">
        <f t="shared" si="38"/>
        <v>0</v>
      </c>
      <c r="AB201" s="10">
        <f t="shared" si="39"/>
        <v>4.2153839327313469E-5</v>
      </c>
      <c r="AC201" s="10">
        <f t="shared" si="40"/>
        <v>2.7849618850795668E-4</v>
      </c>
      <c r="AD201" s="10">
        <f t="shared" si="41"/>
        <v>1.1210174380490363E-3</v>
      </c>
      <c r="AE201" s="10">
        <f t="shared" si="42"/>
        <v>5.0946470781458317E-3</v>
      </c>
      <c r="AF201" s="10">
        <f t="shared" si="43"/>
        <v>8.5984245882739386E-3</v>
      </c>
    </row>
    <row r="202" spans="1:32" x14ac:dyDescent="0.3">
      <c r="A202" t="s">
        <v>222</v>
      </c>
      <c r="B202" s="9">
        <v>0</v>
      </c>
      <c r="C202" s="9">
        <v>0</v>
      </c>
      <c r="D202" s="9">
        <v>0</v>
      </c>
      <c r="E202" s="9">
        <v>10</v>
      </c>
      <c r="F202" s="9">
        <v>31</v>
      </c>
      <c r="G202" s="9">
        <v>126</v>
      </c>
      <c r="H202" s="9">
        <v>191</v>
      </c>
      <c r="I202" s="9">
        <v>417</v>
      </c>
      <c r="J202" s="9">
        <v>685</v>
      </c>
      <c r="K202" s="9">
        <v>1460</v>
      </c>
      <c r="L202" s="74">
        <f t="shared" si="33"/>
        <v>1.4552786395098381E-4</v>
      </c>
      <c r="M202" s="9">
        <f>VLOOKUP([1]CensusPivot!A202,[1]CensusPivot!A201:J670,2,FALSE)</f>
        <v>1986970</v>
      </c>
      <c r="N202" s="9">
        <f>VLOOKUP([1]CensusPivot!B202,[1]CensusPivot!B201:K670,2,FALSE)</f>
        <v>1438126</v>
      </c>
      <c r="O202" s="9">
        <f>VLOOKUP([1]CensusPivot!C202,[1]CensusPivot!C201:L670,2,FALSE)</f>
        <v>1229116</v>
      </c>
      <c r="P202" s="9">
        <f>VLOOKUP([1]CensusPivot!D202,[1]CensusPivot!D201:M670,2,FALSE)</f>
        <v>1418517</v>
      </c>
      <c r="Q202" s="9">
        <f>VLOOKUP([1]CensusPivot!E202,[1]CensusPivot!E201:N670,2,FALSE)</f>
        <v>1531858</v>
      </c>
      <c r="R202" s="9">
        <f>VLOOKUP([1]CensusPivot!F202,[1]CensusPivot!F201:O670,2,FALSE)</f>
        <v>1138515</v>
      </c>
      <c r="S202" s="9">
        <v>666763</v>
      </c>
      <c r="T202" s="9">
        <v>445422</v>
      </c>
      <c r="U202" s="9">
        <v>174174</v>
      </c>
      <c r="V202" s="9">
        <v>10032443</v>
      </c>
      <c r="W202" s="10">
        <f t="shared" si="34"/>
        <v>0</v>
      </c>
      <c r="X202" s="10">
        <f t="shared" si="35"/>
        <v>0</v>
      </c>
      <c r="Y202" s="10">
        <f t="shared" si="36"/>
        <v>0</v>
      </c>
      <c r="Z202" s="10">
        <f t="shared" si="37"/>
        <v>7.0496159016775969E-6</v>
      </c>
      <c r="AA202" s="10">
        <f t="shared" si="38"/>
        <v>2.0236862685705855E-5</v>
      </c>
      <c r="AB202" s="10">
        <f t="shared" si="39"/>
        <v>1.1067047864982016E-4</v>
      </c>
      <c r="AC202" s="10">
        <f t="shared" si="40"/>
        <v>2.864586067313273E-4</v>
      </c>
      <c r="AD202" s="10">
        <f t="shared" si="41"/>
        <v>9.3619084822931962E-4</v>
      </c>
      <c r="AE202" s="10">
        <f t="shared" si="42"/>
        <v>3.9328487604349677E-3</v>
      </c>
      <c r="AF202" s="10">
        <f t="shared" si="43"/>
        <v>8.382422175525624E-3</v>
      </c>
    </row>
    <row r="203" spans="1:32" x14ac:dyDescent="0.3">
      <c r="A203" t="s">
        <v>223</v>
      </c>
      <c r="B203" s="9">
        <v>0</v>
      </c>
      <c r="C203" s="9">
        <v>0</v>
      </c>
      <c r="D203" s="9">
        <v>0</v>
      </c>
      <c r="E203" s="9">
        <v>0</v>
      </c>
      <c r="F203" s="9">
        <v>0</v>
      </c>
      <c r="G203" s="9">
        <v>62</v>
      </c>
      <c r="H203" s="9">
        <v>193</v>
      </c>
      <c r="I203" s="9">
        <v>433</v>
      </c>
      <c r="J203" s="9">
        <v>643</v>
      </c>
      <c r="K203" s="9">
        <v>1331</v>
      </c>
      <c r="L203" s="74">
        <f t="shared" si="33"/>
        <v>1.3261173684610633E-4</v>
      </c>
      <c r="M203" s="9">
        <f>VLOOKUP([1]CensusPivot!A203,[1]CensusPivot!A202:J671,2,FALSE)</f>
        <v>1985579</v>
      </c>
      <c r="N203" s="9">
        <f>VLOOKUP([1]CensusPivot!B203,[1]CensusPivot!B202:K671,2,FALSE)</f>
        <v>1442499</v>
      </c>
      <c r="O203" s="9">
        <f>VLOOKUP([1]CensusPivot!C203,[1]CensusPivot!C202:L671,2,FALSE)</f>
        <v>1200067</v>
      </c>
      <c r="P203" s="9">
        <f>VLOOKUP([1]CensusPivot!D203,[1]CensusPivot!D202:M671,2,FALSE)</f>
        <v>1366893</v>
      </c>
      <c r="Q203" s="9">
        <f>VLOOKUP([1]CensusPivot!E203,[1]CensusPivot!E202:N671,2,FALSE)</f>
        <v>1529005</v>
      </c>
      <c r="R203" s="9">
        <f>VLOOKUP([1]CensusPivot!F203,[1]CensusPivot!F202:O671,2,FALSE)</f>
        <v>1189090</v>
      </c>
      <c r="S203" s="9">
        <v>689785</v>
      </c>
      <c r="T203" s="9">
        <v>455675</v>
      </c>
      <c r="U203" s="9">
        <v>180206</v>
      </c>
      <c r="V203" s="9">
        <v>10036819</v>
      </c>
      <c r="W203" s="10">
        <f t="shared" si="34"/>
        <v>0</v>
      </c>
      <c r="X203" s="10">
        <f t="shared" si="35"/>
        <v>0</v>
      </c>
      <c r="Y203" s="10">
        <f t="shared" si="36"/>
        <v>0</v>
      </c>
      <c r="Z203" s="10">
        <f t="shared" si="37"/>
        <v>0</v>
      </c>
      <c r="AA203" s="10">
        <f t="shared" si="38"/>
        <v>0</v>
      </c>
      <c r="AB203" s="10">
        <f t="shared" si="39"/>
        <v>5.2140712645804773E-5</v>
      </c>
      <c r="AC203" s="10">
        <f t="shared" si="40"/>
        <v>2.797973281529752E-4</v>
      </c>
      <c r="AD203" s="10">
        <f t="shared" si="41"/>
        <v>9.5023865693751031E-4</v>
      </c>
      <c r="AE203" s="10">
        <f t="shared" si="42"/>
        <v>3.5681386857263353E-3</v>
      </c>
      <c r="AF203" s="10">
        <f t="shared" si="43"/>
        <v>7.385991587405525E-3</v>
      </c>
    </row>
    <row r="204" spans="1:32" x14ac:dyDescent="0.3">
      <c r="A204" t="s">
        <v>224</v>
      </c>
      <c r="B204" s="9">
        <v>0</v>
      </c>
      <c r="C204" s="9">
        <v>0</v>
      </c>
      <c r="D204" s="9">
        <v>0</v>
      </c>
      <c r="E204" s="9">
        <v>0</v>
      </c>
      <c r="F204" s="9">
        <v>12</v>
      </c>
      <c r="G204" s="9">
        <v>130</v>
      </c>
      <c r="H204" s="9">
        <v>216</v>
      </c>
      <c r="I204" s="9">
        <v>439</v>
      </c>
      <c r="J204" s="9">
        <v>805</v>
      </c>
      <c r="K204" s="9">
        <v>1602</v>
      </c>
      <c r="L204" s="74">
        <f t="shared" si="33"/>
        <v>1.5968017715130165E-4</v>
      </c>
      <c r="M204" s="9">
        <f>VLOOKUP([1]CensusPivot!A204,[1]CensusPivot!A203:J672,2,FALSE)</f>
        <v>1961016</v>
      </c>
      <c r="N204" s="9">
        <f>VLOOKUP([1]CensusPivot!B204,[1]CensusPivot!B203:K672,2,FALSE)</f>
        <v>1434265</v>
      </c>
      <c r="O204" s="9">
        <f>VLOOKUP([1]CensusPivot!C204,[1]CensusPivot!C203:L672,2,FALSE)</f>
        <v>1191776</v>
      </c>
      <c r="P204" s="9">
        <f>VLOOKUP([1]CensusPivot!D204,[1]CensusPivot!D203:M672,2,FALSE)</f>
        <v>1331193</v>
      </c>
      <c r="Q204" s="9">
        <f>VLOOKUP([1]CensusPivot!E204,[1]CensusPivot!E203:N672,2,FALSE)</f>
        <v>1528539</v>
      </c>
      <c r="R204" s="9">
        <f>VLOOKUP([1]CensusPivot!F204,[1]CensusPivot!F203:O672,2,FALSE)</f>
        <v>1235175</v>
      </c>
      <c r="S204" s="9">
        <v>713446</v>
      </c>
      <c r="T204" s="9">
        <v>456166</v>
      </c>
      <c r="U204" s="9">
        <v>186451</v>
      </c>
      <c r="V204" s="9">
        <v>10032554</v>
      </c>
      <c r="W204" s="10">
        <f t="shared" si="34"/>
        <v>0</v>
      </c>
      <c r="X204" s="10">
        <f t="shared" si="35"/>
        <v>0</v>
      </c>
      <c r="Y204" s="10">
        <f t="shared" si="36"/>
        <v>0</v>
      </c>
      <c r="Z204" s="10">
        <f t="shared" si="37"/>
        <v>0</v>
      </c>
      <c r="AA204" s="10">
        <f t="shared" si="38"/>
        <v>7.8506338405497021E-6</v>
      </c>
      <c r="AB204" s="10">
        <f t="shared" si="39"/>
        <v>1.0524824417592649E-4</v>
      </c>
      <c r="AC204" s="10">
        <f t="shared" si="40"/>
        <v>3.0275591985938667E-4</v>
      </c>
      <c r="AD204" s="10">
        <f t="shared" si="41"/>
        <v>9.6236896217604989E-4</v>
      </c>
      <c r="AE204" s="10">
        <f t="shared" si="42"/>
        <v>4.3174882408783003E-3</v>
      </c>
      <c r="AF204" s="10">
        <f t="shared" si="43"/>
        <v>8.5920697663193005E-3</v>
      </c>
    </row>
    <row r="205" spans="1:32" x14ac:dyDescent="0.3">
      <c r="A205" t="s">
        <v>225</v>
      </c>
      <c r="B205" s="9">
        <v>0</v>
      </c>
      <c r="C205" s="9">
        <v>0</v>
      </c>
      <c r="D205" s="9">
        <v>0</v>
      </c>
      <c r="E205" s="9">
        <v>0</v>
      </c>
      <c r="F205" s="9">
        <v>13</v>
      </c>
      <c r="G205" s="9">
        <v>84</v>
      </c>
      <c r="H205" s="9">
        <v>178</v>
      </c>
      <c r="I205" s="9">
        <v>435</v>
      </c>
      <c r="J205" s="9">
        <v>717</v>
      </c>
      <c r="K205" s="9">
        <v>1427</v>
      </c>
      <c r="L205" s="74">
        <f t="shared" si="33"/>
        <v>1.4320872033725404E-4</v>
      </c>
      <c r="M205" s="9">
        <f>VLOOKUP([1]CensusPivot!A205,[1]CensusPivot!A204:J673,2,FALSE)</f>
        <v>1919368</v>
      </c>
      <c r="N205" s="9">
        <f>VLOOKUP([1]CensusPivot!B205,[1]CensusPivot!B204:K673,2,FALSE)</f>
        <v>1426906</v>
      </c>
      <c r="O205" s="9">
        <f>VLOOKUP([1]CensusPivot!C205,[1]CensusPivot!C204:L673,2,FALSE)</f>
        <v>1186224</v>
      </c>
      <c r="P205" s="9">
        <f>VLOOKUP([1]CensusPivot!D205,[1]CensusPivot!D204:M673,2,FALSE)</f>
        <v>1289747</v>
      </c>
      <c r="Q205" s="9">
        <f>VLOOKUP([1]CensusPivot!E205,[1]CensusPivot!E204:N673,2,FALSE)</f>
        <v>1504701</v>
      </c>
      <c r="R205" s="9">
        <f>VLOOKUP([1]CensusPivot!F205,[1]CensusPivot!F204:O673,2,FALSE)</f>
        <v>1261432</v>
      </c>
      <c r="S205" s="9">
        <v>734816</v>
      </c>
      <c r="T205" s="9">
        <v>450348</v>
      </c>
      <c r="U205" s="9">
        <v>192075</v>
      </c>
      <c r="V205" s="9">
        <v>9964477</v>
      </c>
      <c r="W205" s="10">
        <f t="shared" si="34"/>
        <v>0</v>
      </c>
      <c r="X205" s="10">
        <f t="shared" si="35"/>
        <v>0</v>
      </c>
      <c r="Y205" s="10">
        <f t="shared" si="36"/>
        <v>0</v>
      </c>
      <c r="Z205" s="10">
        <f t="shared" si="37"/>
        <v>0</v>
      </c>
      <c r="AA205" s="10">
        <f t="shared" si="38"/>
        <v>8.6395901910080476E-6</v>
      </c>
      <c r="AB205" s="10">
        <f t="shared" si="39"/>
        <v>6.6590985483165163E-5</v>
      </c>
      <c r="AC205" s="10">
        <f t="shared" si="40"/>
        <v>2.4223751252014109E-4</v>
      </c>
      <c r="AD205" s="10">
        <f t="shared" si="41"/>
        <v>9.659196887740148E-4</v>
      </c>
      <c r="AE205" s="10">
        <f t="shared" si="42"/>
        <v>3.7329168293635299E-3</v>
      </c>
      <c r="AF205" s="10">
        <f t="shared" si="43"/>
        <v>7.4293895613692564E-3</v>
      </c>
    </row>
    <row r="206" spans="1:32" x14ac:dyDescent="0.3">
      <c r="A206" t="s">
        <v>226</v>
      </c>
      <c r="B206" s="9">
        <v>0</v>
      </c>
      <c r="C206" s="9">
        <v>0</v>
      </c>
      <c r="D206" s="9">
        <v>0</v>
      </c>
      <c r="E206" s="9">
        <v>0</v>
      </c>
      <c r="F206" s="9">
        <v>20</v>
      </c>
      <c r="G206" s="9">
        <v>161</v>
      </c>
      <c r="H206" s="9">
        <v>267</v>
      </c>
      <c r="I206" s="9">
        <v>472</v>
      </c>
      <c r="J206" s="9">
        <v>847</v>
      </c>
      <c r="K206" s="9">
        <v>1767</v>
      </c>
      <c r="L206" s="74">
        <f t="shared" si="33"/>
        <v>1.7664857759906093E-4</v>
      </c>
      <c r="M206" s="9">
        <f>VLOOKUP([1]CensusPivot!A206,[1]CensusPivot!A205:J674,2,FALSE)</f>
        <v>1903194</v>
      </c>
      <c r="N206" s="9">
        <f>VLOOKUP([1]CensusPivot!B206,[1]CensusPivot!B205:K674,2,FALSE)</f>
        <v>1431365</v>
      </c>
      <c r="O206" s="9">
        <f>VLOOKUP([1]CensusPivot!C206,[1]CensusPivot!C205:L674,2,FALSE)</f>
        <v>1186757</v>
      </c>
      <c r="P206" s="9">
        <f>VLOOKUP([1]CensusPivot!D206,[1]CensusPivot!D205:M674,2,FALSE)</f>
        <v>1265560</v>
      </c>
      <c r="Q206" s="9">
        <f>VLOOKUP([1]CensusPivot!E206,[1]CensusPivot!E205:N674,2,FALSE)</f>
        <v>1493006</v>
      </c>
      <c r="R206" s="9">
        <f>VLOOKUP([1]CensusPivot!F206,[1]CensusPivot!F205:O674,2,FALSE)</f>
        <v>1305020</v>
      </c>
      <c r="S206" s="9">
        <v>771330</v>
      </c>
      <c r="T206" s="9">
        <v>448409</v>
      </c>
      <c r="U206" s="9">
        <v>197208</v>
      </c>
      <c r="V206" s="9">
        <v>10002911</v>
      </c>
      <c r="W206" s="10">
        <f t="shared" si="34"/>
        <v>0</v>
      </c>
      <c r="X206" s="10">
        <f t="shared" si="35"/>
        <v>0</v>
      </c>
      <c r="Y206" s="10">
        <f t="shared" si="36"/>
        <v>0</v>
      </c>
      <c r="Z206" s="10">
        <f t="shared" si="37"/>
        <v>0</v>
      </c>
      <c r="AA206" s="10">
        <f t="shared" si="38"/>
        <v>1.3395793452939909E-5</v>
      </c>
      <c r="AB206" s="10">
        <f t="shared" si="39"/>
        <v>1.2336975678533662E-4</v>
      </c>
      <c r="AC206" s="10">
        <f t="shared" si="40"/>
        <v>3.4615534207148692E-4</v>
      </c>
      <c r="AD206" s="10">
        <f t="shared" si="41"/>
        <v>1.0526104516189461E-3</v>
      </c>
      <c r="AE206" s="10">
        <f t="shared" si="42"/>
        <v>4.2949576082106202E-3</v>
      </c>
      <c r="AF206" s="10">
        <f t="shared" si="43"/>
        <v>8.9600827552634779E-3</v>
      </c>
    </row>
    <row r="207" spans="1:32" x14ac:dyDescent="0.3">
      <c r="A207" t="s">
        <v>227</v>
      </c>
      <c r="B207" s="9">
        <v>0</v>
      </c>
      <c r="C207" s="9">
        <v>0</v>
      </c>
      <c r="D207" s="9">
        <v>0</v>
      </c>
      <c r="E207" s="9">
        <v>11</v>
      </c>
      <c r="F207" s="9">
        <v>42</v>
      </c>
      <c r="G207" s="9">
        <v>120</v>
      </c>
      <c r="H207" s="9">
        <v>267</v>
      </c>
      <c r="I207" s="9">
        <v>457</v>
      </c>
      <c r="J207" s="9">
        <v>829</v>
      </c>
      <c r="K207" s="9">
        <v>1726</v>
      </c>
      <c r="L207" s="74">
        <f t="shared" si="33"/>
        <v>1.6904958676876503E-4</v>
      </c>
      <c r="M207" s="9">
        <f>VLOOKUP([1]CensusPivot!A207,[1]CensusPivot!A206:J675,2,FALSE)</f>
        <v>1923038</v>
      </c>
      <c r="N207" s="9">
        <f>VLOOKUP([1]CensusPivot!B207,[1]CensusPivot!B206:K675,2,FALSE)</f>
        <v>1462378</v>
      </c>
      <c r="O207" s="9">
        <f>VLOOKUP([1]CensusPivot!C207,[1]CensusPivot!C206:L675,2,FALSE)</f>
        <v>1225759</v>
      </c>
      <c r="P207" s="9">
        <f>VLOOKUP([1]CensusPivot!D207,[1]CensusPivot!D206:M675,2,FALSE)</f>
        <v>1265748</v>
      </c>
      <c r="Q207" s="9">
        <f>VLOOKUP([1]CensusPivot!E207,[1]CensusPivot!E206:N675,2,FALSE)</f>
        <v>1497348</v>
      </c>
      <c r="R207" s="9">
        <f>VLOOKUP([1]CensusPivot!F207,[1]CensusPivot!F206:O675,2,FALSE)</f>
        <v>1357616</v>
      </c>
      <c r="S207" s="9">
        <v>816393</v>
      </c>
      <c r="T207" s="9">
        <v>459374</v>
      </c>
      <c r="U207" s="9">
        <v>206075</v>
      </c>
      <c r="V207" s="9">
        <v>10210022</v>
      </c>
      <c r="W207" s="10">
        <f t="shared" si="34"/>
        <v>0</v>
      </c>
      <c r="X207" s="10">
        <f t="shared" si="35"/>
        <v>0</v>
      </c>
      <c r="Y207" s="10">
        <f t="shared" si="36"/>
        <v>0</v>
      </c>
      <c r="Z207" s="10">
        <f t="shared" si="37"/>
        <v>8.690513435533772E-6</v>
      </c>
      <c r="AA207" s="10">
        <f t="shared" si="38"/>
        <v>2.8049591678086858E-5</v>
      </c>
      <c r="AB207" s="10">
        <f t="shared" si="39"/>
        <v>8.8390237003688822E-5</v>
      </c>
      <c r="AC207" s="10">
        <f t="shared" si="40"/>
        <v>3.2704837008646574E-4</v>
      </c>
      <c r="AD207" s="10">
        <f t="shared" si="41"/>
        <v>9.948320975936818E-4</v>
      </c>
      <c r="AE207" s="10">
        <f t="shared" si="42"/>
        <v>4.0228072303772899E-3</v>
      </c>
      <c r="AF207" s="10">
        <f t="shared" si="43"/>
        <v>8.3755914108940913E-3</v>
      </c>
    </row>
    <row r="208" spans="1:32" x14ac:dyDescent="0.3">
      <c r="A208" t="s">
        <v>228</v>
      </c>
      <c r="B208" s="9">
        <v>0</v>
      </c>
      <c r="C208" s="9">
        <v>0</v>
      </c>
      <c r="D208" s="9">
        <v>0</v>
      </c>
      <c r="E208" s="9">
        <v>0</v>
      </c>
      <c r="F208" s="9">
        <v>34</v>
      </c>
      <c r="G208" s="9">
        <v>135</v>
      </c>
      <c r="H208" s="9">
        <v>269</v>
      </c>
      <c r="I208" s="9">
        <v>438</v>
      </c>
      <c r="J208" s="9">
        <v>900</v>
      </c>
      <c r="K208" s="9">
        <v>1776</v>
      </c>
      <c r="L208" s="74">
        <f t="shared" si="33"/>
        <v>1.806068328568167E-4</v>
      </c>
      <c r="M208" s="9">
        <f>VLOOKUP([1]CensusPivot!A208,[1]CensusPivot!A207:J676,2,FALSE)</f>
        <v>1831405</v>
      </c>
      <c r="N208" s="9">
        <f>VLOOKUP([1]CensusPivot!B208,[1]CensusPivot!B207:K676,2,FALSE)</f>
        <v>1405401</v>
      </c>
      <c r="O208" s="9">
        <f>VLOOKUP([1]CensusPivot!C208,[1]CensusPivot!C207:L676,2,FALSE)</f>
        <v>1182814</v>
      </c>
      <c r="P208" s="9">
        <f>VLOOKUP([1]CensusPivot!D208,[1]CensusPivot!D207:M676,2,FALSE)</f>
        <v>1200098</v>
      </c>
      <c r="Q208" s="9">
        <f>VLOOKUP([1]CensusPivot!E208,[1]CensusPivot!E207:N676,2,FALSE)</f>
        <v>1415200</v>
      </c>
      <c r="R208" s="9">
        <f>VLOOKUP([1]CensusPivot!F208,[1]CensusPivot!F207:O676,2,FALSE)</f>
        <v>1333377</v>
      </c>
      <c r="S208" s="9">
        <v>821140</v>
      </c>
      <c r="T208" s="9">
        <v>446290</v>
      </c>
      <c r="U208" s="9">
        <v>200908</v>
      </c>
      <c r="V208" s="9">
        <v>9833515</v>
      </c>
      <c r="W208" s="10">
        <f t="shared" si="34"/>
        <v>0</v>
      </c>
      <c r="X208" s="10">
        <f t="shared" si="35"/>
        <v>0</v>
      </c>
      <c r="Y208" s="10">
        <f t="shared" si="36"/>
        <v>0</v>
      </c>
      <c r="Z208" s="10">
        <f t="shared" si="37"/>
        <v>0</v>
      </c>
      <c r="AA208" s="10">
        <f t="shared" si="38"/>
        <v>2.402487280949689E-5</v>
      </c>
      <c r="AB208" s="10">
        <f t="shared" si="39"/>
        <v>1.0124668417109339E-4</v>
      </c>
      <c r="AC208" s="10">
        <f t="shared" si="40"/>
        <v>3.2759334583627638E-4</v>
      </c>
      <c r="AD208" s="10">
        <f t="shared" si="41"/>
        <v>9.8142463420645759E-4</v>
      </c>
      <c r="AE208" s="10">
        <f t="shared" si="42"/>
        <v>4.4796623330081433E-3</v>
      </c>
      <c r="AF208" s="10">
        <f t="shared" si="43"/>
        <v>8.8398670038027354E-3</v>
      </c>
    </row>
    <row r="209" spans="1:32" x14ac:dyDescent="0.3">
      <c r="A209" t="s">
        <v>229</v>
      </c>
      <c r="B209" s="9">
        <v>0</v>
      </c>
      <c r="C209" s="9">
        <v>0</v>
      </c>
      <c r="D209" s="9">
        <v>0</v>
      </c>
      <c r="E209" s="9">
        <v>0</v>
      </c>
      <c r="F209" s="9">
        <v>26</v>
      </c>
      <c r="G209" s="9">
        <v>134</v>
      </c>
      <c r="H209" s="9">
        <v>272</v>
      </c>
      <c r="I209" s="9">
        <v>442</v>
      </c>
      <c r="J209" s="9">
        <v>640</v>
      </c>
      <c r="K209" s="9">
        <v>1514</v>
      </c>
      <c r="L209" s="74">
        <f t="shared" si="33"/>
        <v>1.5082286123918216E-4</v>
      </c>
      <c r="M209" s="9">
        <f>VLOOKUP([1]CensusPivot!A209,[1]CensusPivot!A208:J677,2,FALSE)</f>
        <v>1857081</v>
      </c>
      <c r="N209" s="9">
        <f>VLOOKUP([1]CensusPivot!B209,[1]CensusPivot!B208:K677,2,FALSE)</f>
        <v>1429864</v>
      </c>
      <c r="O209" s="9">
        <f>VLOOKUP([1]CensusPivot!C209,[1]CensusPivot!C208:L677,2,FALSE)</f>
        <v>1227828</v>
      </c>
      <c r="P209" s="9">
        <f>VLOOKUP([1]CensusPivot!D209,[1]CensusPivot!D208:M677,2,FALSE)</f>
        <v>1209748</v>
      </c>
      <c r="Q209" s="9">
        <f>VLOOKUP([1]CensusPivot!E209,[1]CensusPivot!E208:N677,2,FALSE)</f>
        <v>1413354</v>
      </c>
      <c r="R209" s="9">
        <f>VLOOKUP([1]CensusPivot!F209,[1]CensusPivot!F208:O677,2,FALSE)</f>
        <v>1368970</v>
      </c>
      <c r="S209" s="9">
        <v>872464</v>
      </c>
      <c r="T209" s="9">
        <v>453485</v>
      </c>
      <c r="U209" s="9">
        <v>205862</v>
      </c>
      <c r="V209" s="9">
        <v>10038266</v>
      </c>
      <c r="W209" s="10">
        <f t="shared" si="34"/>
        <v>0</v>
      </c>
      <c r="X209" s="10">
        <f t="shared" si="35"/>
        <v>0</v>
      </c>
      <c r="Y209" s="10">
        <f t="shared" si="36"/>
        <v>0</v>
      </c>
      <c r="Z209" s="10">
        <f t="shared" si="37"/>
        <v>0</v>
      </c>
      <c r="AA209" s="10">
        <f t="shared" si="38"/>
        <v>1.8395957417603798E-5</v>
      </c>
      <c r="AB209" s="10">
        <f t="shared" si="39"/>
        <v>9.7883810456036291E-5</v>
      </c>
      <c r="AC209" s="10">
        <f t="shared" si="40"/>
        <v>3.1176071448220214E-4</v>
      </c>
      <c r="AD209" s="10">
        <f t="shared" si="41"/>
        <v>9.7467391424192642E-4</v>
      </c>
      <c r="AE209" s="10">
        <f t="shared" si="42"/>
        <v>3.1088787634434719E-3</v>
      </c>
      <c r="AF209" s="10">
        <f t="shared" si="43"/>
        <v>7.3544413247709634E-3</v>
      </c>
    </row>
    <row r="210" spans="1:32" x14ac:dyDescent="0.3">
      <c r="A210" t="s">
        <v>230</v>
      </c>
      <c r="B210" s="9">
        <v>0</v>
      </c>
      <c r="C210" s="9">
        <v>0</v>
      </c>
      <c r="D210" s="9">
        <v>0</v>
      </c>
      <c r="E210" s="9">
        <v>0</v>
      </c>
      <c r="F210" s="9">
        <v>10</v>
      </c>
      <c r="G210" s="9">
        <v>162</v>
      </c>
      <c r="H210" s="9">
        <v>270</v>
      </c>
      <c r="I210" s="9">
        <v>441</v>
      </c>
      <c r="J210" s="9">
        <v>784</v>
      </c>
      <c r="K210" s="9">
        <v>1667</v>
      </c>
      <c r="L210" s="74">
        <f t="shared" si="33"/>
        <v>1.6948461528059871E-4</v>
      </c>
      <c r="M210" s="9">
        <f>VLOOKUP([1]CensusPivot!A210,[1]CensusPivot!A209:J678,2,FALSE)</f>
        <v>1807844</v>
      </c>
      <c r="N210" s="9">
        <f>VLOOKUP([1]CensusPivot!B210,[1]CensusPivot!B209:K678,2,FALSE)</f>
        <v>1385654</v>
      </c>
      <c r="O210" s="9">
        <f>VLOOKUP([1]CensusPivot!C210,[1]CensusPivot!C209:L678,2,FALSE)</f>
        <v>1214309</v>
      </c>
      <c r="P210" s="9">
        <f>VLOOKUP([1]CensusPivot!D210,[1]CensusPivot!D209:M678,2,FALSE)</f>
        <v>1173696</v>
      </c>
      <c r="Q210" s="9">
        <f>VLOOKUP([1]CensusPivot!E210,[1]CensusPivot!E209:N678,2,FALSE)</f>
        <v>1353847</v>
      </c>
      <c r="R210" s="9">
        <f>VLOOKUP([1]CensusPivot!F210,[1]CensusPivot!F209:O678,2,FALSE)</f>
        <v>1355360</v>
      </c>
      <c r="S210" s="9">
        <v>891473</v>
      </c>
      <c r="T210" s="9">
        <v>450898</v>
      </c>
      <c r="U210" s="9">
        <v>202620</v>
      </c>
      <c r="V210" s="9">
        <v>9835701</v>
      </c>
      <c r="W210" s="10">
        <f t="shared" si="34"/>
        <v>0</v>
      </c>
      <c r="X210" s="10">
        <f t="shared" si="35"/>
        <v>0</v>
      </c>
      <c r="Y210" s="10">
        <f t="shared" si="36"/>
        <v>0</v>
      </c>
      <c r="Z210" s="10">
        <f t="shared" si="37"/>
        <v>0</v>
      </c>
      <c r="AA210" s="10">
        <f t="shared" si="38"/>
        <v>7.3863590198892489E-6</v>
      </c>
      <c r="AB210" s="10">
        <f t="shared" si="39"/>
        <v>1.1952543973556841E-4</v>
      </c>
      <c r="AC210" s="10">
        <f t="shared" si="40"/>
        <v>3.0286952044537526E-4</v>
      </c>
      <c r="AD210" s="10">
        <f t="shared" si="41"/>
        <v>9.7804825038035211E-4</v>
      </c>
      <c r="AE210" s="10">
        <f t="shared" si="42"/>
        <v>3.8693120126344883E-3</v>
      </c>
      <c r="AF210" s="10">
        <f t="shared" si="43"/>
        <v>8.2272233738031782E-3</v>
      </c>
    </row>
    <row r="211" spans="1:32" x14ac:dyDescent="0.3">
      <c r="A211" t="s">
        <v>231</v>
      </c>
      <c r="B211" s="9">
        <v>0</v>
      </c>
      <c r="C211" s="9">
        <v>0</v>
      </c>
      <c r="D211" s="9">
        <v>0</v>
      </c>
      <c r="E211" s="9">
        <v>0</v>
      </c>
      <c r="F211" s="9">
        <v>11</v>
      </c>
      <c r="G211" s="9">
        <v>0</v>
      </c>
      <c r="H211" s="9">
        <v>0</v>
      </c>
      <c r="I211" s="9">
        <v>91</v>
      </c>
      <c r="J211" s="9">
        <v>348</v>
      </c>
      <c r="K211" s="9">
        <v>450</v>
      </c>
      <c r="L211" s="74">
        <f t="shared" si="33"/>
        <v>8.6906275637351307E-5</v>
      </c>
      <c r="M211" s="9">
        <f>VLOOKUP([1]CensusPivot!A211,[1]CensusPivot!A210:J679,2,FALSE)</f>
        <v>1038235</v>
      </c>
      <c r="N211" s="9">
        <f>VLOOKUP([1]CensusPivot!B211,[1]CensusPivot!B210:K679,2,FALSE)</f>
        <v>744505</v>
      </c>
      <c r="O211" s="9">
        <f>VLOOKUP([1]CensusPivot!C211,[1]CensusPivot!C210:L679,2,FALSE)</f>
        <v>674692</v>
      </c>
      <c r="P211" s="9">
        <f>VLOOKUP([1]CensusPivot!D211,[1]CensusPivot!D210:M679,2,FALSE)</f>
        <v>732414</v>
      </c>
      <c r="Q211" s="9">
        <f>VLOOKUP([1]CensusPivot!E211,[1]CensusPivot!E210:N679,2,FALSE)</f>
        <v>793113</v>
      </c>
      <c r="R211" s="9">
        <f>VLOOKUP([1]CensusPivot!F211,[1]CensusPivot!F210:O679,2,FALSE)</f>
        <v>555632</v>
      </c>
      <c r="S211" s="9">
        <v>322401</v>
      </c>
      <c r="T211" s="9">
        <v>220313</v>
      </c>
      <c r="U211" s="9">
        <v>98966</v>
      </c>
      <c r="V211" s="9">
        <v>5177992</v>
      </c>
      <c r="W211" s="10">
        <f t="shared" si="34"/>
        <v>0</v>
      </c>
      <c r="X211" s="10">
        <f t="shared" si="35"/>
        <v>0</v>
      </c>
      <c r="Y211" s="10">
        <f t="shared" si="36"/>
        <v>0</v>
      </c>
      <c r="Z211" s="10">
        <f t="shared" si="37"/>
        <v>0</v>
      </c>
      <c r="AA211" s="10">
        <f t="shared" si="38"/>
        <v>1.3869398181595813E-5</v>
      </c>
      <c r="AB211" s="10">
        <f t="shared" si="39"/>
        <v>0</v>
      </c>
      <c r="AC211" s="10">
        <f t="shared" si="40"/>
        <v>0</v>
      </c>
      <c r="AD211" s="10">
        <f t="shared" si="41"/>
        <v>4.1304870797456348E-4</v>
      </c>
      <c r="AE211" s="10">
        <f t="shared" si="42"/>
        <v>3.516359153648728E-3</v>
      </c>
      <c r="AF211" s="10">
        <f t="shared" si="43"/>
        <v>4.5470161469595618E-3</v>
      </c>
    </row>
    <row r="212" spans="1:32" x14ac:dyDescent="0.3">
      <c r="A212" t="s">
        <v>232</v>
      </c>
      <c r="B212" s="9">
        <v>0</v>
      </c>
      <c r="C212" s="9">
        <v>0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84</v>
      </c>
      <c r="J212" s="9">
        <v>355</v>
      </c>
      <c r="K212" s="9">
        <v>439</v>
      </c>
      <c r="L212" s="74">
        <f t="shared" si="33"/>
        <v>8.293741267011616E-5</v>
      </c>
      <c r="M212" s="9">
        <f>VLOOKUP([1]CensusPivot!A212,[1]CensusPivot!A211:J680,2,FALSE)</f>
        <v>1065712</v>
      </c>
      <c r="N212" s="9">
        <f>VLOOKUP([1]CensusPivot!B212,[1]CensusPivot!B211:K680,2,FALSE)</f>
        <v>742478</v>
      </c>
      <c r="O212" s="9">
        <f>VLOOKUP([1]CensusPivot!C212,[1]CensusPivot!C211:L680,2,FALSE)</f>
        <v>699476</v>
      </c>
      <c r="P212" s="9">
        <f>VLOOKUP([1]CensusPivot!D212,[1]CensusPivot!D211:M680,2,FALSE)</f>
        <v>721483</v>
      </c>
      <c r="Q212" s="9">
        <f>VLOOKUP([1]CensusPivot!E212,[1]CensusPivot!E211:N680,2,FALSE)</f>
        <v>808406</v>
      </c>
      <c r="R212" s="9">
        <f>VLOOKUP([1]CensusPivot!F212,[1]CensusPivot!F211:O680,2,FALSE)</f>
        <v>591692</v>
      </c>
      <c r="S212" s="9">
        <v>337080</v>
      </c>
      <c r="T212" s="9">
        <v>227161</v>
      </c>
      <c r="U212" s="9">
        <v>99925</v>
      </c>
      <c r="V212" s="9">
        <v>5293148</v>
      </c>
      <c r="W212" s="10">
        <f t="shared" si="34"/>
        <v>0</v>
      </c>
      <c r="X212" s="10">
        <f t="shared" si="35"/>
        <v>0</v>
      </c>
      <c r="Y212" s="10">
        <f t="shared" si="36"/>
        <v>0</v>
      </c>
      <c r="Z212" s="10">
        <f t="shared" si="37"/>
        <v>0</v>
      </c>
      <c r="AA212" s="10">
        <f t="shared" si="38"/>
        <v>0</v>
      </c>
      <c r="AB212" s="10">
        <f t="shared" si="39"/>
        <v>0</v>
      </c>
      <c r="AC212" s="10">
        <f t="shared" si="40"/>
        <v>0</v>
      </c>
      <c r="AD212" s="10">
        <f t="shared" si="41"/>
        <v>3.6978178472537102E-4</v>
      </c>
      <c r="AE212" s="10">
        <f t="shared" si="42"/>
        <v>3.5526644983737803E-3</v>
      </c>
      <c r="AF212" s="10">
        <f t="shared" si="43"/>
        <v>4.3932949712284213E-3</v>
      </c>
    </row>
    <row r="213" spans="1:32" x14ac:dyDescent="0.3">
      <c r="A213" t="s">
        <v>233</v>
      </c>
      <c r="B213" s="9">
        <v>0</v>
      </c>
      <c r="C213" s="9">
        <v>0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>
        <v>107</v>
      </c>
      <c r="J213" s="9">
        <v>394</v>
      </c>
      <c r="K213" s="9">
        <v>501</v>
      </c>
      <c r="L213" s="74">
        <f t="shared" si="33"/>
        <v>9.6790328385821316E-5</v>
      </c>
      <c r="M213" s="9">
        <f>VLOOKUP([1]CensusPivot!A213,[1]CensusPivot!A212:J681,2,FALSE)</f>
        <v>1039686</v>
      </c>
      <c r="N213" s="9">
        <f>VLOOKUP([1]CensusPivot!B213,[1]CensusPivot!B212:K681,2,FALSE)</f>
        <v>717507</v>
      </c>
      <c r="O213" s="9">
        <f>VLOOKUP([1]CensusPivot!C213,[1]CensusPivot!C212:L681,2,FALSE)</f>
        <v>693966</v>
      </c>
      <c r="P213" s="9">
        <f>VLOOKUP([1]CensusPivot!D213,[1]CensusPivot!D212:M681,2,FALSE)</f>
        <v>688191</v>
      </c>
      <c r="Q213" s="9">
        <f>VLOOKUP([1]CensusPivot!E213,[1]CensusPivot!E212:N681,2,FALSE)</f>
        <v>789206</v>
      </c>
      <c r="R213" s="9">
        <f>VLOOKUP([1]CensusPivot!F213,[1]CensusPivot!F212:O681,2,FALSE)</f>
        <v>597249</v>
      </c>
      <c r="S213" s="9">
        <v>335299</v>
      </c>
      <c r="T213" s="9">
        <v>217665</v>
      </c>
      <c r="U213" s="9">
        <v>98866</v>
      </c>
      <c r="V213" s="9">
        <v>5176137</v>
      </c>
      <c r="W213" s="10">
        <f t="shared" si="34"/>
        <v>0</v>
      </c>
      <c r="X213" s="10">
        <f t="shared" si="35"/>
        <v>0</v>
      </c>
      <c r="Y213" s="10">
        <f t="shared" si="36"/>
        <v>0</v>
      </c>
      <c r="Z213" s="10">
        <f t="shared" si="37"/>
        <v>0</v>
      </c>
      <c r="AA213" s="10">
        <f t="shared" si="38"/>
        <v>0</v>
      </c>
      <c r="AB213" s="10">
        <f t="shared" si="39"/>
        <v>0</v>
      </c>
      <c r="AC213" s="10">
        <f t="shared" si="40"/>
        <v>0</v>
      </c>
      <c r="AD213" s="10">
        <f t="shared" si="41"/>
        <v>4.9158109939586062E-4</v>
      </c>
      <c r="AE213" s="10">
        <f t="shared" si="42"/>
        <v>3.9851920781664068E-3</v>
      </c>
      <c r="AF213" s="10">
        <f t="shared" si="43"/>
        <v>5.0674650537090608E-3</v>
      </c>
    </row>
    <row r="214" spans="1:32" x14ac:dyDescent="0.3">
      <c r="A214" t="s">
        <v>234</v>
      </c>
      <c r="B214" s="9">
        <v>0</v>
      </c>
      <c r="C214" s="9">
        <v>0</v>
      </c>
      <c r="D214" s="9">
        <v>0</v>
      </c>
      <c r="E214" s="9">
        <v>0</v>
      </c>
      <c r="F214" s="9">
        <v>0</v>
      </c>
      <c r="G214" s="9">
        <v>0</v>
      </c>
      <c r="H214" s="9">
        <v>20</v>
      </c>
      <c r="I214" s="9">
        <v>131</v>
      </c>
      <c r="J214" s="9">
        <v>366</v>
      </c>
      <c r="K214" s="9">
        <v>517</v>
      </c>
      <c r="L214" s="74">
        <f t="shared" si="33"/>
        <v>1.0115920227848874E-4</v>
      </c>
      <c r="M214" s="9">
        <f>VLOOKUP([1]CensusPivot!A214,[1]CensusPivot!A213:J682,2,FALSE)</f>
        <v>1024401</v>
      </c>
      <c r="N214" s="9">
        <f>VLOOKUP([1]CensusPivot!B214,[1]CensusPivot!B213:K682,2,FALSE)</f>
        <v>704983</v>
      </c>
      <c r="O214" s="9">
        <f>VLOOKUP([1]CensusPivot!C214,[1]CensusPivot!C213:L682,2,FALSE)</f>
        <v>696397</v>
      </c>
      <c r="P214" s="9">
        <f>VLOOKUP([1]CensusPivot!D214,[1]CensusPivot!D213:M682,2,FALSE)</f>
        <v>664135</v>
      </c>
      <c r="Q214" s="9">
        <f>VLOOKUP([1]CensusPivot!E214,[1]CensusPivot!E213:N682,2,FALSE)</f>
        <v>769389</v>
      </c>
      <c r="R214" s="9">
        <f>VLOOKUP([1]CensusPivot!F214,[1]CensusPivot!F213:O682,2,FALSE)</f>
        <v>603532</v>
      </c>
      <c r="S214" s="9">
        <v>339426</v>
      </c>
      <c r="T214" s="9">
        <v>210270</v>
      </c>
      <c r="U214" s="9">
        <v>96862</v>
      </c>
      <c r="V214" s="9">
        <v>5110756</v>
      </c>
      <c r="W214" s="10">
        <f t="shared" si="34"/>
        <v>0</v>
      </c>
      <c r="X214" s="10">
        <f t="shared" si="35"/>
        <v>0</v>
      </c>
      <c r="Y214" s="10">
        <f t="shared" si="36"/>
        <v>0</v>
      </c>
      <c r="Z214" s="10">
        <f t="shared" si="37"/>
        <v>0</v>
      </c>
      <c r="AA214" s="10">
        <f t="shared" si="38"/>
        <v>0</v>
      </c>
      <c r="AB214" s="10">
        <f t="shared" si="39"/>
        <v>0</v>
      </c>
      <c r="AC214" s="10">
        <f t="shared" si="40"/>
        <v>5.8923005308962781E-5</v>
      </c>
      <c r="AD214" s="10">
        <f t="shared" si="41"/>
        <v>6.2300851286441238E-4</v>
      </c>
      <c r="AE214" s="10">
        <f t="shared" si="42"/>
        <v>3.7785715760566578E-3</v>
      </c>
      <c r="AF214" s="10">
        <f t="shared" si="43"/>
        <v>5.3374904503313992E-3</v>
      </c>
    </row>
    <row r="215" spans="1:32" x14ac:dyDescent="0.3">
      <c r="A215" t="s">
        <v>235</v>
      </c>
      <c r="B215" s="9">
        <v>0</v>
      </c>
      <c r="C215" s="9">
        <v>0</v>
      </c>
      <c r="D215" s="9">
        <v>0</v>
      </c>
      <c r="E215" s="9">
        <v>0</v>
      </c>
      <c r="F215" s="9">
        <v>0</v>
      </c>
      <c r="G215" s="9">
        <v>0</v>
      </c>
      <c r="H215" s="9">
        <v>28</v>
      </c>
      <c r="I215" s="9">
        <v>119</v>
      </c>
      <c r="J215" s="9">
        <v>420</v>
      </c>
      <c r="K215" s="9">
        <v>567</v>
      </c>
      <c r="L215" s="74">
        <f t="shared" si="33"/>
        <v>9.9094309469955545E-5</v>
      </c>
      <c r="M215" s="9">
        <f>VLOOKUP([1]CensusPivot!A215,[1]CensusPivot!A214:J683,2,FALSE)</f>
        <v>1124731</v>
      </c>
      <c r="N215" s="9">
        <f>VLOOKUP([1]CensusPivot!B215,[1]CensusPivot!B214:K683,2,FALSE)</f>
        <v>764498</v>
      </c>
      <c r="O215" s="9">
        <f>VLOOKUP([1]CensusPivot!C215,[1]CensusPivot!C214:L683,2,FALSE)</f>
        <v>764300</v>
      </c>
      <c r="P215" s="9">
        <f>VLOOKUP([1]CensusPivot!D215,[1]CensusPivot!D214:M683,2,FALSE)</f>
        <v>719794</v>
      </c>
      <c r="Q215" s="9">
        <f>VLOOKUP([1]CensusPivot!E215,[1]CensusPivot!E214:N683,2,FALSE)</f>
        <v>846046</v>
      </c>
      <c r="R215" s="9">
        <f>VLOOKUP([1]CensusPivot!F215,[1]CensusPivot!F214:O683,2,FALSE)</f>
        <v>709237</v>
      </c>
      <c r="S215" s="9">
        <v>423448</v>
      </c>
      <c r="T215" s="9">
        <v>256016</v>
      </c>
      <c r="U215" s="9">
        <v>115688</v>
      </c>
      <c r="V215" s="9">
        <v>5721822</v>
      </c>
      <c r="W215" s="10">
        <f t="shared" si="34"/>
        <v>0</v>
      </c>
      <c r="X215" s="10">
        <f t="shared" si="35"/>
        <v>0</v>
      </c>
      <c r="Y215" s="10">
        <f t="shared" si="36"/>
        <v>0</v>
      </c>
      <c r="Z215" s="10">
        <f t="shared" si="37"/>
        <v>0</v>
      </c>
      <c r="AA215" s="10">
        <f t="shared" si="38"/>
        <v>0</v>
      </c>
      <c r="AB215" s="10">
        <f t="shared" si="39"/>
        <v>0</v>
      </c>
      <c r="AC215" s="10">
        <f t="shared" si="40"/>
        <v>6.6123821579036862E-5</v>
      </c>
      <c r="AD215" s="10">
        <f t="shared" si="41"/>
        <v>4.6481469908130741E-4</v>
      </c>
      <c r="AE215" s="10">
        <f t="shared" si="42"/>
        <v>3.6304543254270104E-3</v>
      </c>
      <c r="AF215" s="10">
        <f t="shared" si="43"/>
        <v>4.901113339326464E-3</v>
      </c>
    </row>
    <row r="216" spans="1:32" x14ac:dyDescent="0.3">
      <c r="A216" t="s">
        <v>236</v>
      </c>
      <c r="B216" s="9">
        <v>0</v>
      </c>
      <c r="C216" s="9">
        <v>0</v>
      </c>
      <c r="D216" s="9">
        <v>0</v>
      </c>
      <c r="E216" s="9">
        <v>0</v>
      </c>
      <c r="F216" s="9">
        <v>10</v>
      </c>
      <c r="G216" s="9">
        <v>10</v>
      </c>
      <c r="H216" s="9">
        <v>11</v>
      </c>
      <c r="I216" s="9">
        <v>77</v>
      </c>
      <c r="J216" s="9">
        <v>337</v>
      </c>
      <c r="K216" s="9">
        <v>445</v>
      </c>
      <c r="L216" s="74">
        <f t="shared" si="33"/>
        <v>8.2689915974037972E-5</v>
      </c>
      <c r="M216" s="9">
        <f>VLOOKUP([1]CensusPivot!A216,[1]CensusPivot!A215:J684,2,FALSE)</f>
        <v>1067730</v>
      </c>
      <c r="N216" s="9">
        <f>VLOOKUP([1]CensusPivot!B216,[1]CensusPivot!B215:K684,2,FALSE)</f>
        <v>724879</v>
      </c>
      <c r="O216" s="9">
        <f>VLOOKUP([1]CensusPivot!C216,[1]CensusPivot!C215:L684,2,FALSE)</f>
        <v>740830</v>
      </c>
      <c r="P216" s="9">
        <f>VLOOKUP([1]CensusPivot!D216,[1]CensusPivot!D215:M684,2,FALSE)</f>
        <v>676227</v>
      </c>
      <c r="Q216" s="9">
        <f>VLOOKUP([1]CensusPivot!E216,[1]CensusPivot!E215:N684,2,FALSE)</f>
        <v>782853</v>
      </c>
      <c r="R216" s="9">
        <f>VLOOKUP([1]CensusPivot!F216,[1]CensusPivot!F215:O684,2,FALSE)</f>
        <v>670173</v>
      </c>
      <c r="S216" s="9">
        <v>390399</v>
      </c>
      <c r="T216" s="9">
        <v>224498</v>
      </c>
      <c r="U216" s="9">
        <v>104746</v>
      </c>
      <c r="V216" s="9">
        <v>5381551</v>
      </c>
      <c r="W216" s="10">
        <f t="shared" si="34"/>
        <v>0</v>
      </c>
      <c r="X216" s="10">
        <f t="shared" si="35"/>
        <v>0</v>
      </c>
      <c r="Y216" s="10">
        <f t="shared" si="36"/>
        <v>0</v>
      </c>
      <c r="Z216" s="10">
        <f t="shared" si="37"/>
        <v>0</v>
      </c>
      <c r="AA216" s="10">
        <f t="shared" si="38"/>
        <v>1.2773790226262147E-5</v>
      </c>
      <c r="AB216" s="10">
        <f t="shared" si="39"/>
        <v>1.4921520264170595E-5</v>
      </c>
      <c r="AC216" s="10">
        <f t="shared" si="40"/>
        <v>2.8176301681100619E-5</v>
      </c>
      <c r="AD216" s="10">
        <f t="shared" si="41"/>
        <v>3.4298746536717476E-4</v>
      </c>
      <c r="AE216" s="10">
        <f t="shared" si="42"/>
        <v>3.2173066274607145E-3</v>
      </c>
      <c r="AF216" s="10">
        <f t="shared" si="43"/>
        <v>4.2483722528783912E-3</v>
      </c>
    </row>
    <row r="217" spans="1:32" x14ac:dyDescent="0.3">
      <c r="A217" t="s">
        <v>237</v>
      </c>
      <c r="B217" s="9">
        <v>0</v>
      </c>
      <c r="C217" s="9">
        <v>0</v>
      </c>
      <c r="D217" s="9">
        <v>0</v>
      </c>
      <c r="E217" s="9">
        <v>0</v>
      </c>
      <c r="F217" s="9">
        <v>0</v>
      </c>
      <c r="G217" s="9">
        <v>0</v>
      </c>
      <c r="H217" s="9">
        <v>31</v>
      </c>
      <c r="I217" s="9">
        <v>116</v>
      </c>
      <c r="J217" s="9">
        <v>415</v>
      </c>
      <c r="K217" s="9">
        <v>562</v>
      </c>
      <c r="L217" s="74">
        <f t="shared" si="33"/>
        <v>1.0304494134597595E-4</v>
      </c>
      <c r="M217" s="9">
        <f>VLOOKUP([1]CensusPivot!A217,[1]CensusPivot!A216:J685,2,FALSE)</f>
        <v>1072154</v>
      </c>
      <c r="N217" s="9">
        <f>VLOOKUP([1]CensusPivot!B217,[1]CensusPivot!B216:K685,2,FALSE)</f>
        <v>721010</v>
      </c>
      <c r="O217" s="9">
        <f>VLOOKUP([1]CensusPivot!C217,[1]CensusPivot!C216:L685,2,FALSE)</f>
        <v>747056</v>
      </c>
      <c r="P217" s="9">
        <f>VLOOKUP([1]CensusPivot!D217,[1]CensusPivot!D216:M685,2,FALSE)</f>
        <v>678469</v>
      </c>
      <c r="Q217" s="9">
        <f>VLOOKUP([1]CensusPivot!E217,[1]CensusPivot!E216:N685,2,FALSE)</f>
        <v>778897</v>
      </c>
      <c r="R217" s="9">
        <f>VLOOKUP([1]CensusPivot!F217,[1]CensusPivot!F216:O685,2,FALSE)</f>
        <v>699632</v>
      </c>
      <c r="S217" s="9">
        <v>414254</v>
      </c>
      <c r="T217" s="9">
        <v>231028</v>
      </c>
      <c r="U217" s="9">
        <v>109603</v>
      </c>
      <c r="V217" s="9">
        <v>5453931</v>
      </c>
      <c r="W217" s="10">
        <f t="shared" si="34"/>
        <v>0</v>
      </c>
      <c r="X217" s="10">
        <f t="shared" si="35"/>
        <v>0</v>
      </c>
      <c r="Y217" s="10">
        <f t="shared" si="36"/>
        <v>0</v>
      </c>
      <c r="Z217" s="10">
        <f t="shared" si="37"/>
        <v>0</v>
      </c>
      <c r="AA217" s="10">
        <f t="shared" si="38"/>
        <v>0</v>
      </c>
      <c r="AB217" s="10">
        <f t="shared" si="39"/>
        <v>0</v>
      </c>
      <c r="AC217" s="10">
        <f t="shared" si="40"/>
        <v>7.4833314826169454E-5</v>
      </c>
      <c r="AD217" s="10">
        <f t="shared" si="41"/>
        <v>5.0210364111709404E-4</v>
      </c>
      <c r="AE217" s="10">
        <f t="shared" si="42"/>
        <v>3.7863927082287894E-3</v>
      </c>
      <c r="AF217" s="10">
        <f t="shared" si="43"/>
        <v>5.1275968723483844E-3</v>
      </c>
    </row>
    <row r="218" spans="1:32" x14ac:dyDescent="0.3">
      <c r="A218" t="s">
        <v>238</v>
      </c>
      <c r="B218" s="9">
        <v>0</v>
      </c>
      <c r="C218" s="9">
        <v>0</v>
      </c>
      <c r="D218" s="9">
        <v>0</v>
      </c>
      <c r="E218" s="9">
        <v>0</v>
      </c>
      <c r="F218" s="9">
        <v>0</v>
      </c>
      <c r="G218" s="9">
        <v>0</v>
      </c>
      <c r="H218" s="9">
        <v>13</v>
      </c>
      <c r="I218" s="9">
        <v>56</v>
      </c>
      <c r="J218" s="9">
        <v>275</v>
      </c>
      <c r="K218" s="9">
        <v>344</v>
      </c>
      <c r="L218" s="74">
        <f t="shared" si="33"/>
        <v>6.3124733004399651E-5</v>
      </c>
      <c r="M218" s="9">
        <f>VLOOKUP([1]CensusPivot!A218,[1]CensusPivot!A217:J686,2,FALSE)</f>
        <v>1070987</v>
      </c>
      <c r="N218" s="9">
        <f>VLOOKUP([1]CensusPivot!B218,[1]CensusPivot!B217:K686,2,FALSE)</f>
        <v>714905</v>
      </c>
      <c r="O218" s="9">
        <f>VLOOKUP([1]CensusPivot!C218,[1]CensusPivot!C217:L686,2,FALSE)</f>
        <v>745740</v>
      </c>
      <c r="P218" s="9">
        <f>VLOOKUP([1]CensusPivot!D218,[1]CensusPivot!D217:M686,2,FALSE)</f>
        <v>673199</v>
      </c>
      <c r="Q218" s="9">
        <f>VLOOKUP([1]CensusPivot!E218,[1]CensusPivot!E217:N686,2,FALSE)</f>
        <v>758628</v>
      </c>
      <c r="R218" s="9">
        <f>VLOOKUP([1]CensusPivot!F218,[1]CensusPivot!F217:O686,2,FALSE)</f>
        <v>709639</v>
      </c>
      <c r="S218" s="9">
        <v>431224</v>
      </c>
      <c r="T218" s="9">
        <v>231963</v>
      </c>
      <c r="U218" s="9">
        <v>112454</v>
      </c>
      <c r="V218" s="9">
        <v>5449528</v>
      </c>
      <c r="W218" s="10">
        <f t="shared" si="34"/>
        <v>0</v>
      </c>
      <c r="X218" s="10">
        <f t="shared" si="35"/>
        <v>0</v>
      </c>
      <c r="Y218" s="10">
        <f t="shared" si="36"/>
        <v>0</v>
      </c>
      <c r="Z218" s="10">
        <f t="shared" si="37"/>
        <v>0</v>
      </c>
      <c r="AA218" s="10">
        <f t="shared" si="38"/>
        <v>0</v>
      </c>
      <c r="AB218" s="10">
        <f t="shared" si="39"/>
        <v>0</v>
      </c>
      <c r="AC218" s="10">
        <f t="shared" si="40"/>
        <v>3.0146745079123611E-5</v>
      </c>
      <c r="AD218" s="10">
        <f t="shared" si="41"/>
        <v>2.4141781232351711E-4</v>
      </c>
      <c r="AE218" s="10">
        <f t="shared" si="42"/>
        <v>2.4454443594714285E-3</v>
      </c>
      <c r="AF218" s="10">
        <f t="shared" si="43"/>
        <v>3.0590285805751683E-3</v>
      </c>
    </row>
    <row r="219" spans="1:32" x14ac:dyDescent="0.3">
      <c r="A219" t="s">
        <v>239</v>
      </c>
      <c r="B219" s="9">
        <v>0</v>
      </c>
      <c r="C219" s="9">
        <v>0</v>
      </c>
      <c r="D219" s="9">
        <v>0</v>
      </c>
      <c r="E219" s="9">
        <v>0</v>
      </c>
      <c r="F219" s="9">
        <v>0</v>
      </c>
      <c r="G219" s="9">
        <v>0</v>
      </c>
      <c r="H219" s="9">
        <v>27</v>
      </c>
      <c r="I219" s="9">
        <v>88</v>
      </c>
      <c r="J219" s="9">
        <v>377</v>
      </c>
      <c r="K219" s="9">
        <v>492</v>
      </c>
      <c r="L219" s="74">
        <f t="shared" si="33"/>
        <v>9.258233006014652E-5</v>
      </c>
      <c r="M219" s="9">
        <f>VLOOKUP([1]CensusPivot!A219,[1]CensusPivot!A218:J687,2,FALSE)</f>
        <v>1041527</v>
      </c>
      <c r="N219" s="9">
        <f>VLOOKUP([1]CensusPivot!B219,[1]CensusPivot!B218:K687,2,FALSE)</f>
        <v>687775</v>
      </c>
      <c r="O219" s="9">
        <f>VLOOKUP([1]CensusPivot!C219,[1]CensusPivot!C218:L687,2,FALSE)</f>
        <v>727777</v>
      </c>
      <c r="P219" s="9">
        <f>VLOOKUP([1]CensusPivot!D219,[1]CensusPivot!D218:M687,2,FALSE)</f>
        <v>659606</v>
      </c>
      <c r="Q219" s="9">
        <f>VLOOKUP([1]CensusPivot!E219,[1]CensusPivot!E218:N687,2,FALSE)</f>
        <v>722635</v>
      </c>
      <c r="R219" s="9">
        <f>VLOOKUP([1]CensusPivot!F219,[1]CensusPivot!F218:O687,2,FALSE)</f>
        <v>700935</v>
      </c>
      <c r="S219" s="9">
        <v>437517</v>
      </c>
      <c r="T219" s="9">
        <v>227864</v>
      </c>
      <c r="U219" s="9">
        <v>108553</v>
      </c>
      <c r="V219" s="9">
        <v>5314189</v>
      </c>
      <c r="W219" s="10">
        <f t="shared" si="34"/>
        <v>0</v>
      </c>
      <c r="X219" s="10">
        <f t="shared" si="35"/>
        <v>0</v>
      </c>
      <c r="Y219" s="10">
        <f t="shared" si="36"/>
        <v>0</v>
      </c>
      <c r="Z219" s="10">
        <f t="shared" si="37"/>
        <v>0</v>
      </c>
      <c r="AA219" s="10">
        <f t="shared" si="38"/>
        <v>0</v>
      </c>
      <c r="AB219" s="10">
        <f t="shared" si="39"/>
        <v>0</v>
      </c>
      <c r="AC219" s="10">
        <f t="shared" si="40"/>
        <v>6.1711887766646782E-5</v>
      </c>
      <c r="AD219" s="10">
        <f t="shared" si="41"/>
        <v>3.8619527437418812E-4</v>
      </c>
      <c r="AE219" s="10">
        <f t="shared" si="42"/>
        <v>3.4729579099610328E-3</v>
      </c>
      <c r="AF219" s="10">
        <f t="shared" si="43"/>
        <v>4.5323482538483506E-3</v>
      </c>
    </row>
    <row r="220" spans="1:32" x14ac:dyDescent="0.3">
      <c r="A220" t="s">
        <v>240</v>
      </c>
      <c r="B220" s="9">
        <v>0</v>
      </c>
      <c r="C220" s="9">
        <v>0</v>
      </c>
      <c r="D220" s="9">
        <v>0</v>
      </c>
      <c r="E220" s="9">
        <v>0</v>
      </c>
      <c r="F220" s="9">
        <v>0</v>
      </c>
      <c r="G220" s="9">
        <v>0</v>
      </c>
      <c r="H220" s="9">
        <v>26</v>
      </c>
      <c r="I220" s="9">
        <v>159</v>
      </c>
      <c r="J220" s="9">
        <v>219</v>
      </c>
      <c r="K220" s="9">
        <v>404</v>
      </c>
      <c r="L220" s="74">
        <f t="shared" si="33"/>
        <v>1.3521785973556876E-4</v>
      </c>
      <c r="M220" s="9">
        <f>VLOOKUP([1]CensusPivot!A220,[1]CensusPivot!A219:J688,2,FALSE)</f>
        <v>644690</v>
      </c>
      <c r="N220" s="9">
        <f>VLOOKUP([1]CensusPivot!B220,[1]CensusPivot!B219:K688,2,FALSE)</f>
        <v>455543</v>
      </c>
      <c r="O220" s="9">
        <f>VLOOKUP([1]CensusPivot!C220,[1]CensusPivot!C219:L688,2,FALSE)</f>
        <v>389155</v>
      </c>
      <c r="P220" s="9">
        <f>VLOOKUP([1]CensusPivot!D220,[1]CensusPivot!D219:M688,2,FALSE)</f>
        <v>392662</v>
      </c>
      <c r="Q220" s="9">
        <f>VLOOKUP([1]CensusPivot!E220,[1]CensusPivot!E219:N688,2,FALSE)</f>
        <v>413092</v>
      </c>
      <c r="R220" s="9">
        <f>VLOOKUP([1]CensusPivot!F220,[1]CensusPivot!F219:O688,2,FALSE)</f>
        <v>318897</v>
      </c>
      <c r="S220" s="9">
        <v>199675</v>
      </c>
      <c r="T220" s="9">
        <v>127688</v>
      </c>
      <c r="U220" s="9">
        <v>47583</v>
      </c>
      <c r="V220" s="9">
        <v>2987771</v>
      </c>
      <c r="W220" s="10">
        <f t="shared" si="34"/>
        <v>0</v>
      </c>
      <c r="X220" s="10">
        <f t="shared" si="35"/>
        <v>0</v>
      </c>
      <c r="Y220" s="10">
        <f t="shared" si="36"/>
        <v>0</v>
      </c>
      <c r="Z220" s="10">
        <f t="shared" si="37"/>
        <v>0</v>
      </c>
      <c r="AA220" s="10">
        <f t="shared" si="38"/>
        <v>0</v>
      </c>
      <c r="AB220" s="10">
        <f t="shared" si="39"/>
        <v>0</v>
      </c>
      <c r="AC220" s="10">
        <f t="shared" si="40"/>
        <v>1.3021159383998999E-4</v>
      </c>
      <c r="AD220" s="10">
        <f t="shared" si="41"/>
        <v>1.245222730405363E-3</v>
      </c>
      <c r="AE220" s="10">
        <f t="shared" si="42"/>
        <v>4.6024840804488997E-3</v>
      </c>
      <c r="AF220" s="10">
        <f t="shared" si="43"/>
        <v>8.4904272534308475E-3</v>
      </c>
    </row>
    <row r="221" spans="1:32" x14ac:dyDescent="0.3">
      <c r="A221" t="s">
        <v>241</v>
      </c>
      <c r="B221" s="9">
        <v>0</v>
      </c>
      <c r="C221" s="9">
        <v>0</v>
      </c>
      <c r="D221" s="9">
        <v>0</v>
      </c>
      <c r="E221" s="9">
        <v>0</v>
      </c>
      <c r="F221" s="9">
        <v>0</v>
      </c>
      <c r="G221" s="9">
        <v>10</v>
      </c>
      <c r="H221" s="9">
        <v>31</v>
      </c>
      <c r="I221" s="9">
        <v>123</v>
      </c>
      <c r="J221" s="9">
        <v>217</v>
      </c>
      <c r="K221" s="9">
        <v>381</v>
      </c>
      <c r="L221" s="74">
        <f t="shared" si="33"/>
        <v>1.3462388524532819E-4</v>
      </c>
      <c r="M221" s="9">
        <f>VLOOKUP([1]CensusPivot!A221,[1]CensusPivot!A220:J689,2,FALSE)</f>
        <v>599687</v>
      </c>
      <c r="N221" s="9">
        <f>VLOOKUP([1]CensusPivot!B221,[1]CensusPivot!B220:K689,2,FALSE)</f>
        <v>425779</v>
      </c>
      <c r="O221" s="9">
        <f>VLOOKUP([1]CensusPivot!C221,[1]CensusPivot!C220:L689,2,FALSE)</f>
        <v>365292</v>
      </c>
      <c r="P221" s="9">
        <f>VLOOKUP([1]CensusPivot!D221,[1]CensusPivot!D220:M689,2,FALSE)</f>
        <v>370775</v>
      </c>
      <c r="Q221" s="9">
        <f>VLOOKUP([1]CensusPivot!E221,[1]CensusPivot!E220:N689,2,FALSE)</f>
        <v>398371</v>
      </c>
      <c r="R221" s="9">
        <f>VLOOKUP([1]CensusPivot!F221,[1]CensusPivot!F220:O689,2,FALSE)</f>
        <v>317045</v>
      </c>
      <c r="S221" s="9">
        <v>196536</v>
      </c>
      <c r="T221" s="9">
        <v>114209</v>
      </c>
      <c r="U221" s="9">
        <v>41517</v>
      </c>
      <c r="V221" s="9">
        <v>2830107</v>
      </c>
      <c r="W221" s="10">
        <f t="shared" si="34"/>
        <v>0</v>
      </c>
      <c r="X221" s="10">
        <f t="shared" si="35"/>
        <v>0</v>
      </c>
      <c r="Y221" s="10">
        <f t="shared" si="36"/>
        <v>0</v>
      </c>
      <c r="Z221" s="10">
        <f t="shared" si="37"/>
        <v>0</v>
      </c>
      <c r="AA221" s="10">
        <f t="shared" si="38"/>
        <v>0</v>
      </c>
      <c r="AB221" s="10">
        <f t="shared" si="39"/>
        <v>3.1541263858442807E-5</v>
      </c>
      <c r="AC221" s="10">
        <f t="shared" si="40"/>
        <v>1.5773191679895794E-4</v>
      </c>
      <c r="AD221" s="10">
        <f t="shared" si="41"/>
        <v>1.0769729180712553E-3</v>
      </c>
      <c r="AE221" s="10">
        <f t="shared" si="42"/>
        <v>5.2267745742707802E-3</v>
      </c>
      <c r="AF221" s="10">
        <f t="shared" si="43"/>
        <v>9.1769636534431674E-3</v>
      </c>
    </row>
    <row r="222" spans="1:32" x14ac:dyDescent="0.3">
      <c r="A222" t="s">
        <v>242</v>
      </c>
      <c r="B222" s="9">
        <v>0</v>
      </c>
      <c r="C222" s="9">
        <v>0</v>
      </c>
      <c r="D222" s="9">
        <v>0</v>
      </c>
      <c r="E222" s="9">
        <v>0</v>
      </c>
      <c r="F222" s="9">
        <v>0</v>
      </c>
      <c r="G222" s="9">
        <v>0</v>
      </c>
      <c r="H222" s="9">
        <v>21</v>
      </c>
      <c r="I222" s="9">
        <v>201</v>
      </c>
      <c r="J222" s="9">
        <v>217</v>
      </c>
      <c r="K222" s="9">
        <v>439</v>
      </c>
      <c r="L222" s="74">
        <f t="shared" si="33"/>
        <v>1.4701267892263482E-4</v>
      </c>
      <c r="M222" s="9">
        <f>VLOOKUP([1]CensusPivot!A222,[1]CensusPivot!A221:J690,2,FALSE)</f>
        <v>626981</v>
      </c>
      <c r="N222" s="9">
        <f>VLOOKUP([1]CensusPivot!B222,[1]CensusPivot!B221:K690,2,FALSE)</f>
        <v>439585</v>
      </c>
      <c r="O222" s="9">
        <f>VLOOKUP([1]CensusPivot!C222,[1]CensusPivot!C221:L690,2,FALSE)</f>
        <v>382879</v>
      </c>
      <c r="P222" s="9">
        <f>VLOOKUP([1]CensusPivot!D222,[1]CensusPivot!D221:M690,2,FALSE)</f>
        <v>387005</v>
      </c>
      <c r="Q222" s="9">
        <f>VLOOKUP([1]CensusPivot!E222,[1]CensusPivot!E221:N690,2,FALSE)</f>
        <v>420767</v>
      </c>
      <c r="R222" s="9">
        <f>VLOOKUP([1]CensusPivot!F222,[1]CensusPivot!F221:O690,2,FALSE)</f>
        <v>346067</v>
      </c>
      <c r="S222" s="9">
        <v>214898</v>
      </c>
      <c r="T222" s="9">
        <v>122846</v>
      </c>
      <c r="U222" s="9">
        <v>44277</v>
      </c>
      <c r="V222" s="9">
        <v>2986137</v>
      </c>
      <c r="W222" s="10">
        <f t="shared" si="34"/>
        <v>0</v>
      </c>
      <c r="X222" s="10">
        <f t="shared" si="35"/>
        <v>0</v>
      </c>
      <c r="Y222" s="10">
        <f t="shared" si="36"/>
        <v>0</v>
      </c>
      <c r="Z222" s="10">
        <f t="shared" si="37"/>
        <v>0</v>
      </c>
      <c r="AA222" s="10">
        <f t="shared" si="38"/>
        <v>0</v>
      </c>
      <c r="AB222" s="10">
        <f t="shared" si="39"/>
        <v>0</v>
      </c>
      <c r="AC222" s="10">
        <f t="shared" si="40"/>
        <v>9.7720779160345841E-5</v>
      </c>
      <c r="AD222" s="10">
        <f t="shared" si="41"/>
        <v>1.6361949107012031E-3</v>
      </c>
      <c r="AE222" s="10">
        <f t="shared" si="42"/>
        <v>4.9009643833141363E-3</v>
      </c>
      <c r="AF222" s="10">
        <f t="shared" si="43"/>
        <v>9.9148542132484127E-3</v>
      </c>
    </row>
    <row r="223" spans="1:32" x14ac:dyDescent="0.3">
      <c r="A223" t="s">
        <v>243</v>
      </c>
      <c r="B223" s="9">
        <v>0</v>
      </c>
      <c r="C223" s="9">
        <v>0</v>
      </c>
      <c r="D223" s="9">
        <v>0</v>
      </c>
      <c r="E223" s="9">
        <v>0</v>
      </c>
      <c r="F223" s="9">
        <v>0</v>
      </c>
      <c r="G223" s="9">
        <v>0</v>
      </c>
      <c r="H223" s="9">
        <v>46</v>
      </c>
      <c r="I223" s="9">
        <v>102</v>
      </c>
      <c r="J223" s="9">
        <v>237</v>
      </c>
      <c r="K223" s="9">
        <v>385</v>
      </c>
      <c r="L223" s="74">
        <f t="shared" si="33"/>
        <v>1.285410556793111E-4</v>
      </c>
      <c r="M223" s="9">
        <f>VLOOKUP([1]CensusPivot!A223,[1]CensusPivot!A222:J691,2,FALSE)</f>
        <v>627559</v>
      </c>
      <c r="N223" s="9">
        <f>VLOOKUP([1]CensusPivot!B223,[1]CensusPivot!B222:K691,2,FALSE)</f>
        <v>440161</v>
      </c>
      <c r="O223" s="9">
        <f>VLOOKUP([1]CensusPivot!C223,[1]CensusPivot!C222:L691,2,FALSE)</f>
        <v>385338</v>
      </c>
      <c r="P223" s="9">
        <f>VLOOKUP([1]CensusPivot!D223,[1]CensusPivot!D222:M691,2,FALSE)</f>
        <v>379239</v>
      </c>
      <c r="Q223" s="9">
        <f>VLOOKUP([1]CensusPivot!E223,[1]CensusPivot!E222:N691,2,FALSE)</f>
        <v>418051</v>
      </c>
      <c r="R223" s="9">
        <f>VLOOKUP([1]CensusPivot!F223,[1]CensusPivot!F222:O691,2,FALSE)</f>
        <v>354995</v>
      </c>
      <c r="S223" s="9">
        <v>221140</v>
      </c>
      <c r="T223" s="9">
        <v>123278</v>
      </c>
      <c r="U223" s="9">
        <v>45573</v>
      </c>
      <c r="V223" s="9">
        <v>2995152</v>
      </c>
      <c r="W223" s="10">
        <f t="shared" si="34"/>
        <v>0</v>
      </c>
      <c r="X223" s="10">
        <f t="shared" si="35"/>
        <v>0</v>
      </c>
      <c r="Y223" s="10">
        <f t="shared" si="36"/>
        <v>0</v>
      </c>
      <c r="Z223" s="10">
        <f t="shared" si="37"/>
        <v>0</v>
      </c>
      <c r="AA223" s="10">
        <f t="shared" si="38"/>
        <v>0</v>
      </c>
      <c r="AB223" s="10">
        <f t="shared" si="39"/>
        <v>0</v>
      </c>
      <c r="AC223" s="10">
        <f t="shared" si="40"/>
        <v>2.0801302342407524E-4</v>
      </c>
      <c r="AD223" s="10">
        <f t="shared" si="41"/>
        <v>8.2739823812845762E-4</v>
      </c>
      <c r="AE223" s="10">
        <f t="shared" si="42"/>
        <v>5.2004476334671845E-3</v>
      </c>
      <c r="AF223" s="10">
        <f t="shared" si="43"/>
        <v>8.4479845522568188E-3</v>
      </c>
    </row>
    <row r="224" spans="1:32" x14ac:dyDescent="0.3">
      <c r="A224" t="s">
        <v>244</v>
      </c>
      <c r="B224" s="9">
        <v>0</v>
      </c>
      <c r="C224" s="9">
        <v>0</v>
      </c>
      <c r="D224" s="9">
        <v>0</v>
      </c>
      <c r="E224" s="9">
        <v>0</v>
      </c>
      <c r="F224" s="9">
        <v>0</v>
      </c>
      <c r="G224" s="9">
        <v>38</v>
      </c>
      <c r="H224" s="9">
        <v>78</v>
      </c>
      <c r="I224" s="9">
        <v>200</v>
      </c>
      <c r="J224" s="9">
        <v>282</v>
      </c>
      <c r="K224" s="9">
        <v>598</v>
      </c>
      <c r="L224" s="74">
        <f t="shared" si="33"/>
        <v>1.9587894288261741E-4</v>
      </c>
      <c r="M224" s="9">
        <f>VLOOKUP([1]CensusPivot!A224,[1]CensusPivot!A223:J692,2,FALSE)</f>
        <v>636816</v>
      </c>
      <c r="N224" s="9">
        <f>VLOOKUP([1]CensusPivot!B224,[1]CensusPivot!B223:K692,2,FALSE)</f>
        <v>444612</v>
      </c>
      <c r="O224" s="9">
        <f>VLOOKUP([1]CensusPivot!C224,[1]CensusPivot!C223:L692,2,FALSE)</f>
        <v>395525</v>
      </c>
      <c r="P224" s="9">
        <f>VLOOKUP([1]CensusPivot!D224,[1]CensusPivot!D223:M692,2,FALSE)</f>
        <v>382026</v>
      </c>
      <c r="Q224" s="9">
        <f>VLOOKUP([1]CensusPivot!E224,[1]CensusPivot!E223:N692,2,FALSE)</f>
        <v>417873</v>
      </c>
      <c r="R224" s="9">
        <f>VLOOKUP([1]CensusPivot!F224,[1]CensusPivot!F223:O692,2,FALSE)</f>
        <v>367097</v>
      </c>
      <c r="S224" s="9">
        <v>232288</v>
      </c>
      <c r="T224" s="9">
        <v>127792</v>
      </c>
      <c r="U224" s="9">
        <v>48331</v>
      </c>
      <c r="V224" s="9">
        <v>3052906</v>
      </c>
      <c r="W224" s="10">
        <f t="shared" si="34"/>
        <v>0</v>
      </c>
      <c r="X224" s="10">
        <f t="shared" si="35"/>
        <v>0</v>
      </c>
      <c r="Y224" s="10">
        <f t="shared" si="36"/>
        <v>0</v>
      </c>
      <c r="Z224" s="10">
        <f t="shared" si="37"/>
        <v>0</v>
      </c>
      <c r="AA224" s="10">
        <f t="shared" si="38"/>
        <v>0</v>
      </c>
      <c r="AB224" s="10">
        <f t="shared" si="39"/>
        <v>1.0351487481510336E-4</v>
      </c>
      <c r="AC224" s="10">
        <f t="shared" si="40"/>
        <v>3.3579005372640861E-4</v>
      </c>
      <c r="AD224" s="10">
        <f t="shared" si="41"/>
        <v>1.5650431951921874E-3</v>
      </c>
      <c r="AE224" s="10">
        <f t="shared" si="42"/>
        <v>5.8347644369038509E-3</v>
      </c>
      <c r="AF224" s="10">
        <f t="shared" si="43"/>
        <v>1.2373011110881215E-2</v>
      </c>
    </row>
    <row r="225" spans="1:32" x14ac:dyDescent="0.3">
      <c r="A225" t="s">
        <v>245</v>
      </c>
      <c r="B225" s="9">
        <v>0</v>
      </c>
      <c r="C225" s="9">
        <v>0</v>
      </c>
      <c r="D225" s="9">
        <v>0</v>
      </c>
      <c r="E225" s="9">
        <v>0</v>
      </c>
      <c r="F225" s="9">
        <v>12</v>
      </c>
      <c r="G225" s="9">
        <v>75</v>
      </c>
      <c r="H225" s="9">
        <v>92</v>
      </c>
      <c r="I225" s="9">
        <v>197</v>
      </c>
      <c r="J225" s="9">
        <v>236</v>
      </c>
      <c r="K225" s="9">
        <v>612</v>
      </c>
      <c r="L225" s="74">
        <f t="shared" si="33"/>
        <v>2.0211053596940073E-4</v>
      </c>
      <c r="M225" s="9">
        <f>VLOOKUP([1]CensusPivot!A225,[1]CensusPivot!A224:J693,2,FALSE)</f>
        <v>619678</v>
      </c>
      <c r="N225" s="9">
        <f>VLOOKUP([1]CensusPivot!B225,[1]CensusPivot!B224:K693,2,FALSE)</f>
        <v>428190</v>
      </c>
      <c r="O225" s="9">
        <f>VLOOKUP([1]CensusPivot!C225,[1]CensusPivot!C224:L693,2,FALSE)</f>
        <v>389925</v>
      </c>
      <c r="P225" s="9">
        <f>VLOOKUP([1]CensusPivot!D225,[1]CensusPivot!D224:M693,2,FALSE)</f>
        <v>377963</v>
      </c>
      <c r="Q225" s="9">
        <f>VLOOKUP([1]CensusPivot!E225,[1]CensusPivot!E224:N693,2,FALSE)</f>
        <v>413095</v>
      </c>
      <c r="R225" s="9">
        <f>VLOOKUP([1]CensusPivot!F225,[1]CensusPivot!F224:O693,2,FALSE)</f>
        <v>375580</v>
      </c>
      <c r="S225" s="9">
        <v>241432</v>
      </c>
      <c r="T225" s="9">
        <v>132555</v>
      </c>
      <c r="U225" s="9">
        <v>49480</v>
      </c>
      <c r="V225" s="9">
        <v>3028046</v>
      </c>
      <c r="W225" s="10">
        <f t="shared" si="34"/>
        <v>0</v>
      </c>
      <c r="X225" s="10">
        <f t="shared" si="35"/>
        <v>0</v>
      </c>
      <c r="Y225" s="10">
        <f t="shared" si="36"/>
        <v>0</v>
      </c>
      <c r="Z225" s="10">
        <f t="shared" si="37"/>
        <v>0</v>
      </c>
      <c r="AA225" s="10">
        <f t="shared" si="38"/>
        <v>2.9049008097411006E-5</v>
      </c>
      <c r="AB225" s="10">
        <f t="shared" si="39"/>
        <v>1.9969114436338463E-4</v>
      </c>
      <c r="AC225" s="10">
        <f t="shared" si="40"/>
        <v>3.8105967725902116E-4</v>
      </c>
      <c r="AD225" s="10">
        <f t="shared" si="41"/>
        <v>1.4861755497717929E-3</v>
      </c>
      <c r="AE225" s="10">
        <f t="shared" si="42"/>
        <v>4.7696038803556997E-3</v>
      </c>
      <c r="AF225" s="10">
        <f t="shared" si="43"/>
        <v>1.2368633791430881E-2</v>
      </c>
    </row>
    <row r="226" spans="1:32" x14ac:dyDescent="0.3">
      <c r="A226" t="s">
        <v>246</v>
      </c>
      <c r="B226" s="9">
        <v>0</v>
      </c>
      <c r="C226" s="9">
        <v>0</v>
      </c>
      <c r="D226" s="9">
        <v>0</v>
      </c>
      <c r="E226" s="9">
        <v>0</v>
      </c>
      <c r="F226" s="9">
        <v>0</v>
      </c>
      <c r="G226" s="9">
        <v>33</v>
      </c>
      <c r="H226" s="9">
        <v>128</v>
      </c>
      <c r="I226" s="9">
        <v>210</v>
      </c>
      <c r="J226" s="9">
        <v>290</v>
      </c>
      <c r="K226" s="9">
        <v>661</v>
      </c>
      <c r="L226" s="74">
        <f t="shared" si="33"/>
        <v>2.2531412743439814E-4</v>
      </c>
      <c r="M226" s="9">
        <f>VLOOKUP([1]CensusPivot!A226,[1]CensusPivot!A225:J694,2,FALSE)</f>
        <v>599532</v>
      </c>
      <c r="N226" s="9">
        <f>VLOOKUP([1]CensusPivot!B226,[1]CensusPivot!B225:K694,2,FALSE)</f>
        <v>423660</v>
      </c>
      <c r="O226" s="9">
        <f>VLOOKUP([1]CensusPivot!C226,[1]CensusPivot!C225:L694,2,FALSE)</f>
        <v>381514</v>
      </c>
      <c r="P226" s="9">
        <f>VLOOKUP([1]CensusPivot!D226,[1]CensusPivot!D225:M694,2,FALSE)</f>
        <v>366535</v>
      </c>
      <c r="Q226" s="9">
        <f>VLOOKUP([1]CensusPivot!E226,[1]CensusPivot!E225:N694,2,FALSE)</f>
        <v>391082</v>
      </c>
      <c r="R226" s="9">
        <f>VLOOKUP([1]CensusPivot!F226,[1]CensusPivot!F225:O694,2,FALSE)</f>
        <v>363150</v>
      </c>
      <c r="S226" s="9">
        <v>238065</v>
      </c>
      <c r="T226" s="9">
        <v>124108</v>
      </c>
      <c r="U226" s="9">
        <v>46473</v>
      </c>
      <c r="V226" s="9">
        <v>2933682</v>
      </c>
      <c r="W226" s="10">
        <f t="shared" si="34"/>
        <v>0</v>
      </c>
      <c r="X226" s="10">
        <f t="shared" si="35"/>
        <v>0</v>
      </c>
      <c r="Y226" s="10">
        <f t="shared" si="36"/>
        <v>0</v>
      </c>
      <c r="Z226" s="10">
        <f t="shared" si="37"/>
        <v>0</v>
      </c>
      <c r="AA226" s="10">
        <f t="shared" si="38"/>
        <v>0</v>
      </c>
      <c r="AB226" s="10">
        <f t="shared" si="39"/>
        <v>9.0871540685667074E-5</v>
      </c>
      <c r="AC226" s="10">
        <f t="shared" si="40"/>
        <v>5.3766828387205178E-4</v>
      </c>
      <c r="AD226" s="10">
        <f t="shared" si="41"/>
        <v>1.6920746446643245E-3</v>
      </c>
      <c r="AE226" s="10">
        <f t="shared" si="42"/>
        <v>6.2401824715426161E-3</v>
      </c>
      <c r="AF226" s="10">
        <f t="shared" si="43"/>
        <v>1.4223312460998859E-2</v>
      </c>
    </row>
    <row r="227" spans="1:32" x14ac:dyDescent="0.3">
      <c r="A227" t="s">
        <v>247</v>
      </c>
      <c r="B227" s="9">
        <v>0</v>
      </c>
      <c r="C227" s="9">
        <v>0</v>
      </c>
      <c r="D227" s="9">
        <v>0</v>
      </c>
      <c r="E227" s="9">
        <v>0</v>
      </c>
      <c r="F227" s="9">
        <v>0</v>
      </c>
      <c r="G227" s="9">
        <v>45</v>
      </c>
      <c r="H227" s="9">
        <v>142</v>
      </c>
      <c r="I227" s="9">
        <v>206</v>
      </c>
      <c r="J227" s="9">
        <v>263</v>
      </c>
      <c r="K227" s="9">
        <v>656</v>
      </c>
      <c r="L227" s="74">
        <f t="shared" si="33"/>
        <v>2.1564958520328261E-4</v>
      </c>
      <c r="M227" s="9">
        <f>VLOOKUP([1]CensusPivot!A227,[1]CensusPivot!A226:J695,2,FALSE)</f>
        <v>612900</v>
      </c>
      <c r="N227" s="9">
        <f>VLOOKUP([1]CensusPivot!B227,[1]CensusPivot!B226:K695,2,FALSE)</f>
        <v>435385</v>
      </c>
      <c r="O227" s="9">
        <f>VLOOKUP([1]CensusPivot!C227,[1]CensusPivot!C226:L695,2,FALSE)</f>
        <v>393907</v>
      </c>
      <c r="P227" s="9">
        <f>VLOOKUP([1]CensusPivot!D227,[1]CensusPivot!D226:M695,2,FALSE)</f>
        <v>377380</v>
      </c>
      <c r="Q227" s="9">
        <f>VLOOKUP([1]CensusPivot!E227,[1]CensusPivot!E226:N695,2,FALSE)</f>
        <v>400185</v>
      </c>
      <c r="R227" s="9">
        <f>VLOOKUP([1]CensusPivot!F227,[1]CensusPivot!F226:O695,2,FALSE)</f>
        <v>383256</v>
      </c>
      <c r="S227" s="9">
        <v>256739</v>
      </c>
      <c r="T227" s="9">
        <v>131126</v>
      </c>
      <c r="U227" s="9">
        <v>51026</v>
      </c>
      <c r="V227" s="9">
        <v>3041972</v>
      </c>
      <c r="W227" s="10">
        <f t="shared" si="34"/>
        <v>0</v>
      </c>
      <c r="X227" s="10">
        <f t="shared" si="35"/>
        <v>0</v>
      </c>
      <c r="Y227" s="10">
        <f t="shared" si="36"/>
        <v>0</v>
      </c>
      <c r="Z227" s="10">
        <f t="shared" si="37"/>
        <v>0</v>
      </c>
      <c r="AA227" s="10">
        <f t="shared" si="38"/>
        <v>0</v>
      </c>
      <c r="AB227" s="10">
        <f t="shared" si="39"/>
        <v>1.1741499154612061E-4</v>
      </c>
      <c r="AC227" s="10">
        <f t="shared" si="40"/>
        <v>5.5309088217995713E-4</v>
      </c>
      <c r="AD227" s="10">
        <f t="shared" si="41"/>
        <v>1.5710080380702529E-3</v>
      </c>
      <c r="AE227" s="10">
        <f t="shared" si="42"/>
        <v>5.1542350958334966E-3</v>
      </c>
      <c r="AF227" s="10">
        <f t="shared" si="43"/>
        <v>1.2856190961470624E-2</v>
      </c>
    </row>
    <row r="228" spans="1:32" x14ac:dyDescent="0.3">
      <c r="A228" t="s">
        <v>248</v>
      </c>
      <c r="B228" s="9">
        <v>0</v>
      </c>
      <c r="C228" s="9">
        <v>0</v>
      </c>
      <c r="D228" s="9">
        <v>0</v>
      </c>
      <c r="E228" s="9">
        <v>0</v>
      </c>
      <c r="F228" s="9">
        <v>0</v>
      </c>
      <c r="G228" s="9">
        <v>54</v>
      </c>
      <c r="H228" s="9">
        <v>136</v>
      </c>
      <c r="I228" s="9">
        <v>212</v>
      </c>
      <c r="J228" s="9">
        <v>219</v>
      </c>
      <c r="K228" s="9">
        <v>621</v>
      </c>
      <c r="L228" s="74">
        <f t="shared" si="33"/>
        <v>2.3177237191217433E-4</v>
      </c>
      <c r="M228" s="9">
        <f>VLOOKUP([1]CensusPivot!A228,[1]CensusPivot!A227:J696,2,FALSE)</f>
        <v>529183</v>
      </c>
      <c r="N228" s="9">
        <f>VLOOKUP([1]CensusPivot!B228,[1]CensusPivot!B227:K696,2,FALSE)</f>
        <v>375183</v>
      </c>
      <c r="O228" s="9">
        <f>VLOOKUP([1]CensusPivot!C228,[1]CensusPivot!C227:L696,2,FALSE)</f>
        <v>343218</v>
      </c>
      <c r="P228" s="9">
        <f>VLOOKUP([1]CensusPivot!D228,[1]CensusPivot!D227:M696,2,FALSE)</f>
        <v>330638</v>
      </c>
      <c r="Q228" s="9">
        <f>VLOOKUP([1]CensusPivot!E228,[1]CensusPivot!E227:N696,2,FALSE)</f>
        <v>349128</v>
      </c>
      <c r="R228" s="9">
        <f>VLOOKUP([1]CensusPivot!F228,[1]CensusPivot!F227:O696,2,FALSE)</f>
        <v>346668</v>
      </c>
      <c r="S228" s="9">
        <v>238831</v>
      </c>
      <c r="T228" s="9">
        <v>121400</v>
      </c>
      <c r="U228" s="9">
        <v>45104</v>
      </c>
      <c r="V228" s="9">
        <v>2679353</v>
      </c>
      <c r="W228" s="10">
        <f t="shared" si="34"/>
        <v>0</v>
      </c>
      <c r="X228" s="10">
        <f t="shared" si="35"/>
        <v>0</v>
      </c>
      <c r="Y228" s="10">
        <f t="shared" si="36"/>
        <v>0</v>
      </c>
      <c r="Z228" s="10">
        <f t="shared" si="37"/>
        <v>0</v>
      </c>
      <c r="AA228" s="10">
        <f t="shared" si="38"/>
        <v>0</v>
      </c>
      <c r="AB228" s="10">
        <f t="shared" si="39"/>
        <v>1.55768631659109E-4</v>
      </c>
      <c r="AC228" s="10">
        <f t="shared" si="40"/>
        <v>5.694403155369278E-4</v>
      </c>
      <c r="AD228" s="10">
        <f t="shared" si="41"/>
        <v>1.7462932454695222E-3</v>
      </c>
      <c r="AE228" s="10">
        <f t="shared" si="42"/>
        <v>4.8554451933309683E-3</v>
      </c>
      <c r="AF228" s="10">
        <f t="shared" si="43"/>
        <v>1.3768180205746718E-2</v>
      </c>
    </row>
    <row r="229" spans="1:32" x14ac:dyDescent="0.3">
      <c r="A229" t="s">
        <v>249</v>
      </c>
      <c r="B229" s="9">
        <v>0</v>
      </c>
      <c r="C229" s="9">
        <v>0</v>
      </c>
      <c r="D229" s="9">
        <v>0</v>
      </c>
      <c r="E229" s="9">
        <v>0</v>
      </c>
      <c r="F229" s="9">
        <v>10</v>
      </c>
      <c r="G229" s="9">
        <v>60</v>
      </c>
      <c r="H229" s="9">
        <v>142</v>
      </c>
      <c r="I229" s="9">
        <v>346</v>
      </c>
      <c r="J229" s="9">
        <v>620</v>
      </c>
      <c r="K229" s="9">
        <v>1178</v>
      </c>
      <c r="L229" s="74">
        <f t="shared" si="33"/>
        <v>2.0363870207121994E-4</v>
      </c>
      <c r="M229" s="9">
        <f>VLOOKUP([1]CensusPivot!A229,[1]CensusPivot!A228:J697,2,FALSE)</f>
        <v>1153758</v>
      </c>
      <c r="N229" s="9">
        <f>VLOOKUP([1]CensusPivot!B229,[1]CensusPivot!B228:K697,2,FALSE)</f>
        <v>823916</v>
      </c>
      <c r="O229" s="9">
        <f>VLOOKUP([1]CensusPivot!C229,[1]CensusPivot!C228:L697,2,FALSE)</f>
        <v>743736</v>
      </c>
      <c r="P229" s="9">
        <f>VLOOKUP([1]CensusPivot!D229,[1]CensusPivot!D228:M697,2,FALSE)</f>
        <v>785583</v>
      </c>
      <c r="Q229" s="9">
        <f>VLOOKUP([1]CensusPivot!E229,[1]CensusPivot!E228:N697,2,FALSE)</f>
        <v>855731</v>
      </c>
      <c r="R229" s="9">
        <f>VLOOKUP([1]CensusPivot!F229,[1]CensusPivot!F228:O697,2,FALSE)</f>
        <v>643491</v>
      </c>
      <c r="S229" s="9">
        <v>399548</v>
      </c>
      <c r="T229" s="9">
        <v>269274</v>
      </c>
      <c r="U229" s="9">
        <v>108364</v>
      </c>
      <c r="V229" s="9">
        <v>5784755</v>
      </c>
      <c r="W229" s="10">
        <f t="shared" si="34"/>
        <v>0</v>
      </c>
      <c r="X229" s="10">
        <f t="shared" si="35"/>
        <v>0</v>
      </c>
      <c r="Y229" s="10">
        <f t="shared" si="36"/>
        <v>0</v>
      </c>
      <c r="Z229" s="10">
        <f t="shared" si="37"/>
        <v>0</v>
      </c>
      <c r="AA229" s="10">
        <f t="shared" si="38"/>
        <v>1.1685915316846064E-5</v>
      </c>
      <c r="AB229" s="10">
        <f t="shared" si="39"/>
        <v>9.3241397315580173E-5</v>
      </c>
      <c r="AC229" s="10">
        <f t="shared" si="40"/>
        <v>3.5540160381230791E-4</v>
      </c>
      <c r="AD229" s="10">
        <f t="shared" si="41"/>
        <v>1.2849365330481219E-3</v>
      </c>
      <c r="AE229" s="10">
        <f t="shared" si="42"/>
        <v>5.721457310545938E-3</v>
      </c>
      <c r="AF229" s="10">
        <f t="shared" si="43"/>
        <v>1.0870768890037281E-2</v>
      </c>
    </row>
    <row r="230" spans="1:32" x14ac:dyDescent="0.3">
      <c r="A230" t="s">
        <v>250</v>
      </c>
      <c r="B230" s="9">
        <v>0</v>
      </c>
      <c r="C230" s="9">
        <v>0</v>
      </c>
      <c r="D230" s="9">
        <v>0</v>
      </c>
      <c r="E230" s="9">
        <v>0</v>
      </c>
      <c r="F230" s="9">
        <v>10</v>
      </c>
      <c r="G230" s="9">
        <v>12</v>
      </c>
      <c r="H230" s="9">
        <v>106</v>
      </c>
      <c r="I230" s="9">
        <v>312</v>
      </c>
      <c r="J230" s="9">
        <v>568</v>
      </c>
      <c r="K230" s="9">
        <v>1008</v>
      </c>
      <c r="L230" s="74">
        <f t="shared" si="33"/>
        <v>1.7167770848409777E-4</v>
      </c>
      <c r="M230" s="9">
        <f>VLOOKUP([1]CensusPivot!A230,[1]CensusPivot!A229:J698,2,FALSE)</f>
        <v>1162403</v>
      </c>
      <c r="N230" s="9">
        <f>VLOOKUP([1]CensusPivot!B230,[1]CensusPivot!B229:K698,2,FALSE)</f>
        <v>834423</v>
      </c>
      <c r="O230" s="9">
        <f>VLOOKUP([1]CensusPivot!C230,[1]CensusPivot!C229:L698,2,FALSE)</f>
        <v>747360</v>
      </c>
      <c r="P230" s="9">
        <f>VLOOKUP([1]CensusPivot!D230,[1]CensusPivot!D229:M698,2,FALSE)</f>
        <v>773095</v>
      </c>
      <c r="Q230" s="9">
        <f>VLOOKUP([1]CensusPivot!E230,[1]CensusPivot!E229:N698,2,FALSE)</f>
        <v>871699</v>
      </c>
      <c r="R230" s="9">
        <f>VLOOKUP([1]CensusPivot!F230,[1]CensusPivot!F229:O698,2,FALSE)</f>
        <v>676562</v>
      </c>
      <c r="S230" s="9">
        <v>425423</v>
      </c>
      <c r="T230" s="9">
        <v>271521</v>
      </c>
      <c r="U230" s="9">
        <v>110522</v>
      </c>
      <c r="V230" s="9">
        <v>5871467</v>
      </c>
      <c r="W230" s="10">
        <f t="shared" si="34"/>
        <v>0</v>
      </c>
      <c r="X230" s="10">
        <f t="shared" si="35"/>
        <v>0</v>
      </c>
      <c r="Y230" s="10">
        <f t="shared" si="36"/>
        <v>0</v>
      </c>
      <c r="Z230" s="10">
        <f t="shared" si="37"/>
        <v>0</v>
      </c>
      <c r="AA230" s="10">
        <f t="shared" si="38"/>
        <v>1.147184980136492E-5</v>
      </c>
      <c r="AB230" s="10">
        <f t="shared" si="39"/>
        <v>1.7736733662251205E-5</v>
      </c>
      <c r="AC230" s="10">
        <f t="shared" si="40"/>
        <v>2.4916377346781909E-4</v>
      </c>
      <c r="AD230" s="10">
        <f t="shared" si="41"/>
        <v>1.1490823914172385E-3</v>
      </c>
      <c r="AE230" s="10">
        <f t="shared" si="42"/>
        <v>5.139248294457212E-3</v>
      </c>
      <c r="AF230" s="10">
        <f t="shared" si="43"/>
        <v>9.1203561281916722E-3</v>
      </c>
    </row>
    <row r="231" spans="1:32" x14ac:dyDescent="0.3">
      <c r="A231" t="s">
        <v>251</v>
      </c>
      <c r="B231" s="9">
        <v>0</v>
      </c>
      <c r="C231" s="9">
        <v>0</v>
      </c>
      <c r="D231" s="9">
        <v>0</v>
      </c>
      <c r="E231" s="9">
        <v>0</v>
      </c>
      <c r="F231" s="9">
        <v>0</v>
      </c>
      <c r="G231" s="9">
        <v>39</v>
      </c>
      <c r="H231" s="9">
        <v>129</v>
      </c>
      <c r="I231" s="9">
        <v>310</v>
      </c>
      <c r="J231" s="9">
        <v>562</v>
      </c>
      <c r="K231" s="9">
        <v>1040</v>
      </c>
      <c r="L231" s="74">
        <f t="shared" si="33"/>
        <v>1.7667019157673898E-4</v>
      </c>
      <c r="M231" s="9">
        <f>VLOOKUP([1]CensusPivot!A231,[1]CensusPivot!A230:J699,2,FALSE)</f>
        <v>1156890</v>
      </c>
      <c r="N231" s="9">
        <f>VLOOKUP([1]CensusPivot!B231,[1]CensusPivot!B230:K699,2,FALSE)</f>
        <v>830372</v>
      </c>
      <c r="O231" s="9">
        <f>VLOOKUP([1]CensusPivot!C231,[1]CensusPivot!C230:L699,2,FALSE)</f>
        <v>760080</v>
      </c>
      <c r="P231" s="9">
        <f>VLOOKUP([1]CensusPivot!D231,[1]CensusPivot!D230:M699,2,FALSE)</f>
        <v>756612</v>
      </c>
      <c r="Q231" s="9">
        <f>VLOOKUP([1]CensusPivot!E231,[1]CensusPivot!E230:N699,2,FALSE)</f>
        <v>871215</v>
      </c>
      <c r="R231" s="9">
        <f>VLOOKUP([1]CensusPivot!F231,[1]CensusPivot!F230:O699,2,FALSE)</f>
        <v>698275</v>
      </c>
      <c r="S231" s="9">
        <v>431676</v>
      </c>
      <c r="T231" s="9">
        <v>269173</v>
      </c>
      <c r="U231" s="9">
        <v>110949</v>
      </c>
      <c r="V231" s="9">
        <v>5886675</v>
      </c>
      <c r="W231" s="10">
        <f t="shared" si="34"/>
        <v>0</v>
      </c>
      <c r="X231" s="10">
        <f t="shared" si="35"/>
        <v>0</v>
      </c>
      <c r="Y231" s="10">
        <f t="shared" si="36"/>
        <v>0</v>
      </c>
      <c r="Z231" s="10">
        <f t="shared" si="37"/>
        <v>0</v>
      </c>
      <c r="AA231" s="10">
        <f t="shared" si="38"/>
        <v>0</v>
      </c>
      <c r="AB231" s="10">
        <f t="shared" si="39"/>
        <v>5.5851920804840503E-5</v>
      </c>
      <c r="AC231" s="10">
        <f t="shared" si="40"/>
        <v>2.9883523753926555E-4</v>
      </c>
      <c r="AD231" s="10">
        <f t="shared" si="41"/>
        <v>1.1516756881262238E-3</v>
      </c>
      <c r="AE231" s="10">
        <f t="shared" si="42"/>
        <v>5.0653904046003119E-3</v>
      </c>
      <c r="AF231" s="10">
        <f t="shared" si="43"/>
        <v>9.3736761935664138E-3</v>
      </c>
    </row>
    <row r="232" spans="1:32" x14ac:dyDescent="0.3">
      <c r="A232" t="s">
        <v>252</v>
      </c>
      <c r="B232" s="9">
        <v>0</v>
      </c>
      <c r="C232" s="9">
        <v>0</v>
      </c>
      <c r="D232" s="9">
        <v>0</v>
      </c>
      <c r="E232" s="9">
        <v>0</v>
      </c>
      <c r="F232" s="9">
        <v>0</v>
      </c>
      <c r="G232" s="9">
        <v>69</v>
      </c>
      <c r="H232" s="9">
        <v>129</v>
      </c>
      <c r="I232" s="9">
        <v>317</v>
      </c>
      <c r="J232" s="9">
        <v>573</v>
      </c>
      <c r="K232" s="9">
        <v>1088</v>
      </c>
      <c r="L232" s="74">
        <f t="shared" si="33"/>
        <v>1.8208306033425965E-4</v>
      </c>
      <c r="M232" s="9">
        <f>VLOOKUP([1]CensusPivot!A232,[1]CensusPivot!A231:J700,2,FALSE)</f>
        <v>1173532</v>
      </c>
      <c r="N232" s="9">
        <f>VLOOKUP([1]CensusPivot!B232,[1]CensusPivot!B231:K700,2,FALSE)</f>
        <v>832270</v>
      </c>
      <c r="O232" s="9">
        <f>VLOOKUP([1]CensusPivot!C232,[1]CensusPivot!C231:L700,2,FALSE)</f>
        <v>774683</v>
      </c>
      <c r="P232" s="9">
        <f>VLOOKUP([1]CensusPivot!D232,[1]CensusPivot!D231:M700,2,FALSE)</f>
        <v>750441</v>
      </c>
      <c r="Q232" s="9">
        <f>VLOOKUP([1]CensusPivot!E232,[1]CensusPivot!E231:N700,2,FALSE)</f>
        <v>875619</v>
      </c>
      <c r="R232" s="9">
        <f>VLOOKUP([1]CensusPivot!F232,[1]CensusPivot!F231:O700,2,FALSE)</f>
        <v>726092</v>
      </c>
      <c r="S232" s="9">
        <v>453953</v>
      </c>
      <c r="T232" s="9">
        <v>272174</v>
      </c>
      <c r="U232" s="9">
        <v>115390</v>
      </c>
      <c r="V232" s="9">
        <v>5975295</v>
      </c>
      <c r="W232" s="10">
        <f t="shared" si="34"/>
        <v>0</v>
      </c>
      <c r="X232" s="10">
        <f t="shared" si="35"/>
        <v>0</v>
      </c>
      <c r="Y232" s="10">
        <f t="shared" si="36"/>
        <v>0</v>
      </c>
      <c r="Z232" s="10">
        <f t="shared" si="37"/>
        <v>0</v>
      </c>
      <c r="AA232" s="10">
        <f t="shared" si="38"/>
        <v>0</v>
      </c>
      <c r="AB232" s="10">
        <f t="shared" si="39"/>
        <v>9.5029280036138675E-5</v>
      </c>
      <c r="AC232" s="10">
        <f t="shared" si="40"/>
        <v>2.8417038768330639E-4</v>
      </c>
      <c r="AD232" s="10">
        <f t="shared" si="41"/>
        <v>1.1646961135156188E-3</v>
      </c>
      <c r="AE232" s="10">
        <f t="shared" si="42"/>
        <v>4.9657682641476731E-3</v>
      </c>
      <c r="AF232" s="10">
        <f t="shared" si="43"/>
        <v>9.4288933183118116E-3</v>
      </c>
    </row>
    <row r="233" spans="1:32" x14ac:dyDescent="0.3">
      <c r="A233" t="s">
        <v>253</v>
      </c>
      <c r="B233" s="9">
        <v>0</v>
      </c>
      <c r="C233" s="9">
        <v>0</v>
      </c>
      <c r="D233" s="9">
        <v>0</v>
      </c>
      <c r="E233" s="9">
        <v>0</v>
      </c>
      <c r="F233" s="9">
        <v>10</v>
      </c>
      <c r="G233" s="9">
        <v>45</v>
      </c>
      <c r="H233" s="9">
        <v>165</v>
      </c>
      <c r="I233" s="9">
        <v>318</v>
      </c>
      <c r="J233" s="9">
        <v>647</v>
      </c>
      <c r="K233" s="9">
        <v>1185</v>
      </c>
      <c r="L233" s="74">
        <f t="shared" si="33"/>
        <v>2.0479765732219027E-4</v>
      </c>
      <c r="M233" s="9">
        <f>VLOOKUP([1]CensusPivot!A233,[1]CensusPivot!A232:J701,2,FALSE)</f>
        <v>1124711</v>
      </c>
      <c r="N233" s="9">
        <f>VLOOKUP([1]CensusPivot!B233,[1]CensusPivot!B232:K701,2,FALSE)</f>
        <v>806248</v>
      </c>
      <c r="O233" s="9">
        <f>VLOOKUP([1]CensusPivot!C233,[1]CensusPivot!C232:L701,2,FALSE)</f>
        <v>764532</v>
      </c>
      <c r="P233" s="9">
        <f>VLOOKUP([1]CensusPivot!D233,[1]CensusPivot!D232:M701,2,FALSE)</f>
        <v>718097</v>
      </c>
      <c r="Q233" s="9">
        <f>VLOOKUP([1]CensusPivot!E233,[1]CensusPivot!E232:N701,2,FALSE)</f>
        <v>837061</v>
      </c>
      <c r="R233" s="9">
        <f>VLOOKUP([1]CensusPivot!F233,[1]CensusPivot!F232:O701,2,FALSE)</f>
        <v>715104</v>
      </c>
      <c r="S233" s="9">
        <v>446155</v>
      </c>
      <c r="T233" s="9">
        <v>262104</v>
      </c>
      <c r="U233" s="9">
        <v>111870</v>
      </c>
      <c r="V233" s="9">
        <v>5786199</v>
      </c>
      <c r="W233" s="10">
        <f t="shared" si="34"/>
        <v>0</v>
      </c>
      <c r="X233" s="10">
        <f t="shared" si="35"/>
        <v>0</v>
      </c>
      <c r="Y233" s="10">
        <f t="shared" si="36"/>
        <v>0</v>
      </c>
      <c r="Z233" s="10">
        <f t="shared" si="37"/>
        <v>0</v>
      </c>
      <c r="AA233" s="10">
        <f t="shared" si="38"/>
        <v>1.194656064492313E-5</v>
      </c>
      <c r="AB233" s="10">
        <f t="shared" si="39"/>
        <v>6.2927909786548536E-5</v>
      </c>
      <c r="AC233" s="10">
        <f t="shared" si="40"/>
        <v>3.6982662975871612E-4</v>
      </c>
      <c r="AD233" s="10">
        <f t="shared" si="41"/>
        <v>1.2132588590788389E-3</v>
      </c>
      <c r="AE233" s="10">
        <f t="shared" si="42"/>
        <v>5.783498703852686E-3</v>
      </c>
      <c r="AF233" s="10">
        <f t="shared" si="43"/>
        <v>1.0592652185572539E-2</v>
      </c>
    </row>
    <row r="234" spans="1:32" x14ac:dyDescent="0.3">
      <c r="A234" t="s">
        <v>254</v>
      </c>
      <c r="B234" s="9">
        <v>0</v>
      </c>
      <c r="C234" s="9">
        <v>0</v>
      </c>
      <c r="D234" s="9">
        <v>0</v>
      </c>
      <c r="E234" s="9">
        <v>12</v>
      </c>
      <c r="F234" s="9">
        <v>15</v>
      </c>
      <c r="G234" s="9">
        <v>60</v>
      </c>
      <c r="H234" s="9">
        <v>149</v>
      </c>
      <c r="I234" s="9">
        <v>355</v>
      </c>
      <c r="J234" s="9">
        <v>586</v>
      </c>
      <c r="K234" s="9">
        <v>1177</v>
      </c>
      <c r="L234" s="74">
        <f t="shared" si="33"/>
        <v>1.8646699542102332E-4</v>
      </c>
      <c r="M234" s="9">
        <f>VLOOKUP([1]CensusPivot!A234,[1]CensusPivot!A233:J702,2,FALSE)</f>
        <v>1219025</v>
      </c>
      <c r="N234" s="9">
        <f>VLOOKUP([1]CensusPivot!B234,[1]CensusPivot!B233:K702,2,FALSE)</f>
        <v>877051</v>
      </c>
      <c r="O234" s="9">
        <f>VLOOKUP([1]CensusPivot!C234,[1]CensusPivot!C233:L702,2,FALSE)</f>
        <v>823596</v>
      </c>
      <c r="P234" s="9">
        <f>VLOOKUP([1]CensusPivot!D234,[1]CensusPivot!D233:M702,2,FALSE)</f>
        <v>769214</v>
      </c>
      <c r="Q234" s="9">
        <f>VLOOKUP([1]CensusPivot!E234,[1]CensusPivot!E233:N702,2,FALSE)</f>
        <v>893791</v>
      </c>
      <c r="R234" s="9">
        <f>VLOOKUP([1]CensusPivot!F234,[1]CensusPivot!F233:O702,2,FALSE)</f>
        <v>804267</v>
      </c>
      <c r="S234" s="9">
        <v>508952</v>
      </c>
      <c r="T234" s="9">
        <v>289575</v>
      </c>
      <c r="U234" s="9">
        <v>125310</v>
      </c>
      <c r="V234" s="9">
        <v>6312109</v>
      </c>
      <c r="W234" s="10">
        <f t="shared" si="34"/>
        <v>0</v>
      </c>
      <c r="X234" s="10">
        <f t="shared" si="35"/>
        <v>0</v>
      </c>
      <c r="Y234" s="10">
        <f t="shared" si="36"/>
        <v>0</v>
      </c>
      <c r="Z234" s="10">
        <f t="shared" si="37"/>
        <v>1.5600340087413905E-5</v>
      </c>
      <c r="AA234" s="10">
        <f t="shared" si="38"/>
        <v>1.6782446903135073E-5</v>
      </c>
      <c r="AB234" s="10">
        <f t="shared" si="39"/>
        <v>7.4602091096613436E-5</v>
      </c>
      <c r="AC234" s="10">
        <f t="shared" si="40"/>
        <v>2.9275845266351247E-4</v>
      </c>
      <c r="AD234" s="10">
        <f t="shared" si="41"/>
        <v>1.2259345592678926E-3</v>
      </c>
      <c r="AE234" s="10">
        <f t="shared" si="42"/>
        <v>4.6764025217460696E-3</v>
      </c>
      <c r="AF234" s="10">
        <f t="shared" si="43"/>
        <v>9.392706088899529E-3</v>
      </c>
    </row>
    <row r="235" spans="1:32" x14ac:dyDescent="0.3">
      <c r="A235" t="s">
        <v>255</v>
      </c>
      <c r="B235" s="9">
        <v>0</v>
      </c>
      <c r="C235" s="9">
        <v>0</v>
      </c>
      <c r="D235" s="9">
        <v>0</v>
      </c>
      <c r="E235" s="9">
        <v>0</v>
      </c>
      <c r="F235" s="9">
        <v>0</v>
      </c>
      <c r="G235" s="9">
        <v>36</v>
      </c>
      <c r="H235" s="9">
        <v>159</v>
      </c>
      <c r="I235" s="9">
        <v>327</v>
      </c>
      <c r="J235" s="9">
        <v>663</v>
      </c>
      <c r="K235" s="9">
        <v>1185</v>
      </c>
      <c r="L235" s="74">
        <f t="shared" si="33"/>
        <v>1.9899869231829783E-4</v>
      </c>
      <c r="M235" s="9">
        <f>VLOOKUP([1]CensusPivot!A235,[1]CensusPivot!A234:J703,2,FALSE)</f>
        <v>1139473</v>
      </c>
      <c r="N235" s="9">
        <f>VLOOKUP([1]CensusPivot!B235,[1]CensusPivot!B234:K703,2,FALSE)</f>
        <v>816511</v>
      </c>
      <c r="O235" s="9">
        <f>VLOOKUP([1]CensusPivot!C235,[1]CensusPivot!C234:L703,2,FALSE)</f>
        <v>789340</v>
      </c>
      <c r="P235" s="9">
        <f>VLOOKUP([1]CensusPivot!D235,[1]CensusPivot!D234:M703,2,FALSE)</f>
        <v>727394</v>
      </c>
      <c r="Q235" s="9">
        <f>VLOOKUP([1]CensusPivot!E235,[1]CensusPivot!E234:N703,2,FALSE)</f>
        <v>827995</v>
      </c>
      <c r="R235" s="9">
        <f>VLOOKUP([1]CensusPivot!F235,[1]CensusPivot!F234:O703,2,FALSE)</f>
        <v>768787</v>
      </c>
      <c r="S235" s="9">
        <v>492674</v>
      </c>
      <c r="T235" s="9">
        <v>274954</v>
      </c>
      <c r="U235" s="9">
        <v>118669</v>
      </c>
      <c r="V235" s="9">
        <v>5954813</v>
      </c>
      <c r="W235" s="10">
        <f t="shared" si="34"/>
        <v>0</v>
      </c>
      <c r="X235" s="10">
        <f t="shared" si="35"/>
        <v>0</v>
      </c>
      <c r="Y235" s="10">
        <f t="shared" si="36"/>
        <v>0</v>
      </c>
      <c r="Z235" s="10">
        <f t="shared" si="37"/>
        <v>0</v>
      </c>
      <c r="AA235" s="10">
        <f t="shared" si="38"/>
        <v>0</v>
      </c>
      <c r="AB235" s="10">
        <f t="shared" si="39"/>
        <v>4.6827014504667741E-5</v>
      </c>
      <c r="AC235" s="10">
        <f t="shared" si="40"/>
        <v>3.2272861973637739E-4</v>
      </c>
      <c r="AD235" s="10">
        <f t="shared" si="41"/>
        <v>1.1892898448467744E-3</v>
      </c>
      <c r="AE235" s="10">
        <f t="shared" si="42"/>
        <v>5.5869687955573911E-3</v>
      </c>
      <c r="AF235" s="10">
        <f t="shared" si="43"/>
        <v>9.985758706991716E-3</v>
      </c>
    </row>
    <row r="236" spans="1:32" x14ac:dyDescent="0.3">
      <c r="A236" t="s">
        <v>256</v>
      </c>
      <c r="B236" s="9">
        <v>0</v>
      </c>
      <c r="C236" s="9">
        <v>0</v>
      </c>
      <c r="D236" s="9">
        <v>0</v>
      </c>
      <c r="E236" s="9">
        <v>0</v>
      </c>
      <c r="F236" s="9">
        <v>12</v>
      </c>
      <c r="G236" s="9">
        <v>59</v>
      </c>
      <c r="H236" s="9">
        <v>172</v>
      </c>
      <c r="I236" s="9">
        <v>292</v>
      </c>
      <c r="J236" s="9">
        <v>492</v>
      </c>
      <c r="K236" s="9">
        <v>1027</v>
      </c>
      <c r="L236" s="74">
        <f t="shared" si="33"/>
        <v>1.6602181659228826E-4</v>
      </c>
      <c r="M236" s="9">
        <f>VLOOKUP([1]CensusPivot!A236,[1]CensusPivot!A235:J704,2,FALSE)</f>
        <v>1178077</v>
      </c>
      <c r="N236" s="9">
        <f>VLOOKUP([1]CensusPivot!B236,[1]CensusPivot!B235:K704,2,FALSE)</f>
        <v>849625</v>
      </c>
      <c r="O236" s="9">
        <f>VLOOKUP([1]CensusPivot!C236,[1]CensusPivot!C235:L704,2,FALSE)</f>
        <v>816821</v>
      </c>
      <c r="P236" s="9">
        <f>VLOOKUP([1]CensusPivot!D236,[1]CensusPivot!D235:M704,2,FALSE)</f>
        <v>748626</v>
      </c>
      <c r="Q236" s="9">
        <f>VLOOKUP([1]CensusPivot!E236,[1]CensusPivot!E235:N704,2,FALSE)</f>
        <v>836979</v>
      </c>
      <c r="R236" s="9">
        <f>VLOOKUP([1]CensusPivot!F236,[1]CensusPivot!F235:O704,2,FALSE)</f>
        <v>809676</v>
      </c>
      <c r="S236" s="9">
        <v>534890</v>
      </c>
      <c r="T236" s="9">
        <v>288149</v>
      </c>
      <c r="U236" s="9">
        <v>122917</v>
      </c>
      <c r="V236" s="9">
        <v>6185934</v>
      </c>
      <c r="W236" s="10">
        <f t="shared" si="34"/>
        <v>0</v>
      </c>
      <c r="X236" s="10">
        <f t="shared" si="35"/>
        <v>0</v>
      </c>
      <c r="Y236" s="10">
        <f t="shared" si="36"/>
        <v>0</v>
      </c>
      <c r="Z236" s="10">
        <f t="shared" si="37"/>
        <v>0</v>
      </c>
      <c r="AA236" s="10">
        <f t="shared" si="38"/>
        <v>1.4337277279358264E-5</v>
      </c>
      <c r="AB236" s="10">
        <f t="shared" si="39"/>
        <v>7.2868653634293223E-5</v>
      </c>
      <c r="AC236" s="10">
        <f t="shared" si="40"/>
        <v>3.215614425395876E-4</v>
      </c>
      <c r="AD236" s="10">
        <f t="shared" si="41"/>
        <v>1.0133646134465155E-3</v>
      </c>
      <c r="AE236" s="10">
        <f t="shared" si="42"/>
        <v>4.0027010096243803E-3</v>
      </c>
      <c r="AF236" s="10">
        <f t="shared" si="43"/>
        <v>8.3552315790330067E-3</v>
      </c>
    </row>
    <row r="237" spans="1:32" x14ac:dyDescent="0.3">
      <c r="A237" t="s">
        <v>257</v>
      </c>
      <c r="B237" s="9">
        <v>0</v>
      </c>
      <c r="C237" s="9">
        <v>0</v>
      </c>
      <c r="D237" s="9">
        <v>0</v>
      </c>
      <c r="E237" s="9">
        <v>0</v>
      </c>
      <c r="F237" s="9">
        <v>0</v>
      </c>
      <c r="G237" s="9">
        <v>20</v>
      </c>
      <c r="H237" s="9">
        <v>166</v>
      </c>
      <c r="I237" s="9">
        <v>365</v>
      </c>
      <c r="J237" s="9">
        <v>566</v>
      </c>
      <c r="K237" s="9">
        <v>1117</v>
      </c>
      <c r="L237" s="74">
        <f t="shared" si="33"/>
        <v>1.8939984834447237E-4</v>
      </c>
      <c r="M237" s="9">
        <f>VLOOKUP([1]CensusPivot!A237,[1]CensusPivot!A236:J705,2,FALSE)</f>
        <v>1120894</v>
      </c>
      <c r="N237" s="9">
        <f>VLOOKUP([1]CensusPivot!B237,[1]CensusPivot!B236:K705,2,FALSE)</f>
        <v>805328</v>
      </c>
      <c r="O237" s="9">
        <f>VLOOKUP([1]CensusPivot!C237,[1]CensusPivot!C236:L705,2,FALSE)</f>
        <v>792812</v>
      </c>
      <c r="P237" s="9">
        <f>VLOOKUP([1]CensusPivot!D237,[1]CensusPivot!D236:M705,2,FALSE)</f>
        <v>713426</v>
      </c>
      <c r="Q237" s="9">
        <f>VLOOKUP([1]CensusPivot!E237,[1]CensusPivot!E236:N705,2,FALSE)</f>
        <v>780347</v>
      </c>
      <c r="R237" s="9">
        <f>VLOOKUP([1]CensusPivot!F237,[1]CensusPivot!F236:O705,2,FALSE)</f>
        <v>775162</v>
      </c>
      <c r="S237" s="9">
        <v>519174</v>
      </c>
      <c r="T237" s="9">
        <v>273580</v>
      </c>
      <c r="U237" s="9">
        <v>116853</v>
      </c>
      <c r="V237" s="9">
        <v>5897576</v>
      </c>
      <c r="W237" s="10">
        <f t="shared" si="34"/>
        <v>0</v>
      </c>
      <c r="X237" s="10">
        <f t="shared" si="35"/>
        <v>0</v>
      </c>
      <c r="Y237" s="10">
        <f t="shared" si="36"/>
        <v>0</v>
      </c>
      <c r="Z237" s="10">
        <f t="shared" si="37"/>
        <v>0</v>
      </c>
      <c r="AA237" s="10">
        <f t="shared" si="38"/>
        <v>0</v>
      </c>
      <c r="AB237" s="10">
        <f t="shared" si="39"/>
        <v>2.5801058359413902E-5</v>
      </c>
      <c r="AC237" s="10">
        <f t="shared" si="40"/>
        <v>3.1973866179739355E-4</v>
      </c>
      <c r="AD237" s="10">
        <f t="shared" si="41"/>
        <v>1.3341618539366913E-3</v>
      </c>
      <c r="AE237" s="10">
        <f t="shared" si="42"/>
        <v>4.8436925025459338E-3</v>
      </c>
      <c r="AF237" s="10">
        <f t="shared" si="43"/>
        <v>9.5590185960137946E-3</v>
      </c>
    </row>
    <row r="238" spans="1:32" x14ac:dyDescent="0.3">
      <c r="A238" t="s">
        <v>258</v>
      </c>
      <c r="B238" s="9">
        <v>0</v>
      </c>
      <c r="C238" s="9">
        <v>0</v>
      </c>
      <c r="D238" s="9">
        <v>0</v>
      </c>
      <c r="E238" s="9">
        <v>0</v>
      </c>
      <c r="F238" s="9">
        <v>0</v>
      </c>
      <c r="G238" s="9">
        <v>0</v>
      </c>
      <c r="H238" s="9">
        <v>0</v>
      </c>
      <c r="I238" s="9">
        <v>0</v>
      </c>
      <c r="J238" s="9">
        <v>27</v>
      </c>
      <c r="K238" s="9">
        <v>27</v>
      </c>
      <c r="L238" s="74">
        <f t="shared" si="33"/>
        <v>2.875926154737609E-5</v>
      </c>
      <c r="M238" s="9">
        <f>VLOOKUP([1]CensusPivot!A238,[1]CensusPivot!A237:J706,2,FALSE)</f>
        <v>175299</v>
      </c>
      <c r="N238" s="9">
        <f>VLOOKUP([1]CensusPivot!B238,[1]CensusPivot!B237:K706,2,FALSE)</f>
        <v>143010</v>
      </c>
      <c r="O238" s="9">
        <f>VLOOKUP([1]CensusPivot!C238,[1]CensusPivot!C237:L706,2,FALSE)</f>
        <v>111007</v>
      </c>
      <c r="P238" s="9">
        <f>VLOOKUP([1]CensusPivot!D238,[1]CensusPivot!D237:M706,2,FALSE)</f>
        <v>115051</v>
      </c>
      <c r="Q238" s="9">
        <f>VLOOKUP([1]CensusPivot!E238,[1]CensusPivot!E237:N706,2,FALSE)</f>
        <v>146498</v>
      </c>
      <c r="R238" s="9">
        <f>VLOOKUP([1]CensusPivot!F238,[1]CensusPivot!F237:O706,2,FALSE)</f>
        <v>116654</v>
      </c>
      <c r="S238" s="9">
        <v>68052</v>
      </c>
      <c r="T238" s="9">
        <v>45974</v>
      </c>
      <c r="U238" s="9">
        <v>17812</v>
      </c>
      <c r="V238" s="9">
        <v>938828</v>
      </c>
      <c r="W238" s="10">
        <f t="shared" si="34"/>
        <v>0</v>
      </c>
      <c r="X238" s="10">
        <f t="shared" si="35"/>
        <v>0</v>
      </c>
      <c r="Y238" s="10">
        <f t="shared" si="36"/>
        <v>0</v>
      </c>
      <c r="Z238" s="10">
        <f t="shared" si="37"/>
        <v>0</v>
      </c>
      <c r="AA238" s="10">
        <f t="shared" si="38"/>
        <v>0</v>
      </c>
      <c r="AB238" s="10">
        <f t="shared" si="39"/>
        <v>0</v>
      </c>
      <c r="AC238" s="10">
        <f t="shared" si="40"/>
        <v>0</v>
      </c>
      <c r="AD238" s="10">
        <f t="shared" si="41"/>
        <v>0</v>
      </c>
      <c r="AE238" s="10">
        <f t="shared" si="42"/>
        <v>1.5158320233550416E-3</v>
      </c>
      <c r="AF238" s="10">
        <f t="shared" si="43"/>
        <v>1.5158320233550416E-3</v>
      </c>
    </row>
    <row r="239" spans="1:32" x14ac:dyDescent="0.3">
      <c r="A239" t="s">
        <v>259</v>
      </c>
      <c r="B239" s="9">
        <v>0</v>
      </c>
      <c r="C239" s="9">
        <v>0</v>
      </c>
      <c r="D239" s="9">
        <v>0</v>
      </c>
      <c r="E239" s="9">
        <v>0</v>
      </c>
      <c r="F239" s="9">
        <v>0</v>
      </c>
      <c r="G239" s="9">
        <v>0</v>
      </c>
      <c r="H239" s="9">
        <v>0</v>
      </c>
      <c r="I239" s="9">
        <v>0</v>
      </c>
      <c r="J239" s="9">
        <v>53</v>
      </c>
      <c r="K239" s="9">
        <v>53</v>
      </c>
      <c r="L239" s="74">
        <f t="shared" si="33"/>
        <v>5.6513982945572768E-5</v>
      </c>
      <c r="M239" s="9">
        <f>VLOOKUP([1]CensusPivot!A239,[1]CensusPivot!A238:J707,2,FALSE)</f>
        <v>175142</v>
      </c>
      <c r="N239" s="9">
        <f>VLOOKUP([1]CensusPivot!B239,[1]CensusPivot!B238:K707,2,FALSE)</f>
        <v>133209</v>
      </c>
      <c r="O239" s="9">
        <f>VLOOKUP([1]CensusPivot!C239,[1]CensusPivot!C238:L707,2,FALSE)</f>
        <v>111923</v>
      </c>
      <c r="P239" s="9">
        <f>VLOOKUP([1]CensusPivot!D239,[1]CensusPivot!D238:M707,2,FALSE)</f>
        <v>113009</v>
      </c>
      <c r="Q239" s="9">
        <f>VLOOKUP([1]CensusPivot!E239,[1]CensusPivot!E238:N707,2,FALSE)</f>
        <v>146683</v>
      </c>
      <c r="R239" s="9">
        <f>VLOOKUP([1]CensusPivot!F239,[1]CensusPivot!F238:O707,2,FALSE)</f>
        <v>124053</v>
      </c>
      <c r="S239" s="9">
        <v>71842</v>
      </c>
      <c r="T239" s="9">
        <v>45056</v>
      </c>
      <c r="U239" s="9">
        <v>17197</v>
      </c>
      <c r="V239" s="9">
        <v>937821</v>
      </c>
      <c r="W239" s="10">
        <f t="shared" si="34"/>
        <v>0</v>
      </c>
      <c r="X239" s="10">
        <f t="shared" si="35"/>
        <v>0</v>
      </c>
      <c r="Y239" s="10">
        <f t="shared" si="36"/>
        <v>0</v>
      </c>
      <c r="Z239" s="10">
        <f t="shared" si="37"/>
        <v>0</v>
      </c>
      <c r="AA239" s="10">
        <f t="shared" si="38"/>
        <v>0</v>
      </c>
      <c r="AB239" s="10">
        <f t="shared" si="39"/>
        <v>0</v>
      </c>
      <c r="AC239" s="10">
        <f t="shared" si="40"/>
        <v>0</v>
      </c>
      <c r="AD239" s="10">
        <f t="shared" si="41"/>
        <v>0</v>
      </c>
      <c r="AE239" s="10">
        <f t="shared" si="42"/>
        <v>3.0819328952724312E-3</v>
      </c>
      <c r="AF239" s="10">
        <f t="shared" si="43"/>
        <v>3.0819328952724312E-3</v>
      </c>
    </row>
    <row r="240" spans="1:32" x14ac:dyDescent="0.3">
      <c r="A240" t="s">
        <v>260</v>
      </c>
      <c r="B240" s="9">
        <v>0</v>
      </c>
      <c r="C240" s="9">
        <v>0</v>
      </c>
      <c r="D240" s="9">
        <v>0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  <c r="J240" s="9">
        <v>27</v>
      </c>
      <c r="K240" s="9">
        <v>27</v>
      </c>
      <c r="L240" s="74">
        <f t="shared" si="33"/>
        <v>2.7115512081467051E-5</v>
      </c>
      <c r="M240" s="9">
        <f>VLOOKUP([1]CensusPivot!A240,[1]CensusPivot!A239:J708,2,FALSE)</f>
        <v>185582</v>
      </c>
      <c r="N240" s="9">
        <f>VLOOKUP([1]CensusPivot!B240,[1]CensusPivot!B239:K708,2,FALSE)</f>
        <v>137956</v>
      </c>
      <c r="O240" s="9">
        <f>VLOOKUP([1]CensusPivot!C240,[1]CensusPivot!C239:L708,2,FALSE)</f>
        <v>122841</v>
      </c>
      <c r="P240" s="9">
        <f>VLOOKUP([1]CensusPivot!D240,[1]CensusPivot!D239:M708,2,FALSE)</f>
        <v>117623</v>
      </c>
      <c r="Q240" s="9">
        <f>VLOOKUP([1]CensusPivot!E240,[1]CensusPivot!E239:N708,2,FALSE)</f>
        <v>150897</v>
      </c>
      <c r="R240" s="9">
        <f>VLOOKUP([1]CensusPivot!F240,[1]CensusPivot!F239:O708,2,FALSE)</f>
        <v>134596</v>
      </c>
      <c r="S240" s="9">
        <v>78915</v>
      </c>
      <c r="T240" s="9">
        <v>47577</v>
      </c>
      <c r="U240" s="9">
        <v>19462</v>
      </c>
      <c r="V240" s="9">
        <v>995740</v>
      </c>
      <c r="W240" s="10">
        <f t="shared" si="34"/>
        <v>0</v>
      </c>
      <c r="X240" s="10">
        <f t="shared" si="35"/>
        <v>0</v>
      </c>
      <c r="Y240" s="10">
        <f t="shared" si="36"/>
        <v>0</v>
      </c>
      <c r="Z240" s="10">
        <f t="shared" si="37"/>
        <v>0</v>
      </c>
      <c r="AA240" s="10">
        <f t="shared" si="38"/>
        <v>0</v>
      </c>
      <c r="AB240" s="10">
        <f t="shared" si="39"/>
        <v>0</v>
      </c>
      <c r="AC240" s="10">
        <f t="shared" si="40"/>
        <v>0</v>
      </c>
      <c r="AD240" s="10">
        <f t="shared" si="41"/>
        <v>0</v>
      </c>
      <c r="AE240" s="10">
        <f t="shared" si="42"/>
        <v>1.3873188778131744E-3</v>
      </c>
      <c r="AF240" s="10">
        <f t="shared" si="43"/>
        <v>1.3873188778131744E-3</v>
      </c>
    </row>
    <row r="241" spans="1:32" x14ac:dyDescent="0.3">
      <c r="A241" t="s">
        <v>261</v>
      </c>
      <c r="B241" s="9">
        <v>0</v>
      </c>
      <c r="C241" s="9">
        <v>0</v>
      </c>
      <c r="D241" s="9">
        <v>0</v>
      </c>
      <c r="E241" s="9">
        <v>0</v>
      </c>
      <c r="F241" s="9">
        <v>0</v>
      </c>
      <c r="G241" s="9">
        <v>0</v>
      </c>
      <c r="H241" s="9">
        <v>0</v>
      </c>
      <c r="I241" s="9">
        <v>0</v>
      </c>
      <c r="J241" s="9">
        <v>39</v>
      </c>
      <c r="K241" s="9">
        <v>39</v>
      </c>
      <c r="L241" s="74">
        <f t="shared" si="33"/>
        <v>4.0211989359288971E-5</v>
      </c>
      <c r="M241" s="9">
        <f>VLOOKUP([1]CensusPivot!A241,[1]CensusPivot!A240:J709,2,FALSE)</f>
        <v>178451</v>
      </c>
      <c r="N241" s="9">
        <f>VLOOKUP([1]CensusPivot!B241,[1]CensusPivot!B240:K709,2,FALSE)</f>
        <v>132046</v>
      </c>
      <c r="O241" s="9">
        <f>VLOOKUP([1]CensusPivot!C241,[1]CensusPivot!C240:L709,2,FALSE)</f>
        <v>119137</v>
      </c>
      <c r="P241" s="9">
        <f>VLOOKUP([1]CensusPivot!D241,[1]CensusPivot!D240:M709,2,FALSE)</f>
        <v>112004</v>
      </c>
      <c r="Q241" s="9">
        <f>VLOOKUP([1]CensusPivot!E241,[1]CensusPivot!E240:N709,2,FALSE)</f>
        <v>144569</v>
      </c>
      <c r="R241" s="9">
        <f>VLOOKUP([1]CensusPivot!F241,[1]CensusPivot!F240:O709,2,FALSE)</f>
        <v>136813</v>
      </c>
      <c r="S241" s="9">
        <v>80536</v>
      </c>
      <c r="T241" s="9">
        <v>46815</v>
      </c>
      <c r="U241" s="9">
        <v>19600</v>
      </c>
      <c r="V241" s="9">
        <v>969860</v>
      </c>
      <c r="W241" s="10">
        <f t="shared" si="34"/>
        <v>0</v>
      </c>
      <c r="X241" s="10">
        <f t="shared" si="35"/>
        <v>0</v>
      </c>
      <c r="Y241" s="10">
        <f t="shared" si="36"/>
        <v>0</v>
      </c>
      <c r="Z241" s="10">
        <f t="shared" si="37"/>
        <v>0</v>
      </c>
      <c r="AA241" s="10">
        <f t="shared" si="38"/>
        <v>0</v>
      </c>
      <c r="AB241" s="10">
        <f t="shared" si="39"/>
        <v>0</v>
      </c>
      <c r="AC241" s="10">
        <f t="shared" si="40"/>
        <v>0</v>
      </c>
      <c r="AD241" s="10">
        <f t="shared" si="41"/>
        <v>0</v>
      </c>
      <c r="AE241" s="10">
        <f t="shared" si="42"/>
        <v>1.9897959183673469E-3</v>
      </c>
      <c r="AF241" s="10">
        <f t="shared" si="43"/>
        <v>1.9897959183673469E-3</v>
      </c>
    </row>
    <row r="242" spans="1:32" x14ac:dyDescent="0.3">
      <c r="A242" t="s">
        <v>262</v>
      </c>
      <c r="B242" s="9">
        <v>0</v>
      </c>
      <c r="C242" s="9">
        <v>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14</v>
      </c>
      <c r="J242" s="9">
        <v>57</v>
      </c>
      <c r="K242" s="9">
        <v>71</v>
      </c>
      <c r="L242" s="74">
        <f t="shared" si="33"/>
        <v>7.3723952600690304E-5</v>
      </c>
      <c r="M242" s="9">
        <f>VLOOKUP([1]CensusPivot!A242,[1]CensusPivot!A241:J710,2,FALSE)</f>
        <v>177336</v>
      </c>
      <c r="N242" s="9">
        <f>VLOOKUP([1]CensusPivot!B242,[1]CensusPivot!B241:K710,2,FALSE)</f>
        <v>131099</v>
      </c>
      <c r="O242" s="9">
        <f>VLOOKUP([1]CensusPivot!C242,[1]CensusPivot!C241:L710,2,FALSE)</f>
        <v>120921</v>
      </c>
      <c r="P242" s="9">
        <f>VLOOKUP([1]CensusPivot!D242,[1]CensusPivot!D241:M710,2,FALSE)</f>
        <v>110086</v>
      </c>
      <c r="Q242" s="9">
        <f>VLOOKUP([1]CensusPivot!E242,[1]CensusPivot!E241:N710,2,FALSE)</f>
        <v>138614</v>
      </c>
      <c r="R242" s="9">
        <f>VLOOKUP([1]CensusPivot!F242,[1]CensusPivot!F241:O710,2,FALSE)</f>
        <v>137737</v>
      </c>
      <c r="S242" s="9">
        <v>81923</v>
      </c>
      <c r="T242" s="9">
        <v>46013</v>
      </c>
      <c r="U242" s="9">
        <v>19646</v>
      </c>
      <c r="V242" s="9">
        <v>963052</v>
      </c>
      <c r="W242" s="10">
        <f t="shared" si="34"/>
        <v>0</v>
      </c>
      <c r="X242" s="10">
        <f t="shared" si="35"/>
        <v>0</v>
      </c>
      <c r="Y242" s="10">
        <f t="shared" si="36"/>
        <v>0</v>
      </c>
      <c r="Z242" s="10">
        <f t="shared" si="37"/>
        <v>0</v>
      </c>
      <c r="AA242" s="10">
        <f t="shared" si="38"/>
        <v>0</v>
      </c>
      <c r="AB242" s="10">
        <f t="shared" si="39"/>
        <v>0</v>
      </c>
      <c r="AC242" s="10">
        <f t="shared" si="40"/>
        <v>0</v>
      </c>
      <c r="AD242" s="10">
        <f t="shared" si="41"/>
        <v>3.0426183904548712E-4</v>
      </c>
      <c r="AE242" s="10">
        <f t="shared" si="42"/>
        <v>2.9013539651837525E-3</v>
      </c>
      <c r="AF242" s="10">
        <f t="shared" si="43"/>
        <v>3.613967219790288E-3</v>
      </c>
    </row>
    <row r="243" spans="1:32" x14ac:dyDescent="0.3">
      <c r="A243" t="s">
        <v>263</v>
      </c>
      <c r="B243" s="9">
        <v>0</v>
      </c>
      <c r="C243" s="9">
        <v>0</v>
      </c>
      <c r="D243" s="9">
        <v>0</v>
      </c>
      <c r="E243" s="9">
        <v>0</v>
      </c>
      <c r="F243" s="9">
        <v>0</v>
      </c>
      <c r="G243" s="9">
        <v>0</v>
      </c>
      <c r="H243" s="9">
        <v>0</v>
      </c>
      <c r="I243" s="9">
        <v>0</v>
      </c>
      <c r="J243" s="9">
        <v>46</v>
      </c>
      <c r="K243" s="9">
        <v>46</v>
      </c>
      <c r="L243" s="74">
        <f t="shared" si="33"/>
        <v>5.0065847473307286E-5</v>
      </c>
      <c r="M243" s="9">
        <f>VLOOKUP([1]CensusPivot!A243,[1]CensusPivot!A242:J711,2,FALSE)</f>
        <v>170611</v>
      </c>
      <c r="N243" s="9">
        <f>VLOOKUP([1]CensusPivot!B243,[1]CensusPivot!B242:K711,2,FALSE)</f>
        <v>126296</v>
      </c>
      <c r="O243" s="9">
        <f>VLOOKUP([1]CensusPivot!C243,[1]CensusPivot!C242:L711,2,FALSE)</f>
        <v>117369</v>
      </c>
      <c r="P243" s="9">
        <f>VLOOKUP([1]CensusPivot!D243,[1]CensusPivot!D242:M711,2,FALSE)</f>
        <v>104476</v>
      </c>
      <c r="Q243" s="9">
        <f>VLOOKUP([1]CensusPivot!E243,[1]CensusPivot!E242:N711,2,FALSE)</f>
        <v>126348</v>
      </c>
      <c r="R243" s="9">
        <f>VLOOKUP([1]CensusPivot!F243,[1]CensusPivot!F242:O711,2,FALSE)</f>
        <v>131778</v>
      </c>
      <c r="S243" s="9">
        <v>80406</v>
      </c>
      <c r="T243" s="9">
        <v>43139</v>
      </c>
      <c r="U243" s="9">
        <v>18423</v>
      </c>
      <c r="V243" s="9">
        <v>918790</v>
      </c>
      <c r="W243" s="10">
        <f t="shared" si="34"/>
        <v>0</v>
      </c>
      <c r="X243" s="10">
        <f t="shared" si="35"/>
        <v>0</v>
      </c>
      <c r="Y243" s="10">
        <f t="shared" si="36"/>
        <v>0</v>
      </c>
      <c r="Z243" s="10">
        <f t="shared" si="37"/>
        <v>0</v>
      </c>
      <c r="AA243" s="10">
        <f t="shared" si="38"/>
        <v>0</v>
      </c>
      <c r="AB243" s="10">
        <f t="shared" si="39"/>
        <v>0</v>
      </c>
      <c r="AC243" s="10">
        <f t="shared" si="40"/>
        <v>0</v>
      </c>
      <c r="AD243" s="10">
        <f t="shared" si="41"/>
        <v>0</v>
      </c>
      <c r="AE243" s="10">
        <f t="shared" si="42"/>
        <v>2.4968789013732834E-3</v>
      </c>
      <c r="AF243" s="10">
        <f t="shared" si="43"/>
        <v>2.4968789013732834E-3</v>
      </c>
    </row>
    <row r="244" spans="1:32" x14ac:dyDescent="0.3">
      <c r="A244" t="s">
        <v>264</v>
      </c>
      <c r="B244" s="9">
        <v>0</v>
      </c>
      <c r="C244" s="9">
        <v>0</v>
      </c>
      <c r="D244" s="9">
        <v>0</v>
      </c>
      <c r="E244" s="9">
        <v>0</v>
      </c>
      <c r="F244" s="9">
        <v>0</v>
      </c>
      <c r="G244" s="9">
        <v>0</v>
      </c>
      <c r="H244" s="9">
        <v>0</v>
      </c>
      <c r="I244" s="9">
        <v>0</v>
      </c>
      <c r="J244" s="9">
        <v>58</v>
      </c>
      <c r="K244" s="9">
        <v>58</v>
      </c>
      <c r="L244" s="74">
        <f t="shared" si="33"/>
        <v>5.4364840570418402E-5</v>
      </c>
      <c r="M244" s="9">
        <f>VLOOKUP([1]CensusPivot!A244,[1]CensusPivot!A243:J712,2,FALSE)</f>
        <v>195446</v>
      </c>
      <c r="N244" s="9">
        <f>VLOOKUP([1]CensusPivot!B244,[1]CensusPivot!B243:K712,2,FALSE)</f>
        <v>143835</v>
      </c>
      <c r="O244" s="9">
        <f>VLOOKUP([1]CensusPivot!C244,[1]CensusPivot!C243:L712,2,FALSE)</f>
        <v>134175</v>
      </c>
      <c r="P244" s="9">
        <f>VLOOKUP([1]CensusPivot!D244,[1]CensusPivot!D243:M712,2,FALSE)</f>
        <v>120896</v>
      </c>
      <c r="Q244" s="9">
        <f>VLOOKUP([1]CensusPivot!E244,[1]CensusPivot!E243:N712,2,FALSE)</f>
        <v>142575</v>
      </c>
      <c r="R244" s="9">
        <f>VLOOKUP([1]CensusPivot!F244,[1]CensusPivot!F243:O712,2,FALSE)</f>
        <v>154982</v>
      </c>
      <c r="S244" s="9">
        <v>99994</v>
      </c>
      <c r="T244" s="9">
        <v>52445</v>
      </c>
      <c r="U244" s="9">
        <v>22695</v>
      </c>
      <c r="V244" s="9">
        <v>1066866</v>
      </c>
      <c r="W244" s="10">
        <f t="shared" si="34"/>
        <v>0</v>
      </c>
      <c r="X244" s="10">
        <f t="shared" si="35"/>
        <v>0</v>
      </c>
      <c r="Y244" s="10">
        <f t="shared" si="36"/>
        <v>0</v>
      </c>
      <c r="Z244" s="10">
        <f t="shared" si="37"/>
        <v>0</v>
      </c>
      <c r="AA244" s="10">
        <f t="shared" si="38"/>
        <v>0</v>
      </c>
      <c r="AB244" s="10">
        <f t="shared" si="39"/>
        <v>0</v>
      </c>
      <c r="AC244" s="10">
        <f t="shared" si="40"/>
        <v>0</v>
      </c>
      <c r="AD244" s="10">
        <f t="shared" si="41"/>
        <v>0</v>
      </c>
      <c r="AE244" s="10">
        <f t="shared" si="42"/>
        <v>2.555628993170302E-3</v>
      </c>
      <c r="AF244" s="10">
        <f t="shared" si="43"/>
        <v>2.555628993170302E-3</v>
      </c>
    </row>
    <row r="245" spans="1:32" x14ac:dyDescent="0.3">
      <c r="A245" t="s">
        <v>265</v>
      </c>
      <c r="B245" s="9">
        <v>0</v>
      </c>
      <c r="C245" s="9">
        <v>0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  <c r="J245" s="9">
        <v>11</v>
      </c>
      <c r="K245" s="9">
        <v>11</v>
      </c>
      <c r="L245" s="74">
        <f t="shared" si="33"/>
        <v>1.0675714496455663E-5</v>
      </c>
      <c r="M245" s="9">
        <f>VLOOKUP([1]CensusPivot!A245,[1]CensusPivot!A244:J713,2,FALSE)</f>
        <v>190803</v>
      </c>
      <c r="N245" s="9">
        <f>VLOOKUP([1]CensusPivot!B245,[1]CensusPivot!B244:K713,2,FALSE)</f>
        <v>137164</v>
      </c>
      <c r="O245" s="9">
        <f>VLOOKUP([1]CensusPivot!C245,[1]CensusPivot!C244:L713,2,FALSE)</f>
        <v>130693</v>
      </c>
      <c r="P245" s="9">
        <f>VLOOKUP([1]CensusPivot!D245,[1]CensusPivot!D244:M713,2,FALSE)</f>
        <v>117867</v>
      </c>
      <c r="Q245" s="9">
        <f>VLOOKUP([1]CensusPivot!E245,[1]CensusPivot!E244:N713,2,FALSE)</f>
        <v>132925</v>
      </c>
      <c r="R245" s="9">
        <f>VLOOKUP([1]CensusPivot!F245,[1]CensusPivot!F244:O713,2,FALSE)</f>
        <v>149491</v>
      </c>
      <c r="S245" s="9">
        <v>99169</v>
      </c>
      <c r="T245" s="9">
        <v>50590</v>
      </c>
      <c r="U245" s="9">
        <v>21442</v>
      </c>
      <c r="V245" s="9">
        <v>1030376</v>
      </c>
      <c r="W245" s="10">
        <f t="shared" si="34"/>
        <v>0</v>
      </c>
      <c r="X245" s="10">
        <f t="shared" si="35"/>
        <v>0</v>
      </c>
      <c r="Y245" s="10">
        <f t="shared" si="36"/>
        <v>0</v>
      </c>
      <c r="Z245" s="10">
        <f t="shared" si="37"/>
        <v>0</v>
      </c>
      <c r="AA245" s="10">
        <f t="shared" si="38"/>
        <v>0</v>
      </c>
      <c r="AB245" s="10">
        <f t="shared" si="39"/>
        <v>0</v>
      </c>
      <c r="AC245" s="10">
        <f t="shared" si="40"/>
        <v>0</v>
      </c>
      <c r="AD245" s="10">
        <f t="shared" si="41"/>
        <v>0</v>
      </c>
      <c r="AE245" s="10">
        <f t="shared" si="42"/>
        <v>5.1301184590989645E-4</v>
      </c>
      <c r="AF245" s="10">
        <f t="shared" si="43"/>
        <v>5.1301184590989645E-4</v>
      </c>
    </row>
    <row r="246" spans="1:32" x14ac:dyDescent="0.3">
      <c r="A246" t="s">
        <v>266</v>
      </c>
      <c r="B246" s="9">
        <v>0</v>
      </c>
      <c r="C246" s="9">
        <v>0</v>
      </c>
      <c r="D246" s="9">
        <v>0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  <c r="J246" s="9">
        <v>54</v>
      </c>
      <c r="K246" s="9">
        <v>54</v>
      </c>
      <c r="L246" s="74">
        <f t="shared" si="33"/>
        <v>5.8396307623097251E-5</v>
      </c>
      <c r="M246" s="9">
        <f>VLOOKUP([1]CensusPivot!A246,[1]CensusPivot!A245:J714,2,FALSE)</f>
        <v>172024</v>
      </c>
      <c r="N246" s="9">
        <f>VLOOKUP([1]CensusPivot!B246,[1]CensusPivot!B245:K714,2,FALSE)</f>
        <v>127478</v>
      </c>
      <c r="O246" s="9">
        <f>VLOOKUP([1]CensusPivot!C246,[1]CensusPivot!C245:L714,2,FALSE)</f>
        <v>119587</v>
      </c>
      <c r="P246" s="9">
        <f>VLOOKUP([1]CensusPivot!D246,[1]CensusPivot!D245:M714,2,FALSE)</f>
        <v>107395</v>
      </c>
      <c r="Q246" s="9">
        <f>VLOOKUP([1]CensusPivot!E246,[1]CensusPivot!E245:N714,2,FALSE)</f>
        <v>114763</v>
      </c>
      <c r="R246" s="9">
        <f>VLOOKUP([1]CensusPivot!F246,[1]CensusPivot!F245:O714,2,FALSE)</f>
        <v>129638</v>
      </c>
      <c r="S246" s="9">
        <v>89819</v>
      </c>
      <c r="T246" s="9">
        <v>45137</v>
      </c>
      <c r="U246" s="9">
        <v>18875</v>
      </c>
      <c r="V246" s="9">
        <v>924716</v>
      </c>
      <c r="W246" s="10">
        <f t="shared" si="34"/>
        <v>0</v>
      </c>
      <c r="X246" s="10">
        <f t="shared" si="35"/>
        <v>0</v>
      </c>
      <c r="Y246" s="10">
        <f t="shared" si="36"/>
        <v>0</v>
      </c>
      <c r="Z246" s="10">
        <f t="shared" si="37"/>
        <v>0</v>
      </c>
      <c r="AA246" s="10">
        <f t="shared" si="38"/>
        <v>0</v>
      </c>
      <c r="AB246" s="10">
        <f t="shared" si="39"/>
        <v>0</v>
      </c>
      <c r="AC246" s="10">
        <f t="shared" si="40"/>
        <v>0</v>
      </c>
      <c r="AD246" s="10">
        <f t="shared" si="41"/>
        <v>0</v>
      </c>
      <c r="AE246" s="10">
        <f t="shared" si="42"/>
        <v>2.8609271523178806E-3</v>
      </c>
      <c r="AF246" s="10">
        <f t="shared" si="43"/>
        <v>2.8609271523178806E-3</v>
      </c>
    </row>
    <row r="247" spans="1:32" x14ac:dyDescent="0.3">
      <c r="A247" t="s">
        <v>267</v>
      </c>
      <c r="B247" s="9">
        <v>0</v>
      </c>
      <c r="C247" s="9">
        <v>0</v>
      </c>
      <c r="D247" s="9">
        <v>0</v>
      </c>
      <c r="E247" s="9">
        <v>0</v>
      </c>
      <c r="F247" s="9">
        <v>0</v>
      </c>
      <c r="G247" s="9">
        <v>0</v>
      </c>
      <c r="H247" s="9">
        <v>0</v>
      </c>
      <c r="I247" s="9">
        <v>10</v>
      </c>
      <c r="J247" s="9">
        <v>120</v>
      </c>
      <c r="K247" s="9">
        <v>130</v>
      </c>
      <c r="L247" s="74">
        <f t="shared" si="33"/>
        <v>7.4583922116026196E-5</v>
      </c>
      <c r="M247" s="9">
        <f>VLOOKUP([1]CensusPivot!A247,[1]CensusPivot!A246:J715,2,FALSE)</f>
        <v>363781</v>
      </c>
      <c r="N247" s="9">
        <f>VLOOKUP([1]CensusPivot!B247,[1]CensusPivot!B246:K715,2,FALSE)</f>
        <v>267907</v>
      </c>
      <c r="O247" s="9">
        <f>VLOOKUP([1]CensusPivot!C247,[1]CensusPivot!C246:L715,2,FALSE)</f>
        <v>220687</v>
      </c>
      <c r="P247" s="9">
        <f>VLOOKUP([1]CensusPivot!D247,[1]CensusPivot!D246:M715,2,FALSE)</f>
        <v>225027</v>
      </c>
      <c r="Q247" s="9">
        <f>VLOOKUP([1]CensusPivot!E247,[1]CensusPivot!E246:N715,2,FALSE)</f>
        <v>249708</v>
      </c>
      <c r="R247" s="9">
        <f>VLOOKUP([1]CensusPivot!F247,[1]CensusPivot!F246:O715,2,FALSE)</f>
        <v>184190</v>
      </c>
      <c r="S247" s="9">
        <v>112652</v>
      </c>
      <c r="T247" s="9">
        <v>83378</v>
      </c>
      <c r="U247" s="9">
        <v>36219</v>
      </c>
      <c r="V247" s="9">
        <v>1743003</v>
      </c>
      <c r="W247" s="10">
        <f t="shared" si="34"/>
        <v>0</v>
      </c>
      <c r="X247" s="10">
        <f t="shared" si="35"/>
        <v>0</v>
      </c>
      <c r="Y247" s="10">
        <f t="shared" si="36"/>
        <v>0</v>
      </c>
      <c r="Z247" s="10">
        <f t="shared" si="37"/>
        <v>0</v>
      </c>
      <c r="AA247" s="10">
        <f t="shared" si="38"/>
        <v>0</v>
      </c>
      <c r="AB247" s="10">
        <f t="shared" si="39"/>
        <v>0</v>
      </c>
      <c r="AC247" s="10">
        <f t="shared" si="40"/>
        <v>0</v>
      </c>
      <c r="AD247" s="10">
        <f t="shared" si="41"/>
        <v>1.1993571445705103E-4</v>
      </c>
      <c r="AE247" s="10">
        <f t="shared" si="42"/>
        <v>3.313178166155885E-3</v>
      </c>
      <c r="AF247" s="10">
        <f t="shared" si="43"/>
        <v>3.5892763466688756E-3</v>
      </c>
    </row>
    <row r="248" spans="1:32" x14ac:dyDescent="0.3">
      <c r="A248" t="s">
        <v>268</v>
      </c>
      <c r="B248" s="9">
        <v>0</v>
      </c>
      <c r="C248" s="9">
        <v>0</v>
      </c>
      <c r="D248" s="9">
        <v>0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  <c r="J248" s="9">
        <v>139</v>
      </c>
      <c r="K248" s="9">
        <v>139</v>
      </c>
      <c r="L248" s="74">
        <f t="shared" si="33"/>
        <v>7.7652243088391723E-5</v>
      </c>
      <c r="M248" s="9">
        <f>VLOOKUP([1]CensusPivot!A248,[1]CensusPivot!A247:J716,2,FALSE)</f>
        <v>373787</v>
      </c>
      <c r="N248" s="9">
        <f>VLOOKUP([1]CensusPivot!B248,[1]CensusPivot!B247:K716,2,FALSE)</f>
        <v>259380</v>
      </c>
      <c r="O248" s="9">
        <f>VLOOKUP([1]CensusPivot!C248,[1]CensusPivot!C247:L716,2,FALSE)</f>
        <v>234102</v>
      </c>
      <c r="P248" s="9">
        <f>VLOOKUP([1]CensusPivot!D248,[1]CensusPivot!D247:M716,2,FALSE)</f>
        <v>225907</v>
      </c>
      <c r="Q248" s="9">
        <f>VLOOKUP([1]CensusPivot!E248,[1]CensusPivot!E247:N716,2,FALSE)</f>
        <v>257586</v>
      </c>
      <c r="R248" s="9">
        <f>VLOOKUP([1]CensusPivot!F248,[1]CensusPivot!F247:O716,2,FALSE)</f>
        <v>198791</v>
      </c>
      <c r="S248" s="9">
        <v>118198</v>
      </c>
      <c r="T248" s="9">
        <v>84764</v>
      </c>
      <c r="U248" s="9">
        <v>37081</v>
      </c>
      <c r="V248" s="9">
        <v>1790032</v>
      </c>
      <c r="W248" s="10">
        <f t="shared" si="34"/>
        <v>0</v>
      </c>
      <c r="X248" s="10">
        <f t="shared" si="35"/>
        <v>0</v>
      </c>
      <c r="Y248" s="10">
        <f t="shared" si="36"/>
        <v>0</v>
      </c>
      <c r="Z248" s="10">
        <f t="shared" si="37"/>
        <v>0</v>
      </c>
      <c r="AA248" s="10">
        <f t="shared" si="38"/>
        <v>0</v>
      </c>
      <c r="AB248" s="10">
        <f t="shared" si="39"/>
        <v>0</v>
      </c>
      <c r="AC248" s="10">
        <f t="shared" si="40"/>
        <v>0</v>
      </c>
      <c r="AD248" s="10">
        <f t="shared" si="41"/>
        <v>0</v>
      </c>
      <c r="AE248" s="10">
        <f t="shared" si="42"/>
        <v>3.7485504705914081E-3</v>
      </c>
      <c r="AF248" s="10">
        <f t="shared" si="43"/>
        <v>3.7485504705914081E-3</v>
      </c>
    </row>
    <row r="249" spans="1:32" x14ac:dyDescent="0.3">
      <c r="A249" t="s">
        <v>269</v>
      </c>
      <c r="B249" s="9">
        <v>0</v>
      </c>
      <c r="C249" s="9">
        <v>0</v>
      </c>
      <c r="D249" s="9">
        <v>0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  <c r="J249" s="9">
        <v>189</v>
      </c>
      <c r="K249" s="9">
        <v>189</v>
      </c>
      <c r="L249" s="74">
        <f t="shared" si="33"/>
        <v>1.0397040419182264E-4</v>
      </c>
      <c r="M249" s="9">
        <f>VLOOKUP([1]CensusPivot!A249,[1]CensusPivot!A248:J717,2,FALSE)</f>
        <v>377996</v>
      </c>
      <c r="N249" s="9">
        <f>VLOOKUP([1]CensusPivot!B249,[1]CensusPivot!B248:K717,2,FALSE)</f>
        <v>260638</v>
      </c>
      <c r="O249" s="9">
        <f>VLOOKUP([1]CensusPivot!C249,[1]CensusPivot!C248:L717,2,FALSE)</f>
        <v>239870</v>
      </c>
      <c r="P249" s="9">
        <f>VLOOKUP([1]CensusPivot!D249,[1]CensusPivot!D248:M717,2,FALSE)</f>
        <v>226437</v>
      </c>
      <c r="Q249" s="9">
        <f>VLOOKUP([1]CensusPivot!E249,[1]CensusPivot!E248:N717,2,FALSE)</f>
        <v>259917</v>
      </c>
      <c r="R249" s="9">
        <f>VLOOKUP([1]CensusPivot!F249,[1]CensusPivot!F248:O717,2,FALSE)</f>
        <v>209478</v>
      </c>
      <c r="S249" s="9">
        <v>122305</v>
      </c>
      <c r="T249" s="9">
        <v>85175</v>
      </c>
      <c r="U249" s="9">
        <v>37747</v>
      </c>
      <c r="V249" s="9">
        <v>1817825</v>
      </c>
      <c r="W249" s="10">
        <f t="shared" si="34"/>
        <v>0</v>
      </c>
      <c r="X249" s="10">
        <f t="shared" si="35"/>
        <v>0</v>
      </c>
      <c r="Y249" s="10">
        <f t="shared" si="36"/>
        <v>0</v>
      </c>
      <c r="Z249" s="10">
        <f t="shared" si="37"/>
        <v>0</v>
      </c>
      <c r="AA249" s="10">
        <f t="shared" si="38"/>
        <v>0</v>
      </c>
      <c r="AB249" s="10">
        <f t="shared" si="39"/>
        <v>0</v>
      </c>
      <c r="AC249" s="10">
        <f t="shared" si="40"/>
        <v>0</v>
      </c>
      <c r="AD249" s="10">
        <f t="shared" si="41"/>
        <v>0</v>
      </c>
      <c r="AE249" s="10">
        <f t="shared" si="42"/>
        <v>5.007020425464275E-3</v>
      </c>
      <c r="AF249" s="10">
        <f t="shared" si="43"/>
        <v>5.007020425464275E-3</v>
      </c>
    </row>
    <row r="250" spans="1:32" x14ac:dyDescent="0.3">
      <c r="A250" t="s">
        <v>270</v>
      </c>
      <c r="B250" s="9">
        <v>0</v>
      </c>
      <c r="C250" s="9">
        <v>0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21</v>
      </c>
      <c r="J250" s="9">
        <v>147</v>
      </c>
      <c r="K250" s="9">
        <v>168</v>
      </c>
      <c r="L250" s="74">
        <f t="shared" si="33"/>
        <v>9.4508228122610927E-5</v>
      </c>
      <c r="M250" s="9">
        <f>VLOOKUP([1]CensusPivot!A250,[1]CensusPivot!A249:J718,2,FALSE)</f>
        <v>369872</v>
      </c>
      <c r="N250" s="9">
        <f>VLOOKUP([1]CensusPivot!B250,[1]CensusPivot!B249:K718,2,FALSE)</f>
        <v>254139</v>
      </c>
      <c r="O250" s="9">
        <f>VLOOKUP([1]CensusPivot!C250,[1]CensusPivot!C249:L718,2,FALSE)</f>
        <v>240415</v>
      </c>
      <c r="P250" s="9">
        <f>VLOOKUP([1]CensusPivot!D250,[1]CensusPivot!D249:M718,2,FALSE)</f>
        <v>218363</v>
      </c>
      <c r="Q250" s="9">
        <f>VLOOKUP([1]CensusPivot!E250,[1]CensusPivot!E249:N718,2,FALSE)</f>
        <v>248312</v>
      </c>
      <c r="R250" s="9">
        <f>VLOOKUP([1]CensusPivot!F250,[1]CensusPivot!F249:O718,2,FALSE)</f>
        <v>208017</v>
      </c>
      <c r="S250" s="9">
        <v>121084</v>
      </c>
      <c r="T250" s="9">
        <v>81161</v>
      </c>
      <c r="U250" s="9">
        <v>36158</v>
      </c>
      <c r="V250" s="9">
        <v>1777623</v>
      </c>
      <c r="W250" s="10">
        <f t="shared" si="34"/>
        <v>0</v>
      </c>
      <c r="X250" s="10">
        <f t="shared" si="35"/>
        <v>0</v>
      </c>
      <c r="Y250" s="10">
        <f t="shared" si="36"/>
        <v>0</v>
      </c>
      <c r="Z250" s="10">
        <f t="shared" si="37"/>
        <v>0</v>
      </c>
      <c r="AA250" s="10">
        <f t="shared" si="38"/>
        <v>0</v>
      </c>
      <c r="AB250" s="10">
        <f t="shared" si="39"/>
        <v>0</v>
      </c>
      <c r="AC250" s="10">
        <f t="shared" si="40"/>
        <v>0</v>
      </c>
      <c r="AD250" s="10">
        <f t="shared" si="41"/>
        <v>2.5874496371409912E-4</v>
      </c>
      <c r="AE250" s="10">
        <f t="shared" si="42"/>
        <v>4.0654903479174732E-3</v>
      </c>
      <c r="AF250" s="10">
        <f t="shared" si="43"/>
        <v>4.6462746833342552E-3</v>
      </c>
    </row>
    <row r="251" spans="1:32" x14ac:dyDescent="0.3">
      <c r="A251" t="s">
        <v>271</v>
      </c>
      <c r="B251" s="9">
        <v>0</v>
      </c>
      <c r="C251" s="9">
        <v>0</v>
      </c>
      <c r="D251" s="9">
        <v>0</v>
      </c>
      <c r="E251" s="9">
        <v>0</v>
      </c>
      <c r="F251" s="9">
        <v>0</v>
      </c>
      <c r="G251" s="9">
        <v>0</v>
      </c>
      <c r="H251" s="9">
        <v>0</v>
      </c>
      <c r="I251" s="9">
        <v>11</v>
      </c>
      <c r="J251" s="9">
        <v>197</v>
      </c>
      <c r="K251" s="9">
        <v>208</v>
      </c>
      <c r="L251" s="74">
        <f t="shared" si="33"/>
        <v>1.1489789278369422E-4</v>
      </c>
      <c r="M251" s="9">
        <f>VLOOKUP([1]CensusPivot!A251,[1]CensusPivot!A250:J719,2,FALSE)</f>
        <v>378829</v>
      </c>
      <c r="N251" s="9">
        <f>VLOOKUP([1]CensusPivot!B251,[1]CensusPivot!B250:K719,2,FALSE)</f>
        <v>256238</v>
      </c>
      <c r="O251" s="9">
        <f>VLOOKUP([1]CensusPivot!C251,[1]CensusPivot!C250:L719,2,FALSE)</f>
        <v>245499</v>
      </c>
      <c r="P251" s="9">
        <f>VLOOKUP([1]CensusPivot!D251,[1]CensusPivot!D250:M719,2,FALSE)</f>
        <v>219690</v>
      </c>
      <c r="Q251" s="9">
        <f>VLOOKUP([1]CensusPivot!E251,[1]CensusPivot!E250:N719,2,FALSE)</f>
        <v>248600</v>
      </c>
      <c r="R251" s="9">
        <f>VLOOKUP([1]CensusPivot!F251,[1]CensusPivot!F250:O719,2,FALSE)</f>
        <v>216529</v>
      </c>
      <c r="S251" s="9">
        <v>126551</v>
      </c>
      <c r="T251" s="9">
        <v>80976</v>
      </c>
      <c r="U251" s="9">
        <v>37525</v>
      </c>
      <c r="V251" s="9">
        <v>1810303</v>
      </c>
      <c r="W251" s="10">
        <f t="shared" si="34"/>
        <v>0</v>
      </c>
      <c r="X251" s="10">
        <f t="shared" si="35"/>
        <v>0</v>
      </c>
      <c r="Y251" s="10">
        <f t="shared" si="36"/>
        <v>0</v>
      </c>
      <c r="Z251" s="10">
        <f t="shared" si="37"/>
        <v>0</v>
      </c>
      <c r="AA251" s="10">
        <f t="shared" si="38"/>
        <v>0</v>
      </c>
      <c r="AB251" s="10">
        <f t="shared" si="39"/>
        <v>0</v>
      </c>
      <c r="AC251" s="10">
        <f t="shared" si="40"/>
        <v>0</v>
      </c>
      <c r="AD251" s="10">
        <f t="shared" si="41"/>
        <v>1.358427188302707E-4</v>
      </c>
      <c r="AE251" s="10">
        <f t="shared" si="42"/>
        <v>5.2498334443704196E-3</v>
      </c>
      <c r="AF251" s="10">
        <f t="shared" si="43"/>
        <v>5.5429713524317121E-3</v>
      </c>
    </row>
    <row r="252" spans="1:32" x14ac:dyDescent="0.3">
      <c r="A252" t="s">
        <v>272</v>
      </c>
      <c r="B252" s="9">
        <v>0</v>
      </c>
      <c r="C252" s="9">
        <v>0</v>
      </c>
      <c r="D252" s="9">
        <v>0</v>
      </c>
      <c r="E252" s="9">
        <v>0</v>
      </c>
      <c r="F252" s="9">
        <v>0</v>
      </c>
      <c r="G252" s="9">
        <v>0</v>
      </c>
      <c r="H252" s="9">
        <v>0</v>
      </c>
      <c r="I252" s="9">
        <v>36</v>
      </c>
      <c r="J252" s="9">
        <v>151</v>
      </c>
      <c r="K252" s="9">
        <v>187</v>
      </c>
      <c r="L252" s="74">
        <f t="shared" si="33"/>
        <v>1.0081585364341487E-4</v>
      </c>
      <c r="M252" s="9">
        <f>VLOOKUP([1]CensusPivot!A252,[1]CensusPivot!A251:J720,2,FALSE)</f>
        <v>384829</v>
      </c>
      <c r="N252" s="9">
        <f>VLOOKUP([1]CensusPivot!B252,[1]CensusPivot!B251:K720,2,FALSE)</f>
        <v>256737</v>
      </c>
      <c r="O252" s="9">
        <f>VLOOKUP([1]CensusPivot!C252,[1]CensusPivot!C251:L720,2,FALSE)</f>
        <v>248800</v>
      </c>
      <c r="P252" s="9">
        <f>VLOOKUP([1]CensusPivot!D252,[1]CensusPivot!D251:M720,2,FALSE)</f>
        <v>223421</v>
      </c>
      <c r="Q252" s="9">
        <f>VLOOKUP([1]CensusPivot!E252,[1]CensusPivot!E251:N720,2,FALSE)</f>
        <v>251812</v>
      </c>
      <c r="R252" s="9">
        <f>VLOOKUP([1]CensusPivot!F252,[1]CensusPivot!F251:O720,2,FALSE)</f>
        <v>230235</v>
      </c>
      <c r="S252" s="9">
        <v>137033</v>
      </c>
      <c r="T252" s="9">
        <v>85144</v>
      </c>
      <c r="U252" s="9">
        <v>39182</v>
      </c>
      <c r="V252" s="9">
        <v>1854867</v>
      </c>
      <c r="W252" s="10">
        <f t="shared" si="34"/>
        <v>0</v>
      </c>
      <c r="X252" s="10">
        <f t="shared" si="35"/>
        <v>0</v>
      </c>
      <c r="Y252" s="10">
        <f t="shared" si="36"/>
        <v>0</v>
      </c>
      <c r="Z252" s="10">
        <f t="shared" si="37"/>
        <v>0</v>
      </c>
      <c r="AA252" s="10">
        <f t="shared" si="38"/>
        <v>0</v>
      </c>
      <c r="AB252" s="10">
        <f t="shared" si="39"/>
        <v>0</v>
      </c>
      <c r="AC252" s="10">
        <f t="shared" si="40"/>
        <v>0</v>
      </c>
      <c r="AD252" s="10">
        <f t="shared" si="41"/>
        <v>4.228131166024617E-4</v>
      </c>
      <c r="AE252" s="10">
        <f t="shared" si="42"/>
        <v>3.8538104231534889E-3</v>
      </c>
      <c r="AF252" s="10">
        <f t="shared" si="43"/>
        <v>4.7725996631106122E-3</v>
      </c>
    </row>
    <row r="253" spans="1:32" x14ac:dyDescent="0.3">
      <c r="A253" t="s">
        <v>273</v>
      </c>
      <c r="B253" s="9">
        <v>0</v>
      </c>
      <c r="C253" s="9">
        <v>0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25</v>
      </c>
      <c r="J253" s="9">
        <v>183</v>
      </c>
      <c r="K253" s="9">
        <v>208</v>
      </c>
      <c r="L253" s="74">
        <f t="shared" si="33"/>
        <v>1.0775951392170028E-4</v>
      </c>
      <c r="M253" s="9">
        <f>VLOOKUP([1]CensusPivot!A253,[1]CensusPivot!A252:J721,2,FALSE)</f>
        <v>394603</v>
      </c>
      <c r="N253" s="9">
        <f>VLOOKUP([1]CensusPivot!B253,[1]CensusPivot!B252:K721,2,FALSE)</f>
        <v>272834</v>
      </c>
      <c r="O253" s="9">
        <f>VLOOKUP([1]CensusPivot!C253,[1]CensusPivot!C252:L721,2,FALSE)</f>
        <v>257869</v>
      </c>
      <c r="P253" s="9">
        <f>VLOOKUP([1]CensusPivot!D253,[1]CensusPivot!D252:M721,2,FALSE)</f>
        <v>234161</v>
      </c>
      <c r="Q253" s="9">
        <f>VLOOKUP([1]CensusPivot!E253,[1]CensusPivot!E252:N721,2,FALSE)</f>
        <v>252790</v>
      </c>
      <c r="R253" s="9">
        <f>VLOOKUP([1]CensusPivot!F253,[1]CensusPivot!F252:O721,2,FALSE)</f>
        <v>239954</v>
      </c>
      <c r="S253" s="9">
        <v>150763</v>
      </c>
      <c r="T253" s="9">
        <v>86108</v>
      </c>
      <c r="U253" s="9">
        <v>40129</v>
      </c>
      <c r="V253" s="9">
        <v>1930224</v>
      </c>
      <c r="W253" s="10">
        <f t="shared" si="34"/>
        <v>0</v>
      </c>
      <c r="X253" s="10">
        <f t="shared" si="35"/>
        <v>0</v>
      </c>
      <c r="Y253" s="10">
        <f t="shared" si="36"/>
        <v>0</v>
      </c>
      <c r="Z253" s="10">
        <f t="shared" si="37"/>
        <v>0</v>
      </c>
      <c r="AA253" s="10">
        <f t="shared" si="38"/>
        <v>0</v>
      </c>
      <c r="AB253" s="10">
        <f t="shared" si="39"/>
        <v>0</v>
      </c>
      <c r="AC253" s="10">
        <f t="shared" si="40"/>
        <v>0</v>
      </c>
      <c r="AD253" s="10">
        <f t="shared" si="41"/>
        <v>2.9033307009801646E-4</v>
      </c>
      <c r="AE253" s="10">
        <f t="shared" si="42"/>
        <v>4.5602930548979542E-3</v>
      </c>
      <c r="AF253" s="10">
        <f t="shared" si="43"/>
        <v>5.1832839093922103E-3</v>
      </c>
    </row>
    <row r="254" spans="1:32" x14ac:dyDescent="0.3">
      <c r="A254" t="s">
        <v>274</v>
      </c>
      <c r="B254" s="9">
        <v>0</v>
      </c>
      <c r="C254" s="9">
        <v>0</v>
      </c>
      <c r="D254" s="9">
        <v>0</v>
      </c>
      <c r="E254" s="9">
        <v>0</v>
      </c>
      <c r="F254" s="9">
        <v>0</v>
      </c>
      <c r="G254" s="9">
        <v>0</v>
      </c>
      <c r="H254" s="9">
        <v>0</v>
      </c>
      <c r="I254" s="9">
        <v>14</v>
      </c>
      <c r="J254" s="9">
        <v>173</v>
      </c>
      <c r="K254" s="9">
        <v>187</v>
      </c>
      <c r="L254" s="74">
        <f t="shared" si="33"/>
        <v>9.6409692731482506E-5</v>
      </c>
      <c r="M254" s="9">
        <f>VLOOKUP([1]CensusPivot!A254,[1]CensusPivot!A253:J722,2,FALSE)</f>
        <v>402413</v>
      </c>
      <c r="N254" s="9">
        <f>VLOOKUP([1]CensusPivot!B254,[1]CensusPivot!B253:K722,2,FALSE)</f>
        <v>270475</v>
      </c>
      <c r="O254" s="9">
        <f>VLOOKUP([1]CensusPivot!C254,[1]CensusPivot!C253:L722,2,FALSE)</f>
        <v>259859</v>
      </c>
      <c r="P254" s="9">
        <f>VLOOKUP([1]CensusPivot!D254,[1]CensusPivot!D253:M722,2,FALSE)</f>
        <v>233899</v>
      </c>
      <c r="Q254" s="9">
        <f>VLOOKUP([1]CensusPivot!E254,[1]CensusPivot!E253:N722,2,FALSE)</f>
        <v>246750</v>
      </c>
      <c r="R254" s="9">
        <f>VLOOKUP([1]CensusPivot!F254,[1]CensusPivot!F253:O722,2,FALSE)</f>
        <v>242823</v>
      </c>
      <c r="S254" s="9">
        <v>154254</v>
      </c>
      <c r="T254" s="9">
        <v>87680</v>
      </c>
      <c r="U254" s="9">
        <v>41503</v>
      </c>
      <c r="V254" s="9">
        <v>1939639</v>
      </c>
      <c r="W254" s="10">
        <f t="shared" si="34"/>
        <v>0</v>
      </c>
      <c r="X254" s="10">
        <f t="shared" si="35"/>
        <v>0</v>
      </c>
      <c r="Y254" s="10">
        <f t="shared" si="36"/>
        <v>0</v>
      </c>
      <c r="Z254" s="10">
        <f t="shared" si="37"/>
        <v>0</v>
      </c>
      <c r="AA254" s="10">
        <f t="shared" si="38"/>
        <v>0</v>
      </c>
      <c r="AB254" s="10">
        <f t="shared" si="39"/>
        <v>0</v>
      </c>
      <c r="AC254" s="10">
        <f t="shared" si="40"/>
        <v>0</v>
      </c>
      <c r="AD254" s="10">
        <f t="shared" si="41"/>
        <v>1.5967153284671533E-4</v>
      </c>
      <c r="AE254" s="10">
        <f t="shared" si="42"/>
        <v>4.1683733705997154E-3</v>
      </c>
      <c r="AF254" s="10">
        <f t="shared" si="43"/>
        <v>4.5056983832494034E-3</v>
      </c>
    </row>
    <row r="255" spans="1:32" x14ac:dyDescent="0.3">
      <c r="A255" t="s">
        <v>275</v>
      </c>
      <c r="B255" s="9">
        <v>0</v>
      </c>
      <c r="C255" s="9">
        <v>0</v>
      </c>
      <c r="D255" s="9">
        <v>0</v>
      </c>
      <c r="E255" s="9">
        <v>0</v>
      </c>
      <c r="F255" s="9">
        <v>0</v>
      </c>
      <c r="G255" s="9">
        <v>0</v>
      </c>
      <c r="H255" s="9">
        <v>0</v>
      </c>
      <c r="I255" s="9">
        <v>33</v>
      </c>
      <c r="J255" s="9">
        <v>210</v>
      </c>
      <c r="K255" s="9">
        <v>243</v>
      </c>
      <c r="L255" s="74">
        <f t="shared" si="33"/>
        <v>1.3227326022559395E-4</v>
      </c>
      <c r="M255" s="9">
        <f>VLOOKUP([1]CensusPivot!A255,[1]CensusPivot!A254:J723,2,FALSE)</f>
        <v>383524</v>
      </c>
      <c r="N255" s="9">
        <f>VLOOKUP([1]CensusPivot!B255,[1]CensusPivot!B254:K723,2,FALSE)</f>
        <v>257819</v>
      </c>
      <c r="O255" s="9">
        <f>VLOOKUP([1]CensusPivot!C255,[1]CensusPivot!C254:L723,2,FALSE)</f>
        <v>248172</v>
      </c>
      <c r="P255" s="9">
        <f>VLOOKUP([1]CensusPivot!D255,[1]CensusPivot!D254:M723,2,FALSE)</f>
        <v>223639</v>
      </c>
      <c r="Q255" s="9">
        <f>VLOOKUP([1]CensusPivot!E255,[1]CensusPivot!E254:N723,2,FALSE)</f>
        <v>226855</v>
      </c>
      <c r="R255" s="9">
        <f>VLOOKUP([1]CensusPivot!F255,[1]CensusPivot!F254:O723,2,FALSE)</f>
        <v>229877</v>
      </c>
      <c r="S255" s="9">
        <v>149138</v>
      </c>
      <c r="T255" s="9">
        <v>80321</v>
      </c>
      <c r="U255" s="9">
        <v>37761</v>
      </c>
      <c r="V255" s="9">
        <v>1837106</v>
      </c>
      <c r="W255" s="10">
        <f t="shared" si="34"/>
        <v>0</v>
      </c>
      <c r="X255" s="10">
        <f t="shared" si="35"/>
        <v>0</v>
      </c>
      <c r="Y255" s="10">
        <f t="shared" si="36"/>
        <v>0</v>
      </c>
      <c r="Z255" s="10">
        <f t="shared" si="37"/>
        <v>0</v>
      </c>
      <c r="AA255" s="10">
        <f t="shared" si="38"/>
        <v>0</v>
      </c>
      <c r="AB255" s="10">
        <f t="shared" si="39"/>
        <v>0</v>
      </c>
      <c r="AC255" s="10">
        <f t="shared" si="40"/>
        <v>0</v>
      </c>
      <c r="AD255" s="10">
        <f t="shared" si="41"/>
        <v>4.1085145852267778E-4</v>
      </c>
      <c r="AE255" s="10">
        <f t="shared" si="42"/>
        <v>5.5612933979502658E-3</v>
      </c>
      <c r="AF255" s="10">
        <f t="shared" si="43"/>
        <v>6.4352109319138796E-3</v>
      </c>
    </row>
    <row r="256" spans="1:32" x14ac:dyDescent="0.3">
      <c r="A256" t="s">
        <v>276</v>
      </c>
      <c r="B256" s="9">
        <v>0</v>
      </c>
      <c r="C256" s="9">
        <v>0</v>
      </c>
      <c r="D256" s="9">
        <v>0</v>
      </c>
      <c r="E256" s="9">
        <v>0</v>
      </c>
      <c r="F256" s="9">
        <v>0</v>
      </c>
      <c r="G256" s="9">
        <v>10</v>
      </c>
      <c r="H256" s="9">
        <v>35</v>
      </c>
      <c r="I256" s="9">
        <v>101</v>
      </c>
      <c r="J256" s="9">
        <v>135</v>
      </c>
      <c r="K256" s="9">
        <v>281</v>
      </c>
      <c r="L256" s="74">
        <f t="shared" si="33"/>
        <v>1.1085201807874122E-4</v>
      </c>
      <c r="M256" s="9">
        <f>VLOOKUP([1]CensusPivot!A256,[1]CensusPivot!A255:J724,2,FALSE)</f>
        <v>550836</v>
      </c>
      <c r="N256" s="9">
        <f>VLOOKUP([1]CensusPivot!B256,[1]CensusPivot!B255:K724,2,FALSE)</f>
        <v>327974</v>
      </c>
      <c r="O256" s="9">
        <f>VLOOKUP([1]CensusPivot!C256,[1]CensusPivot!C255:L724,2,FALSE)</f>
        <v>376724</v>
      </c>
      <c r="P256" s="9">
        <f>VLOOKUP([1]CensusPivot!D256,[1]CensusPivot!D255:M724,2,FALSE)</f>
        <v>370813</v>
      </c>
      <c r="Q256" s="9">
        <f>VLOOKUP([1]CensusPivot!E256,[1]CensusPivot!E255:N724,2,FALSE)</f>
        <v>346272</v>
      </c>
      <c r="R256" s="9">
        <f>VLOOKUP([1]CensusPivot!F256,[1]CensusPivot!F255:O724,2,FALSE)</f>
        <v>278049</v>
      </c>
      <c r="S256" s="9">
        <v>164274</v>
      </c>
      <c r="T256" s="9">
        <v>94968</v>
      </c>
      <c r="U256" s="9">
        <v>28294</v>
      </c>
      <c r="V256" s="9">
        <v>2534911</v>
      </c>
      <c r="W256" s="10">
        <f t="shared" si="34"/>
        <v>0</v>
      </c>
      <c r="X256" s="10">
        <f t="shared" si="35"/>
        <v>0</v>
      </c>
      <c r="Y256" s="10">
        <f t="shared" si="36"/>
        <v>0</v>
      </c>
      <c r="Z256" s="10">
        <f t="shared" si="37"/>
        <v>0</v>
      </c>
      <c r="AA256" s="10">
        <f t="shared" si="38"/>
        <v>0</v>
      </c>
      <c r="AB256" s="10">
        <f t="shared" si="39"/>
        <v>3.5964883887372368E-5</v>
      </c>
      <c r="AC256" s="10">
        <f t="shared" si="40"/>
        <v>2.1305867027040189E-4</v>
      </c>
      <c r="AD256" s="10">
        <f t="shared" si="41"/>
        <v>1.063516131749642E-3</v>
      </c>
      <c r="AE256" s="10">
        <f t="shared" si="42"/>
        <v>4.7713296105181312E-3</v>
      </c>
      <c r="AF256" s="10">
        <f t="shared" si="43"/>
        <v>9.9314342263377396E-3</v>
      </c>
    </row>
    <row r="257" spans="1:32" x14ac:dyDescent="0.3">
      <c r="A257" t="s">
        <v>277</v>
      </c>
      <c r="B257" s="9">
        <v>0</v>
      </c>
      <c r="C257" s="9">
        <v>0</v>
      </c>
      <c r="D257" s="9">
        <v>0</v>
      </c>
      <c r="E257" s="9">
        <v>0</v>
      </c>
      <c r="F257" s="9">
        <v>0</v>
      </c>
      <c r="G257" s="9">
        <v>0</v>
      </c>
      <c r="H257" s="9">
        <v>21</v>
      </c>
      <c r="I257" s="9">
        <v>121</v>
      </c>
      <c r="J257" s="9">
        <v>91</v>
      </c>
      <c r="K257" s="9">
        <v>233</v>
      </c>
      <c r="L257" s="74">
        <f t="shared" si="33"/>
        <v>8.8481091059194604E-5</v>
      </c>
      <c r="M257" s="9">
        <f>VLOOKUP([1]CensusPivot!A257,[1]CensusPivot!A256:J725,2,FALSE)</f>
        <v>547285</v>
      </c>
      <c r="N257" s="9">
        <f>VLOOKUP([1]CensusPivot!B257,[1]CensusPivot!B256:K725,2,FALSE)</f>
        <v>352834</v>
      </c>
      <c r="O257" s="9">
        <f>VLOOKUP([1]CensusPivot!C257,[1]CensusPivot!C256:L725,2,FALSE)</f>
        <v>380830</v>
      </c>
      <c r="P257" s="9">
        <f>VLOOKUP([1]CensusPivot!D257,[1]CensusPivot!D256:M725,2,FALSE)</f>
        <v>385295</v>
      </c>
      <c r="Q257" s="9">
        <f>VLOOKUP([1]CensusPivot!E257,[1]CensusPivot!E256:N725,2,FALSE)</f>
        <v>365176</v>
      </c>
      <c r="R257" s="9">
        <f>VLOOKUP([1]CensusPivot!F257,[1]CensusPivot!F256:O725,2,FALSE)</f>
        <v>299854</v>
      </c>
      <c r="S257" s="9">
        <v>181077</v>
      </c>
      <c r="T257" s="9">
        <v>92022</v>
      </c>
      <c r="U257" s="9">
        <v>28665</v>
      </c>
      <c r="V257" s="9">
        <v>2633331</v>
      </c>
      <c r="W257" s="10">
        <f t="shared" si="34"/>
        <v>0</v>
      </c>
      <c r="X257" s="10">
        <f t="shared" si="35"/>
        <v>0</v>
      </c>
      <c r="Y257" s="10">
        <f t="shared" si="36"/>
        <v>0</v>
      </c>
      <c r="Z257" s="10">
        <f t="shared" si="37"/>
        <v>0</v>
      </c>
      <c r="AA257" s="10">
        <f t="shared" si="38"/>
        <v>0</v>
      </c>
      <c r="AB257" s="10">
        <f t="shared" si="39"/>
        <v>0</v>
      </c>
      <c r="AC257" s="10">
        <f t="shared" si="40"/>
        <v>1.1597276296824003E-4</v>
      </c>
      <c r="AD257" s="10">
        <f t="shared" si="41"/>
        <v>1.3149029579883071E-3</v>
      </c>
      <c r="AE257" s="10">
        <f t="shared" si="42"/>
        <v>3.1746031746031746E-3</v>
      </c>
      <c r="AF257" s="10">
        <f t="shared" si="43"/>
        <v>8.1283795569509851E-3</v>
      </c>
    </row>
    <row r="258" spans="1:32" x14ac:dyDescent="0.3">
      <c r="A258" t="s">
        <v>278</v>
      </c>
      <c r="B258" s="9">
        <v>0</v>
      </c>
      <c r="C258" s="9">
        <v>0</v>
      </c>
      <c r="D258" s="9">
        <v>0</v>
      </c>
      <c r="E258" s="9">
        <v>0</v>
      </c>
      <c r="F258" s="9">
        <v>0</v>
      </c>
      <c r="G258" s="9">
        <v>0</v>
      </c>
      <c r="H258" s="9">
        <v>48</v>
      </c>
      <c r="I258" s="9">
        <v>115</v>
      </c>
      <c r="J258" s="9">
        <v>77</v>
      </c>
      <c r="K258" s="9">
        <v>240</v>
      </c>
      <c r="L258" s="74">
        <f t="shared" si="33"/>
        <v>8.9842618193579401E-5</v>
      </c>
      <c r="M258" s="9">
        <f>VLOOKUP([1]CensusPivot!A258,[1]CensusPivot!A257:J726,2,FALSE)</f>
        <v>551853</v>
      </c>
      <c r="N258" s="9">
        <f>VLOOKUP([1]CensusPivot!B258,[1]CensusPivot!B257:K726,2,FALSE)</f>
        <v>357542</v>
      </c>
      <c r="O258" s="9">
        <f>VLOOKUP([1]CensusPivot!C258,[1]CensusPivot!C257:L726,2,FALSE)</f>
        <v>385689</v>
      </c>
      <c r="P258" s="9">
        <f>VLOOKUP([1]CensusPivot!D258,[1]CensusPivot!D257:M726,2,FALSE)</f>
        <v>386022</v>
      </c>
      <c r="Q258" s="9">
        <f>VLOOKUP([1]CensusPivot!E258,[1]CensusPivot!E257:N726,2,FALSE)</f>
        <v>369463</v>
      </c>
      <c r="R258" s="9">
        <f>VLOOKUP([1]CensusPivot!F258,[1]CensusPivot!F257:O726,2,FALSE)</f>
        <v>307407</v>
      </c>
      <c r="S258" s="9">
        <v>191347</v>
      </c>
      <c r="T258" s="9">
        <v>94111</v>
      </c>
      <c r="U258" s="9">
        <v>29642</v>
      </c>
      <c r="V258" s="9">
        <v>2671338</v>
      </c>
      <c r="W258" s="10">
        <f t="shared" si="34"/>
        <v>0</v>
      </c>
      <c r="X258" s="10">
        <f t="shared" si="35"/>
        <v>0</v>
      </c>
      <c r="Y258" s="10">
        <f t="shared" si="36"/>
        <v>0</v>
      </c>
      <c r="Z258" s="10">
        <f t="shared" si="37"/>
        <v>0</v>
      </c>
      <c r="AA258" s="10">
        <f t="shared" si="38"/>
        <v>0</v>
      </c>
      <c r="AB258" s="10">
        <f t="shared" si="39"/>
        <v>0</v>
      </c>
      <c r="AC258" s="10">
        <f t="shared" si="40"/>
        <v>2.508531620563688E-4</v>
      </c>
      <c r="AD258" s="10">
        <f t="shared" si="41"/>
        <v>1.2219613010168843E-3</v>
      </c>
      <c r="AE258" s="10">
        <f t="shared" si="42"/>
        <v>2.5976654746643277E-3</v>
      </c>
      <c r="AF258" s="10">
        <f t="shared" si="43"/>
        <v>8.0966196612914116E-3</v>
      </c>
    </row>
    <row r="259" spans="1:32" x14ac:dyDescent="0.3">
      <c r="A259" t="s">
        <v>279</v>
      </c>
      <c r="B259" s="9">
        <v>0</v>
      </c>
      <c r="C259" s="9">
        <v>0</v>
      </c>
      <c r="D259" s="9">
        <v>0</v>
      </c>
      <c r="E259" s="9">
        <v>0</v>
      </c>
      <c r="F259" s="9">
        <v>0</v>
      </c>
      <c r="G259" s="9">
        <v>0</v>
      </c>
      <c r="H259" s="9">
        <v>35</v>
      </c>
      <c r="I259" s="9">
        <v>152</v>
      </c>
      <c r="J259" s="9">
        <v>127</v>
      </c>
      <c r="K259" s="9">
        <v>314</v>
      </c>
      <c r="L259" s="74">
        <f t="shared" si="33"/>
        <v>1.169039805060751E-4</v>
      </c>
      <c r="M259" s="9">
        <f>VLOOKUP([1]CensusPivot!A259,[1]CensusPivot!A258:J727,2,FALSE)</f>
        <v>546392</v>
      </c>
      <c r="N259" s="9">
        <f>VLOOKUP([1]CensusPivot!B259,[1]CensusPivot!B258:K727,2,FALSE)</f>
        <v>363557</v>
      </c>
      <c r="O259" s="9">
        <f>VLOOKUP([1]CensusPivot!C259,[1]CensusPivot!C258:L727,2,FALSE)</f>
        <v>384477</v>
      </c>
      <c r="P259" s="9">
        <f>VLOOKUP([1]CensusPivot!D259,[1]CensusPivot!D258:M727,2,FALSE)</f>
        <v>381116</v>
      </c>
      <c r="Q259" s="9">
        <f>VLOOKUP([1]CensusPivot!E259,[1]CensusPivot!E258:N727,2,FALSE)</f>
        <v>370640</v>
      </c>
      <c r="R259" s="9">
        <f>VLOOKUP([1]CensusPivot!F259,[1]CensusPivot!F258:O727,2,FALSE)</f>
        <v>313987</v>
      </c>
      <c r="S259" s="9">
        <v>198862</v>
      </c>
      <c r="T259" s="9">
        <v>96375</v>
      </c>
      <c r="U259" s="9">
        <v>32582</v>
      </c>
      <c r="V259" s="9">
        <v>2685965</v>
      </c>
      <c r="W259" s="10">
        <f t="shared" si="34"/>
        <v>0</v>
      </c>
      <c r="X259" s="10">
        <f t="shared" si="35"/>
        <v>0</v>
      </c>
      <c r="Y259" s="10">
        <f t="shared" si="36"/>
        <v>0</v>
      </c>
      <c r="Z259" s="10">
        <f t="shared" si="37"/>
        <v>0</v>
      </c>
      <c r="AA259" s="10">
        <f t="shared" si="38"/>
        <v>0</v>
      </c>
      <c r="AB259" s="10">
        <f t="shared" si="39"/>
        <v>0</v>
      </c>
      <c r="AC259" s="10">
        <f t="shared" si="40"/>
        <v>1.7600144824048838E-4</v>
      </c>
      <c r="AD259" s="10">
        <f t="shared" si="41"/>
        <v>1.5771725032425422E-3</v>
      </c>
      <c r="AE259" s="10">
        <f t="shared" si="42"/>
        <v>3.8978577128475846E-3</v>
      </c>
      <c r="AF259" s="10">
        <f t="shared" si="43"/>
        <v>9.6372230065680433E-3</v>
      </c>
    </row>
    <row r="260" spans="1:32" x14ac:dyDescent="0.3">
      <c r="A260" t="s">
        <v>280</v>
      </c>
      <c r="B260" s="9">
        <v>0</v>
      </c>
      <c r="C260" s="9">
        <v>0</v>
      </c>
      <c r="D260" s="9">
        <v>0</v>
      </c>
      <c r="E260" s="9">
        <v>0</v>
      </c>
      <c r="F260" s="9">
        <v>0</v>
      </c>
      <c r="G260" s="9">
        <v>23</v>
      </c>
      <c r="H260" s="9">
        <v>69</v>
      </c>
      <c r="I260" s="9">
        <v>92</v>
      </c>
      <c r="J260" s="9">
        <v>92</v>
      </c>
      <c r="K260" s="9">
        <v>276</v>
      </c>
      <c r="L260" s="74">
        <f t="shared" ref="L260:L323" si="44">K260/V260</f>
        <v>1.0117368809618245E-4</v>
      </c>
      <c r="M260" s="9">
        <f>VLOOKUP([1]CensusPivot!A260,[1]CensusPivot!A259:J728,2,FALSE)</f>
        <v>549581</v>
      </c>
      <c r="N260" s="9">
        <f>VLOOKUP([1]CensusPivot!B260,[1]CensusPivot!B259:K728,2,FALSE)</f>
        <v>360807</v>
      </c>
      <c r="O260" s="9">
        <f>VLOOKUP([1]CensusPivot!C260,[1]CensusPivot!C259:L728,2,FALSE)</f>
        <v>390637</v>
      </c>
      <c r="P260" s="9">
        <f>VLOOKUP([1]CensusPivot!D260,[1]CensusPivot!D259:M728,2,FALSE)</f>
        <v>381686</v>
      </c>
      <c r="Q260" s="9">
        <f>VLOOKUP([1]CensusPivot!E260,[1]CensusPivot!E259:N728,2,FALSE)</f>
        <v>375758</v>
      </c>
      <c r="R260" s="9">
        <f>VLOOKUP([1]CensusPivot!F260,[1]CensusPivot!F259:O728,2,FALSE)</f>
        <v>322568</v>
      </c>
      <c r="S260" s="9">
        <v>211644</v>
      </c>
      <c r="T260" s="9">
        <v>99279</v>
      </c>
      <c r="U260" s="9">
        <v>33530</v>
      </c>
      <c r="V260" s="9">
        <v>2727982</v>
      </c>
      <c r="W260" s="10">
        <f t="shared" ref="W260:W323" si="45">B260/M260</f>
        <v>0</v>
      </c>
      <c r="X260" s="10">
        <f t="shared" ref="X260:X323" si="46">C260/N260</f>
        <v>0</v>
      </c>
      <c r="Y260" s="10">
        <f t="shared" ref="Y260:Y323" si="47">D260/O260</f>
        <v>0</v>
      </c>
      <c r="Z260" s="10">
        <f t="shared" ref="Z260:Z323" si="48">E260/P260</f>
        <v>0</v>
      </c>
      <c r="AA260" s="10">
        <f t="shared" ref="AA260:AA323" si="49">F260/Q260</f>
        <v>0</v>
      </c>
      <c r="AB260" s="10">
        <f t="shared" ref="AB260:AB323" si="50">G260/R260</f>
        <v>7.1302795069566732E-5</v>
      </c>
      <c r="AC260" s="10">
        <f t="shared" ref="AC260:AC323" si="51">H260/S260</f>
        <v>3.260191642569598E-4</v>
      </c>
      <c r="AD260" s="10">
        <f t="shared" ref="AD260:AD323" si="52">I260/T260</f>
        <v>9.2668137269714642E-4</v>
      </c>
      <c r="AE260" s="10">
        <f t="shared" ref="AE260:AE323" si="53">J260/U260</f>
        <v>2.7438115120787354E-3</v>
      </c>
      <c r="AF260" s="10">
        <f t="shared" ref="AF260:AF323" si="54">K260/U260</f>
        <v>8.2314345362362058E-3</v>
      </c>
    </row>
    <row r="261" spans="1:32" x14ac:dyDescent="0.3">
      <c r="A261" t="s">
        <v>281</v>
      </c>
      <c r="B261" s="9">
        <v>0</v>
      </c>
      <c r="C261" s="9">
        <v>0</v>
      </c>
      <c r="D261" s="9">
        <v>0</v>
      </c>
      <c r="E261" s="9">
        <v>0</v>
      </c>
      <c r="F261" s="9">
        <v>0</v>
      </c>
      <c r="G261" s="9">
        <v>32</v>
      </c>
      <c r="H261" s="9">
        <v>152</v>
      </c>
      <c r="I261" s="9">
        <v>170</v>
      </c>
      <c r="J261" s="9">
        <v>166</v>
      </c>
      <c r="K261" s="9">
        <v>520</v>
      </c>
      <c r="L261" s="74">
        <f t="shared" si="44"/>
        <v>1.8787878349932905E-4</v>
      </c>
      <c r="M261" s="9">
        <f>VLOOKUP([1]CensusPivot!A261,[1]CensusPivot!A260:J729,2,FALSE)</f>
        <v>551210</v>
      </c>
      <c r="N261" s="9">
        <f>VLOOKUP([1]CensusPivot!B261,[1]CensusPivot!B260:K729,2,FALSE)</f>
        <v>363724</v>
      </c>
      <c r="O261" s="9">
        <f>VLOOKUP([1]CensusPivot!C261,[1]CensusPivot!C260:L729,2,FALSE)</f>
        <v>395076</v>
      </c>
      <c r="P261" s="9">
        <f>VLOOKUP([1]CensusPivot!D261,[1]CensusPivot!D260:M729,2,FALSE)</f>
        <v>381156</v>
      </c>
      <c r="Q261" s="9">
        <f>VLOOKUP([1]CensusPivot!E261,[1]CensusPivot!E260:N729,2,FALSE)</f>
        <v>379240</v>
      </c>
      <c r="R261" s="9">
        <f>VLOOKUP([1]CensusPivot!F261,[1]CensusPivot!F260:O729,2,FALSE)</f>
        <v>332336</v>
      </c>
      <c r="S261" s="9">
        <v>225143</v>
      </c>
      <c r="T261" s="9">
        <v>103000</v>
      </c>
      <c r="U261" s="9">
        <v>36497</v>
      </c>
      <c r="V261" s="9">
        <v>2767742</v>
      </c>
      <c r="W261" s="10">
        <f t="shared" si="45"/>
        <v>0</v>
      </c>
      <c r="X261" s="10">
        <f t="shared" si="46"/>
        <v>0</v>
      </c>
      <c r="Y261" s="10">
        <f t="shared" si="47"/>
        <v>0</v>
      </c>
      <c r="Z261" s="10">
        <f t="shared" si="48"/>
        <v>0</v>
      </c>
      <c r="AA261" s="10">
        <f t="shared" si="49"/>
        <v>0</v>
      </c>
      <c r="AB261" s="10">
        <f t="shared" si="50"/>
        <v>9.6288093977179727E-5</v>
      </c>
      <c r="AC261" s="10">
        <f t="shared" si="51"/>
        <v>6.7512647517355639E-4</v>
      </c>
      <c r="AD261" s="10">
        <f t="shared" si="52"/>
        <v>1.6504854368932038E-3</v>
      </c>
      <c r="AE261" s="10">
        <f t="shared" si="53"/>
        <v>4.5483190399210893E-3</v>
      </c>
      <c r="AF261" s="10">
        <f t="shared" si="54"/>
        <v>1.4247746390114256E-2</v>
      </c>
    </row>
    <row r="262" spans="1:32" x14ac:dyDescent="0.3">
      <c r="A262" t="s">
        <v>282</v>
      </c>
      <c r="B262" s="9">
        <v>0</v>
      </c>
      <c r="C262" s="9">
        <v>0</v>
      </c>
      <c r="D262" s="9">
        <v>0</v>
      </c>
      <c r="E262" s="9">
        <v>0</v>
      </c>
      <c r="F262" s="9">
        <v>0</v>
      </c>
      <c r="G262" s="9">
        <v>32</v>
      </c>
      <c r="H262" s="9">
        <v>100</v>
      </c>
      <c r="I262" s="9">
        <v>157</v>
      </c>
      <c r="J262" s="9">
        <v>165</v>
      </c>
      <c r="K262" s="9">
        <v>454</v>
      </c>
      <c r="L262" s="74">
        <f t="shared" si="44"/>
        <v>1.5696378112610795E-4</v>
      </c>
      <c r="M262" s="9">
        <f>VLOOKUP([1]CensusPivot!A262,[1]CensusPivot!A261:J730,2,FALSE)</f>
        <v>574137</v>
      </c>
      <c r="N262" s="9">
        <f>VLOOKUP([1]CensusPivot!B262,[1]CensusPivot!B261:K730,2,FALSE)</f>
        <v>375333</v>
      </c>
      <c r="O262" s="9">
        <f>VLOOKUP([1]CensusPivot!C262,[1]CensusPivot!C261:L730,2,FALSE)</f>
        <v>411751</v>
      </c>
      <c r="P262" s="9">
        <f>VLOOKUP([1]CensusPivot!D262,[1]CensusPivot!D261:M730,2,FALSE)</f>
        <v>394541</v>
      </c>
      <c r="Q262" s="9">
        <f>VLOOKUP([1]CensusPivot!E262,[1]CensusPivot!E261:N730,2,FALSE)</f>
        <v>393080</v>
      </c>
      <c r="R262" s="9">
        <f>VLOOKUP([1]CensusPivot!F262,[1]CensusPivot!F261:O730,2,FALSE)</f>
        <v>348747</v>
      </c>
      <c r="S262" s="9">
        <v>241845</v>
      </c>
      <c r="T262" s="9">
        <v>111422</v>
      </c>
      <c r="U262" s="9">
        <v>37972</v>
      </c>
      <c r="V262" s="9">
        <v>2892387</v>
      </c>
      <c r="W262" s="10">
        <f t="shared" si="45"/>
        <v>0</v>
      </c>
      <c r="X262" s="10">
        <f t="shared" si="46"/>
        <v>0</v>
      </c>
      <c r="Y262" s="10">
        <f t="shared" si="47"/>
        <v>0</v>
      </c>
      <c r="Z262" s="10">
        <f t="shared" si="48"/>
        <v>0</v>
      </c>
      <c r="AA262" s="10">
        <f t="shared" si="49"/>
        <v>0</v>
      </c>
      <c r="AB262" s="10">
        <f t="shared" si="50"/>
        <v>9.1757061709491408E-5</v>
      </c>
      <c r="AC262" s="10">
        <f t="shared" si="51"/>
        <v>4.1348797783704439E-4</v>
      </c>
      <c r="AD262" s="10">
        <f t="shared" si="52"/>
        <v>1.4090574572346575E-3</v>
      </c>
      <c r="AE262" s="10">
        <f t="shared" si="53"/>
        <v>4.3453070683661648E-3</v>
      </c>
      <c r="AF262" s="10">
        <f t="shared" si="54"/>
        <v>1.1956178236595385E-2</v>
      </c>
    </row>
    <row r="263" spans="1:32" x14ac:dyDescent="0.3">
      <c r="A263" t="s">
        <v>283</v>
      </c>
      <c r="B263" s="9">
        <v>0</v>
      </c>
      <c r="C263" s="9">
        <v>0</v>
      </c>
      <c r="D263" s="9">
        <v>0</v>
      </c>
      <c r="E263" s="9">
        <v>0</v>
      </c>
      <c r="F263" s="9">
        <v>12</v>
      </c>
      <c r="G263" s="9">
        <v>35</v>
      </c>
      <c r="H263" s="9">
        <v>87</v>
      </c>
      <c r="I263" s="9">
        <v>144</v>
      </c>
      <c r="J263" s="9">
        <v>96</v>
      </c>
      <c r="K263" s="9">
        <v>374</v>
      </c>
      <c r="L263" s="74">
        <f t="shared" si="44"/>
        <v>1.2716118768549297E-4</v>
      </c>
      <c r="M263" s="9">
        <f>VLOOKUP([1]CensusPivot!A263,[1]CensusPivot!A262:J731,2,FALSE)</f>
        <v>571220</v>
      </c>
      <c r="N263" s="9">
        <f>VLOOKUP([1]CensusPivot!B263,[1]CensusPivot!B262:K731,2,FALSE)</f>
        <v>375451</v>
      </c>
      <c r="O263" s="9">
        <f>VLOOKUP([1]CensusPivot!C263,[1]CensusPivot!C262:L731,2,FALSE)</f>
        <v>418954</v>
      </c>
      <c r="P263" s="9">
        <f>VLOOKUP([1]CensusPivot!D263,[1]CensusPivot!D262:M731,2,FALSE)</f>
        <v>395162</v>
      </c>
      <c r="Q263" s="9">
        <f>VLOOKUP([1]CensusPivot!E263,[1]CensusPivot!E262:N731,2,FALSE)</f>
        <v>397615</v>
      </c>
      <c r="R263" s="9">
        <f>VLOOKUP([1]CensusPivot!F263,[1]CensusPivot!F262:O731,2,FALSE)</f>
        <v>358289</v>
      </c>
      <c r="S263" s="9">
        <v>262382</v>
      </c>
      <c r="T263" s="9">
        <v>120551</v>
      </c>
      <c r="U263" s="9">
        <v>39352</v>
      </c>
      <c r="V263" s="9">
        <v>2941149</v>
      </c>
      <c r="W263" s="10">
        <f t="shared" si="45"/>
        <v>0</v>
      </c>
      <c r="X263" s="10">
        <f t="shared" si="46"/>
        <v>0</v>
      </c>
      <c r="Y263" s="10">
        <f t="shared" si="47"/>
        <v>0</v>
      </c>
      <c r="Z263" s="10">
        <f t="shared" si="48"/>
        <v>0</v>
      </c>
      <c r="AA263" s="10">
        <f t="shared" si="49"/>
        <v>3.0179947939589803E-5</v>
      </c>
      <c r="AB263" s="10">
        <f t="shared" si="50"/>
        <v>9.7686504469855334E-5</v>
      </c>
      <c r="AC263" s="10">
        <f t="shared" si="51"/>
        <v>3.3157762346502429E-4</v>
      </c>
      <c r="AD263" s="10">
        <f t="shared" si="52"/>
        <v>1.1945151844447578E-3</v>
      </c>
      <c r="AE263" s="10">
        <f t="shared" si="53"/>
        <v>2.4395202276885548E-3</v>
      </c>
      <c r="AF263" s="10">
        <f t="shared" si="54"/>
        <v>9.5039642203699932E-3</v>
      </c>
    </row>
    <row r="264" spans="1:32" x14ac:dyDescent="0.3">
      <c r="A264" t="s">
        <v>284</v>
      </c>
      <c r="B264" s="9">
        <v>0</v>
      </c>
      <c r="C264" s="9">
        <v>0</v>
      </c>
      <c r="D264" s="9">
        <v>0</v>
      </c>
      <c r="E264" s="9">
        <v>0</v>
      </c>
      <c r="F264" s="9">
        <v>0</v>
      </c>
      <c r="G264" s="9">
        <v>49</v>
      </c>
      <c r="H264" s="9">
        <v>154</v>
      </c>
      <c r="I264" s="9">
        <v>115</v>
      </c>
      <c r="J264" s="9">
        <v>139</v>
      </c>
      <c r="K264" s="9">
        <v>457</v>
      </c>
      <c r="L264" s="74">
        <f t="shared" si="44"/>
        <v>1.5916961525186242E-4</v>
      </c>
      <c r="M264" s="9">
        <f>VLOOKUP([1]CensusPivot!A264,[1]CensusPivot!A263:J732,2,FALSE)</f>
        <v>553673</v>
      </c>
      <c r="N264" s="9">
        <f>VLOOKUP([1]CensusPivot!B264,[1]CensusPivot!B263:K732,2,FALSE)</f>
        <v>359722</v>
      </c>
      <c r="O264" s="9">
        <f>VLOOKUP([1]CensusPivot!C264,[1]CensusPivot!C263:L732,2,FALSE)</f>
        <v>414543</v>
      </c>
      <c r="P264" s="9">
        <f>VLOOKUP([1]CensusPivot!D264,[1]CensusPivot!D263:M732,2,FALSE)</f>
        <v>385303</v>
      </c>
      <c r="Q264" s="9">
        <f>VLOOKUP([1]CensusPivot!E264,[1]CensusPivot!E263:N732,2,FALSE)</f>
        <v>385152</v>
      </c>
      <c r="R264" s="9">
        <f>VLOOKUP([1]CensusPivot!F264,[1]CensusPivot!F263:O732,2,FALSE)</f>
        <v>351068</v>
      </c>
      <c r="S264" s="9">
        <v>263281</v>
      </c>
      <c r="T264" s="9">
        <v>119059</v>
      </c>
      <c r="U264" s="9">
        <v>39350</v>
      </c>
      <c r="V264" s="9">
        <v>2871151</v>
      </c>
      <c r="W264" s="10">
        <f t="shared" si="45"/>
        <v>0</v>
      </c>
      <c r="X264" s="10">
        <f t="shared" si="46"/>
        <v>0</v>
      </c>
      <c r="Y264" s="10">
        <f t="shared" si="47"/>
        <v>0</v>
      </c>
      <c r="Z264" s="10">
        <f t="shared" si="48"/>
        <v>0</v>
      </c>
      <c r="AA264" s="10">
        <f t="shared" si="49"/>
        <v>0</v>
      </c>
      <c r="AB264" s="10">
        <f t="shared" si="50"/>
        <v>1.3957409960463501E-4</v>
      </c>
      <c r="AC264" s="10">
        <f t="shared" si="51"/>
        <v>5.8492637144343877E-4</v>
      </c>
      <c r="AD264" s="10">
        <f t="shared" si="52"/>
        <v>9.6590765922777784E-4</v>
      </c>
      <c r="AE264" s="10">
        <f t="shared" si="53"/>
        <v>3.5324015247776364E-3</v>
      </c>
      <c r="AF264" s="10">
        <f t="shared" si="54"/>
        <v>1.1613722998729353E-2</v>
      </c>
    </row>
    <row r="265" spans="1:32" x14ac:dyDescent="0.3">
      <c r="A265" t="s">
        <v>285</v>
      </c>
      <c r="B265" s="9">
        <v>0</v>
      </c>
      <c r="C265" s="9">
        <v>0</v>
      </c>
      <c r="D265" s="9">
        <v>0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  <c r="J265" s="9">
        <v>49</v>
      </c>
      <c r="K265" s="9">
        <v>49</v>
      </c>
      <c r="L265" s="74">
        <f t="shared" si="44"/>
        <v>3.7250488247470961E-5</v>
      </c>
      <c r="M265" s="9">
        <f>VLOOKUP([1]CensusPivot!A265,[1]CensusPivot!A264:J733,2,FALSE)</f>
        <v>241499</v>
      </c>
      <c r="N265" s="9">
        <f>VLOOKUP([1]CensusPivot!B265,[1]CensusPivot!B264:K733,2,FALSE)</f>
        <v>184753</v>
      </c>
      <c r="O265" s="9">
        <f>VLOOKUP([1]CensusPivot!C265,[1]CensusPivot!C264:L733,2,FALSE)</f>
        <v>148507</v>
      </c>
      <c r="P265" s="9">
        <f>VLOOKUP([1]CensusPivot!D265,[1]CensusPivot!D264:M733,2,FALSE)</f>
        <v>197502</v>
      </c>
      <c r="Q265" s="9">
        <f>VLOOKUP([1]CensusPivot!E265,[1]CensusPivot!E264:N733,2,FALSE)</f>
        <v>217264</v>
      </c>
      <c r="R265" s="9">
        <f>VLOOKUP([1]CensusPivot!F265,[1]CensusPivot!F264:O733,2,FALSE)</f>
        <v>157432</v>
      </c>
      <c r="S265" s="9">
        <v>87887</v>
      </c>
      <c r="T265" s="9">
        <v>57528</v>
      </c>
      <c r="U265" s="9">
        <v>23766</v>
      </c>
      <c r="V265" s="9">
        <v>1315419</v>
      </c>
      <c r="W265" s="10">
        <f t="shared" si="45"/>
        <v>0</v>
      </c>
      <c r="X265" s="10">
        <f t="shared" si="46"/>
        <v>0</v>
      </c>
      <c r="Y265" s="10">
        <f t="shared" si="47"/>
        <v>0</v>
      </c>
      <c r="Z265" s="10">
        <f t="shared" si="48"/>
        <v>0</v>
      </c>
      <c r="AA265" s="10">
        <f t="shared" si="49"/>
        <v>0</v>
      </c>
      <c r="AB265" s="10">
        <f t="shared" si="50"/>
        <v>0</v>
      </c>
      <c r="AC265" s="10">
        <f t="shared" si="51"/>
        <v>0</v>
      </c>
      <c r="AD265" s="10">
        <f t="shared" si="52"/>
        <v>0</v>
      </c>
      <c r="AE265" s="10">
        <f t="shared" si="53"/>
        <v>2.0617689135740132E-3</v>
      </c>
      <c r="AF265" s="10">
        <f t="shared" si="54"/>
        <v>2.0617689135740132E-3</v>
      </c>
    </row>
    <row r="266" spans="1:32" x14ac:dyDescent="0.3">
      <c r="A266" t="s">
        <v>286</v>
      </c>
      <c r="B266" s="9">
        <v>0</v>
      </c>
      <c r="C266" s="9">
        <v>0</v>
      </c>
      <c r="D266" s="9">
        <v>0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  <c r="J266" s="9">
        <v>63</v>
      </c>
      <c r="K266" s="9">
        <v>63</v>
      </c>
      <c r="L266" s="74">
        <f t="shared" si="44"/>
        <v>4.7947431349552756E-5</v>
      </c>
      <c r="M266" s="9">
        <f>VLOOKUP([1]CensusPivot!A266,[1]CensusPivot!A265:J734,2,FALSE)</f>
        <v>238528</v>
      </c>
      <c r="N266" s="9">
        <f>VLOOKUP([1]CensusPivot!B266,[1]CensusPivot!B265:K734,2,FALSE)</f>
        <v>179680</v>
      </c>
      <c r="O266" s="9">
        <f>VLOOKUP([1]CensusPivot!C266,[1]CensusPivot!C265:L734,2,FALSE)</f>
        <v>144227</v>
      </c>
      <c r="P266" s="9">
        <f>VLOOKUP([1]CensusPivot!D266,[1]CensusPivot!D265:M734,2,FALSE)</f>
        <v>192147</v>
      </c>
      <c r="Q266" s="9">
        <f>VLOOKUP([1]CensusPivot!E266,[1]CensusPivot!E265:N734,2,FALSE)</f>
        <v>221676</v>
      </c>
      <c r="R266" s="9">
        <f>VLOOKUP([1]CensusPivot!F266,[1]CensusPivot!F265:O734,2,FALSE)</f>
        <v>166818</v>
      </c>
      <c r="S266" s="9">
        <v>90485</v>
      </c>
      <c r="T266" s="9">
        <v>56784</v>
      </c>
      <c r="U266" s="9">
        <v>23052</v>
      </c>
      <c r="V266" s="9">
        <v>1313939</v>
      </c>
      <c r="W266" s="10">
        <f t="shared" si="45"/>
        <v>0</v>
      </c>
      <c r="X266" s="10">
        <f t="shared" si="46"/>
        <v>0</v>
      </c>
      <c r="Y266" s="10">
        <f t="shared" si="47"/>
        <v>0</v>
      </c>
      <c r="Z266" s="10">
        <f t="shared" si="48"/>
        <v>0</v>
      </c>
      <c r="AA266" s="10">
        <f t="shared" si="49"/>
        <v>0</v>
      </c>
      <c r="AB266" s="10">
        <f t="shared" si="50"/>
        <v>0</v>
      </c>
      <c r="AC266" s="10">
        <f t="shared" si="51"/>
        <v>0</v>
      </c>
      <c r="AD266" s="10">
        <f t="shared" si="52"/>
        <v>0</v>
      </c>
      <c r="AE266" s="10">
        <f t="shared" si="53"/>
        <v>2.7329515877147319E-3</v>
      </c>
      <c r="AF266" s="10">
        <f t="shared" si="54"/>
        <v>2.7329515877147319E-3</v>
      </c>
    </row>
    <row r="267" spans="1:32" x14ac:dyDescent="0.3">
      <c r="A267" t="s">
        <v>287</v>
      </c>
      <c r="B267" s="9">
        <v>0</v>
      </c>
      <c r="C267" s="9">
        <v>0</v>
      </c>
      <c r="D267" s="9">
        <v>0</v>
      </c>
      <c r="E267" s="9">
        <v>0</v>
      </c>
      <c r="F267" s="9">
        <v>0</v>
      </c>
      <c r="G267" s="9">
        <v>0</v>
      </c>
      <c r="H267" s="9">
        <v>0</v>
      </c>
      <c r="I267" s="9">
        <v>10</v>
      </c>
      <c r="J267" s="9">
        <v>103</v>
      </c>
      <c r="K267" s="9">
        <v>113</v>
      </c>
      <c r="L267" s="74">
        <f t="shared" si="44"/>
        <v>8.4776344248975371E-5</v>
      </c>
      <c r="M267" s="9">
        <f>VLOOKUP([1]CensusPivot!A267,[1]CensusPivot!A266:J735,2,FALSE)</f>
        <v>240930</v>
      </c>
      <c r="N267" s="9">
        <f>VLOOKUP([1]CensusPivot!B267,[1]CensusPivot!B266:K735,2,FALSE)</f>
        <v>183086</v>
      </c>
      <c r="O267" s="9">
        <f>VLOOKUP([1]CensusPivot!C267,[1]CensusPivot!C266:L735,2,FALSE)</f>
        <v>147094</v>
      </c>
      <c r="P267" s="9">
        <f>VLOOKUP([1]CensusPivot!D267,[1]CensusPivot!D266:M735,2,FALSE)</f>
        <v>188182</v>
      </c>
      <c r="Q267" s="9">
        <f>VLOOKUP([1]CensusPivot!E267,[1]CensusPivot!E266:N735,2,FALSE)</f>
        <v>224791</v>
      </c>
      <c r="R267" s="9">
        <f>VLOOKUP([1]CensusPivot!F267,[1]CensusPivot!F266:O735,2,FALSE)</f>
        <v>173301</v>
      </c>
      <c r="S267" s="9">
        <v>94940</v>
      </c>
      <c r="T267" s="9">
        <v>57630</v>
      </c>
      <c r="U267" s="9">
        <v>23462</v>
      </c>
      <c r="V267" s="9">
        <v>1332919</v>
      </c>
      <c r="W267" s="10">
        <f t="shared" si="45"/>
        <v>0</v>
      </c>
      <c r="X267" s="10">
        <f t="shared" si="46"/>
        <v>0</v>
      </c>
      <c r="Y267" s="10">
        <f t="shared" si="47"/>
        <v>0</v>
      </c>
      <c r="Z267" s="10">
        <f t="shared" si="48"/>
        <v>0</v>
      </c>
      <c r="AA267" s="10">
        <f t="shared" si="49"/>
        <v>0</v>
      </c>
      <c r="AB267" s="10">
        <f t="shared" si="50"/>
        <v>0</v>
      </c>
      <c r="AC267" s="10">
        <f t="shared" si="51"/>
        <v>0</v>
      </c>
      <c r="AD267" s="10">
        <f t="shared" si="52"/>
        <v>1.7352073572791948E-4</v>
      </c>
      <c r="AE267" s="10">
        <f t="shared" si="53"/>
        <v>4.3900775722444801E-3</v>
      </c>
      <c r="AF267" s="10">
        <f t="shared" si="54"/>
        <v>4.816298695763362E-3</v>
      </c>
    </row>
    <row r="268" spans="1:32" x14ac:dyDescent="0.3">
      <c r="A268" t="s">
        <v>288</v>
      </c>
      <c r="B268" s="9">
        <v>0</v>
      </c>
      <c r="C268" s="9">
        <v>0</v>
      </c>
      <c r="D268" s="9">
        <v>0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  <c r="J268" s="9">
        <v>98</v>
      </c>
      <c r="K268" s="9">
        <v>98</v>
      </c>
      <c r="L268" s="74">
        <f t="shared" si="44"/>
        <v>7.4384769642512873E-5</v>
      </c>
      <c r="M268" s="9">
        <f>VLOOKUP([1]CensusPivot!A268,[1]CensusPivot!A267:J736,2,FALSE)</f>
        <v>231055</v>
      </c>
      <c r="N268" s="9">
        <f>VLOOKUP([1]CensusPivot!B268,[1]CensusPivot!B267:K736,2,FALSE)</f>
        <v>178786</v>
      </c>
      <c r="O268" s="9">
        <f>VLOOKUP([1]CensusPivot!C268,[1]CensusPivot!C267:L736,2,FALSE)</f>
        <v>145687</v>
      </c>
      <c r="P268" s="9">
        <f>VLOOKUP([1]CensusPivot!D268,[1]CensusPivot!D267:M736,2,FALSE)</f>
        <v>179322</v>
      </c>
      <c r="Q268" s="9">
        <f>VLOOKUP([1]CensusPivot!E268,[1]CensusPivot!E267:N736,2,FALSE)</f>
        <v>223223</v>
      </c>
      <c r="R268" s="9">
        <f>VLOOKUP([1]CensusPivot!F268,[1]CensusPivot!F267:O736,2,FALSE)</f>
        <v>179231</v>
      </c>
      <c r="S268" s="9">
        <v>99044</v>
      </c>
      <c r="T268" s="9">
        <v>57767</v>
      </c>
      <c r="U268" s="9">
        <v>24347</v>
      </c>
      <c r="V268" s="9">
        <v>1317474</v>
      </c>
      <c r="W268" s="10">
        <f t="shared" si="45"/>
        <v>0</v>
      </c>
      <c r="X268" s="10">
        <f t="shared" si="46"/>
        <v>0</v>
      </c>
      <c r="Y268" s="10">
        <f t="shared" si="47"/>
        <v>0</v>
      </c>
      <c r="Z268" s="10">
        <f t="shared" si="48"/>
        <v>0</v>
      </c>
      <c r="AA268" s="10">
        <f t="shared" si="49"/>
        <v>0</v>
      </c>
      <c r="AB268" s="10">
        <f t="shared" si="50"/>
        <v>0</v>
      </c>
      <c r="AC268" s="10">
        <f t="shared" si="51"/>
        <v>0</v>
      </c>
      <c r="AD268" s="10">
        <f t="shared" si="52"/>
        <v>0</v>
      </c>
      <c r="AE268" s="10">
        <f t="shared" si="53"/>
        <v>4.025136567133528E-3</v>
      </c>
      <c r="AF268" s="10">
        <f t="shared" si="54"/>
        <v>4.025136567133528E-3</v>
      </c>
    </row>
    <row r="269" spans="1:32" x14ac:dyDescent="0.3">
      <c r="A269" t="s">
        <v>289</v>
      </c>
      <c r="B269" s="9">
        <v>0</v>
      </c>
      <c r="C269" s="9">
        <v>0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  <c r="I269" s="9">
        <v>11</v>
      </c>
      <c r="J269" s="9">
        <v>69</v>
      </c>
      <c r="K269" s="9">
        <v>80</v>
      </c>
      <c r="L269" s="74">
        <f t="shared" si="44"/>
        <v>6.0644146968057967E-5</v>
      </c>
      <c r="M269" s="9">
        <f>VLOOKUP([1]CensusPivot!A269,[1]CensusPivot!A268:J737,2,FALSE)</f>
        <v>227136</v>
      </c>
      <c r="N269" s="9">
        <f>VLOOKUP([1]CensusPivot!B269,[1]CensusPivot!B268:K737,2,FALSE)</f>
        <v>178922</v>
      </c>
      <c r="O269" s="9">
        <f>VLOOKUP([1]CensusPivot!C269,[1]CensusPivot!C268:L737,2,FALSE)</f>
        <v>147078</v>
      </c>
      <c r="P269" s="9">
        <f>VLOOKUP([1]CensusPivot!D269,[1]CensusPivot!D268:M737,2,FALSE)</f>
        <v>172301</v>
      </c>
      <c r="Q269" s="9">
        <f>VLOOKUP([1]CensusPivot!E269,[1]CensusPivot!E268:N737,2,FALSE)</f>
        <v>221963</v>
      </c>
      <c r="R269" s="9">
        <f>VLOOKUP([1]CensusPivot!F269,[1]CensusPivot!F268:O737,2,FALSE)</f>
        <v>184647</v>
      </c>
      <c r="S269" s="9">
        <v>104005</v>
      </c>
      <c r="T269" s="9">
        <v>57908</v>
      </c>
      <c r="U269" s="9">
        <v>24943</v>
      </c>
      <c r="V269" s="9">
        <v>1319171</v>
      </c>
      <c r="W269" s="10">
        <f t="shared" si="45"/>
        <v>0</v>
      </c>
      <c r="X269" s="10">
        <f t="shared" si="46"/>
        <v>0</v>
      </c>
      <c r="Y269" s="10">
        <f t="shared" si="47"/>
        <v>0</v>
      </c>
      <c r="Z269" s="10">
        <f t="shared" si="48"/>
        <v>0</v>
      </c>
      <c r="AA269" s="10">
        <f t="shared" si="49"/>
        <v>0</v>
      </c>
      <c r="AB269" s="10">
        <f t="shared" si="50"/>
        <v>0</v>
      </c>
      <c r="AC269" s="10">
        <f t="shared" si="51"/>
        <v>0</v>
      </c>
      <c r="AD269" s="10">
        <f t="shared" si="52"/>
        <v>1.8995648269669131E-4</v>
      </c>
      <c r="AE269" s="10">
        <f t="shared" si="53"/>
        <v>2.7663071803712466E-3</v>
      </c>
      <c r="AF269" s="10">
        <f t="shared" si="54"/>
        <v>3.2073126728941986E-3</v>
      </c>
    </row>
    <row r="270" spans="1:32" x14ac:dyDescent="0.3">
      <c r="A270" t="s">
        <v>290</v>
      </c>
      <c r="B270" s="9">
        <v>0</v>
      </c>
      <c r="C270" s="9">
        <v>0</v>
      </c>
      <c r="D270" s="9">
        <v>0</v>
      </c>
      <c r="E270" s="9">
        <v>0</v>
      </c>
      <c r="F270" s="9">
        <v>0</v>
      </c>
      <c r="G270" s="9">
        <v>0</v>
      </c>
      <c r="H270" s="9">
        <v>0</v>
      </c>
      <c r="I270" s="9">
        <v>0</v>
      </c>
      <c r="J270" s="9">
        <v>59</v>
      </c>
      <c r="K270" s="9">
        <v>59</v>
      </c>
      <c r="L270" s="74">
        <f t="shared" si="44"/>
        <v>4.6173905013233909E-5</v>
      </c>
      <c r="M270" s="9">
        <f>VLOOKUP([1]CensusPivot!A270,[1]CensusPivot!A269:J738,2,FALSE)</f>
        <v>215952</v>
      </c>
      <c r="N270" s="9">
        <f>VLOOKUP([1]CensusPivot!B270,[1]CensusPivot!B269:K738,2,FALSE)</f>
        <v>174619</v>
      </c>
      <c r="O270" s="9">
        <f>VLOOKUP([1]CensusPivot!C270,[1]CensusPivot!C269:L738,2,FALSE)</f>
        <v>144658</v>
      </c>
      <c r="P270" s="9">
        <f>VLOOKUP([1]CensusPivot!D270,[1]CensusPivot!D269:M738,2,FALSE)</f>
        <v>162287</v>
      </c>
      <c r="Q270" s="9">
        <f>VLOOKUP([1]CensusPivot!E270,[1]CensusPivot!E269:N738,2,FALSE)</f>
        <v>211506</v>
      </c>
      <c r="R270" s="9">
        <f>VLOOKUP([1]CensusPivot!F270,[1]CensusPivot!F269:O738,2,FALSE)</f>
        <v>182791</v>
      </c>
      <c r="S270" s="9">
        <v>105524</v>
      </c>
      <c r="T270" s="9">
        <v>56336</v>
      </c>
      <c r="U270" s="9">
        <v>24366</v>
      </c>
      <c r="V270" s="9">
        <v>1277778</v>
      </c>
      <c r="W270" s="10">
        <f t="shared" si="45"/>
        <v>0</v>
      </c>
      <c r="X270" s="10">
        <f t="shared" si="46"/>
        <v>0</v>
      </c>
      <c r="Y270" s="10">
        <f t="shared" si="47"/>
        <v>0</v>
      </c>
      <c r="Z270" s="10">
        <f t="shared" si="48"/>
        <v>0</v>
      </c>
      <c r="AA270" s="10">
        <f t="shared" si="49"/>
        <v>0</v>
      </c>
      <c r="AB270" s="10">
        <f t="shared" si="50"/>
        <v>0</v>
      </c>
      <c r="AC270" s="10">
        <f t="shared" si="51"/>
        <v>0</v>
      </c>
      <c r="AD270" s="10">
        <f t="shared" si="52"/>
        <v>0</v>
      </c>
      <c r="AE270" s="10">
        <f t="shared" si="53"/>
        <v>2.4214068784371664E-3</v>
      </c>
      <c r="AF270" s="10">
        <f t="shared" si="54"/>
        <v>2.4214068784371664E-3</v>
      </c>
    </row>
    <row r="271" spans="1:32" x14ac:dyDescent="0.3">
      <c r="A271" t="s">
        <v>291</v>
      </c>
      <c r="B271" s="9">
        <v>0</v>
      </c>
      <c r="C271" s="9">
        <v>0</v>
      </c>
      <c r="D271" s="9">
        <v>0</v>
      </c>
      <c r="E271" s="9">
        <v>0</v>
      </c>
      <c r="F271" s="9">
        <v>0</v>
      </c>
      <c r="G271" s="9">
        <v>0</v>
      </c>
      <c r="H271" s="9">
        <v>0</v>
      </c>
      <c r="I271" s="9">
        <v>0</v>
      </c>
      <c r="J271" s="9">
        <v>140</v>
      </c>
      <c r="K271" s="9">
        <v>140</v>
      </c>
      <c r="L271" s="74">
        <f t="shared" si="44"/>
        <v>1.1246624004472943E-4</v>
      </c>
      <c r="M271" s="9">
        <f>VLOOKUP([1]CensusPivot!A271,[1]CensusPivot!A270:J739,2,FALSE)</f>
        <v>209241</v>
      </c>
      <c r="N271" s="9">
        <f>VLOOKUP([1]CensusPivot!B271,[1]CensusPivot!B270:K739,2,FALSE)</f>
        <v>171238</v>
      </c>
      <c r="O271" s="9">
        <f>VLOOKUP([1]CensusPivot!C271,[1]CensusPivot!C270:L739,2,FALSE)</f>
        <v>144131</v>
      </c>
      <c r="P271" s="9">
        <f>VLOOKUP([1]CensusPivot!D271,[1]CensusPivot!D270:M739,2,FALSE)</f>
        <v>154145</v>
      </c>
      <c r="Q271" s="9">
        <f>VLOOKUP([1]CensusPivot!E271,[1]CensusPivot!E270:N739,2,FALSE)</f>
        <v>201831</v>
      </c>
      <c r="R271" s="9">
        <f>VLOOKUP([1]CensusPivot!F271,[1]CensusPivot!F270:O739,2,FALSE)</f>
        <v>180084</v>
      </c>
      <c r="S271" s="9">
        <v>105754</v>
      </c>
      <c r="T271" s="9">
        <v>54451</v>
      </c>
      <c r="U271" s="9">
        <v>23990</v>
      </c>
      <c r="V271" s="9">
        <v>1244818</v>
      </c>
      <c r="W271" s="10">
        <f t="shared" si="45"/>
        <v>0</v>
      </c>
      <c r="X271" s="10">
        <f t="shared" si="46"/>
        <v>0</v>
      </c>
      <c r="Y271" s="10">
        <f t="shared" si="47"/>
        <v>0</v>
      </c>
      <c r="Z271" s="10">
        <f t="shared" si="48"/>
        <v>0</v>
      </c>
      <c r="AA271" s="10">
        <f t="shared" si="49"/>
        <v>0</v>
      </c>
      <c r="AB271" s="10">
        <f t="shared" si="50"/>
        <v>0</v>
      </c>
      <c r="AC271" s="10">
        <f t="shared" si="51"/>
        <v>0</v>
      </c>
      <c r="AD271" s="10">
        <f t="shared" si="52"/>
        <v>0</v>
      </c>
      <c r="AE271" s="10">
        <f t="shared" si="53"/>
        <v>5.8357649020425173E-3</v>
      </c>
      <c r="AF271" s="10">
        <f t="shared" si="54"/>
        <v>5.8357649020425173E-3</v>
      </c>
    </row>
    <row r="272" spans="1:32" x14ac:dyDescent="0.3">
      <c r="A272" t="s">
        <v>292</v>
      </c>
      <c r="B272" s="9">
        <v>0</v>
      </c>
      <c r="C272" s="9">
        <v>0</v>
      </c>
      <c r="D272" s="9">
        <v>0</v>
      </c>
      <c r="E272" s="9">
        <v>0</v>
      </c>
      <c r="F272" s="9">
        <v>0</v>
      </c>
      <c r="G272" s="9">
        <v>0</v>
      </c>
      <c r="H272" s="9">
        <v>0</v>
      </c>
      <c r="I272" s="9">
        <v>0</v>
      </c>
      <c r="J272" s="9">
        <v>45</v>
      </c>
      <c r="K272" s="9">
        <v>45</v>
      </c>
      <c r="L272" s="74">
        <f t="shared" si="44"/>
        <v>3.3898228478579711E-5</v>
      </c>
      <c r="M272" s="9">
        <f>VLOOKUP([1]CensusPivot!A272,[1]CensusPivot!A271:J740,2,FALSE)</f>
        <v>216402</v>
      </c>
      <c r="N272" s="9">
        <f>VLOOKUP([1]CensusPivot!B272,[1]CensusPivot!B271:K740,2,FALSE)</f>
        <v>178852</v>
      </c>
      <c r="O272" s="9">
        <f>VLOOKUP([1]CensusPivot!C272,[1]CensusPivot!C271:L740,2,FALSE)</f>
        <v>154724</v>
      </c>
      <c r="P272" s="9">
        <f>VLOOKUP([1]CensusPivot!D272,[1]CensusPivot!D271:M740,2,FALSE)</f>
        <v>158884</v>
      </c>
      <c r="Q272" s="9">
        <f>VLOOKUP([1]CensusPivot!E272,[1]CensusPivot!E271:N740,2,FALSE)</f>
        <v>209898</v>
      </c>
      <c r="R272" s="9">
        <f>VLOOKUP([1]CensusPivot!F272,[1]CensusPivot!F271:O740,2,FALSE)</f>
        <v>197882</v>
      </c>
      <c r="S272" s="9">
        <v>123488</v>
      </c>
      <c r="T272" s="9">
        <v>59863</v>
      </c>
      <c r="U272" s="9">
        <v>27162</v>
      </c>
      <c r="V272" s="9">
        <v>1327503</v>
      </c>
      <c r="W272" s="10">
        <f t="shared" si="45"/>
        <v>0</v>
      </c>
      <c r="X272" s="10">
        <f t="shared" si="46"/>
        <v>0</v>
      </c>
      <c r="Y272" s="10">
        <f t="shared" si="47"/>
        <v>0</v>
      </c>
      <c r="Z272" s="10">
        <f t="shared" si="48"/>
        <v>0</v>
      </c>
      <c r="AA272" s="10">
        <f t="shared" si="49"/>
        <v>0</v>
      </c>
      <c r="AB272" s="10">
        <f t="shared" si="50"/>
        <v>0</v>
      </c>
      <c r="AC272" s="10">
        <f t="shared" si="51"/>
        <v>0</v>
      </c>
      <c r="AD272" s="10">
        <f t="shared" si="52"/>
        <v>0</v>
      </c>
      <c r="AE272" s="10">
        <f t="shared" si="53"/>
        <v>1.6567263088137839E-3</v>
      </c>
      <c r="AF272" s="10">
        <f t="shared" si="54"/>
        <v>1.6567263088137839E-3</v>
      </c>
    </row>
    <row r="273" spans="1:32" x14ac:dyDescent="0.3">
      <c r="A273" t="s">
        <v>293</v>
      </c>
      <c r="B273" s="9">
        <v>0</v>
      </c>
      <c r="C273" s="9">
        <v>0</v>
      </c>
      <c r="D273" s="9">
        <v>0</v>
      </c>
      <c r="E273" s="9">
        <v>0</v>
      </c>
      <c r="F273" s="9">
        <v>0</v>
      </c>
      <c r="G273" s="9">
        <v>0</v>
      </c>
      <c r="H273" s="9">
        <v>0</v>
      </c>
      <c r="I273" s="9">
        <v>14</v>
      </c>
      <c r="J273" s="9">
        <v>84</v>
      </c>
      <c r="K273" s="9">
        <v>98</v>
      </c>
      <c r="L273" s="74">
        <f t="shared" si="44"/>
        <v>7.1252931912734062E-5</v>
      </c>
      <c r="M273" s="9">
        <f>VLOOKUP([1]CensusPivot!A273,[1]CensusPivot!A272:J741,2,FALSE)</f>
        <v>223350</v>
      </c>
      <c r="N273" s="9">
        <f>VLOOKUP([1]CensusPivot!B273,[1]CensusPivot!B272:K741,2,FALSE)</f>
        <v>184658</v>
      </c>
      <c r="O273" s="9">
        <f>VLOOKUP([1]CensusPivot!C273,[1]CensusPivot!C272:L741,2,FALSE)</f>
        <v>162018</v>
      </c>
      <c r="P273" s="9">
        <f>VLOOKUP([1]CensusPivot!D273,[1]CensusPivot!D272:M741,2,FALSE)</f>
        <v>161691</v>
      </c>
      <c r="Q273" s="9">
        <f>VLOOKUP([1]CensusPivot!E273,[1]CensusPivot!E272:N741,2,FALSE)</f>
        <v>210968</v>
      </c>
      <c r="R273" s="9">
        <f>VLOOKUP([1]CensusPivot!F273,[1]CensusPivot!F272:O741,2,FALSE)</f>
        <v>207397</v>
      </c>
      <c r="S273" s="9">
        <v>133240</v>
      </c>
      <c r="T273" s="9">
        <v>62943</v>
      </c>
      <c r="U273" s="9">
        <v>29117</v>
      </c>
      <c r="V273" s="9">
        <v>1375382</v>
      </c>
      <c r="W273" s="10">
        <f t="shared" si="45"/>
        <v>0</v>
      </c>
      <c r="X273" s="10">
        <f t="shared" si="46"/>
        <v>0</v>
      </c>
      <c r="Y273" s="10">
        <f t="shared" si="47"/>
        <v>0</v>
      </c>
      <c r="Z273" s="10">
        <f t="shared" si="48"/>
        <v>0</v>
      </c>
      <c r="AA273" s="10">
        <f t="shared" si="49"/>
        <v>0</v>
      </c>
      <c r="AB273" s="10">
        <f t="shared" si="50"/>
        <v>0</v>
      </c>
      <c r="AC273" s="10">
        <f t="shared" si="51"/>
        <v>0</v>
      </c>
      <c r="AD273" s="10">
        <f t="shared" si="52"/>
        <v>2.2242346249781548E-4</v>
      </c>
      <c r="AE273" s="10">
        <f t="shared" si="53"/>
        <v>2.8849125940172407E-3</v>
      </c>
      <c r="AF273" s="10">
        <f t="shared" si="54"/>
        <v>3.3657313596867811E-3</v>
      </c>
    </row>
    <row r="274" spans="1:32" x14ac:dyDescent="0.3">
      <c r="A274" t="s">
        <v>294</v>
      </c>
      <c r="B274" s="9">
        <v>0</v>
      </c>
      <c r="C274" s="9">
        <v>0</v>
      </c>
      <c r="D274" s="9">
        <v>0</v>
      </c>
      <c r="E274" s="9">
        <v>0</v>
      </c>
      <c r="F274" s="9">
        <v>11</v>
      </c>
      <c r="G274" s="9">
        <v>58</v>
      </c>
      <c r="H274" s="9">
        <v>106</v>
      </c>
      <c r="I274" s="9">
        <v>363</v>
      </c>
      <c r="J274" s="9">
        <v>605</v>
      </c>
      <c r="K274" s="9">
        <v>1143</v>
      </c>
      <c r="L274" s="74">
        <f t="shared" si="44"/>
        <v>1.3213035752185874E-4</v>
      </c>
      <c r="M274" s="9">
        <f>VLOOKUP([1]CensusPivot!A274,[1]CensusPivot!A273:J742,2,FALSE)</f>
        <v>1707568</v>
      </c>
      <c r="N274" s="9">
        <f>VLOOKUP([1]CensusPivot!B274,[1]CensusPivot!B273:K742,2,FALSE)</f>
        <v>1100045</v>
      </c>
      <c r="O274" s="9">
        <f>VLOOKUP([1]CensusPivot!C274,[1]CensusPivot!C273:L742,2,FALSE)</f>
        <v>1103868</v>
      </c>
      <c r="P274" s="9">
        <f>VLOOKUP([1]CensusPivot!D274,[1]CensusPivot!D273:M742,2,FALSE)</f>
        <v>1315712</v>
      </c>
      <c r="Q274" s="9">
        <f>VLOOKUP([1]CensusPivot!E274,[1]CensusPivot!E273:N742,2,FALSE)</f>
        <v>1329101</v>
      </c>
      <c r="R274" s="9">
        <f>VLOOKUP([1]CensusPivot!F274,[1]CensusPivot!F273:O742,2,FALSE)</f>
        <v>953247</v>
      </c>
      <c r="S274" s="9">
        <v>577339</v>
      </c>
      <c r="T274" s="9">
        <v>402432</v>
      </c>
      <c r="U274" s="9">
        <v>161653</v>
      </c>
      <c r="V274" s="9">
        <v>8650548</v>
      </c>
      <c r="W274" s="10">
        <f t="shared" si="45"/>
        <v>0</v>
      </c>
      <c r="X274" s="10">
        <f t="shared" si="46"/>
        <v>0</v>
      </c>
      <c r="Y274" s="10">
        <f t="shared" si="47"/>
        <v>0</v>
      </c>
      <c r="Z274" s="10">
        <f t="shared" si="48"/>
        <v>0</v>
      </c>
      <c r="AA274" s="10">
        <f t="shared" si="49"/>
        <v>8.2762709530727905E-6</v>
      </c>
      <c r="AB274" s="10">
        <f t="shared" si="50"/>
        <v>6.084467089851843E-5</v>
      </c>
      <c r="AC274" s="10">
        <f t="shared" si="51"/>
        <v>1.8360096927455099E-4</v>
      </c>
      <c r="AD274" s="10">
        <f t="shared" si="52"/>
        <v>9.0201574427480914E-4</v>
      </c>
      <c r="AE274" s="10">
        <f t="shared" si="53"/>
        <v>3.7425844246627036E-3</v>
      </c>
      <c r="AF274" s="10">
        <f t="shared" si="54"/>
        <v>7.0707008221313553E-3</v>
      </c>
    </row>
    <row r="275" spans="1:32" x14ac:dyDescent="0.3">
      <c r="A275" t="s">
        <v>295</v>
      </c>
      <c r="B275" s="9">
        <v>0</v>
      </c>
      <c r="C275" s="9">
        <v>0</v>
      </c>
      <c r="D275" s="9">
        <v>0</v>
      </c>
      <c r="E275" s="9">
        <v>0</v>
      </c>
      <c r="F275" s="9">
        <v>0</v>
      </c>
      <c r="G275" s="9">
        <v>31</v>
      </c>
      <c r="H275" s="9">
        <v>92</v>
      </c>
      <c r="I275" s="9">
        <v>286</v>
      </c>
      <c r="J275" s="9">
        <v>546</v>
      </c>
      <c r="K275" s="9">
        <v>955</v>
      </c>
      <c r="L275" s="74">
        <f t="shared" si="44"/>
        <v>1.0949854596250196E-4</v>
      </c>
      <c r="M275" s="9">
        <f>VLOOKUP([1]CensusPivot!A275,[1]CensusPivot!A274:J743,2,FALSE)</f>
        <v>1703281</v>
      </c>
      <c r="N275" s="9">
        <f>VLOOKUP([1]CensusPivot!B275,[1]CensusPivot!B274:K743,2,FALSE)</f>
        <v>1127538</v>
      </c>
      <c r="O275" s="9">
        <f>VLOOKUP([1]CensusPivot!C275,[1]CensusPivot!C274:L743,2,FALSE)</f>
        <v>1096904</v>
      </c>
      <c r="P275" s="9">
        <f>VLOOKUP([1]CensusPivot!D275,[1]CensusPivot!D274:M743,2,FALSE)</f>
        <v>1294288</v>
      </c>
      <c r="Q275" s="9">
        <f>VLOOKUP([1]CensusPivot!E275,[1]CensusPivot!E274:N743,2,FALSE)</f>
        <v>1350560</v>
      </c>
      <c r="R275" s="9">
        <f>VLOOKUP([1]CensusPivot!F275,[1]CensusPivot!F274:O743,2,FALSE)</f>
        <v>993149</v>
      </c>
      <c r="S275" s="9">
        <v>586232</v>
      </c>
      <c r="T275" s="9">
        <v>402941</v>
      </c>
      <c r="U275" s="9">
        <v>166414</v>
      </c>
      <c r="V275" s="9">
        <v>8721577</v>
      </c>
      <c r="W275" s="10">
        <f t="shared" si="45"/>
        <v>0</v>
      </c>
      <c r="X275" s="10">
        <f t="shared" si="46"/>
        <v>0</v>
      </c>
      <c r="Y275" s="10">
        <f t="shared" si="47"/>
        <v>0</v>
      </c>
      <c r="Z275" s="10">
        <f t="shared" si="48"/>
        <v>0</v>
      </c>
      <c r="AA275" s="10">
        <f t="shared" si="49"/>
        <v>0</v>
      </c>
      <c r="AB275" s="10">
        <f t="shared" si="50"/>
        <v>3.1213846059352624E-5</v>
      </c>
      <c r="AC275" s="10">
        <f t="shared" si="51"/>
        <v>1.5693445598329671E-4</v>
      </c>
      <c r="AD275" s="10">
        <f t="shared" si="52"/>
        <v>7.0978133275094869E-4</v>
      </c>
      <c r="AE275" s="10">
        <f t="shared" si="53"/>
        <v>3.2809739565180813E-3</v>
      </c>
      <c r="AF275" s="10">
        <f t="shared" si="54"/>
        <v>5.7386998690014063E-3</v>
      </c>
    </row>
    <row r="276" spans="1:32" x14ac:dyDescent="0.3">
      <c r="A276" t="s">
        <v>296</v>
      </c>
      <c r="B276" s="9">
        <v>0</v>
      </c>
      <c r="C276" s="9">
        <v>0</v>
      </c>
      <c r="D276" s="9">
        <v>0</v>
      </c>
      <c r="E276" s="9">
        <v>0</v>
      </c>
      <c r="F276" s="9">
        <v>12</v>
      </c>
      <c r="G276" s="9">
        <v>46</v>
      </c>
      <c r="H276" s="9">
        <v>94</v>
      </c>
      <c r="I276" s="9">
        <v>292</v>
      </c>
      <c r="J276" s="9">
        <v>603</v>
      </c>
      <c r="K276" s="9">
        <v>1047</v>
      </c>
      <c r="L276" s="74">
        <f t="shared" si="44"/>
        <v>1.1961525701171612E-4</v>
      </c>
      <c r="M276" s="9">
        <f>VLOOKUP([1]CensusPivot!A276,[1]CensusPivot!A275:J744,2,FALSE)</f>
        <v>1693771</v>
      </c>
      <c r="N276" s="9">
        <f>VLOOKUP([1]CensusPivot!B276,[1]CensusPivot!B275:K744,2,FALSE)</f>
        <v>1131402</v>
      </c>
      <c r="O276" s="9">
        <f>VLOOKUP([1]CensusPivot!C276,[1]CensusPivot!C275:L744,2,FALSE)</f>
        <v>1103401</v>
      </c>
      <c r="P276" s="9">
        <f>VLOOKUP([1]CensusPivot!D276,[1]CensusPivot!D275:M744,2,FALSE)</f>
        <v>1265708</v>
      </c>
      <c r="Q276" s="9">
        <f>VLOOKUP([1]CensusPivot!E276,[1]CensusPivot!E275:N744,2,FALSE)</f>
        <v>1361410</v>
      </c>
      <c r="R276" s="9">
        <f>VLOOKUP([1]CensusPivot!F276,[1]CensusPivot!F275:O744,2,FALSE)</f>
        <v>1021102</v>
      </c>
      <c r="S276" s="9">
        <v>600154</v>
      </c>
      <c r="T276" s="9">
        <v>400734</v>
      </c>
      <c r="U276" s="9">
        <v>172154</v>
      </c>
      <c r="V276" s="9">
        <v>8753064</v>
      </c>
      <c r="W276" s="10">
        <f t="shared" si="45"/>
        <v>0</v>
      </c>
      <c r="X276" s="10">
        <f t="shared" si="46"/>
        <v>0</v>
      </c>
      <c r="Y276" s="10">
        <f t="shared" si="47"/>
        <v>0</v>
      </c>
      <c r="Z276" s="10">
        <f t="shared" si="48"/>
        <v>0</v>
      </c>
      <c r="AA276" s="10">
        <f t="shared" si="49"/>
        <v>8.8143909623111337E-6</v>
      </c>
      <c r="AB276" s="10">
        <f t="shared" si="50"/>
        <v>4.5049368231577258E-5</v>
      </c>
      <c r="AC276" s="10">
        <f t="shared" si="51"/>
        <v>1.5662646587375907E-4</v>
      </c>
      <c r="AD276" s="10">
        <f t="shared" si="52"/>
        <v>7.2866290357194549E-4</v>
      </c>
      <c r="AE276" s="10">
        <f t="shared" si="53"/>
        <v>3.5026778349617205E-3</v>
      </c>
      <c r="AF276" s="10">
        <f t="shared" si="54"/>
        <v>6.0817640019982105E-3</v>
      </c>
    </row>
    <row r="277" spans="1:32" x14ac:dyDescent="0.3">
      <c r="A277" t="s">
        <v>297</v>
      </c>
      <c r="B277" s="9">
        <v>0</v>
      </c>
      <c r="C277" s="9">
        <v>0</v>
      </c>
      <c r="D277" s="9">
        <v>0</v>
      </c>
      <c r="E277" s="9">
        <v>0</v>
      </c>
      <c r="F277" s="9">
        <v>0</v>
      </c>
      <c r="G277" s="9">
        <v>23</v>
      </c>
      <c r="H277" s="9">
        <v>98</v>
      </c>
      <c r="I277" s="9">
        <v>283</v>
      </c>
      <c r="J277" s="9">
        <v>571</v>
      </c>
      <c r="K277" s="9">
        <v>975</v>
      </c>
      <c r="L277" s="74">
        <f t="shared" si="44"/>
        <v>1.108724605089353E-4</v>
      </c>
      <c r="M277" s="9">
        <f>VLOOKUP([1]CensusPivot!A277,[1]CensusPivot!A276:J745,2,FALSE)</f>
        <v>1687369</v>
      </c>
      <c r="N277" s="9">
        <f>VLOOKUP([1]CensusPivot!B277,[1]CensusPivot!B276:K745,2,FALSE)</f>
        <v>1137600</v>
      </c>
      <c r="O277" s="9">
        <f>VLOOKUP([1]CensusPivot!C277,[1]CensusPivot!C276:L745,2,FALSE)</f>
        <v>1113213</v>
      </c>
      <c r="P277" s="9">
        <f>VLOOKUP([1]CensusPivot!D277,[1]CensusPivot!D276:M745,2,FALSE)</f>
        <v>1242361</v>
      </c>
      <c r="Q277" s="9">
        <f>VLOOKUP([1]CensusPivot!E277,[1]CensusPivot!E276:N745,2,FALSE)</f>
        <v>1366570</v>
      </c>
      <c r="R277" s="9">
        <f>VLOOKUP([1]CensusPivot!F277,[1]CensusPivot!F276:O745,2,FALSE)</f>
        <v>1050465</v>
      </c>
      <c r="S277" s="9">
        <v>622644</v>
      </c>
      <c r="T277" s="9">
        <v>397867</v>
      </c>
      <c r="U277" s="9">
        <v>177894</v>
      </c>
      <c r="V277" s="9">
        <v>8793888</v>
      </c>
      <c r="W277" s="10">
        <f t="shared" si="45"/>
        <v>0</v>
      </c>
      <c r="X277" s="10">
        <f t="shared" si="46"/>
        <v>0</v>
      </c>
      <c r="Y277" s="10">
        <f t="shared" si="47"/>
        <v>0</v>
      </c>
      <c r="Z277" s="10">
        <f t="shared" si="48"/>
        <v>0</v>
      </c>
      <c r="AA277" s="10">
        <f t="shared" si="49"/>
        <v>0</v>
      </c>
      <c r="AB277" s="10">
        <f t="shared" si="50"/>
        <v>2.1895065518603665E-5</v>
      </c>
      <c r="AC277" s="10">
        <f t="shared" si="51"/>
        <v>1.573933098207001E-4</v>
      </c>
      <c r="AD277" s="10">
        <f t="shared" si="52"/>
        <v>7.1129296976125186E-4</v>
      </c>
      <c r="AE277" s="10">
        <f t="shared" si="53"/>
        <v>3.2097766085421656E-3</v>
      </c>
      <c r="AF277" s="10">
        <f t="shared" si="54"/>
        <v>5.4807919322742756E-3</v>
      </c>
    </row>
    <row r="278" spans="1:32" x14ac:dyDescent="0.3">
      <c r="A278" t="s">
        <v>298</v>
      </c>
      <c r="B278" s="9">
        <v>0</v>
      </c>
      <c r="C278" s="9">
        <v>0</v>
      </c>
      <c r="D278" s="9">
        <v>0</v>
      </c>
      <c r="E278" s="9">
        <v>11</v>
      </c>
      <c r="F278" s="9">
        <v>0</v>
      </c>
      <c r="G278" s="9">
        <v>52</v>
      </c>
      <c r="H278" s="9">
        <v>122</v>
      </c>
      <c r="I278" s="9">
        <v>334</v>
      </c>
      <c r="J278" s="9">
        <v>690</v>
      </c>
      <c r="K278" s="9">
        <v>1209</v>
      </c>
      <c r="L278" s="74">
        <f t="shared" si="44"/>
        <v>1.3688229458654866E-4</v>
      </c>
      <c r="M278" s="9">
        <f>VLOOKUP([1]CensusPivot!A278,[1]CensusPivot!A277:J746,2,FALSE)</f>
        <v>1680711</v>
      </c>
      <c r="N278" s="9">
        <f>VLOOKUP([1]CensusPivot!B278,[1]CensusPivot!B277:K746,2,FALSE)</f>
        <v>1143322</v>
      </c>
      <c r="O278" s="9">
        <f>VLOOKUP([1]CensusPivot!C278,[1]CensusPivot!C277:L746,2,FALSE)</f>
        <v>1122072</v>
      </c>
      <c r="P278" s="9">
        <f>VLOOKUP([1]CensusPivot!D278,[1]CensusPivot!D277:M746,2,FALSE)</f>
        <v>1216613</v>
      </c>
      <c r="Q278" s="9">
        <f>VLOOKUP([1]CensusPivot!E278,[1]CensusPivot!E277:N746,2,FALSE)</f>
        <v>1369036</v>
      </c>
      <c r="R278" s="9">
        <f>VLOOKUP([1]CensusPivot!F278,[1]CensusPivot!F277:O746,2,FALSE)</f>
        <v>1078717</v>
      </c>
      <c r="S278" s="9">
        <v>643652</v>
      </c>
      <c r="T278" s="9">
        <v>393736</v>
      </c>
      <c r="U278" s="9">
        <v>184430</v>
      </c>
      <c r="V278" s="9">
        <v>8832406</v>
      </c>
      <c r="W278" s="10">
        <f t="shared" si="45"/>
        <v>0</v>
      </c>
      <c r="X278" s="10">
        <f t="shared" si="46"/>
        <v>0</v>
      </c>
      <c r="Y278" s="10">
        <f t="shared" si="47"/>
        <v>0</v>
      </c>
      <c r="Z278" s="10">
        <f t="shared" si="48"/>
        <v>9.0414947070268036E-6</v>
      </c>
      <c r="AA278" s="10">
        <f t="shared" si="49"/>
        <v>0</v>
      </c>
      <c r="AB278" s="10">
        <f t="shared" si="50"/>
        <v>4.8205414395063765E-5</v>
      </c>
      <c r="AC278" s="10">
        <f t="shared" si="51"/>
        <v>1.8954341787176922E-4</v>
      </c>
      <c r="AD278" s="10">
        <f t="shared" si="52"/>
        <v>8.4828412946746045E-4</v>
      </c>
      <c r="AE278" s="10">
        <f t="shared" si="53"/>
        <v>3.7412568454156048E-3</v>
      </c>
      <c r="AF278" s="10">
        <f t="shared" si="54"/>
        <v>6.5553326465325598E-3</v>
      </c>
    </row>
    <row r="279" spans="1:32" x14ac:dyDescent="0.3">
      <c r="A279" t="s">
        <v>299</v>
      </c>
      <c r="B279" s="9">
        <v>0</v>
      </c>
      <c r="C279" s="9">
        <v>0</v>
      </c>
      <c r="D279" s="9">
        <v>0</v>
      </c>
      <c r="E279" s="9">
        <v>0</v>
      </c>
      <c r="F279" s="9">
        <v>0</v>
      </c>
      <c r="G279" s="9">
        <v>43</v>
      </c>
      <c r="H279" s="9">
        <v>119</v>
      </c>
      <c r="I279" s="9">
        <v>274</v>
      </c>
      <c r="J279" s="9">
        <v>633</v>
      </c>
      <c r="K279" s="9">
        <v>1069</v>
      </c>
      <c r="L279" s="74">
        <f t="shared" si="44"/>
        <v>1.2045920084053253E-4</v>
      </c>
      <c r="M279" s="9">
        <f>VLOOKUP([1]CensusPivot!A279,[1]CensusPivot!A278:J747,2,FALSE)</f>
        <v>1676039</v>
      </c>
      <c r="N279" s="9">
        <f>VLOOKUP([1]CensusPivot!B279,[1]CensusPivot!B278:K747,2,FALSE)</f>
        <v>1148662</v>
      </c>
      <c r="O279" s="9">
        <f>VLOOKUP([1]CensusPivot!C279,[1]CensusPivot!C278:L747,2,FALSE)</f>
        <v>1132705</v>
      </c>
      <c r="P279" s="9">
        <f>VLOOKUP([1]CensusPivot!D279,[1]CensusPivot!D278:M747,2,FALSE)</f>
        <v>1201296</v>
      </c>
      <c r="Q279" s="9">
        <f>VLOOKUP([1]CensusPivot!E279,[1]CensusPivot!E278:N747,2,FALSE)</f>
        <v>1364408</v>
      </c>
      <c r="R279" s="9">
        <f>VLOOKUP([1]CensusPivot!F279,[1]CensusPivot!F278:O747,2,FALSE)</f>
        <v>1107083</v>
      </c>
      <c r="S279" s="9">
        <v>669593</v>
      </c>
      <c r="T279" s="9">
        <v>389663</v>
      </c>
      <c r="U279" s="9">
        <v>188697</v>
      </c>
      <c r="V279" s="9">
        <v>8874374</v>
      </c>
      <c r="W279" s="10">
        <f t="shared" si="45"/>
        <v>0</v>
      </c>
      <c r="X279" s="10">
        <f t="shared" si="46"/>
        <v>0</v>
      </c>
      <c r="Y279" s="10">
        <f t="shared" si="47"/>
        <v>0</v>
      </c>
      <c r="Z279" s="10">
        <f t="shared" si="48"/>
        <v>0</v>
      </c>
      <c r="AA279" s="10">
        <f t="shared" si="49"/>
        <v>0</v>
      </c>
      <c r="AB279" s="10">
        <f t="shared" si="50"/>
        <v>3.8840809586995737E-5</v>
      </c>
      <c r="AC279" s="10">
        <f t="shared" si="51"/>
        <v>1.7771989850551008E-4</v>
      </c>
      <c r="AD279" s="10">
        <f t="shared" si="52"/>
        <v>7.0317171504607828E-4</v>
      </c>
      <c r="AE279" s="10">
        <f t="shared" si="53"/>
        <v>3.3545843336142069E-3</v>
      </c>
      <c r="AF279" s="10">
        <f t="shared" si="54"/>
        <v>5.6651669077939764E-3</v>
      </c>
    </row>
    <row r="280" spans="1:32" x14ac:dyDescent="0.3">
      <c r="A280" t="s">
        <v>300</v>
      </c>
      <c r="B280" s="9">
        <v>0</v>
      </c>
      <c r="C280" s="9">
        <v>0</v>
      </c>
      <c r="D280" s="9">
        <v>0</v>
      </c>
      <c r="E280" s="9">
        <v>0</v>
      </c>
      <c r="F280" s="9">
        <v>10</v>
      </c>
      <c r="G280" s="9">
        <v>43</v>
      </c>
      <c r="H280" s="9">
        <v>140</v>
      </c>
      <c r="I280" s="9">
        <v>331</v>
      </c>
      <c r="J280" s="9">
        <v>754</v>
      </c>
      <c r="K280" s="9">
        <v>1278</v>
      </c>
      <c r="L280" s="74">
        <f t="shared" si="44"/>
        <v>1.4352434012213943E-4</v>
      </c>
      <c r="M280" s="9">
        <f>VLOOKUP([1]CensusPivot!A280,[1]CensusPivot!A279:J748,2,FALSE)</f>
        <v>1663385</v>
      </c>
      <c r="N280" s="9">
        <f>VLOOKUP([1]CensusPivot!B280,[1]CensusPivot!B279:K748,2,FALSE)</f>
        <v>1147500</v>
      </c>
      <c r="O280" s="9">
        <f>VLOOKUP([1]CensusPivot!C280,[1]CensusPivot!C279:L748,2,FALSE)</f>
        <v>1140742</v>
      </c>
      <c r="P280" s="9">
        <f>VLOOKUP([1]CensusPivot!D280,[1]CensusPivot!D279:M748,2,FALSE)</f>
        <v>1188729</v>
      </c>
      <c r="Q280" s="9">
        <f>VLOOKUP([1]CensusPivot!E280,[1]CensusPivot!E279:N748,2,FALSE)</f>
        <v>1352773</v>
      </c>
      <c r="R280" s="9">
        <f>VLOOKUP([1]CensusPivot!F280,[1]CensusPivot!F279:O748,2,FALSE)</f>
        <v>1131039</v>
      </c>
      <c r="S280" s="9">
        <v>699333</v>
      </c>
      <c r="T280" s="9">
        <v>388818</v>
      </c>
      <c r="U280" s="9">
        <v>191619</v>
      </c>
      <c r="V280" s="9">
        <v>8904413</v>
      </c>
      <c r="W280" s="10">
        <f t="shared" si="45"/>
        <v>0</v>
      </c>
      <c r="X280" s="10">
        <f t="shared" si="46"/>
        <v>0</v>
      </c>
      <c r="Y280" s="10">
        <f t="shared" si="47"/>
        <v>0</v>
      </c>
      <c r="Z280" s="10">
        <f t="shared" si="48"/>
        <v>0</v>
      </c>
      <c r="AA280" s="10">
        <f t="shared" si="49"/>
        <v>7.3922232333140892E-6</v>
      </c>
      <c r="AB280" s="10">
        <f t="shared" si="50"/>
        <v>3.801814084218139E-5</v>
      </c>
      <c r="AC280" s="10">
        <f t="shared" si="51"/>
        <v>2.0019075318911019E-4</v>
      </c>
      <c r="AD280" s="10">
        <f t="shared" si="52"/>
        <v>8.5129803661353122E-4</v>
      </c>
      <c r="AE280" s="10">
        <f t="shared" si="53"/>
        <v>3.9348916339193921E-3</v>
      </c>
      <c r="AF280" s="10">
        <f t="shared" si="54"/>
        <v>6.6694847588182797E-3</v>
      </c>
    </row>
    <row r="281" spans="1:32" x14ac:dyDescent="0.3">
      <c r="A281" t="s">
        <v>301</v>
      </c>
      <c r="B281" s="9">
        <v>0</v>
      </c>
      <c r="C281" s="9">
        <v>0</v>
      </c>
      <c r="D281" s="9">
        <v>0</v>
      </c>
      <c r="E281" s="9">
        <v>0</v>
      </c>
      <c r="F281" s="9">
        <v>0</v>
      </c>
      <c r="G281" s="9">
        <v>63</v>
      </c>
      <c r="H281" s="9">
        <v>159</v>
      </c>
      <c r="I281" s="9">
        <v>281</v>
      </c>
      <c r="J281" s="9">
        <v>581</v>
      </c>
      <c r="K281" s="9">
        <v>1084</v>
      </c>
      <c r="L281" s="74">
        <f t="shared" si="44"/>
        <v>1.2247270124162915E-4</v>
      </c>
      <c r="M281" s="9">
        <f>VLOOKUP([1]CensusPivot!A281,[1]CensusPivot!A280:J749,2,FALSE)</f>
        <v>1641333</v>
      </c>
      <c r="N281" s="9">
        <f>VLOOKUP([1]CensusPivot!B281,[1]CensusPivot!B280:K749,2,FALSE)</f>
        <v>1142048</v>
      </c>
      <c r="O281" s="9">
        <f>VLOOKUP([1]CensusPivot!C281,[1]CensusPivot!C280:L749,2,FALSE)</f>
        <v>1140935</v>
      </c>
      <c r="P281" s="9">
        <f>VLOOKUP([1]CensusPivot!D281,[1]CensusPivot!D280:M749,2,FALSE)</f>
        <v>1161363</v>
      </c>
      <c r="Q281" s="9">
        <f>VLOOKUP([1]CensusPivot!E281,[1]CensusPivot!E280:N749,2,FALSE)</f>
        <v>1322252</v>
      </c>
      <c r="R281" s="9">
        <f>VLOOKUP([1]CensusPivot!F281,[1]CensusPivot!F280:O749,2,FALSE)</f>
        <v>1142374</v>
      </c>
      <c r="S281" s="9">
        <v>720345</v>
      </c>
      <c r="T281" s="9">
        <v>387962</v>
      </c>
      <c r="U281" s="9">
        <v>193387</v>
      </c>
      <c r="V281" s="9">
        <v>8850952</v>
      </c>
      <c r="W281" s="10">
        <f t="shared" si="45"/>
        <v>0</v>
      </c>
      <c r="X281" s="10">
        <f t="shared" si="46"/>
        <v>0</v>
      </c>
      <c r="Y281" s="10">
        <f t="shared" si="47"/>
        <v>0</v>
      </c>
      <c r="Z281" s="10">
        <f t="shared" si="48"/>
        <v>0</v>
      </c>
      <c r="AA281" s="10">
        <f t="shared" si="49"/>
        <v>0</v>
      </c>
      <c r="AB281" s="10">
        <f t="shared" si="50"/>
        <v>5.5148313949722245E-5</v>
      </c>
      <c r="AC281" s="10">
        <f t="shared" si="51"/>
        <v>2.2072756804031402E-4</v>
      </c>
      <c r="AD281" s="10">
        <f t="shared" si="52"/>
        <v>7.2429774050035824E-4</v>
      </c>
      <c r="AE281" s="10">
        <f t="shared" si="53"/>
        <v>3.0043384508782905E-3</v>
      </c>
      <c r="AF281" s="10">
        <f t="shared" si="54"/>
        <v>5.6053405864923706E-3</v>
      </c>
    </row>
    <row r="282" spans="1:32" x14ac:dyDescent="0.3">
      <c r="A282" t="s">
        <v>302</v>
      </c>
      <c r="B282" s="9">
        <v>0</v>
      </c>
      <c r="C282" s="9">
        <v>0</v>
      </c>
      <c r="D282" s="9">
        <v>0</v>
      </c>
      <c r="E282" s="9">
        <v>0</v>
      </c>
      <c r="F282" s="9">
        <v>0</v>
      </c>
      <c r="G282" s="9">
        <v>69</v>
      </c>
      <c r="H282" s="9">
        <v>131</v>
      </c>
      <c r="I282" s="9">
        <v>343</v>
      </c>
      <c r="J282" s="9">
        <v>650</v>
      </c>
      <c r="K282" s="9">
        <v>1193</v>
      </c>
      <c r="L282" s="74">
        <f t="shared" si="44"/>
        <v>1.3087016593525273E-4</v>
      </c>
      <c r="M282" s="9">
        <f>VLOOKUP([1]CensusPivot!A282,[1]CensusPivot!A281:J750,2,FALSE)</f>
        <v>1685518</v>
      </c>
      <c r="N282" s="9">
        <f>VLOOKUP([1]CensusPivot!B282,[1]CensusPivot!B281:K750,2,FALSE)</f>
        <v>1174553</v>
      </c>
      <c r="O282" s="9">
        <f>VLOOKUP([1]CensusPivot!C282,[1]CensusPivot!C281:L750,2,FALSE)</f>
        <v>1176857</v>
      </c>
      <c r="P282" s="9">
        <f>VLOOKUP([1]CensusPivot!D282,[1]CensusPivot!D281:M750,2,FALSE)</f>
        <v>1184412</v>
      </c>
      <c r="Q282" s="9">
        <f>VLOOKUP([1]CensusPivot!E282,[1]CensusPivot!E281:N750,2,FALSE)</f>
        <v>1334784</v>
      </c>
      <c r="R282" s="9">
        <f>VLOOKUP([1]CensusPivot!F282,[1]CensusPivot!F281:O750,2,FALSE)</f>
        <v>1190989</v>
      </c>
      <c r="S282" s="9">
        <v>763913</v>
      </c>
      <c r="T282" s="9">
        <v>404170</v>
      </c>
      <c r="U282" s="9">
        <v>200709</v>
      </c>
      <c r="V282" s="9">
        <v>9115905</v>
      </c>
      <c r="W282" s="10">
        <f t="shared" si="45"/>
        <v>0</v>
      </c>
      <c r="X282" s="10">
        <f t="shared" si="46"/>
        <v>0</v>
      </c>
      <c r="Y282" s="10">
        <f t="shared" si="47"/>
        <v>0</v>
      </c>
      <c r="Z282" s="10">
        <f t="shared" si="48"/>
        <v>0</v>
      </c>
      <c r="AA282" s="10">
        <f t="shared" si="49"/>
        <v>0</v>
      </c>
      <c r="AB282" s="10">
        <f t="shared" si="50"/>
        <v>5.7935043900489425E-5</v>
      </c>
      <c r="AC282" s="10">
        <f t="shared" si="51"/>
        <v>1.7148549638505955E-4</v>
      </c>
      <c r="AD282" s="10">
        <f t="shared" si="52"/>
        <v>8.4865279461612689E-4</v>
      </c>
      <c r="AE282" s="10">
        <f t="shared" si="53"/>
        <v>3.238519448554873E-3</v>
      </c>
      <c r="AF282" s="10">
        <f t="shared" si="54"/>
        <v>5.9439287725014823E-3</v>
      </c>
    </row>
    <row r="283" spans="1:32" x14ac:dyDescent="0.3">
      <c r="A283" t="s">
        <v>303</v>
      </c>
      <c r="B283" s="9">
        <v>0</v>
      </c>
      <c r="C283" s="9">
        <v>0</v>
      </c>
      <c r="D283" s="9">
        <v>0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  <c r="J283" s="9">
        <v>112</v>
      </c>
      <c r="K283" s="9">
        <v>112</v>
      </c>
      <c r="L283" s="74">
        <f t="shared" si="44"/>
        <v>5.7001516647496512E-5</v>
      </c>
      <c r="M283" s="9">
        <f>VLOOKUP([1]CensusPivot!A283,[1]CensusPivot!A282:J751,2,FALSE)</f>
        <v>417286</v>
      </c>
      <c r="N283" s="9">
        <f>VLOOKUP([1]CensusPivot!B283,[1]CensusPivot!B282:K751,2,FALSE)</f>
        <v>289013</v>
      </c>
      <c r="O283" s="9">
        <f>VLOOKUP([1]CensusPivot!C283,[1]CensusPivot!C282:L751,2,FALSE)</f>
        <v>263016</v>
      </c>
      <c r="P283" s="9">
        <f>VLOOKUP([1]CensusPivot!D283,[1]CensusPivot!D282:M751,2,FALSE)</f>
        <v>254303</v>
      </c>
      <c r="Q283" s="9">
        <f>VLOOKUP([1]CensusPivot!E283,[1]CensusPivot!E282:N751,2,FALSE)</f>
        <v>275629</v>
      </c>
      <c r="R283" s="9">
        <f>VLOOKUP([1]CensusPivot!F283,[1]CensusPivot!F282:O751,2,FALSE)</f>
        <v>217999</v>
      </c>
      <c r="S283" s="9">
        <v>132614</v>
      </c>
      <c r="T283" s="9">
        <v>84984</v>
      </c>
      <c r="U283" s="9">
        <v>31078</v>
      </c>
      <c r="V283" s="9">
        <v>1964860</v>
      </c>
      <c r="W283" s="10">
        <f t="shared" si="45"/>
        <v>0</v>
      </c>
      <c r="X283" s="10">
        <f t="shared" si="46"/>
        <v>0</v>
      </c>
      <c r="Y283" s="10">
        <f t="shared" si="47"/>
        <v>0</v>
      </c>
      <c r="Z283" s="10">
        <f t="shared" si="48"/>
        <v>0</v>
      </c>
      <c r="AA283" s="10">
        <f t="shared" si="49"/>
        <v>0</v>
      </c>
      <c r="AB283" s="10">
        <f t="shared" si="50"/>
        <v>0</v>
      </c>
      <c r="AC283" s="10">
        <f t="shared" si="51"/>
        <v>0</v>
      </c>
      <c r="AD283" s="10">
        <f t="shared" si="52"/>
        <v>0</v>
      </c>
      <c r="AE283" s="10">
        <f t="shared" si="53"/>
        <v>3.6038355106506209E-3</v>
      </c>
      <c r="AF283" s="10">
        <f t="shared" si="54"/>
        <v>3.6038355106506209E-3</v>
      </c>
    </row>
    <row r="284" spans="1:32" x14ac:dyDescent="0.3">
      <c r="A284" t="s">
        <v>304</v>
      </c>
      <c r="B284" s="9">
        <v>0</v>
      </c>
      <c r="C284" s="9">
        <v>0</v>
      </c>
      <c r="D284" s="9">
        <v>0</v>
      </c>
      <c r="E284" s="9">
        <v>0</v>
      </c>
      <c r="F284" s="9">
        <v>0</v>
      </c>
      <c r="G284" s="9">
        <v>0</v>
      </c>
      <c r="H284" s="9">
        <v>0</v>
      </c>
      <c r="I284" s="9">
        <v>23</v>
      </c>
      <c r="J284" s="9">
        <v>109</v>
      </c>
      <c r="K284" s="9">
        <v>132</v>
      </c>
      <c r="L284" s="74">
        <f t="shared" si="44"/>
        <v>6.2631401391840546E-5</v>
      </c>
      <c r="M284" s="9">
        <f>VLOOKUP([1]CensusPivot!A284,[1]CensusPivot!A283:J752,2,FALSE)</f>
        <v>442465</v>
      </c>
      <c r="N284" s="9">
        <f>VLOOKUP([1]CensusPivot!B284,[1]CensusPivot!B283:K752,2,FALSE)</f>
        <v>310064</v>
      </c>
      <c r="O284" s="9">
        <f>VLOOKUP([1]CensusPivot!C284,[1]CensusPivot!C283:L752,2,FALSE)</f>
        <v>269445</v>
      </c>
      <c r="P284" s="9">
        <f>VLOOKUP([1]CensusPivot!D284,[1]CensusPivot!D283:M752,2,FALSE)</f>
        <v>267408</v>
      </c>
      <c r="Q284" s="9">
        <f>VLOOKUP([1]CensusPivot!E284,[1]CensusPivot!E283:N752,2,FALSE)</f>
        <v>301121</v>
      </c>
      <c r="R284" s="9">
        <f>VLOOKUP([1]CensusPivot!F284,[1]CensusPivot!F283:O752,2,FALSE)</f>
        <v>248445</v>
      </c>
      <c r="S284" s="9">
        <v>149408</v>
      </c>
      <c r="T284" s="9">
        <v>86890</v>
      </c>
      <c r="U284" s="9">
        <v>31527</v>
      </c>
      <c r="V284" s="9">
        <v>2107569</v>
      </c>
      <c r="W284" s="10">
        <f t="shared" si="45"/>
        <v>0</v>
      </c>
      <c r="X284" s="10">
        <f t="shared" si="46"/>
        <v>0</v>
      </c>
      <c r="Y284" s="10">
        <f t="shared" si="47"/>
        <v>0</v>
      </c>
      <c r="Z284" s="10">
        <f t="shared" si="48"/>
        <v>0</v>
      </c>
      <c r="AA284" s="10">
        <f t="shared" si="49"/>
        <v>0</v>
      </c>
      <c r="AB284" s="10">
        <f t="shared" si="50"/>
        <v>0</v>
      </c>
      <c r="AC284" s="10">
        <f t="shared" si="51"/>
        <v>0</v>
      </c>
      <c r="AD284" s="10">
        <f t="shared" si="52"/>
        <v>2.6470249741051904E-4</v>
      </c>
      <c r="AE284" s="10">
        <f t="shared" si="53"/>
        <v>3.4573540140197291E-3</v>
      </c>
      <c r="AF284" s="10">
        <f t="shared" si="54"/>
        <v>4.1868874298220575E-3</v>
      </c>
    </row>
    <row r="285" spans="1:32" x14ac:dyDescent="0.3">
      <c r="A285" t="s">
        <v>305</v>
      </c>
      <c r="B285" s="9">
        <v>0</v>
      </c>
      <c r="C285" s="9">
        <v>0</v>
      </c>
      <c r="D285" s="9">
        <v>0</v>
      </c>
      <c r="E285" s="9">
        <v>0</v>
      </c>
      <c r="F285" s="9">
        <v>0</v>
      </c>
      <c r="G285" s="9">
        <v>0</v>
      </c>
      <c r="H285" s="9">
        <v>0</v>
      </c>
      <c r="I285" s="9">
        <v>24</v>
      </c>
      <c r="J285" s="9">
        <v>138</v>
      </c>
      <c r="K285" s="9">
        <v>162</v>
      </c>
      <c r="L285" s="74">
        <f t="shared" si="44"/>
        <v>7.9000304785126481E-5</v>
      </c>
      <c r="M285" s="9">
        <f>VLOOKUP([1]CensusPivot!A285,[1]CensusPivot!A284:J753,2,FALSE)</f>
        <v>429429</v>
      </c>
      <c r="N285" s="9">
        <f>VLOOKUP([1]CensusPivot!B285,[1]CensusPivot!B284:K753,2,FALSE)</f>
        <v>296388</v>
      </c>
      <c r="O285" s="9">
        <f>VLOOKUP([1]CensusPivot!C285,[1]CensusPivot!C284:L753,2,FALSE)</f>
        <v>262657</v>
      </c>
      <c r="P285" s="9">
        <f>VLOOKUP([1]CensusPivot!D285,[1]CensusPivot!D284:M753,2,FALSE)</f>
        <v>252637</v>
      </c>
      <c r="Q285" s="9">
        <f>VLOOKUP([1]CensusPivot!E285,[1]CensusPivot!E284:N753,2,FALSE)</f>
        <v>291069</v>
      </c>
      <c r="R285" s="9">
        <f>VLOOKUP([1]CensusPivot!F285,[1]CensusPivot!F284:O753,2,FALSE)</f>
        <v>250286</v>
      </c>
      <c r="S285" s="9">
        <v>150234</v>
      </c>
      <c r="T285" s="9">
        <v>84753</v>
      </c>
      <c r="U285" s="9">
        <v>31529</v>
      </c>
      <c r="V285" s="9">
        <v>2050625</v>
      </c>
      <c r="W285" s="10">
        <f t="shared" si="45"/>
        <v>0</v>
      </c>
      <c r="X285" s="10">
        <f t="shared" si="46"/>
        <v>0</v>
      </c>
      <c r="Y285" s="10">
        <f t="shared" si="47"/>
        <v>0</v>
      </c>
      <c r="Z285" s="10">
        <f t="shared" si="48"/>
        <v>0</v>
      </c>
      <c r="AA285" s="10">
        <f t="shared" si="49"/>
        <v>0</v>
      </c>
      <c r="AB285" s="10">
        <f t="shared" si="50"/>
        <v>0</v>
      </c>
      <c r="AC285" s="10">
        <f t="shared" si="51"/>
        <v>0</v>
      </c>
      <c r="AD285" s="10">
        <f t="shared" si="52"/>
        <v>2.8317581678524652E-4</v>
      </c>
      <c r="AE285" s="10">
        <f t="shared" si="53"/>
        <v>4.3769228329474455E-3</v>
      </c>
      <c r="AF285" s="10">
        <f t="shared" si="54"/>
        <v>5.1381268038948272E-3</v>
      </c>
    </row>
    <row r="286" spans="1:32" x14ac:dyDescent="0.3">
      <c r="A286" t="s">
        <v>306</v>
      </c>
      <c r="B286" s="9">
        <v>0</v>
      </c>
      <c r="C286" s="9">
        <v>0</v>
      </c>
      <c r="D286" s="9">
        <v>0</v>
      </c>
      <c r="E286" s="9">
        <v>0</v>
      </c>
      <c r="F286" s="9">
        <v>0</v>
      </c>
      <c r="G286" s="9">
        <v>0</v>
      </c>
      <c r="H286" s="9">
        <v>0</v>
      </c>
      <c r="I286" s="9">
        <v>10</v>
      </c>
      <c r="J286" s="9">
        <v>93</v>
      </c>
      <c r="K286" s="9">
        <v>103</v>
      </c>
      <c r="L286" s="74">
        <f t="shared" si="44"/>
        <v>5.1084985577171064E-5</v>
      </c>
      <c r="M286" s="9">
        <f>VLOOKUP([1]CensusPivot!A286,[1]CensusPivot!A285:J754,2,FALSE)</f>
        <v>420601</v>
      </c>
      <c r="N286" s="9">
        <f>VLOOKUP([1]CensusPivot!B286,[1]CensusPivot!B285:K754,2,FALSE)</f>
        <v>288431</v>
      </c>
      <c r="O286" s="9">
        <f>VLOOKUP([1]CensusPivot!C286,[1]CensusPivot!C285:L754,2,FALSE)</f>
        <v>264128</v>
      </c>
      <c r="P286" s="9">
        <f>VLOOKUP([1]CensusPivot!D286,[1]CensusPivot!D285:M754,2,FALSE)</f>
        <v>245824</v>
      </c>
      <c r="Q286" s="9">
        <f>VLOOKUP([1]CensusPivot!E286,[1]CensusPivot!E285:N754,2,FALSE)</f>
        <v>281550</v>
      </c>
      <c r="R286" s="9">
        <f>VLOOKUP([1]CensusPivot!F286,[1]CensusPivot!F285:O754,2,FALSE)</f>
        <v>250344</v>
      </c>
      <c r="S286" s="9">
        <v>150571</v>
      </c>
      <c r="T286" s="9">
        <v>83798</v>
      </c>
      <c r="U286" s="9">
        <v>32117</v>
      </c>
      <c r="V286" s="9">
        <v>2016248</v>
      </c>
      <c r="W286" s="10">
        <f t="shared" si="45"/>
        <v>0</v>
      </c>
      <c r="X286" s="10">
        <f t="shared" si="46"/>
        <v>0</v>
      </c>
      <c r="Y286" s="10">
        <f t="shared" si="47"/>
        <v>0</v>
      </c>
      <c r="Z286" s="10">
        <f t="shared" si="48"/>
        <v>0</v>
      </c>
      <c r="AA286" s="10">
        <f t="shared" si="49"/>
        <v>0</v>
      </c>
      <c r="AB286" s="10">
        <f t="shared" si="50"/>
        <v>0</v>
      </c>
      <c r="AC286" s="10">
        <f t="shared" si="51"/>
        <v>0</v>
      </c>
      <c r="AD286" s="10">
        <f t="shared" si="52"/>
        <v>1.1933459032435142E-4</v>
      </c>
      <c r="AE286" s="10">
        <f t="shared" si="53"/>
        <v>2.8956627331319863E-3</v>
      </c>
      <c r="AF286" s="10">
        <f t="shared" si="54"/>
        <v>3.2070243173397267E-3</v>
      </c>
    </row>
    <row r="287" spans="1:32" x14ac:dyDescent="0.3">
      <c r="A287" t="s">
        <v>307</v>
      </c>
      <c r="B287" s="9">
        <v>0</v>
      </c>
      <c r="C287" s="9">
        <v>0</v>
      </c>
      <c r="D287" s="9">
        <v>0</v>
      </c>
      <c r="E287" s="9">
        <v>0</v>
      </c>
      <c r="F287" s="9">
        <v>0</v>
      </c>
      <c r="G287" s="9">
        <v>0</v>
      </c>
      <c r="H287" s="9">
        <v>0</v>
      </c>
      <c r="I287" s="9">
        <v>45</v>
      </c>
      <c r="J287" s="9">
        <v>121</v>
      </c>
      <c r="K287" s="9">
        <v>166</v>
      </c>
      <c r="L287" s="74">
        <f t="shared" si="44"/>
        <v>8.0279139272216408E-5</v>
      </c>
      <c r="M287" s="9">
        <f>VLOOKUP([1]CensusPivot!A287,[1]CensusPivot!A286:J755,2,FALSE)</f>
        <v>426862</v>
      </c>
      <c r="N287" s="9">
        <f>VLOOKUP([1]CensusPivot!B287,[1]CensusPivot!B286:K755,2,FALSE)</f>
        <v>293240</v>
      </c>
      <c r="O287" s="9">
        <f>VLOOKUP([1]CensusPivot!C287,[1]CensusPivot!C286:L755,2,FALSE)</f>
        <v>271580</v>
      </c>
      <c r="P287" s="9">
        <f>VLOOKUP([1]CensusPivot!D287,[1]CensusPivot!D286:M755,2,FALSE)</f>
        <v>249242</v>
      </c>
      <c r="Q287" s="9">
        <f>VLOOKUP([1]CensusPivot!E287,[1]CensusPivot!E286:N755,2,FALSE)</f>
        <v>282768</v>
      </c>
      <c r="R287" s="9">
        <f>VLOOKUP([1]CensusPivot!F287,[1]CensusPivot!F286:O755,2,FALSE)</f>
        <v>260760</v>
      </c>
      <c r="S287" s="9">
        <v>161556</v>
      </c>
      <c r="T287" s="9">
        <v>88175</v>
      </c>
      <c r="U287" s="9">
        <v>33532</v>
      </c>
      <c r="V287" s="9">
        <v>2067785</v>
      </c>
      <c r="W287" s="10">
        <f t="shared" si="45"/>
        <v>0</v>
      </c>
      <c r="X287" s="10">
        <f t="shared" si="46"/>
        <v>0</v>
      </c>
      <c r="Y287" s="10">
        <f t="shared" si="47"/>
        <v>0</v>
      </c>
      <c r="Z287" s="10">
        <f t="shared" si="48"/>
        <v>0</v>
      </c>
      <c r="AA287" s="10">
        <f t="shared" si="49"/>
        <v>0</v>
      </c>
      <c r="AB287" s="10">
        <f t="shared" si="50"/>
        <v>0</v>
      </c>
      <c r="AC287" s="10">
        <f t="shared" si="51"/>
        <v>0</v>
      </c>
      <c r="AD287" s="10">
        <f t="shared" si="52"/>
        <v>5.1034873830450812E-4</v>
      </c>
      <c r="AE287" s="10">
        <f t="shared" si="53"/>
        <v>3.6084933794584277E-3</v>
      </c>
      <c r="AF287" s="10">
        <f t="shared" si="54"/>
        <v>4.9504950495049506E-3</v>
      </c>
    </row>
    <row r="288" spans="1:32" x14ac:dyDescent="0.3">
      <c r="A288" t="s">
        <v>308</v>
      </c>
      <c r="B288" s="9">
        <v>0</v>
      </c>
      <c r="C288" s="9">
        <v>0</v>
      </c>
      <c r="D288" s="9">
        <v>0</v>
      </c>
      <c r="E288" s="9">
        <v>0</v>
      </c>
      <c r="F288" s="9">
        <v>0</v>
      </c>
      <c r="G288" s="9">
        <v>0</v>
      </c>
      <c r="H288" s="9">
        <v>10</v>
      </c>
      <c r="I288" s="9">
        <v>22</v>
      </c>
      <c r="J288" s="9">
        <v>97</v>
      </c>
      <c r="K288" s="9">
        <v>129</v>
      </c>
      <c r="L288" s="74">
        <f t="shared" si="44"/>
        <v>6.4218849875246175E-5</v>
      </c>
      <c r="M288" s="9">
        <f>VLOOKUP([1]CensusPivot!A288,[1]CensusPivot!A287:J756,2,FALSE)</f>
        <v>412496</v>
      </c>
      <c r="N288" s="9">
        <f>VLOOKUP([1]CensusPivot!B288,[1]CensusPivot!B287:K756,2,FALSE)</f>
        <v>285031</v>
      </c>
      <c r="O288" s="9">
        <f>VLOOKUP([1]CensusPivot!C288,[1]CensusPivot!C287:L756,2,FALSE)</f>
        <v>264853</v>
      </c>
      <c r="P288" s="9">
        <f>VLOOKUP([1]CensusPivot!D288,[1]CensusPivot!D287:M756,2,FALSE)</f>
        <v>239268</v>
      </c>
      <c r="Q288" s="9">
        <f>VLOOKUP([1]CensusPivot!E288,[1]CensusPivot!E287:N756,2,FALSE)</f>
        <v>268356</v>
      </c>
      <c r="R288" s="9">
        <f>VLOOKUP([1]CensusPivot!F288,[1]CensusPivot!F287:O756,2,FALSE)</f>
        <v>256780</v>
      </c>
      <c r="S288" s="9">
        <v>163636</v>
      </c>
      <c r="T288" s="9">
        <v>87908</v>
      </c>
      <c r="U288" s="9">
        <v>32154</v>
      </c>
      <c r="V288" s="9">
        <v>2008756</v>
      </c>
      <c r="W288" s="10">
        <f t="shared" si="45"/>
        <v>0</v>
      </c>
      <c r="X288" s="10">
        <f t="shared" si="46"/>
        <v>0</v>
      </c>
      <c r="Y288" s="10">
        <f t="shared" si="47"/>
        <v>0</v>
      </c>
      <c r="Z288" s="10">
        <f t="shared" si="48"/>
        <v>0</v>
      </c>
      <c r="AA288" s="10">
        <f t="shared" si="49"/>
        <v>0</v>
      </c>
      <c r="AB288" s="10">
        <f t="shared" si="50"/>
        <v>0</v>
      </c>
      <c r="AC288" s="10">
        <f t="shared" si="51"/>
        <v>6.1111246913882032E-5</v>
      </c>
      <c r="AD288" s="10">
        <f t="shared" si="52"/>
        <v>2.5026163716612823E-4</v>
      </c>
      <c r="AE288" s="10">
        <f t="shared" si="53"/>
        <v>3.0167319773589602E-3</v>
      </c>
      <c r="AF288" s="10">
        <f t="shared" si="54"/>
        <v>4.0119425265907815E-3</v>
      </c>
    </row>
    <row r="289" spans="1:32" x14ac:dyDescent="0.3">
      <c r="A289" t="s">
        <v>309</v>
      </c>
      <c r="B289" s="9">
        <v>0</v>
      </c>
      <c r="C289" s="9">
        <v>0</v>
      </c>
      <c r="D289" s="9">
        <v>0</v>
      </c>
      <c r="E289" s="9">
        <v>0</v>
      </c>
      <c r="F289" s="9">
        <v>0</v>
      </c>
      <c r="G289" s="9">
        <v>0</v>
      </c>
      <c r="H289" s="9">
        <v>11</v>
      </c>
      <c r="I289" s="9">
        <v>30</v>
      </c>
      <c r="J289" s="9">
        <v>74</v>
      </c>
      <c r="K289" s="9">
        <v>115</v>
      </c>
      <c r="L289" s="74">
        <f t="shared" si="44"/>
        <v>5.92790227518044E-5</v>
      </c>
      <c r="M289" s="9">
        <f>VLOOKUP([1]CensusPivot!A289,[1]CensusPivot!A288:J757,2,FALSE)</f>
        <v>395338</v>
      </c>
      <c r="N289" s="9">
        <f>VLOOKUP([1]CensusPivot!B289,[1]CensusPivot!B288:K757,2,FALSE)</f>
        <v>272675</v>
      </c>
      <c r="O289" s="9">
        <f>VLOOKUP([1]CensusPivot!C289,[1]CensusPivot!C288:L757,2,FALSE)</f>
        <v>260845</v>
      </c>
      <c r="P289" s="9">
        <f>VLOOKUP([1]CensusPivot!D289,[1]CensusPivot!D288:M757,2,FALSE)</f>
        <v>229267</v>
      </c>
      <c r="Q289" s="9">
        <f>VLOOKUP([1]CensusPivot!E289,[1]CensusPivot!E288:N757,2,FALSE)</f>
        <v>252578</v>
      </c>
      <c r="R289" s="9">
        <f>VLOOKUP([1]CensusPivot!F289,[1]CensusPivot!F288:O757,2,FALSE)</f>
        <v>248354</v>
      </c>
      <c r="S289" s="9">
        <v>163727</v>
      </c>
      <c r="T289" s="9">
        <v>85566</v>
      </c>
      <c r="U289" s="9">
        <v>31964</v>
      </c>
      <c r="V289" s="9">
        <v>1939978</v>
      </c>
      <c r="W289" s="10">
        <f t="shared" si="45"/>
        <v>0</v>
      </c>
      <c r="X289" s="10">
        <f t="shared" si="46"/>
        <v>0</v>
      </c>
      <c r="Y289" s="10">
        <f t="shared" si="47"/>
        <v>0</v>
      </c>
      <c r="Z289" s="10">
        <f t="shared" si="48"/>
        <v>0</v>
      </c>
      <c r="AA289" s="10">
        <f t="shared" si="49"/>
        <v>0</v>
      </c>
      <c r="AB289" s="10">
        <f t="shared" si="50"/>
        <v>0</v>
      </c>
      <c r="AC289" s="10">
        <f t="shared" si="51"/>
        <v>6.7185009192130809E-5</v>
      </c>
      <c r="AD289" s="10">
        <f t="shared" si="52"/>
        <v>3.5060654933034147E-4</v>
      </c>
      <c r="AE289" s="10">
        <f t="shared" si="53"/>
        <v>2.3151044925541235E-3</v>
      </c>
      <c r="AF289" s="10">
        <f t="shared" si="54"/>
        <v>3.5977975222124892E-3</v>
      </c>
    </row>
    <row r="290" spans="1:32" x14ac:dyDescent="0.3">
      <c r="A290" t="s">
        <v>310</v>
      </c>
      <c r="B290" s="9">
        <v>0</v>
      </c>
      <c r="C290" s="9">
        <v>0</v>
      </c>
      <c r="D290" s="9">
        <v>0</v>
      </c>
      <c r="E290" s="9">
        <v>0</v>
      </c>
      <c r="F290" s="9">
        <v>0</v>
      </c>
      <c r="G290" s="9">
        <v>0</v>
      </c>
      <c r="H290" s="9">
        <v>0</v>
      </c>
      <c r="I290" s="9">
        <v>38</v>
      </c>
      <c r="J290" s="9">
        <v>81</v>
      </c>
      <c r="K290" s="9">
        <v>119</v>
      </c>
      <c r="L290" s="74">
        <f t="shared" si="44"/>
        <v>5.7673424958150417E-5</v>
      </c>
      <c r="M290" s="9">
        <f>VLOOKUP([1]CensusPivot!A290,[1]CensusPivot!A289:J758,2,FALSE)</f>
        <v>412443</v>
      </c>
      <c r="N290" s="9">
        <f>VLOOKUP([1]CensusPivot!B290,[1]CensusPivot!B289:K758,2,FALSE)</f>
        <v>287260</v>
      </c>
      <c r="O290" s="9">
        <f>VLOOKUP([1]CensusPivot!C290,[1]CensusPivot!C289:L758,2,FALSE)</f>
        <v>274737</v>
      </c>
      <c r="P290" s="9">
        <f>VLOOKUP([1]CensusPivot!D290,[1]CensusPivot!D289:M758,2,FALSE)</f>
        <v>245431</v>
      </c>
      <c r="Q290" s="9">
        <f>VLOOKUP([1]CensusPivot!E290,[1]CensusPivot!E289:N758,2,FALSE)</f>
        <v>263949</v>
      </c>
      <c r="R290" s="9">
        <f>VLOOKUP([1]CensusPivot!F290,[1]CensusPivot!F289:O758,2,FALSE)</f>
        <v>268323</v>
      </c>
      <c r="S290" s="9">
        <v>183836</v>
      </c>
      <c r="T290" s="9">
        <v>92547</v>
      </c>
      <c r="U290" s="9">
        <v>34865</v>
      </c>
      <c r="V290" s="9">
        <v>2063342</v>
      </c>
      <c r="W290" s="10">
        <f t="shared" si="45"/>
        <v>0</v>
      </c>
      <c r="X290" s="10">
        <f t="shared" si="46"/>
        <v>0</v>
      </c>
      <c r="Y290" s="10">
        <f t="shared" si="47"/>
        <v>0</v>
      </c>
      <c r="Z290" s="10">
        <f t="shared" si="48"/>
        <v>0</v>
      </c>
      <c r="AA290" s="10">
        <f t="shared" si="49"/>
        <v>0</v>
      </c>
      <c r="AB290" s="10">
        <f t="shared" si="50"/>
        <v>0</v>
      </c>
      <c r="AC290" s="10">
        <f t="shared" si="51"/>
        <v>0</v>
      </c>
      <c r="AD290" s="10">
        <f t="shared" si="52"/>
        <v>4.1060218051368493E-4</v>
      </c>
      <c r="AE290" s="10">
        <f t="shared" si="53"/>
        <v>2.323246809120895E-3</v>
      </c>
      <c r="AF290" s="10">
        <f t="shared" si="54"/>
        <v>3.4131650652516853E-3</v>
      </c>
    </row>
    <row r="291" spans="1:32" x14ac:dyDescent="0.3">
      <c r="A291" t="s">
        <v>311</v>
      </c>
      <c r="B291" s="9">
        <v>0</v>
      </c>
      <c r="C291" s="9">
        <v>0</v>
      </c>
      <c r="D291" s="9">
        <v>0</v>
      </c>
      <c r="E291" s="9">
        <v>0</v>
      </c>
      <c r="F291" s="9">
        <v>0</v>
      </c>
      <c r="G291" s="9">
        <v>0</v>
      </c>
      <c r="H291" s="9">
        <v>11</v>
      </c>
      <c r="I291" s="9">
        <v>55</v>
      </c>
      <c r="J291" s="9">
        <v>54</v>
      </c>
      <c r="K291" s="9">
        <v>120</v>
      </c>
      <c r="L291" s="74">
        <f t="shared" si="44"/>
        <v>5.8095400393499509E-5</v>
      </c>
      <c r="M291" s="9">
        <f>VLOOKUP([1]CensusPivot!A291,[1]CensusPivot!A290:J759,2,FALSE)</f>
        <v>414346</v>
      </c>
      <c r="N291" s="9">
        <f>VLOOKUP([1]CensusPivot!B291,[1]CensusPivot!B290:K759,2,FALSE)</f>
        <v>286425</v>
      </c>
      <c r="O291" s="9">
        <f>VLOOKUP([1]CensusPivot!C291,[1]CensusPivot!C290:L759,2,FALSE)</f>
        <v>278333</v>
      </c>
      <c r="P291" s="9">
        <f>VLOOKUP([1]CensusPivot!D291,[1]CensusPivot!D290:M759,2,FALSE)</f>
        <v>243737</v>
      </c>
      <c r="Q291" s="9">
        <f>VLOOKUP([1]CensusPivot!E291,[1]CensusPivot!E290:N759,2,FALSE)</f>
        <v>256900</v>
      </c>
      <c r="R291" s="9">
        <f>VLOOKUP([1]CensusPivot!F291,[1]CensusPivot!F290:O759,2,FALSE)</f>
        <v>267011</v>
      </c>
      <c r="S291" s="9">
        <v>188108</v>
      </c>
      <c r="T291" s="9">
        <v>94595</v>
      </c>
      <c r="U291" s="9">
        <v>36113</v>
      </c>
      <c r="V291" s="9">
        <v>2065568</v>
      </c>
      <c r="W291" s="10">
        <f t="shared" si="45"/>
        <v>0</v>
      </c>
      <c r="X291" s="10">
        <f t="shared" si="46"/>
        <v>0</v>
      </c>
      <c r="Y291" s="10">
        <f t="shared" si="47"/>
        <v>0</v>
      </c>
      <c r="Z291" s="10">
        <f t="shared" si="48"/>
        <v>0</v>
      </c>
      <c r="AA291" s="10">
        <f t="shared" si="49"/>
        <v>0</v>
      </c>
      <c r="AB291" s="10">
        <f t="shared" si="50"/>
        <v>0</v>
      </c>
      <c r="AC291" s="10">
        <f t="shared" si="51"/>
        <v>5.8477045101750055E-5</v>
      </c>
      <c r="AD291" s="10">
        <f t="shared" si="52"/>
        <v>5.81426079602516E-4</v>
      </c>
      <c r="AE291" s="10">
        <f t="shared" si="53"/>
        <v>1.495306399357572E-3</v>
      </c>
      <c r="AF291" s="10">
        <f t="shared" si="54"/>
        <v>3.3229031096834935E-3</v>
      </c>
    </row>
    <row r="292" spans="1:32" x14ac:dyDescent="0.3">
      <c r="A292" t="s">
        <v>312</v>
      </c>
      <c r="B292" s="9">
        <v>0</v>
      </c>
      <c r="C292" s="9">
        <v>0</v>
      </c>
      <c r="D292" s="9">
        <v>10</v>
      </c>
      <c r="E292" s="9">
        <v>25</v>
      </c>
      <c r="F292" s="9">
        <v>190</v>
      </c>
      <c r="G292" s="9">
        <v>286</v>
      </c>
      <c r="H292" s="9">
        <v>534</v>
      </c>
      <c r="I292" s="9">
        <v>1254</v>
      </c>
      <c r="J292" s="9">
        <v>2090</v>
      </c>
      <c r="K292" s="9">
        <v>4389</v>
      </c>
      <c r="L292" s="74">
        <f t="shared" si="44"/>
        <v>2.2595878808247326E-4</v>
      </c>
      <c r="M292" s="9">
        <f>VLOOKUP([1]CensusPivot!A292,[1]CensusPivot!A291:J760,2,FALSE)</f>
        <v>3677768</v>
      </c>
      <c r="N292" s="9">
        <f>VLOOKUP([1]CensusPivot!B292,[1]CensusPivot!B291:K760,2,FALSE)</f>
        <v>2697086</v>
      </c>
      <c r="O292" s="9">
        <f>VLOOKUP([1]CensusPivot!C292,[1]CensusPivot!C291:L760,2,FALSE)</f>
        <v>2607136</v>
      </c>
      <c r="P292" s="9">
        <f>VLOOKUP([1]CensusPivot!D292,[1]CensusPivot!D291:M760,2,FALSE)</f>
        <v>2835922</v>
      </c>
      <c r="Q292" s="9">
        <f>VLOOKUP([1]CensusPivot!E292,[1]CensusPivot!E291:N760,2,FALSE)</f>
        <v>2882213</v>
      </c>
      <c r="R292" s="9">
        <f>VLOOKUP([1]CensusPivot!F292,[1]CensusPivot!F291:O760,2,FALSE)</f>
        <v>2162933</v>
      </c>
      <c r="S292" s="9">
        <v>1304993</v>
      </c>
      <c r="T292" s="9">
        <v>891491</v>
      </c>
      <c r="U292" s="9">
        <v>365827</v>
      </c>
      <c r="V292" s="9">
        <v>19423896</v>
      </c>
      <c r="W292" s="10">
        <f t="shared" si="45"/>
        <v>0</v>
      </c>
      <c r="X292" s="10">
        <f t="shared" si="46"/>
        <v>0</v>
      </c>
      <c r="Y292" s="10">
        <f t="shared" si="47"/>
        <v>3.8356265265793579E-6</v>
      </c>
      <c r="Z292" s="10">
        <f t="shared" si="48"/>
        <v>8.8154751787954674E-6</v>
      </c>
      <c r="AA292" s="10">
        <f t="shared" si="49"/>
        <v>6.5921567906327536E-5</v>
      </c>
      <c r="AB292" s="10">
        <f t="shared" si="50"/>
        <v>1.3222785911537713E-4</v>
      </c>
      <c r="AC292" s="10">
        <f t="shared" si="51"/>
        <v>4.0919759722849087E-4</v>
      </c>
      <c r="AD292" s="10">
        <f t="shared" si="52"/>
        <v>1.4066322598882098E-3</v>
      </c>
      <c r="AE292" s="10">
        <f t="shared" si="53"/>
        <v>5.7130829599783507E-3</v>
      </c>
      <c r="AF292" s="10">
        <f t="shared" si="54"/>
        <v>1.1997474215954537E-2</v>
      </c>
    </row>
    <row r="293" spans="1:32" x14ac:dyDescent="0.3">
      <c r="A293" t="s">
        <v>313</v>
      </c>
      <c r="B293" s="9">
        <v>0</v>
      </c>
      <c r="C293" s="9">
        <v>0</v>
      </c>
      <c r="D293" s="9">
        <v>0</v>
      </c>
      <c r="E293" s="9">
        <v>0</v>
      </c>
      <c r="F293" s="9">
        <v>131</v>
      </c>
      <c r="G293" s="9">
        <v>326</v>
      </c>
      <c r="H293" s="9">
        <v>523</v>
      </c>
      <c r="I293" s="9">
        <v>1269</v>
      </c>
      <c r="J293" s="9">
        <v>2273</v>
      </c>
      <c r="K293" s="9">
        <v>4522</v>
      </c>
      <c r="L293" s="74">
        <f t="shared" si="44"/>
        <v>2.3515643883498862E-4</v>
      </c>
      <c r="M293" s="9">
        <f>VLOOKUP([1]CensusPivot!A293,[1]CensusPivot!A292:J761,2,FALSE)</f>
        <v>3568735</v>
      </c>
      <c r="N293" s="9">
        <f>VLOOKUP([1]CensusPivot!B293,[1]CensusPivot!B292:K761,2,FALSE)</f>
        <v>2752965</v>
      </c>
      <c r="O293" s="9">
        <f>VLOOKUP([1]CensusPivot!C293,[1]CensusPivot!C292:L761,2,FALSE)</f>
        <v>2606555</v>
      </c>
      <c r="P293" s="9">
        <f>VLOOKUP([1]CensusPivot!D293,[1]CensusPivot!D292:M761,2,FALSE)</f>
        <v>2726523</v>
      </c>
      <c r="Q293" s="9">
        <f>VLOOKUP([1]CensusPivot!E293,[1]CensusPivot!E292:N761,2,FALSE)</f>
        <v>2837310</v>
      </c>
      <c r="R293" s="9">
        <f>VLOOKUP([1]CensusPivot!F293,[1]CensusPivot!F292:O761,2,FALSE)</f>
        <v>2192212</v>
      </c>
      <c r="S293" s="9">
        <v>1306544</v>
      </c>
      <c r="T293" s="9">
        <v>883286</v>
      </c>
      <c r="U293" s="9">
        <v>366707</v>
      </c>
      <c r="V293" s="9">
        <v>19229752</v>
      </c>
      <c r="W293" s="10">
        <f t="shared" si="45"/>
        <v>0</v>
      </c>
      <c r="X293" s="10">
        <f t="shared" si="46"/>
        <v>0</v>
      </c>
      <c r="Y293" s="10">
        <f t="shared" si="47"/>
        <v>0</v>
      </c>
      <c r="Z293" s="10">
        <f t="shared" si="48"/>
        <v>0</v>
      </c>
      <c r="AA293" s="10">
        <f t="shared" si="49"/>
        <v>4.6170492473504834E-5</v>
      </c>
      <c r="AB293" s="10">
        <f t="shared" si="50"/>
        <v>1.4870824537042951E-4</v>
      </c>
      <c r="AC293" s="10">
        <f t="shared" si="51"/>
        <v>4.0029268053735657E-4</v>
      </c>
      <c r="AD293" s="10">
        <f t="shared" si="52"/>
        <v>1.4366807579877865E-3</v>
      </c>
      <c r="AE293" s="10">
        <f t="shared" si="53"/>
        <v>6.1984090840916592E-3</v>
      </c>
      <c r="AF293" s="10">
        <f t="shared" si="54"/>
        <v>1.233137082193686E-2</v>
      </c>
    </row>
    <row r="294" spans="1:32" x14ac:dyDescent="0.3">
      <c r="A294" t="s">
        <v>314</v>
      </c>
      <c r="B294" s="9">
        <v>0</v>
      </c>
      <c r="C294" s="9">
        <v>0</v>
      </c>
      <c r="D294" s="9">
        <v>0</v>
      </c>
      <c r="E294" s="9">
        <v>10</v>
      </c>
      <c r="F294" s="9">
        <v>148</v>
      </c>
      <c r="G294" s="9">
        <v>333</v>
      </c>
      <c r="H294" s="9">
        <v>530</v>
      </c>
      <c r="I294" s="9">
        <v>1268</v>
      </c>
      <c r="J294" s="9">
        <v>2498</v>
      </c>
      <c r="K294" s="9">
        <v>4787</v>
      </c>
      <c r="L294" s="74">
        <f t="shared" si="44"/>
        <v>2.4726943416623068E-4</v>
      </c>
      <c r="M294" s="9">
        <f>VLOOKUP([1]CensusPivot!A294,[1]CensusPivot!A293:J762,2,FALSE)</f>
        <v>3552549</v>
      </c>
      <c r="N294" s="9">
        <f>VLOOKUP([1]CensusPivot!B294,[1]CensusPivot!B293:K762,2,FALSE)</f>
        <v>2759587</v>
      </c>
      <c r="O294" s="9">
        <f>VLOOKUP([1]CensusPivot!C294,[1]CensusPivot!C293:L762,2,FALSE)</f>
        <v>2637721</v>
      </c>
      <c r="P294" s="9">
        <f>VLOOKUP([1]CensusPivot!D294,[1]CensusPivot!D293:M762,2,FALSE)</f>
        <v>2676819</v>
      </c>
      <c r="Q294" s="9">
        <f>VLOOKUP([1]CensusPivot!E294,[1]CensusPivot!E293:N762,2,FALSE)</f>
        <v>2856003</v>
      </c>
      <c r="R294" s="9">
        <f>VLOOKUP([1]CensusPivot!F294,[1]CensusPivot!F293:O762,2,FALSE)</f>
        <v>2264508</v>
      </c>
      <c r="S294" s="9">
        <v>1343996</v>
      </c>
      <c r="T294" s="9">
        <v>880996</v>
      </c>
      <c r="U294" s="9">
        <v>378952</v>
      </c>
      <c r="V294" s="9">
        <v>19359449</v>
      </c>
      <c r="W294" s="10">
        <f t="shared" si="45"/>
        <v>0</v>
      </c>
      <c r="X294" s="10">
        <f t="shared" si="46"/>
        <v>0</v>
      </c>
      <c r="Y294" s="10">
        <f t="shared" si="47"/>
        <v>0</v>
      </c>
      <c r="Z294" s="10">
        <f t="shared" si="48"/>
        <v>3.7357774283580622E-6</v>
      </c>
      <c r="AA294" s="10">
        <f t="shared" si="49"/>
        <v>5.1820673857835581E-5</v>
      </c>
      <c r="AB294" s="10">
        <f t="shared" si="50"/>
        <v>1.470518099295741E-4</v>
      </c>
      <c r="AC294" s="10">
        <f t="shared" si="51"/>
        <v>3.9434641174527303E-4</v>
      </c>
      <c r="AD294" s="10">
        <f t="shared" si="52"/>
        <v>1.4392800875372873E-3</v>
      </c>
      <c r="AE294" s="10">
        <f t="shared" si="53"/>
        <v>6.591863877219278E-3</v>
      </c>
      <c r="AF294" s="10">
        <f t="shared" si="54"/>
        <v>1.2632206717473454E-2</v>
      </c>
    </row>
    <row r="295" spans="1:32" x14ac:dyDescent="0.3">
      <c r="A295" t="s">
        <v>315</v>
      </c>
      <c r="B295" s="9">
        <v>0</v>
      </c>
      <c r="C295" s="9">
        <v>0</v>
      </c>
      <c r="D295" s="9">
        <v>0</v>
      </c>
      <c r="E295" s="9">
        <v>0</v>
      </c>
      <c r="F295" s="9">
        <v>116</v>
      </c>
      <c r="G295" s="9">
        <v>307</v>
      </c>
      <c r="H295" s="9">
        <v>509</v>
      </c>
      <c r="I295" s="9">
        <v>1152</v>
      </c>
      <c r="J295" s="9">
        <v>2208</v>
      </c>
      <c r="K295" s="9">
        <v>4292</v>
      </c>
      <c r="L295" s="74">
        <f t="shared" si="44"/>
        <v>2.2223507489793211E-4</v>
      </c>
      <c r="M295" s="9">
        <f>VLOOKUP([1]CensusPivot!A295,[1]CensusPivot!A294:J763,2,FALSE)</f>
        <v>3515617</v>
      </c>
      <c r="N295" s="9">
        <f>VLOOKUP([1]CensusPivot!B295,[1]CensusPivot!B294:K763,2,FALSE)</f>
        <v>2757528</v>
      </c>
      <c r="O295" s="9">
        <f>VLOOKUP([1]CensusPivot!C295,[1]CensusPivot!C294:L763,2,FALSE)</f>
        <v>2665409</v>
      </c>
      <c r="P295" s="9">
        <f>VLOOKUP([1]CensusPivot!D295,[1]CensusPivot!D294:M763,2,FALSE)</f>
        <v>2609426</v>
      </c>
      <c r="Q295" s="9">
        <f>VLOOKUP([1]CensusPivot!E295,[1]CensusPivot!E294:N763,2,FALSE)</f>
        <v>2838289</v>
      </c>
      <c r="R295" s="9">
        <f>VLOOKUP([1]CensusPivot!F295,[1]CensusPivot!F294:O763,2,FALSE)</f>
        <v>2294539</v>
      </c>
      <c r="S295" s="9">
        <v>1370035</v>
      </c>
      <c r="T295" s="9">
        <v>864136</v>
      </c>
      <c r="U295" s="9">
        <v>388287</v>
      </c>
      <c r="V295" s="9">
        <v>19312883</v>
      </c>
      <c r="W295" s="10">
        <f t="shared" si="45"/>
        <v>0</v>
      </c>
      <c r="X295" s="10">
        <f t="shared" si="46"/>
        <v>0</v>
      </c>
      <c r="Y295" s="10">
        <f t="shared" si="47"/>
        <v>0</v>
      </c>
      <c r="Z295" s="10">
        <f t="shared" si="48"/>
        <v>0</v>
      </c>
      <c r="AA295" s="10">
        <f t="shared" si="49"/>
        <v>4.0869692973478037E-5</v>
      </c>
      <c r="AB295" s="10">
        <f t="shared" si="50"/>
        <v>1.3379593896638932E-4</v>
      </c>
      <c r="AC295" s="10">
        <f t="shared" si="51"/>
        <v>3.7152335524274929E-4</v>
      </c>
      <c r="AD295" s="10">
        <f t="shared" si="52"/>
        <v>1.3331234898210466E-3</v>
      </c>
      <c r="AE295" s="10">
        <f t="shared" si="53"/>
        <v>5.6865153868143926E-3</v>
      </c>
      <c r="AF295" s="10">
        <f t="shared" si="54"/>
        <v>1.1053679366035948E-2</v>
      </c>
    </row>
    <row r="296" spans="1:32" x14ac:dyDescent="0.3">
      <c r="A296" t="s">
        <v>316</v>
      </c>
      <c r="B296" s="9">
        <v>0</v>
      </c>
      <c r="C296" s="9">
        <v>0</v>
      </c>
      <c r="D296" s="9">
        <v>0</v>
      </c>
      <c r="E296" s="9">
        <v>0</v>
      </c>
      <c r="F296" s="9">
        <v>135</v>
      </c>
      <c r="G296" s="9">
        <v>350</v>
      </c>
      <c r="H296" s="9">
        <v>636</v>
      </c>
      <c r="I296" s="9">
        <v>1216</v>
      </c>
      <c r="J296" s="9">
        <v>2430</v>
      </c>
      <c r="K296" s="9">
        <v>4767</v>
      </c>
      <c r="L296" s="74">
        <f t="shared" si="44"/>
        <v>2.445789990936673E-4</v>
      </c>
      <c r="M296" s="9">
        <f>VLOOKUP([1]CensusPivot!A296,[1]CensusPivot!A295:J764,2,FALSE)</f>
        <v>3525857</v>
      </c>
      <c r="N296" s="9">
        <f>VLOOKUP([1]CensusPivot!B296,[1]CensusPivot!B295:K764,2,FALSE)</f>
        <v>2755115</v>
      </c>
      <c r="O296" s="9">
        <f>VLOOKUP([1]CensusPivot!C296,[1]CensusPivot!C295:L764,2,FALSE)</f>
        <v>2717088</v>
      </c>
      <c r="P296" s="9">
        <f>VLOOKUP([1]CensusPivot!D296,[1]CensusPivot!D295:M764,2,FALSE)</f>
        <v>2574905</v>
      </c>
      <c r="Q296" s="9">
        <f>VLOOKUP([1]CensusPivot!E296,[1]CensusPivot!E295:N764,2,FALSE)</f>
        <v>2852773</v>
      </c>
      <c r="R296" s="9">
        <f>VLOOKUP([1]CensusPivot!F296,[1]CensusPivot!F295:O764,2,FALSE)</f>
        <v>2368690</v>
      </c>
      <c r="S296" s="9">
        <v>1428237</v>
      </c>
      <c r="T296" s="9">
        <v>870203</v>
      </c>
      <c r="U296" s="9">
        <v>401525</v>
      </c>
      <c r="V296" s="9">
        <v>19490635</v>
      </c>
      <c r="W296" s="10">
        <f t="shared" si="45"/>
        <v>0</v>
      </c>
      <c r="X296" s="10">
        <f t="shared" si="46"/>
        <v>0</v>
      </c>
      <c r="Y296" s="10">
        <f t="shared" si="47"/>
        <v>0</v>
      </c>
      <c r="Z296" s="10">
        <f t="shared" si="48"/>
        <v>0</v>
      </c>
      <c r="AA296" s="10">
        <f t="shared" si="49"/>
        <v>4.7322377209823563E-5</v>
      </c>
      <c r="AB296" s="10">
        <f t="shared" si="50"/>
        <v>1.4776099869548146E-4</v>
      </c>
      <c r="AC296" s="10">
        <f t="shared" si="51"/>
        <v>4.4530424572392395E-4</v>
      </c>
      <c r="AD296" s="10">
        <f t="shared" si="52"/>
        <v>1.3973750952363988E-3</v>
      </c>
      <c r="AE296" s="10">
        <f t="shared" si="53"/>
        <v>6.0519270282049682E-3</v>
      </c>
      <c r="AF296" s="10">
        <f t="shared" si="54"/>
        <v>1.1872237096071228E-2</v>
      </c>
    </row>
    <row r="297" spans="1:32" x14ac:dyDescent="0.3">
      <c r="A297" t="s">
        <v>317</v>
      </c>
      <c r="B297" s="9">
        <v>0</v>
      </c>
      <c r="C297" s="9">
        <v>0</v>
      </c>
      <c r="D297" s="9">
        <v>0</v>
      </c>
      <c r="E297" s="9">
        <v>22</v>
      </c>
      <c r="F297" s="9">
        <v>155</v>
      </c>
      <c r="G297" s="9">
        <v>394</v>
      </c>
      <c r="H297" s="9">
        <v>615</v>
      </c>
      <c r="I297" s="9">
        <v>1171</v>
      </c>
      <c r="J297" s="9">
        <v>2244</v>
      </c>
      <c r="K297" s="9">
        <v>4601</v>
      </c>
      <c r="L297" s="74">
        <f t="shared" si="44"/>
        <v>2.3421886151612551E-4</v>
      </c>
      <c r="M297" s="9">
        <f>VLOOKUP([1]CensusPivot!A297,[1]CensusPivot!A296:J765,2,FALSE)</f>
        <v>3524404</v>
      </c>
      <c r="N297" s="9">
        <f>VLOOKUP([1]CensusPivot!B297,[1]CensusPivot!B296:K765,2,FALSE)</f>
        <v>2750812</v>
      </c>
      <c r="O297" s="9">
        <f>VLOOKUP([1]CensusPivot!C297,[1]CensusPivot!C296:L765,2,FALSE)</f>
        <v>2766620</v>
      </c>
      <c r="P297" s="9">
        <f>VLOOKUP([1]CensusPivot!D297,[1]CensusPivot!D296:M765,2,FALSE)</f>
        <v>2559999</v>
      </c>
      <c r="Q297" s="9">
        <f>VLOOKUP([1]CensusPivot!E297,[1]CensusPivot!E296:N765,2,FALSE)</f>
        <v>2847691</v>
      </c>
      <c r="R297" s="9">
        <f>VLOOKUP([1]CensusPivot!F297,[1]CensusPivot!F296:O765,2,FALSE)</f>
        <v>2422883</v>
      </c>
      <c r="S297" s="9">
        <v>1485205</v>
      </c>
      <c r="T297" s="9">
        <v>865510</v>
      </c>
      <c r="U297" s="9">
        <v>413034</v>
      </c>
      <c r="V297" s="9">
        <v>19644020</v>
      </c>
      <c r="W297" s="10">
        <f t="shared" si="45"/>
        <v>0</v>
      </c>
      <c r="X297" s="10">
        <f t="shared" si="46"/>
        <v>0</v>
      </c>
      <c r="Y297" s="10">
        <f t="shared" si="47"/>
        <v>0</v>
      </c>
      <c r="Z297" s="10">
        <f t="shared" si="48"/>
        <v>8.5937533569349054E-6</v>
      </c>
      <c r="AA297" s="10">
        <f t="shared" si="49"/>
        <v>5.4430062812292482E-5</v>
      </c>
      <c r="AB297" s="10">
        <f t="shared" si="50"/>
        <v>1.6261618906071817E-4</v>
      </c>
      <c r="AC297" s="10">
        <f t="shared" si="51"/>
        <v>4.1408425099565379E-4</v>
      </c>
      <c r="AD297" s="10">
        <f t="shared" si="52"/>
        <v>1.3529595267530127E-3</v>
      </c>
      <c r="AE297" s="10">
        <f t="shared" si="53"/>
        <v>5.4329667775534218E-3</v>
      </c>
      <c r="AF297" s="10">
        <f t="shared" si="54"/>
        <v>1.1139518780536227E-2</v>
      </c>
    </row>
    <row r="298" spans="1:32" x14ac:dyDescent="0.3">
      <c r="A298" t="s">
        <v>318</v>
      </c>
      <c r="B298" s="9">
        <v>0</v>
      </c>
      <c r="C298" s="9">
        <v>0</v>
      </c>
      <c r="D298" s="9">
        <v>0</v>
      </c>
      <c r="E298" s="9">
        <v>0</v>
      </c>
      <c r="F298" s="9">
        <v>126</v>
      </c>
      <c r="G298" s="9">
        <v>329</v>
      </c>
      <c r="H298" s="9">
        <v>620</v>
      </c>
      <c r="I298" s="9">
        <v>1214</v>
      </c>
      <c r="J298" s="9">
        <v>2464</v>
      </c>
      <c r="K298" s="9">
        <v>4753</v>
      </c>
      <c r="L298" s="74">
        <f t="shared" si="44"/>
        <v>2.4248551272778549E-4</v>
      </c>
      <c r="M298" s="9">
        <f>VLOOKUP([1]CensusPivot!A298,[1]CensusPivot!A297:J766,2,FALSE)</f>
        <v>3496421</v>
      </c>
      <c r="N298" s="9">
        <f>VLOOKUP([1]CensusPivot!B298,[1]CensusPivot!B297:K766,2,FALSE)</f>
        <v>2720069</v>
      </c>
      <c r="O298" s="9">
        <f>VLOOKUP([1]CensusPivot!C298,[1]CensusPivot!C297:L766,2,FALSE)</f>
        <v>2796627</v>
      </c>
      <c r="P298" s="9">
        <f>VLOOKUP([1]CensusPivot!D298,[1]CensusPivot!D297:M766,2,FALSE)</f>
        <v>2525879</v>
      </c>
      <c r="Q298" s="9">
        <f>VLOOKUP([1]CensusPivot!E298,[1]CensusPivot!E297:N766,2,FALSE)</f>
        <v>2808283</v>
      </c>
      <c r="R298" s="9">
        <f>VLOOKUP([1]CensusPivot!F298,[1]CensusPivot!F297:O766,2,FALSE)</f>
        <v>2452637</v>
      </c>
      <c r="S298" s="9">
        <v>1530209</v>
      </c>
      <c r="T298" s="9">
        <v>856838</v>
      </c>
      <c r="U298" s="9">
        <v>415314</v>
      </c>
      <c r="V298" s="9">
        <v>19601171</v>
      </c>
      <c r="W298" s="10">
        <f t="shared" si="45"/>
        <v>0</v>
      </c>
      <c r="X298" s="10">
        <f t="shared" si="46"/>
        <v>0</v>
      </c>
      <c r="Y298" s="10">
        <f t="shared" si="47"/>
        <v>0</v>
      </c>
      <c r="Z298" s="10">
        <f t="shared" si="48"/>
        <v>0</v>
      </c>
      <c r="AA298" s="10">
        <f t="shared" si="49"/>
        <v>4.4867272992073807E-5</v>
      </c>
      <c r="AB298" s="10">
        <f t="shared" si="50"/>
        <v>1.3414133440863853E-4</v>
      </c>
      <c r="AC298" s="10">
        <f t="shared" si="51"/>
        <v>4.0517341095236008E-4</v>
      </c>
      <c r="AD298" s="10">
        <f t="shared" si="52"/>
        <v>1.41683725511707E-3</v>
      </c>
      <c r="AE298" s="10">
        <f t="shared" si="53"/>
        <v>5.9328604381263337E-3</v>
      </c>
      <c r="AF298" s="10">
        <f t="shared" si="54"/>
        <v>1.1444352947408467E-2</v>
      </c>
    </row>
    <row r="299" spans="1:32" x14ac:dyDescent="0.3">
      <c r="A299" t="s">
        <v>319</v>
      </c>
      <c r="B299" s="9">
        <v>0</v>
      </c>
      <c r="C299" s="9">
        <v>0</v>
      </c>
      <c r="D299" s="9">
        <v>0</v>
      </c>
      <c r="E299" s="9">
        <v>13</v>
      </c>
      <c r="F299" s="9">
        <v>80</v>
      </c>
      <c r="G299" s="9">
        <v>376</v>
      </c>
      <c r="H299" s="9">
        <v>695</v>
      </c>
      <c r="I299" s="9">
        <v>1127</v>
      </c>
      <c r="J299" s="9">
        <v>2081</v>
      </c>
      <c r="K299" s="9">
        <v>4372</v>
      </c>
      <c r="L299" s="74">
        <f t="shared" si="44"/>
        <v>2.2101632730313976E-4</v>
      </c>
      <c r="M299" s="9">
        <f>VLOOKUP([1]CensusPivot!A299,[1]CensusPivot!A298:J767,2,FALSE)</f>
        <v>3507092</v>
      </c>
      <c r="N299" s="9">
        <f>VLOOKUP([1]CensusPivot!B299,[1]CensusPivot!B298:K767,2,FALSE)</f>
        <v>2708689</v>
      </c>
      <c r="O299" s="9">
        <f>VLOOKUP([1]CensusPivot!C299,[1]CensusPivot!C298:L767,2,FALSE)</f>
        <v>2842286</v>
      </c>
      <c r="P299" s="9">
        <f>VLOOKUP([1]CensusPivot!D299,[1]CensusPivot!D298:M767,2,FALSE)</f>
        <v>2514911</v>
      </c>
      <c r="Q299" s="9">
        <f>VLOOKUP([1]CensusPivot!E299,[1]CensusPivot!E298:N767,2,FALSE)</f>
        <v>2790794</v>
      </c>
      <c r="R299" s="9">
        <f>VLOOKUP([1]CensusPivot!F299,[1]CensusPivot!F298:O767,2,FALSE)</f>
        <v>2509294</v>
      </c>
      <c r="S299" s="9">
        <v>1607111</v>
      </c>
      <c r="T299" s="9">
        <v>873030</v>
      </c>
      <c r="U299" s="9">
        <v>427627</v>
      </c>
      <c r="V299" s="9">
        <v>19781344</v>
      </c>
      <c r="W299" s="10">
        <f t="shared" si="45"/>
        <v>0</v>
      </c>
      <c r="X299" s="10">
        <f t="shared" si="46"/>
        <v>0</v>
      </c>
      <c r="Y299" s="10">
        <f t="shared" si="47"/>
        <v>0</v>
      </c>
      <c r="Z299" s="10">
        <f t="shared" si="48"/>
        <v>5.1691690083664991E-6</v>
      </c>
      <c r="AA299" s="10">
        <f t="shared" si="49"/>
        <v>2.8665677223041186E-5</v>
      </c>
      <c r="AB299" s="10">
        <f t="shared" si="50"/>
        <v>1.4984294387186196E-4</v>
      </c>
      <c r="AC299" s="10">
        <f t="shared" si="51"/>
        <v>4.3245301662424063E-4</v>
      </c>
      <c r="AD299" s="10">
        <f t="shared" si="52"/>
        <v>1.2909063835148849E-3</v>
      </c>
      <c r="AE299" s="10">
        <f t="shared" si="53"/>
        <v>4.8663905693513273E-3</v>
      </c>
      <c r="AF299" s="10">
        <f t="shared" si="54"/>
        <v>1.0223863320136474E-2</v>
      </c>
    </row>
    <row r="300" spans="1:32" x14ac:dyDescent="0.3">
      <c r="A300" t="s">
        <v>320</v>
      </c>
      <c r="B300" s="9">
        <v>0</v>
      </c>
      <c r="C300" s="9">
        <v>0</v>
      </c>
      <c r="D300" s="9">
        <v>0</v>
      </c>
      <c r="E300" s="9">
        <v>0</v>
      </c>
      <c r="F300" s="9">
        <v>104</v>
      </c>
      <c r="G300" s="9">
        <v>333</v>
      </c>
      <c r="H300" s="9">
        <v>655</v>
      </c>
      <c r="I300" s="9">
        <v>1134</v>
      </c>
      <c r="J300" s="9">
        <v>2166</v>
      </c>
      <c r="K300" s="9">
        <v>4392</v>
      </c>
      <c r="L300" s="74">
        <f t="shared" si="44"/>
        <v>2.2070572464518616E-4</v>
      </c>
      <c r="M300" s="9">
        <f>VLOOKUP([1]CensusPivot!A300,[1]CensusPivot!A299:J768,2,FALSE)</f>
        <v>3504381</v>
      </c>
      <c r="N300" s="9">
        <f>VLOOKUP([1]CensusPivot!B300,[1]CensusPivot!B299:K768,2,FALSE)</f>
        <v>2683001</v>
      </c>
      <c r="O300" s="9">
        <f>VLOOKUP([1]CensusPivot!C300,[1]CensusPivot!C299:L768,2,FALSE)</f>
        <v>2901294</v>
      </c>
      <c r="P300" s="9">
        <f>VLOOKUP([1]CensusPivot!D300,[1]CensusPivot!D299:M768,2,FALSE)</f>
        <v>2500734</v>
      </c>
      <c r="Q300" s="9">
        <f>VLOOKUP([1]CensusPivot!E300,[1]CensusPivot!E299:N768,2,FALSE)</f>
        <v>2754470</v>
      </c>
      <c r="R300" s="9">
        <f>VLOOKUP([1]CensusPivot!F300,[1]CensusPivot!F299:O768,2,FALSE)</f>
        <v>2544427</v>
      </c>
      <c r="S300" s="9">
        <v>1677241</v>
      </c>
      <c r="T300" s="9">
        <v>896084</v>
      </c>
      <c r="U300" s="9">
        <v>438169</v>
      </c>
      <c r="V300" s="9">
        <v>19899801</v>
      </c>
      <c r="W300" s="10">
        <f t="shared" si="45"/>
        <v>0</v>
      </c>
      <c r="X300" s="10">
        <f t="shared" si="46"/>
        <v>0</v>
      </c>
      <c r="Y300" s="10">
        <f t="shared" si="47"/>
        <v>0</v>
      </c>
      <c r="Z300" s="10">
        <f t="shared" si="48"/>
        <v>0</v>
      </c>
      <c r="AA300" s="10">
        <f t="shared" si="49"/>
        <v>3.7756809840005517E-5</v>
      </c>
      <c r="AB300" s="10">
        <f t="shared" si="50"/>
        <v>1.3087425970562331E-4</v>
      </c>
      <c r="AC300" s="10">
        <f t="shared" si="51"/>
        <v>3.9052229226449865E-4</v>
      </c>
      <c r="AD300" s="10">
        <f t="shared" si="52"/>
        <v>1.2655063587788645E-3</v>
      </c>
      <c r="AE300" s="10">
        <f t="shared" si="53"/>
        <v>4.9432981338250765E-3</v>
      </c>
      <c r="AF300" s="10">
        <f t="shared" si="54"/>
        <v>1.0023529733961097E-2</v>
      </c>
    </row>
    <row r="301" spans="1:32" x14ac:dyDescent="0.3">
      <c r="A301" t="s">
        <v>321</v>
      </c>
      <c r="B301" s="9">
        <v>0</v>
      </c>
      <c r="C301" s="9">
        <v>0</v>
      </c>
      <c r="D301" s="9">
        <v>0</v>
      </c>
      <c r="E301" s="9">
        <v>0</v>
      </c>
      <c r="F301" s="9">
        <v>52</v>
      </c>
      <c r="G301" s="9">
        <v>83</v>
      </c>
      <c r="H301" s="9">
        <v>260</v>
      </c>
      <c r="I301" s="9">
        <v>475</v>
      </c>
      <c r="J301" s="9">
        <v>697</v>
      </c>
      <c r="K301" s="9">
        <v>1567</v>
      </c>
      <c r="L301" s="74">
        <f t="shared" si="44"/>
        <v>1.7442410547816359E-4</v>
      </c>
      <c r="M301" s="9">
        <f>VLOOKUP([1]CensusPivot!A301,[1]CensusPivot!A300:J769,2,FALSE)</f>
        <v>1824814</v>
      </c>
      <c r="N301" s="9">
        <f>VLOOKUP([1]CensusPivot!B301,[1]CensusPivot!B300:K769,2,FALSE)</f>
        <v>1260246</v>
      </c>
      <c r="O301" s="9">
        <f>VLOOKUP([1]CensusPivot!C301,[1]CensusPivot!C300:L769,2,FALSE)</f>
        <v>1200880</v>
      </c>
      <c r="P301" s="9">
        <f>VLOOKUP([1]CensusPivot!D301,[1]CensusPivot!D300:M769,2,FALSE)</f>
        <v>1313500</v>
      </c>
      <c r="Q301" s="9">
        <f>VLOOKUP([1]CensusPivot!E301,[1]CensusPivot!E300:N769,2,FALSE)</f>
        <v>1276092</v>
      </c>
      <c r="R301" s="9">
        <f>VLOOKUP([1]CensusPivot!F301,[1]CensusPivot!F300:O769,2,FALSE)</f>
        <v>997942</v>
      </c>
      <c r="S301" s="9">
        <v>601076</v>
      </c>
      <c r="T301" s="9">
        <v>378798</v>
      </c>
      <c r="U301" s="9">
        <v>132131</v>
      </c>
      <c r="V301" s="9">
        <v>8983850</v>
      </c>
      <c r="W301" s="10">
        <f t="shared" si="45"/>
        <v>0</v>
      </c>
      <c r="X301" s="10">
        <f t="shared" si="46"/>
        <v>0</v>
      </c>
      <c r="Y301" s="10">
        <f t="shared" si="47"/>
        <v>0</v>
      </c>
      <c r="Z301" s="10">
        <f t="shared" si="48"/>
        <v>0</v>
      </c>
      <c r="AA301" s="10">
        <f t="shared" si="49"/>
        <v>4.074941305172354E-5</v>
      </c>
      <c r="AB301" s="10">
        <f t="shared" si="50"/>
        <v>8.3171166260163413E-5</v>
      </c>
      <c r="AC301" s="10">
        <f t="shared" si="51"/>
        <v>4.325576133467315E-4</v>
      </c>
      <c r="AD301" s="10">
        <f t="shared" si="52"/>
        <v>1.2539664940152799E-3</v>
      </c>
      <c r="AE301" s="10">
        <f t="shared" si="53"/>
        <v>5.2750679250138117E-3</v>
      </c>
      <c r="AF301" s="10">
        <f t="shared" si="54"/>
        <v>1.1859442522950708E-2</v>
      </c>
    </row>
    <row r="302" spans="1:32" x14ac:dyDescent="0.3">
      <c r="A302" t="s">
        <v>322</v>
      </c>
      <c r="B302" s="9">
        <v>0</v>
      </c>
      <c r="C302" s="9">
        <v>0</v>
      </c>
      <c r="D302" s="9">
        <v>0</v>
      </c>
      <c r="E302" s="9">
        <v>0</v>
      </c>
      <c r="F302" s="9">
        <v>21</v>
      </c>
      <c r="G302" s="9">
        <v>115</v>
      </c>
      <c r="H302" s="9">
        <v>213</v>
      </c>
      <c r="I302" s="9">
        <v>440</v>
      </c>
      <c r="J302" s="9">
        <v>783</v>
      </c>
      <c r="K302" s="9">
        <v>1572</v>
      </c>
      <c r="L302" s="74">
        <f t="shared" si="44"/>
        <v>1.6981945340173644E-4</v>
      </c>
      <c r="M302" s="9">
        <f>VLOOKUP([1]CensusPivot!A302,[1]CensusPivot!A301:J770,2,FALSE)</f>
        <v>1855672</v>
      </c>
      <c r="N302" s="9">
        <f>VLOOKUP([1]CensusPivot!B302,[1]CensusPivot!B301:K770,2,FALSE)</f>
        <v>1290165</v>
      </c>
      <c r="O302" s="9">
        <f>VLOOKUP([1]CensusPivot!C302,[1]CensusPivot!C301:L770,2,FALSE)</f>
        <v>1218517</v>
      </c>
      <c r="P302" s="9">
        <f>VLOOKUP([1]CensusPivot!D302,[1]CensusPivot!D301:M770,2,FALSE)</f>
        <v>1336443</v>
      </c>
      <c r="Q302" s="9">
        <f>VLOOKUP([1]CensusPivot!E302,[1]CensusPivot!E301:N770,2,FALSE)</f>
        <v>1327563</v>
      </c>
      <c r="R302" s="9">
        <f>VLOOKUP([1]CensusPivot!F302,[1]CensusPivot!F301:O770,2,FALSE)</f>
        <v>1066108</v>
      </c>
      <c r="S302" s="9">
        <v>649581</v>
      </c>
      <c r="T302" s="9">
        <v>381372</v>
      </c>
      <c r="U302" s="9">
        <v>134984</v>
      </c>
      <c r="V302" s="9">
        <v>9256890</v>
      </c>
      <c r="W302" s="10">
        <f t="shared" si="45"/>
        <v>0</v>
      </c>
      <c r="X302" s="10">
        <f t="shared" si="46"/>
        <v>0</v>
      </c>
      <c r="Y302" s="10">
        <f t="shared" si="47"/>
        <v>0</v>
      </c>
      <c r="Z302" s="10">
        <f t="shared" si="48"/>
        <v>0</v>
      </c>
      <c r="AA302" s="10">
        <f t="shared" si="49"/>
        <v>1.5818458333050861E-5</v>
      </c>
      <c r="AB302" s="10">
        <f t="shared" si="50"/>
        <v>1.0786899638685762E-4</v>
      </c>
      <c r="AC302" s="10">
        <f t="shared" si="51"/>
        <v>3.2790367944875236E-4</v>
      </c>
      <c r="AD302" s="10">
        <f t="shared" si="52"/>
        <v>1.1537291673221946E-3</v>
      </c>
      <c r="AE302" s="10">
        <f t="shared" si="53"/>
        <v>5.8006874888875716E-3</v>
      </c>
      <c r="AF302" s="10">
        <f t="shared" si="54"/>
        <v>1.164582469033367E-2</v>
      </c>
    </row>
    <row r="303" spans="1:32" x14ac:dyDescent="0.3">
      <c r="A303" t="s">
        <v>323</v>
      </c>
      <c r="B303" s="9">
        <v>0</v>
      </c>
      <c r="C303" s="9">
        <v>0</v>
      </c>
      <c r="D303" s="9">
        <v>0</v>
      </c>
      <c r="E303" s="9">
        <v>0</v>
      </c>
      <c r="F303" s="9">
        <v>10</v>
      </c>
      <c r="G303" s="9">
        <v>78</v>
      </c>
      <c r="H303" s="9">
        <v>223</v>
      </c>
      <c r="I303" s="9">
        <v>412</v>
      </c>
      <c r="J303" s="9">
        <v>709</v>
      </c>
      <c r="K303" s="9">
        <v>1432</v>
      </c>
      <c r="L303" s="74">
        <f t="shared" si="44"/>
        <v>1.5353695206634255E-4</v>
      </c>
      <c r="M303" s="9">
        <f>VLOOKUP([1]CensusPivot!A303,[1]CensusPivot!A302:J771,2,FALSE)</f>
        <v>1864678</v>
      </c>
      <c r="N303" s="9">
        <f>VLOOKUP([1]CensusPivot!B303,[1]CensusPivot!B302:K771,2,FALSE)</f>
        <v>1299088</v>
      </c>
      <c r="O303" s="9">
        <f>VLOOKUP([1]CensusPivot!C303,[1]CensusPivot!C302:L771,2,FALSE)</f>
        <v>1222388</v>
      </c>
      <c r="P303" s="9">
        <f>VLOOKUP([1]CensusPivot!D303,[1]CensusPivot!D302:M771,2,FALSE)</f>
        <v>1323309</v>
      </c>
      <c r="Q303" s="9">
        <f>VLOOKUP([1]CensusPivot!E303,[1]CensusPivot!E302:N771,2,FALSE)</f>
        <v>1334056</v>
      </c>
      <c r="R303" s="9">
        <f>VLOOKUP([1]CensusPivot!F303,[1]CensusPivot!F302:O771,2,FALSE)</f>
        <v>1094146</v>
      </c>
      <c r="S303" s="9">
        <v>664471</v>
      </c>
      <c r="T303" s="9">
        <v>383293</v>
      </c>
      <c r="U303" s="9">
        <v>138312</v>
      </c>
      <c r="V303" s="9">
        <v>9326745</v>
      </c>
      <c r="W303" s="10">
        <f t="shared" si="45"/>
        <v>0</v>
      </c>
      <c r="X303" s="10">
        <f t="shared" si="46"/>
        <v>0</v>
      </c>
      <c r="Y303" s="10">
        <f t="shared" si="47"/>
        <v>0</v>
      </c>
      <c r="Z303" s="10">
        <f t="shared" si="48"/>
        <v>0</v>
      </c>
      <c r="AA303" s="10">
        <f t="shared" si="49"/>
        <v>7.4959372020364958E-6</v>
      </c>
      <c r="AB303" s="10">
        <f t="shared" si="50"/>
        <v>7.1288475212631587E-5</v>
      </c>
      <c r="AC303" s="10">
        <f t="shared" si="51"/>
        <v>3.356053161086037E-4</v>
      </c>
      <c r="AD303" s="10">
        <f t="shared" si="52"/>
        <v>1.0748957064178057E-3</v>
      </c>
      <c r="AE303" s="10">
        <f t="shared" si="53"/>
        <v>5.126091734628955E-3</v>
      </c>
      <c r="AF303" s="10">
        <f t="shared" si="54"/>
        <v>1.0353403898432529E-2</v>
      </c>
    </row>
    <row r="304" spans="1:32" x14ac:dyDescent="0.3">
      <c r="A304" t="s">
        <v>324</v>
      </c>
      <c r="B304" s="9">
        <v>0</v>
      </c>
      <c r="C304" s="9">
        <v>0</v>
      </c>
      <c r="D304" s="9">
        <v>0</v>
      </c>
      <c r="E304" s="9">
        <v>0</v>
      </c>
      <c r="F304" s="9">
        <v>16</v>
      </c>
      <c r="G304" s="9">
        <v>174</v>
      </c>
      <c r="H304" s="9">
        <v>293</v>
      </c>
      <c r="I304" s="9">
        <v>510</v>
      </c>
      <c r="J304" s="9">
        <v>794</v>
      </c>
      <c r="K304" s="9">
        <v>1787</v>
      </c>
      <c r="L304" s="74">
        <f t="shared" si="44"/>
        <v>1.8863202304625199E-4</v>
      </c>
      <c r="M304" s="9">
        <f>VLOOKUP([1]CensusPivot!A304,[1]CensusPivot!A303:J772,2,FALSE)</f>
        <v>1882986</v>
      </c>
      <c r="N304" s="9">
        <f>VLOOKUP([1]CensusPivot!B304,[1]CensusPivot!B303:K772,2,FALSE)</f>
        <v>1320693</v>
      </c>
      <c r="O304" s="9">
        <f>VLOOKUP([1]CensusPivot!C304,[1]CensusPivot!C303:L772,2,FALSE)</f>
        <v>1241329</v>
      </c>
      <c r="P304" s="9">
        <f>VLOOKUP([1]CensusPivot!D304,[1]CensusPivot!D303:M772,2,FALSE)</f>
        <v>1321063</v>
      </c>
      <c r="Q304" s="9">
        <f>VLOOKUP([1]CensusPivot!E304,[1]CensusPivot!E303:N772,2,FALSE)</f>
        <v>1348090</v>
      </c>
      <c r="R304" s="9">
        <f>VLOOKUP([1]CensusPivot!F304,[1]CensusPivot!F303:O772,2,FALSE)</f>
        <v>1128939</v>
      </c>
      <c r="S304" s="9">
        <v>697288</v>
      </c>
      <c r="T304" s="9">
        <v>388988</v>
      </c>
      <c r="U304" s="9">
        <v>142799</v>
      </c>
      <c r="V304" s="9">
        <v>9473471</v>
      </c>
      <c r="W304" s="10">
        <f t="shared" si="45"/>
        <v>0</v>
      </c>
      <c r="X304" s="10">
        <f t="shared" si="46"/>
        <v>0</v>
      </c>
      <c r="Y304" s="10">
        <f t="shared" si="47"/>
        <v>0</v>
      </c>
      <c r="Z304" s="10">
        <f t="shared" si="48"/>
        <v>0</v>
      </c>
      <c r="AA304" s="10">
        <f t="shared" si="49"/>
        <v>1.1868643784910503E-5</v>
      </c>
      <c r="AB304" s="10">
        <f t="shared" si="50"/>
        <v>1.5412701660585737E-4</v>
      </c>
      <c r="AC304" s="10">
        <f t="shared" si="51"/>
        <v>4.2019940110829383E-4</v>
      </c>
      <c r="AD304" s="10">
        <f t="shared" si="52"/>
        <v>1.3110944296482153E-3</v>
      </c>
      <c r="AE304" s="10">
        <f t="shared" si="53"/>
        <v>5.5602630270520101E-3</v>
      </c>
      <c r="AF304" s="10">
        <f t="shared" si="54"/>
        <v>1.251409323594703E-2</v>
      </c>
    </row>
    <row r="305" spans="1:32" x14ac:dyDescent="0.3">
      <c r="A305" t="s">
        <v>325</v>
      </c>
      <c r="B305" s="9">
        <v>0</v>
      </c>
      <c r="C305" s="9">
        <v>0</v>
      </c>
      <c r="D305" s="9">
        <v>0</v>
      </c>
      <c r="E305" s="9">
        <v>0</v>
      </c>
      <c r="F305" s="9">
        <v>51</v>
      </c>
      <c r="G305" s="9">
        <v>156</v>
      </c>
      <c r="H305" s="9">
        <v>288</v>
      </c>
      <c r="I305" s="9">
        <v>501</v>
      </c>
      <c r="J305" s="9">
        <v>797</v>
      </c>
      <c r="K305" s="9">
        <v>1793</v>
      </c>
      <c r="L305" s="74">
        <f t="shared" si="44"/>
        <v>1.8162155942114485E-4</v>
      </c>
      <c r="M305" s="9">
        <f>VLOOKUP([1]CensusPivot!A305,[1]CensusPivot!A304:J773,2,FALSE)</f>
        <v>1953970</v>
      </c>
      <c r="N305" s="9">
        <f>VLOOKUP([1]CensusPivot!B305,[1]CensusPivot!B304:K773,2,FALSE)</f>
        <v>1370777</v>
      </c>
      <c r="O305" s="9">
        <f>VLOOKUP([1]CensusPivot!C305,[1]CensusPivot!C304:L773,2,FALSE)</f>
        <v>1282068</v>
      </c>
      <c r="P305" s="9">
        <f>VLOOKUP([1]CensusPivot!D305,[1]CensusPivot!D304:M773,2,FALSE)</f>
        <v>1350790</v>
      </c>
      <c r="Q305" s="9">
        <f>VLOOKUP([1]CensusPivot!E305,[1]CensusPivot!E304:N773,2,FALSE)</f>
        <v>1398545</v>
      </c>
      <c r="R305" s="9">
        <f>VLOOKUP([1]CensusPivot!F305,[1]CensusPivot!F304:O773,2,FALSE)</f>
        <v>1196788</v>
      </c>
      <c r="S305" s="9">
        <v>758099</v>
      </c>
      <c r="T305" s="9">
        <v>408644</v>
      </c>
      <c r="U305" s="9">
        <v>154484</v>
      </c>
      <c r="V305" s="9">
        <v>9872176</v>
      </c>
      <c r="W305" s="10">
        <f t="shared" si="45"/>
        <v>0</v>
      </c>
      <c r="X305" s="10">
        <f t="shared" si="46"/>
        <v>0</v>
      </c>
      <c r="Y305" s="10">
        <f t="shared" si="47"/>
        <v>0</v>
      </c>
      <c r="Z305" s="10">
        <f t="shared" si="48"/>
        <v>0</v>
      </c>
      <c r="AA305" s="10">
        <f t="shared" si="49"/>
        <v>3.6466470510423333E-5</v>
      </c>
      <c r="AB305" s="10">
        <f t="shared" si="50"/>
        <v>1.30348900557158E-4</v>
      </c>
      <c r="AC305" s="10">
        <f t="shared" si="51"/>
        <v>3.7989761231712482E-4</v>
      </c>
      <c r="AD305" s="10">
        <f t="shared" si="52"/>
        <v>1.2260060101212792E-3</v>
      </c>
      <c r="AE305" s="10">
        <f t="shared" si="53"/>
        <v>5.1591103285777169E-3</v>
      </c>
      <c r="AF305" s="10">
        <f t="shared" si="54"/>
        <v>1.1606379948732554E-2</v>
      </c>
    </row>
    <row r="306" spans="1:32" x14ac:dyDescent="0.3">
      <c r="A306" t="s">
        <v>326</v>
      </c>
      <c r="B306" s="9">
        <v>0</v>
      </c>
      <c r="C306" s="9">
        <v>0</v>
      </c>
      <c r="D306" s="9">
        <v>0</v>
      </c>
      <c r="E306" s="9">
        <v>11</v>
      </c>
      <c r="F306" s="9">
        <v>55</v>
      </c>
      <c r="G306" s="9">
        <v>150</v>
      </c>
      <c r="H306" s="9">
        <v>304</v>
      </c>
      <c r="I306" s="9">
        <v>479</v>
      </c>
      <c r="J306" s="9">
        <v>745</v>
      </c>
      <c r="K306" s="9">
        <v>1744</v>
      </c>
      <c r="L306" s="74">
        <f t="shared" si="44"/>
        <v>1.7206575595471828E-4</v>
      </c>
      <c r="M306" s="9">
        <f>VLOOKUP([1]CensusPivot!A306,[1]CensusPivot!A305:J774,2,FALSE)</f>
        <v>1980265</v>
      </c>
      <c r="N306" s="9">
        <f>VLOOKUP([1]CensusPivot!B306,[1]CensusPivot!B305:K774,2,FALSE)</f>
        <v>1413456</v>
      </c>
      <c r="O306" s="9">
        <f>VLOOKUP([1]CensusPivot!C306,[1]CensusPivot!C305:L774,2,FALSE)</f>
        <v>1313196</v>
      </c>
      <c r="P306" s="9">
        <f>VLOOKUP([1]CensusPivot!D306,[1]CensusPivot!D305:M774,2,FALSE)</f>
        <v>1358076</v>
      </c>
      <c r="Q306" s="9">
        <f>VLOOKUP([1]CensusPivot!E306,[1]CensusPivot!E305:N774,2,FALSE)</f>
        <v>1418901</v>
      </c>
      <c r="R306" s="9">
        <f>VLOOKUP([1]CensusPivot!F306,[1]CensusPivot!F305:O774,2,FALSE)</f>
        <v>1248551</v>
      </c>
      <c r="S306" s="9">
        <v>813229</v>
      </c>
      <c r="T306" s="9">
        <v>426384</v>
      </c>
      <c r="U306" s="9">
        <v>166054</v>
      </c>
      <c r="V306" s="9">
        <v>10135660</v>
      </c>
      <c r="W306" s="10">
        <f t="shared" si="45"/>
        <v>0</v>
      </c>
      <c r="X306" s="10">
        <f t="shared" si="46"/>
        <v>0</v>
      </c>
      <c r="Y306" s="10">
        <f t="shared" si="47"/>
        <v>0</v>
      </c>
      <c r="Z306" s="10">
        <f t="shared" si="48"/>
        <v>8.0996939788347625E-6</v>
      </c>
      <c r="AA306" s="10">
        <f t="shared" si="49"/>
        <v>3.8762394275569617E-5</v>
      </c>
      <c r="AB306" s="10">
        <f t="shared" si="50"/>
        <v>1.2013926543649399E-4</v>
      </c>
      <c r="AC306" s="10">
        <f t="shared" si="51"/>
        <v>3.7381844474311662E-4</v>
      </c>
      <c r="AD306" s="10">
        <f t="shared" si="52"/>
        <v>1.123400502833127E-3</v>
      </c>
      <c r="AE306" s="10">
        <f t="shared" si="53"/>
        <v>4.4864923458633943E-3</v>
      </c>
      <c r="AF306" s="10">
        <f t="shared" si="54"/>
        <v>1.050260758548424E-2</v>
      </c>
    </row>
    <row r="307" spans="1:32" x14ac:dyDescent="0.3">
      <c r="A307" t="s">
        <v>327</v>
      </c>
      <c r="B307" s="9">
        <v>0</v>
      </c>
      <c r="C307" s="9">
        <v>0</v>
      </c>
      <c r="D307" s="9">
        <v>0</v>
      </c>
      <c r="E307" s="9">
        <v>0</v>
      </c>
      <c r="F307" s="9">
        <v>32</v>
      </c>
      <c r="G307" s="9">
        <v>176</v>
      </c>
      <c r="H307" s="9">
        <v>365</v>
      </c>
      <c r="I307" s="9">
        <v>510</v>
      </c>
      <c r="J307" s="9">
        <v>903</v>
      </c>
      <c r="K307" s="9">
        <v>1986</v>
      </c>
      <c r="L307" s="74">
        <f t="shared" si="44"/>
        <v>2.0687411647512754E-4</v>
      </c>
      <c r="M307" s="9">
        <f>VLOOKUP([1]CensusPivot!A307,[1]CensusPivot!A306:J775,2,FALSE)</f>
        <v>1869643</v>
      </c>
      <c r="N307" s="9">
        <f>VLOOKUP([1]CensusPivot!B307,[1]CensusPivot!B306:K775,2,FALSE)</f>
        <v>1332001</v>
      </c>
      <c r="O307" s="9">
        <f>VLOOKUP([1]CensusPivot!C307,[1]CensusPivot!C306:L775,2,FALSE)</f>
        <v>1245968</v>
      </c>
      <c r="P307" s="9">
        <f>VLOOKUP([1]CensusPivot!D307,[1]CensusPivot!D306:M775,2,FALSE)</f>
        <v>1279965</v>
      </c>
      <c r="Q307" s="9">
        <f>VLOOKUP([1]CensusPivot!E307,[1]CensusPivot!E306:N775,2,FALSE)</f>
        <v>1335010</v>
      </c>
      <c r="R307" s="9">
        <f>VLOOKUP([1]CensusPivot!F307,[1]CensusPivot!F306:O775,2,FALSE)</f>
        <v>1187530</v>
      </c>
      <c r="S307" s="9">
        <v>792293</v>
      </c>
      <c r="T307" s="9">
        <v>404126</v>
      </c>
      <c r="U307" s="9">
        <v>153871</v>
      </c>
      <c r="V307" s="9">
        <v>9600041</v>
      </c>
      <c r="W307" s="10">
        <f t="shared" si="45"/>
        <v>0</v>
      </c>
      <c r="X307" s="10">
        <f t="shared" si="46"/>
        <v>0</v>
      </c>
      <c r="Y307" s="10">
        <f t="shared" si="47"/>
        <v>0</v>
      </c>
      <c r="Z307" s="10">
        <f t="shared" si="48"/>
        <v>0</v>
      </c>
      <c r="AA307" s="10">
        <f t="shared" si="49"/>
        <v>2.3969857903686114E-5</v>
      </c>
      <c r="AB307" s="10">
        <f t="shared" si="50"/>
        <v>1.4820678214445108E-4</v>
      </c>
      <c r="AC307" s="10">
        <f t="shared" si="51"/>
        <v>4.6068815450849623E-4</v>
      </c>
      <c r="AD307" s="10">
        <f t="shared" si="52"/>
        <v>1.2619826489758145E-3</v>
      </c>
      <c r="AE307" s="10">
        <f t="shared" si="53"/>
        <v>5.8685522288150467E-3</v>
      </c>
      <c r="AF307" s="10">
        <f t="shared" si="54"/>
        <v>1.2906915533141397E-2</v>
      </c>
    </row>
    <row r="308" spans="1:32" x14ac:dyDescent="0.3">
      <c r="A308" t="s">
        <v>328</v>
      </c>
      <c r="B308" s="9">
        <v>0</v>
      </c>
      <c r="C308" s="9">
        <v>0</v>
      </c>
      <c r="D308" s="9">
        <v>0</v>
      </c>
      <c r="E308" s="9">
        <v>0</v>
      </c>
      <c r="F308" s="9">
        <v>54</v>
      </c>
      <c r="G308" s="9">
        <v>179</v>
      </c>
      <c r="H308" s="9">
        <v>323</v>
      </c>
      <c r="I308" s="9">
        <v>487</v>
      </c>
      <c r="J308" s="9">
        <v>740</v>
      </c>
      <c r="K308" s="9">
        <v>1783</v>
      </c>
      <c r="L308" s="74">
        <f t="shared" si="44"/>
        <v>1.8212268225138365E-4</v>
      </c>
      <c r="M308" s="9">
        <f>VLOOKUP([1]CensusPivot!A308,[1]CensusPivot!A307:J776,2,FALSE)</f>
        <v>1884362</v>
      </c>
      <c r="N308" s="9">
        <f>VLOOKUP([1]CensusPivot!B308,[1]CensusPivot!B307:K776,2,FALSE)</f>
        <v>1345721</v>
      </c>
      <c r="O308" s="9">
        <f>VLOOKUP([1]CensusPivot!C308,[1]CensusPivot!C307:L776,2,FALSE)</f>
        <v>1282145</v>
      </c>
      <c r="P308" s="9">
        <f>VLOOKUP([1]CensusPivot!D308,[1]CensusPivot!D307:M776,2,FALSE)</f>
        <v>1288504</v>
      </c>
      <c r="Q308" s="9">
        <f>VLOOKUP([1]CensusPivot!E308,[1]CensusPivot!E307:N776,2,FALSE)</f>
        <v>1355693</v>
      </c>
      <c r="R308" s="9">
        <f>VLOOKUP([1]CensusPivot!F308,[1]CensusPivot!F307:O776,2,FALSE)</f>
        <v>1223047</v>
      </c>
      <c r="S308" s="9">
        <v>833167</v>
      </c>
      <c r="T308" s="9">
        <v>418160</v>
      </c>
      <c r="U308" s="9">
        <v>159386</v>
      </c>
      <c r="V308" s="9">
        <v>9790104</v>
      </c>
      <c r="W308" s="10">
        <f t="shared" si="45"/>
        <v>0</v>
      </c>
      <c r="X308" s="10">
        <f t="shared" si="46"/>
        <v>0</v>
      </c>
      <c r="Y308" s="10">
        <f t="shared" si="47"/>
        <v>0</v>
      </c>
      <c r="Z308" s="10">
        <f t="shared" si="48"/>
        <v>0</v>
      </c>
      <c r="AA308" s="10">
        <f t="shared" si="49"/>
        <v>3.9832026867439752E-5</v>
      </c>
      <c r="AB308" s="10">
        <f t="shared" si="50"/>
        <v>1.4635578191189708E-4</v>
      </c>
      <c r="AC308" s="10">
        <f t="shared" si="51"/>
        <v>3.8767738040512885E-4</v>
      </c>
      <c r="AD308" s="10">
        <f t="shared" si="52"/>
        <v>1.1646259804859384E-3</v>
      </c>
      <c r="AE308" s="10">
        <f t="shared" si="53"/>
        <v>4.6428168095064811E-3</v>
      </c>
      <c r="AF308" s="10">
        <f t="shared" si="54"/>
        <v>1.1186678880202779E-2</v>
      </c>
    </row>
    <row r="309" spans="1:32" x14ac:dyDescent="0.3">
      <c r="A309" t="s">
        <v>329</v>
      </c>
      <c r="B309" s="9">
        <v>0</v>
      </c>
      <c r="C309" s="9">
        <v>0</v>
      </c>
      <c r="D309" s="9">
        <v>0</v>
      </c>
      <c r="E309" s="9">
        <v>0</v>
      </c>
      <c r="F309" s="9">
        <v>31</v>
      </c>
      <c r="G309" s="9">
        <v>212</v>
      </c>
      <c r="H309" s="9">
        <v>363</v>
      </c>
      <c r="I309" s="9">
        <v>514</v>
      </c>
      <c r="J309" s="9">
        <v>813</v>
      </c>
      <c r="K309" s="9">
        <v>1933</v>
      </c>
      <c r="L309" s="74">
        <f t="shared" si="44"/>
        <v>1.885697467595123E-4</v>
      </c>
      <c r="M309" s="9">
        <f>VLOOKUP([1]CensusPivot!A309,[1]CensusPivot!A308:J777,2,FALSE)</f>
        <v>1939086</v>
      </c>
      <c r="N309" s="9">
        <f>VLOOKUP([1]CensusPivot!B309,[1]CensusPivot!B308:K777,2,FALSE)</f>
        <v>1395287</v>
      </c>
      <c r="O309" s="9">
        <f>VLOOKUP([1]CensusPivot!C309,[1]CensusPivot!C308:L777,2,FALSE)</f>
        <v>1342357</v>
      </c>
      <c r="P309" s="9">
        <f>VLOOKUP([1]CensusPivot!D309,[1]CensusPivot!D308:M777,2,FALSE)</f>
        <v>1324286</v>
      </c>
      <c r="Q309" s="9">
        <f>VLOOKUP([1]CensusPivot!E309,[1]CensusPivot!E308:N777,2,FALSE)</f>
        <v>1404269</v>
      </c>
      <c r="R309" s="9">
        <f>VLOOKUP([1]CensusPivot!F309,[1]CensusPivot!F308:O777,2,FALSE)</f>
        <v>1300705</v>
      </c>
      <c r="S309" s="9">
        <v>920283</v>
      </c>
      <c r="T309" s="9">
        <v>452761</v>
      </c>
      <c r="U309" s="9">
        <v>171815</v>
      </c>
      <c r="V309" s="9">
        <v>10250849</v>
      </c>
      <c r="W309" s="10">
        <f t="shared" si="45"/>
        <v>0</v>
      </c>
      <c r="X309" s="10">
        <f t="shared" si="46"/>
        <v>0</v>
      </c>
      <c r="Y309" s="10">
        <f t="shared" si="47"/>
        <v>0</v>
      </c>
      <c r="Z309" s="10">
        <f t="shared" si="48"/>
        <v>0</v>
      </c>
      <c r="AA309" s="10">
        <f t="shared" si="49"/>
        <v>2.2075542506457097E-5</v>
      </c>
      <c r="AB309" s="10">
        <f t="shared" si="50"/>
        <v>1.6298853314164241E-4</v>
      </c>
      <c r="AC309" s="10">
        <f t="shared" si="51"/>
        <v>3.9444388302293967E-4</v>
      </c>
      <c r="AD309" s="10">
        <f t="shared" si="52"/>
        <v>1.1352567911105417E-3</v>
      </c>
      <c r="AE309" s="10">
        <f t="shared" si="53"/>
        <v>4.7318336582952598E-3</v>
      </c>
      <c r="AF309" s="10">
        <f t="shared" si="54"/>
        <v>1.1250472892355149E-2</v>
      </c>
    </row>
    <row r="310" spans="1:32" x14ac:dyDescent="0.3">
      <c r="A310" t="s">
        <v>330</v>
      </c>
      <c r="B310" s="9">
        <v>0</v>
      </c>
      <c r="C310" s="9">
        <v>0</v>
      </c>
      <c r="D310" s="9">
        <v>0</v>
      </c>
      <c r="E310" s="9">
        <v>0</v>
      </c>
      <c r="F310" s="9">
        <v>0</v>
      </c>
      <c r="G310" s="9">
        <v>0</v>
      </c>
      <c r="H310" s="9">
        <v>0</v>
      </c>
      <c r="I310" s="9">
        <v>0</v>
      </c>
      <c r="J310" s="9">
        <v>21</v>
      </c>
      <c r="K310" s="9">
        <v>21</v>
      </c>
      <c r="L310" s="74">
        <f t="shared" si="44"/>
        <v>3.3654277618943832E-5</v>
      </c>
      <c r="M310" s="9">
        <f>VLOOKUP([1]CensusPivot!A310,[1]CensusPivot!A309:J778,2,FALSE)</f>
        <v>114379</v>
      </c>
      <c r="N310" s="9">
        <f>VLOOKUP([1]CensusPivot!B310,[1]CensusPivot!B309:K778,2,FALSE)</f>
        <v>112088</v>
      </c>
      <c r="O310" s="9">
        <f>VLOOKUP([1]CensusPivot!C310,[1]CensusPivot!C309:L778,2,FALSE)</f>
        <v>76469</v>
      </c>
      <c r="P310" s="9">
        <f>VLOOKUP([1]CensusPivot!D310,[1]CensusPivot!D309:M778,2,FALSE)</f>
        <v>73982</v>
      </c>
      <c r="Q310" s="9">
        <f>VLOOKUP([1]CensusPivot!E310,[1]CensusPivot!E309:N778,2,FALSE)</f>
        <v>89925</v>
      </c>
      <c r="R310" s="9">
        <f>VLOOKUP([1]CensusPivot!F310,[1]CensusPivot!F309:O778,2,FALSE)</f>
        <v>66566</v>
      </c>
      <c r="S310" s="9">
        <v>41835</v>
      </c>
      <c r="T310" s="9">
        <v>33129</v>
      </c>
      <c r="U310" s="9">
        <v>15606</v>
      </c>
      <c r="V310" s="9">
        <v>623992</v>
      </c>
      <c r="W310" s="10">
        <f t="shared" si="45"/>
        <v>0</v>
      </c>
      <c r="X310" s="10">
        <f t="shared" si="46"/>
        <v>0</v>
      </c>
      <c r="Y310" s="10">
        <f t="shared" si="47"/>
        <v>0</v>
      </c>
      <c r="Z310" s="10">
        <f t="shared" si="48"/>
        <v>0</v>
      </c>
      <c r="AA310" s="10">
        <f t="shared" si="49"/>
        <v>0</v>
      </c>
      <c r="AB310" s="10">
        <f t="shared" si="50"/>
        <v>0</v>
      </c>
      <c r="AC310" s="10">
        <f t="shared" si="51"/>
        <v>0</v>
      </c>
      <c r="AD310" s="10">
        <f t="shared" si="52"/>
        <v>0</v>
      </c>
      <c r="AE310" s="10">
        <f t="shared" si="53"/>
        <v>1.3456362937331796E-3</v>
      </c>
      <c r="AF310" s="10">
        <f t="shared" si="54"/>
        <v>1.3456362937331796E-3</v>
      </c>
    </row>
    <row r="311" spans="1:32" x14ac:dyDescent="0.3">
      <c r="A311" t="s">
        <v>331</v>
      </c>
      <c r="B311" s="9">
        <v>0</v>
      </c>
      <c r="C311" s="9">
        <v>0</v>
      </c>
      <c r="D311" s="9">
        <v>0</v>
      </c>
      <c r="E311" s="9">
        <v>0</v>
      </c>
      <c r="F311" s="9">
        <v>0</v>
      </c>
      <c r="G311" s="9">
        <v>0</v>
      </c>
      <c r="H311" s="9">
        <v>0</v>
      </c>
      <c r="I311" s="9">
        <v>0</v>
      </c>
      <c r="J311" s="9">
        <v>10</v>
      </c>
      <c r="K311" s="9">
        <v>10</v>
      </c>
      <c r="L311" s="74">
        <f t="shared" si="44"/>
        <v>1.7517245728419629E-5</v>
      </c>
      <c r="M311" s="9">
        <f>VLOOKUP([1]CensusPivot!A311,[1]CensusPivot!A310:J779,2,FALSE)</f>
        <v>106494</v>
      </c>
      <c r="N311" s="9">
        <f>VLOOKUP([1]CensusPivot!B311,[1]CensusPivot!B310:K779,2,FALSE)</f>
        <v>88317</v>
      </c>
      <c r="O311" s="9">
        <f>VLOOKUP([1]CensusPivot!C311,[1]CensusPivot!C310:L779,2,FALSE)</f>
        <v>72023</v>
      </c>
      <c r="P311" s="9">
        <f>VLOOKUP([1]CensusPivot!D311,[1]CensusPivot!D310:M779,2,FALSE)</f>
        <v>67847</v>
      </c>
      <c r="Q311" s="9">
        <f>VLOOKUP([1]CensusPivot!E311,[1]CensusPivot!E310:N779,2,FALSE)</f>
        <v>84672</v>
      </c>
      <c r="R311" s="9">
        <f>VLOOKUP([1]CensusPivot!F311,[1]CensusPivot!F310:O779,2,FALSE)</f>
        <v>66286</v>
      </c>
      <c r="S311" s="9">
        <v>40436</v>
      </c>
      <c r="T311" s="9">
        <v>30364</v>
      </c>
      <c r="U311" s="9">
        <v>14115</v>
      </c>
      <c r="V311" s="9">
        <v>570866</v>
      </c>
      <c r="W311" s="10">
        <f t="shared" si="45"/>
        <v>0</v>
      </c>
      <c r="X311" s="10">
        <f t="shared" si="46"/>
        <v>0</v>
      </c>
      <c r="Y311" s="10">
        <f t="shared" si="47"/>
        <v>0</v>
      </c>
      <c r="Z311" s="10">
        <f t="shared" si="48"/>
        <v>0</v>
      </c>
      <c r="AA311" s="10">
        <f t="shared" si="49"/>
        <v>0</v>
      </c>
      <c r="AB311" s="10">
        <f t="shared" si="50"/>
        <v>0</v>
      </c>
      <c r="AC311" s="10">
        <f t="shared" si="51"/>
        <v>0</v>
      </c>
      <c r="AD311" s="10">
        <f t="shared" si="52"/>
        <v>0</v>
      </c>
      <c r="AE311" s="10">
        <f t="shared" si="53"/>
        <v>7.0846617074034714E-4</v>
      </c>
      <c r="AF311" s="10">
        <f t="shared" si="54"/>
        <v>7.0846617074034714E-4</v>
      </c>
    </row>
    <row r="312" spans="1:32" x14ac:dyDescent="0.3">
      <c r="A312" t="s">
        <v>332</v>
      </c>
      <c r="B312" s="9">
        <v>0</v>
      </c>
      <c r="C312" s="9">
        <v>0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  <c r="J312" s="9">
        <v>0</v>
      </c>
      <c r="K312" s="9">
        <v>0</v>
      </c>
      <c r="L312" s="74">
        <f t="shared" si="44"/>
        <v>0</v>
      </c>
      <c r="M312" s="9">
        <f>VLOOKUP([1]CensusPivot!A312,[1]CensusPivot!A311:J780,2,FALSE)</f>
        <v>148066</v>
      </c>
      <c r="N312" s="9">
        <f>VLOOKUP([1]CensusPivot!B312,[1]CensusPivot!B311:K780,2,FALSE)</f>
        <v>126258</v>
      </c>
      <c r="O312" s="9">
        <f>VLOOKUP([1]CensusPivot!C312,[1]CensusPivot!C311:L780,2,FALSE)</f>
        <v>103695</v>
      </c>
      <c r="P312" s="9">
        <f>VLOOKUP([1]CensusPivot!D312,[1]CensusPivot!D311:M780,2,FALSE)</f>
        <v>95982</v>
      </c>
      <c r="Q312" s="9">
        <f>VLOOKUP([1]CensusPivot!E312,[1]CensusPivot!E311:N780,2,FALSE)</f>
        <v>119931</v>
      </c>
      <c r="R312" s="9">
        <f>VLOOKUP([1]CensusPivot!F312,[1]CensusPivot!F311:O780,2,FALSE)</f>
        <v>100525</v>
      </c>
      <c r="S312" s="9">
        <v>60306</v>
      </c>
      <c r="T312" s="9">
        <v>44944</v>
      </c>
      <c r="U312" s="9">
        <v>19917</v>
      </c>
      <c r="V312" s="9">
        <v>820058</v>
      </c>
      <c r="W312" s="10">
        <f t="shared" si="45"/>
        <v>0</v>
      </c>
      <c r="X312" s="10">
        <f t="shared" si="46"/>
        <v>0</v>
      </c>
      <c r="Y312" s="10">
        <f t="shared" si="47"/>
        <v>0</v>
      </c>
      <c r="Z312" s="10">
        <f t="shared" si="48"/>
        <v>0</v>
      </c>
      <c r="AA312" s="10">
        <f t="shared" si="49"/>
        <v>0</v>
      </c>
      <c r="AB312" s="10">
        <f t="shared" si="50"/>
        <v>0</v>
      </c>
      <c r="AC312" s="10">
        <f t="shared" si="51"/>
        <v>0</v>
      </c>
      <c r="AD312" s="10">
        <f t="shared" si="52"/>
        <v>0</v>
      </c>
      <c r="AE312" s="10">
        <f t="shared" si="53"/>
        <v>0</v>
      </c>
      <c r="AF312" s="10">
        <f t="shared" si="54"/>
        <v>0</v>
      </c>
    </row>
    <row r="313" spans="1:32" x14ac:dyDescent="0.3">
      <c r="A313" t="s">
        <v>333</v>
      </c>
      <c r="B313" s="9">
        <v>0</v>
      </c>
      <c r="C313" s="9">
        <v>0</v>
      </c>
      <c r="D313" s="9">
        <v>0</v>
      </c>
      <c r="E313" s="9">
        <v>0</v>
      </c>
      <c r="F313" s="9">
        <v>0</v>
      </c>
      <c r="G313" s="9">
        <v>0</v>
      </c>
      <c r="H313" s="9">
        <v>0</v>
      </c>
      <c r="I313" s="9">
        <v>0</v>
      </c>
      <c r="J313" s="9">
        <v>21</v>
      </c>
      <c r="K313" s="9">
        <v>21</v>
      </c>
      <c r="L313" s="74">
        <f t="shared" si="44"/>
        <v>2.9705953497451653E-5</v>
      </c>
      <c r="M313" s="9">
        <f>VLOOKUP([1]CensusPivot!A313,[1]CensusPivot!A312:J781,2,FALSE)</f>
        <v>130216</v>
      </c>
      <c r="N313" s="9">
        <f>VLOOKUP([1]CensusPivot!B313,[1]CensusPivot!B312:K781,2,FALSE)</f>
        <v>112410</v>
      </c>
      <c r="O313" s="9">
        <f>VLOOKUP([1]CensusPivot!C313,[1]CensusPivot!C312:L781,2,FALSE)</f>
        <v>93605</v>
      </c>
      <c r="P313" s="9">
        <f>VLOOKUP([1]CensusPivot!D313,[1]CensusPivot!D312:M781,2,FALSE)</f>
        <v>79408</v>
      </c>
      <c r="Q313" s="9">
        <f>VLOOKUP([1]CensusPivot!E313,[1]CensusPivot!E312:N781,2,FALSE)</f>
        <v>100137</v>
      </c>
      <c r="R313" s="9">
        <f>VLOOKUP([1]CensusPivot!F313,[1]CensusPivot!F312:O781,2,FALSE)</f>
        <v>86938</v>
      </c>
      <c r="S313" s="9">
        <v>51300</v>
      </c>
      <c r="T313" s="9">
        <v>35657</v>
      </c>
      <c r="U313" s="9">
        <v>17003</v>
      </c>
      <c r="V313" s="9">
        <v>706929</v>
      </c>
      <c r="W313" s="10">
        <f t="shared" si="45"/>
        <v>0</v>
      </c>
      <c r="X313" s="10">
        <f t="shared" si="46"/>
        <v>0</v>
      </c>
      <c r="Y313" s="10">
        <f t="shared" si="47"/>
        <v>0</v>
      </c>
      <c r="Z313" s="10">
        <f t="shared" si="48"/>
        <v>0</v>
      </c>
      <c r="AA313" s="10">
        <f t="shared" si="49"/>
        <v>0</v>
      </c>
      <c r="AB313" s="10">
        <f t="shared" si="50"/>
        <v>0</v>
      </c>
      <c r="AC313" s="10">
        <f t="shared" si="51"/>
        <v>0</v>
      </c>
      <c r="AD313" s="10">
        <f t="shared" si="52"/>
        <v>0</v>
      </c>
      <c r="AE313" s="10">
        <f t="shared" si="53"/>
        <v>1.2350761630300535E-3</v>
      </c>
      <c r="AF313" s="10">
        <f t="shared" si="54"/>
        <v>1.2350761630300535E-3</v>
      </c>
    </row>
    <row r="314" spans="1:32" x14ac:dyDescent="0.3">
      <c r="A314" t="s">
        <v>334</v>
      </c>
      <c r="B314" s="9">
        <v>0</v>
      </c>
      <c r="C314" s="9">
        <v>0</v>
      </c>
      <c r="D314" s="9">
        <v>0</v>
      </c>
      <c r="E314" s="9">
        <v>0</v>
      </c>
      <c r="F314" s="9">
        <v>0</v>
      </c>
      <c r="G314" s="9">
        <v>0</v>
      </c>
      <c r="H314" s="9">
        <v>0</v>
      </c>
      <c r="I314" s="9">
        <v>0</v>
      </c>
      <c r="J314" s="9">
        <v>25</v>
      </c>
      <c r="K314" s="9">
        <v>25</v>
      </c>
      <c r="L314" s="74">
        <f t="shared" si="44"/>
        <v>3.3892514634787822E-5</v>
      </c>
      <c r="M314" s="9">
        <f>VLOOKUP([1]CensusPivot!A314,[1]CensusPivot!A313:J782,2,FALSE)</f>
        <v>138410</v>
      </c>
      <c r="N314" s="9">
        <f>VLOOKUP([1]CensusPivot!B314,[1]CensusPivot!B313:K782,2,FALSE)</f>
        <v>117154</v>
      </c>
      <c r="O314" s="9">
        <f>VLOOKUP([1]CensusPivot!C314,[1]CensusPivot!C313:L782,2,FALSE)</f>
        <v>99671</v>
      </c>
      <c r="P314" s="9">
        <f>VLOOKUP([1]CensusPivot!D314,[1]CensusPivot!D313:M782,2,FALSE)</f>
        <v>82753</v>
      </c>
      <c r="Q314" s="9">
        <f>VLOOKUP([1]CensusPivot!E314,[1]CensusPivot!E313:N782,2,FALSE)</f>
        <v>101226</v>
      </c>
      <c r="R314" s="9">
        <f>VLOOKUP([1]CensusPivot!F314,[1]CensusPivot!F313:O782,2,FALSE)</f>
        <v>91865</v>
      </c>
      <c r="S314" s="9">
        <v>53393</v>
      </c>
      <c r="T314" s="9">
        <v>35921</v>
      </c>
      <c r="U314" s="9">
        <v>17330</v>
      </c>
      <c r="V314" s="9">
        <v>737626</v>
      </c>
      <c r="W314" s="10">
        <f t="shared" si="45"/>
        <v>0</v>
      </c>
      <c r="X314" s="10">
        <f t="shared" si="46"/>
        <v>0</v>
      </c>
      <c r="Y314" s="10">
        <f t="shared" si="47"/>
        <v>0</v>
      </c>
      <c r="Z314" s="10">
        <f t="shared" si="48"/>
        <v>0</v>
      </c>
      <c r="AA314" s="10">
        <f t="shared" si="49"/>
        <v>0</v>
      </c>
      <c r="AB314" s="10">
        <f t="shared" si="50"/>
        <v>0</v>
      </c>
      <c r="AC314" s="10">
        <f t="shared" si="51"/>
        <v>0</v>
      </c>
      <c r="AD314" s="10">
        <f t="shared" si="52"/>
        <v>0</v>
      </c>
      <c r="AE314" s="10">
        <f t="shared" si="53"/>
        <v>1.4425851125216388E-3</v>
      </c>
      <c r="AF314" s="10">
        <f t="shared" si="54"/>
        <v>1.4425851125216388E-3</v>
      </c>
    </row>
    <row r="315" spans="1:32" x14ac:dyDescent="0.3">
      <c r="A315" t="s">
        <v>335</v>
      </c>
      <c r="B315" s="9">
        <v>0</v>
      </c>
      <c r="C315" s="9">
        <v>0</v>
      </c>
      <c r="D315" s="9">
        <v>0</v>
      </c>
      <c r="E315" s="9">
        <v>0</v>
      </c>
      <c r="F315" s="9">
        <v>0</v>
      </c>
      <c r="G315" s="9">
        <v>0</v>
      </c>
      <c r="H315" s="9">
        <v>0</v>
      </c>
      <c r="I315" s="9">
        <v>11</v>
      </c>
      <c r="J315" s="9">
        <v>53</v>
      </c>
      <c r="K315" s="9">
        <v>64</v>
      </c>
      <c r="L315" s="74">
        <f t="shared" si="44"/>
        <v>9.0279315739211273E-5</v>
      </c>
      <c r="M315" s="9">
        <f>VLOOKUP([1]CensusPivot!A315,[1]CensusPivot!A314:J783,2,FALSE)</f>
        <v>134131</v>
      </c>
      <c r="N315" s="9">
        <f>VLOOKUP([1]CensusPivot!B315,[1]CensusPivot!B314:K783,2,FALSE)</f>
        <v>114172</v>
      </c>
      <c r="O315" s="9">
        <f>VLOOKUP([1]CensusPivot!C315,[1]CensusPivot!C314:L783,2,FALSE)</f>
        <v>98583</v>
      </c>
      <c r="P315" s="9">
        <f>VLOOKUP([1]CensusPivot!D315,[1]CensusPivot!D314:M783,2,FALSE)</f>
        <v>80094</v>
      </c>
      <c r="Q315" s="9">
        <f>VLOOKUP([1]CensusPivot!E315,[1]CensusPivot!E314:N783,2,FALSE)</f>
        <v>92292</v>
      </c>
      <c r="R315" s="9">
        <f>VLOOKUP([1]CensusPivot!F315,[1]CensusPivot!F314:O783,2,FALSE)</f>
        <v>87863</v>
      </c>
      <c r="S315" s="9">
        <v>52381</v>
      </c>
      <c r="T315" s="9">
        <v>33149</v>
      </c>
      <c r="U315" s="9">
        <v>15936</v>
      </c>
      <c r="V315" s="9">
        <v>708911</v>
      </c>
      <c r="W315" s="10">
        <f t="shared" si="45"/>
        <v>0</v>
      </c>
      <c r="X315" s="10">
        <f t="shared" si="46"/>
        <v>0</v>
      </c>
      <c r="Y315" s="10">
        <f t="shared" si="47"/>
        <v>0</v>
      </c>
      <c r="Z315" s="10">
        <f t="shared" si="48"/>
        <v>0</v>
      </c>
      <c r="AA315" s="10">
        <f t="shared" si="49"/>
        <v>0</v>
      </c>
      <c r="AB315" s="10">
        <f t="shared" si="50"/>
        <v>0</v>
      </c>
      <c r="AC315" s="10">
        <f t="shared" si="51"/>
        <v>0</v>
      </c>
      <c r="AD315" s="10">
        <f t="shared" si="52"/>
        <v>3.3183504781441372E-4</v>
      </c>
      <c r="AE315" s="10">
        <f t="shared" si="53"/>
        <v>3.3258032128514058E-3</v>
      </c>
      <c r="AF315" s="10">
        <f t="shared" si="54"/>
        <v>4.0160642570281121E-3</v>
      </c>
    </row>
    <row r="316" spans="1:32" x14ac:dyDescent="0.3">
      <c r="A316" t="s">
        <v>336</v>
      </c>
      <c r="B316" s="9">
        <v>0</v>
      </c>
      <c r="C316" s="9">
        <v>0</v>
      </c>
      <c r="D316" s="9">
        <v>0</v>
      </c>
      <c r="E316" s="9">
        <v>0</v>
      </c>
      <c r="F316" s="9">
        <v>0</v>
      </c>
      <c r="G316" s="9">
        <v>0</v>
      </c>
      <c r="H316" s="9">
        <v>0</v>
      </c>
      <c r="I316" s="9">
        <v>0</v>
      </c>
      <c r="J316" s="9">
        <v>38</v>
      </c>
      <c r="K316" s="9">
        <v>38</v>
      </c>
      <c r="L316" s="74">
        <f t="shared" si="44"/>
        <v>5.1862052399779996E-5</v>
      </c>
      <c r="M316" s="9">
        <f>VLOOKUP([1]CensusPivot!A316,[1]CensusPivot!A315:J784,2,FALSE)</f>
        <v>138903</v>
      </c>
      <c r="N316" s="9">
        <f>VLOOKUP([1]CensusPivot!B316,[1]CensusPivot!B315:K784,2,FALSE)</f>
        <v>115632</v>
      </c>
      <c r="O316" s="9">
        <f>VLOOKUP([1]CensusPivot!C316,[1]CensusPivot!C315:L784,2,FALSE)</f>
        <v>103673</v>
      </c>
      <c r="P316" s="9">
        <f>VLOOKUP([1]CensusPivot!D316,[1]CensusPivot!D315:M784,2,FALSE)</f>
        <v>82018</v>
      </c>
      <c r="Q316" s="9">
        <f>VLOOKUP([1]CensusPivot!E316,[1]CensusPivot!E315:N784,2,FALSE)</f>
        <v>93597</v>
      </c>
      <c r="R316" s="9">
        <f>VLOOKUP([1]CensusPivot!F316,[1]CensusPivot!F315:O784,2,FALSE)</f>
        <v>93207</v>
      </c>
      <c r="S316" s="9">
        <v>55467</v>
      </c>
      <c r="T316" s="9">
        <v>33692</v>
      </c>
      <c r="U316" s="9">
        <v>16399</v>
      </c>
      <c r="V316" s="9">
        <v>732713</v>
      </c>
      <c r="W316" s="10">
        <f t="shared" si="45"/>
        <v>0</v>
      </c>
      <c r="X316" s="10">
        <f t="shared" si="46"/>
        <v>0</v>
      </c>
      <c r="Y316" s="10">
        <f t="shared" si="47"/>
        <v>0</v>
      </c>
      <c r="Z316" s="10">
        <f t="shared" si="48"/>
        <v>0</v>
      </c>
      <c r="AA316" s="10">
        <f t="shared" si="49"/>
        <v>0</v>
      </c>
      <c r="AB316" s="10">
        <f t="shared" si="50"/>
        <v>0</v>
      </c>
      <c r="AC316" s="10">
        <f t="shared" si="51"/>
        <v>0</v>
      </c>
      <c r="AD316" s="10">
        <f t="shared" si="52"/>
        <v>0</v>
      </c>
      <c r="AE316" s="10">
        <f t="shared" si="53"/>
        <v>2.3172144642966035E-3</v>
      </c>
      <c r="AF316" s="10">
        <f t="shared" si="54"/>
        <v>2.3172144642966035E-3</v>
      </c>
    </row>
    <row r="317" spans="1:32" x14ac:dyDescent="0.3">
      <c r="A317" t="s">
        <v>337</v>
      </c>
      <c r="B317" s="9">
        <v>0</v>
      </c>
      <c r="C317" s="9">
        <v>0</v>
      </c>
      <c r="D317" s="9">
        <v>0</v>
      </c>
      <c r="E317" s="9">
        <v>0</v>
      </c>
      <c r="F317" s="9">
        <v>0</v>
      </c>
      <c r="G317" s="9">
        <v>0</v>
      </c>
      <c r="H317" s="9">
        <v>0</v>
      </c>
      <c r="I317" s="9">
        <v>0</v>
      </c>
      <c r="J317" s="9">
        <v>0</v>
      </c>
      <c r="K317" s="9">
        <v>0</v>
      </c>
      <c r="L317" s="74">
        <f t="shared" si="44"/>
        <v>0</v>
      </c>
      <c r="M317" s="9">
        <f>VLOOKUP([1]CensusPivot!A317,[1]CensusPivot!A316:J785,2,FALSE)</f>
        <v>119320</v>
      </c>
      <c r="N317" s="9">
        <f>VLOOKUP([1]CensusPivot!B317,[1]CensusPivot!B316:K785,2,FALSE)</f>
        <v>93190</v>
      </c>
      <c r="O317" s="9">
        <f>VLOOKUP([1]CensusPivot!C317,[1]CensusPivot!C316:L785,2,FALSE)</f>
        <v>90122</v>
      </c>
      <c r="P317" s="9">
        <f>VLOOKUP([1]CensusPivot!D317,[1]CensusPivot!D316:M785,2,FALSE)</f>
        <v>71341</v>
      </c>
      <c r="Q317" s="9">
        <f>VLOOKUP([1]CensusPivot!E317,[1]CensusPivot!E316:N785,2,FALSE)</f>
        <v>78256</v>
      </c>
      <c r="R317" s="9">
        <f>VLOOKUP([1]CensusPivot!F317,[1]CensusPivot!F316:O785,2,FALSE)</f>
        <v>79933</v>
      </c>
      <c r="S317" s="9">
        <v>48688</v>
      </c>
      <c r="T317" s="9">
        <v>28512</v>
      </c>
      <c r="U317" s="9">
        <v>15201</v>
      </c>
      <c r="V317" s="9">
        <v>624247</v>
      </c>
      <c r="W317" s="10">
        <f t="shared" si="45"/>
        <v>0</v>
      </c>
      <c r="X317" s="10">
        <f t="shared" si="46"/>
        <v>0</v>
      </c>
      <c r="Y317" s="10">
        <f t="shared" si="47"/>
        <v>0</v>
      </c>
      <c r="Z317" s="10">
        <f t="shared" si="48"/>
        <v>0</v>
      </c>
      <c r="AA317" s="10">
        <f t="shared" si="49"/>
        <v>0</v>
      </c>
      <c r="AB317" s="10">
        <f t="shared" si="50"/>
        <v>0</v>
      </c>
      <c r="AC317" s="10">
        <f t="shared" si="51"/>
        <v>0</v>
      </c>
      <c r="AD317" s="10">
        <f t="shared" si="52"/>
        <v>0</v>
      </c>
      <c r="AE317" s="10">
        <f t="shared" si="53"/>
        <v>0</v>
      </c>
      <c r="AF317" s="10">
        <f t="shared" si="54"/>
        <v>0</v>
      </c>
    </row>
    <row r="318" spans="1:32" x14ac:dyDescent="0.3">
      <c r="A318" t="s">
        <v>338</v>
      </c>
      <c r="B318" s="9">
        <v>0</v>
      </c>
      <c r="C318" s="9">
        <v>0</v>
      </c>
      <c r="D318" s="9">
        <v>0</v>
      </c>
      <c r="E318" s="9">
        <v>0</v>
      </c>
      <c r="F318" s="9">
        <v>0</v>
      </c>
      <c r="G318" s="9">
        <v>0</v>
      </c>
      <c r="H318" s="9">
        <v>0</v>
      </c>
      <c r="I318" s="9">
        <v>0</v>
      </c>
      <c r="J318" s="9">
        <v>0</v>
      </c>
      <c r="K318" s="9">
        <v>0</v>
      </c>
      <c r="L318" s="74">
        <f t="shared" si="44"/>
        <v>0</v>
      </c>
      <c r="M318" s="9">
        <f>VLOOKUP([1]CensusPivot!A318,[1]CensusPivot!A317:J786,2,FALSE)</f>
        <v>158883</v>
      </c>
      <c r="N318" s="9">
        <f>VLOOKUP([1]CensusPivot!B318,[1]CensusPivot!B317:K786,2,FALSE)</f>
        <v>129177</v>
      </c>
      <c r="O318" s="9">
        <f>VLOOKUP([1]CensusPivot!C318,[1]CensusPivot!C317:L786,2,FALSE)</f>
        <v>120553</v>
      </c>
      <c r="P318" s="9">
        <f>VLOOKUP([1]CensusPivot!D318,[1]CensusPivot!D317:M786,2,FALSE)</f>
        <v>94335</v>
      </c>
      <c r="Q318" s="9">
        <f>VLOOKUP([1]CensusPivot!E318,[1]CensusPivot!E317:N786,2,FALSE)</f>
        <v>99115</v>
      </c>
      <c r="R318" s="9">
        <f>VLOOKUP([1]CensusPivot!F318,[1]CensusPivot!F317:O786,2,FALSE)</f>
        <v>106582</v>
      </c>
      <c r="S318" s="9">
        <v>67766</v>
      </c>
      <c r="T318" s="9">
        <v>38922</v>
      </c>
      <c r="U318" s="9">
        <v>19608</v>
      </c>
      <c r="V318" s="9">
        <v>834941</v>
      </c>
      <c r="W318" s="10">
        <f t="shared" si="45"/>
        <v>0</v>
      </c>
      <c r="X318" s="10">
        <f t="shared" si="46"/>
        <v>0</v>
      </c>
      <c r="Y318" s="10">
        <f t="shared" si="47"/>
        <v>0</v>
      </c>
      <c r="Z318" s="10">
        <f t="shared" si="48"/>
        <v>0</v>
      </c>
      <c r="AA318" s="10">
        <f t="shared" si="49"/>
        <v>0</v>
      </c>
      <c r="AB318" s="10">
        <f t="shared" si="50"/>
        <v>0</v>
      </c>
      <c r="AC318" s="10">
        <f t="shared" si="51"/>
        <v>0</v>
      </c>
      <c r="AD318" s="10">
        <f t="shared" si="52"/>
        <v>0</v>
      </c>
      <c r="AE318" s="10">
        <f t="shared" si="53"/>
        <v>0</v>
      </c>
      <c r="AF318" s="10">
        <f t="shared" si="54"/>
        <v>0</v>
      </c>
    </row>
    <row r="319" spans="1:32" x14ac:dyDescent="0.3">
      <c r="A319" t="s">
        <v>339</v>
      </c>
      <c r="B319" s="9">
        <v>0</v>
      </c>
      <c r="C319" s="9">
        <v>0</v>
      </c>
      <c r="D319" s="9">
        <v>20</v>
      </c>
      <c r="E319" s="9">
        <v>26</v>
      </c>
      <c r="F319" s="9">
        <v>73</v>
      </c>
      <c r="G319" s="9">
        <v>141</v>
      </c>
      <c r="H319" s="9">
        <v>245</v>
      </c>
      <c r="I319" s="9">
        <v>570</v>
      </c>
      <c r="J319" s="9">
        <v>825</v>
      </c>
      <c r="K319" s="9">
        <v>1900</v>
      </c>
      <c r="L319" s="74">
        <f t="shared" si="44"/>
        <v>1.6595647485737571E-4</v>
      </c>
      <c r="M319" s="9">
        <f>VLOOKUP([1]CensusPivot!A319,[1]CensusPivot!A318:J787,2,FALSE)</f>
        <v>2257706</v>
      </c>
      <c r="N319" s="9">
        <f>VLOOKUP([1]CensusPivot!B319,[1]CensusPivot!B318:K787,2,FALSE)</f>
        <v>1550589</v>
      </c>
      <c r="O319" s="9">
        <f>VLOOKUP([1]CensusPivot!C319,[1]CensusPivot!C318:L787,2,FALSE)</f>
        <v>1462750</v>
      </c>
      <c r="P319" s="9">
        <f>VLOOKUP([1]CensusPivot!D319,[1]CensusPivot!D318:M787,2,FALSE)</f>
        <v>1585348</v>
      </c>
      <c r="Q319" s="9">
        <f>VLOOKUP([1]CensusPivot!E319,[1]CensusPivot!E318:N787,2,FALSE)</f>
        <v>1737750</v>
      </c>
      <c r="R319" s="9">
        <f>VLOOKUP([1]CensusPivot!F319,[1]CensusPivot!F318:O787,2,FALSE)</f>
        <v>1296381</v>
      </c>
      <c r="S319" s="9">
        <v>793429</v>
      </c>
      <c r="T319" s="9">
        <v>551716</v>
      </c>
      <c r="U319" s="9">
        <v>212150</v>
      </c>
      <c r="V319" s="9">
        <v>11448785</v>
      </c>
      <c r="W319" s="10">
        <f t="shared" si="45"/>
        <v>0</v>
      </c>
      <c r="X319" s="10">
        <f t="shared" si="46"/>
        <v>0</v>
      </c>
      <c r="Y319" s="10">
        <f t="shared" si="47"/>
        <v>1.3672876431379252E-5</v>
      </c>
      <c r="Z319" s="10">
        <f t="shared" si="48"/>
        <v>1.6400184691310679E-5</v>
      </c>
      <c r="AA319" s="10">
        <f t="shared" si="49"/>
        <v>4.2008344123147751E-5</v>
      </c>
      <c r="AB319" s="10">
        <f t="shared" si="50"/>
        <v>1.0876432159990004E-4</v>
      </c>
      <c r="AC319" s="10">
        <f t="shared" si="51"/>
        <v>3.0878629341755845E-4</v>
      </c>
      <c r="AD319" s="10">
        <f t="shared" si="52"/>
        <v>1.0331402388185226E-3</v>
      </c>
      <c r="AE319" s="10">
        <f t="shared" si="53"/>
        <v>3.8887579542776335E-3</v>
      </c>
      <c r="AF319" s="10">
        <f t="shared" si="54"/>
        <v>8.9559274098515197E-3</v>
      </c>
    </row>
    <row r="320" spans="1:32" x14ac:dyDescent="0.3">
      <c r="A320" t="s">
        <v>340</v>
      </c>
      <c r="B320" s="9">
        <v>0</v>
      </c>
      <c r="C320" s="9">
        <v>0</v>
      </c>
      <c r="D320" s="9">
        <v>0</v>
      </c>
      <c r="E320" s="9">
        <v>0</v>
      </c>
      <c r="F320" s="9">
        <v>15</v>
      </c>
      <c r="G320" s="9">
        <v>145</v>
      </c>
      <c r="H320" s="9">
        <v>244</v>
      </c>
      <c r="I320" s="9">
        <v>532</v>
      </c>
      <c r="J320" s="9">
        <v>893</v>
      </c>
      <c r="K320" s="9">
        <v>1829</v>
      </c>
      <c r="L320" s="74">
        <f t="shared" si="44"/>
        <v>1.5853142176855712E-4</v>
      </c>
      <c r="M320" s="9">
        <f>VLOOKUP([1]CensusPivot!A320,[1]CensusPivot!A319:J788,2,FALSE)</f>
        <v>2267981</v>
      </c>
      <c r="N320" s="9">
        <f>VLOOKUP([1]CensusPivot!B320,[1]CensusPivot!B319:K788,2,FALSE)</f>
        <v>1609345</v>
      </c>
      <c r="O320" s="9">
        <f>VLOOKUP([1]CensusPivot!C320,[1]CensusPivot!C319:L788,2,FALSE)</f>
        <v>1417915</v>
      </c>
      <c r="P320" s="9">
        <f>VLOOKUP([1]CensusPivot!D320,[1]CensusPivot!D319:M788,2,FALSE)</f>
        <v>1547270</v>
      </c>
      <c r="Q320" s="9">
        <f>VLOOKUP([1]CensusPivot!E320,[1]CensusPivot!E319:N788,2,FALSE)</f>
        <v>1744557</v>
      </c>
      <c r="R320" s="9">
        <f>VLOOKUP([1]CensusPivot!F320,[1]CensusPivot!F319:O788,2,FALSE)</f>
        <v>1363845</v>
      </c>
      <c r="S320" s="9">
        <v>816481</v>
      </c>
      <c r="T320" s="9">
        <v>550267</v>
      </c>
      <c r="U320" s="9">
        <v>217122</v>
      </c>
      <c r="V320" s="9">
        <v>11537145</v>
      </c>
      <c r="W320" s="10">
        <f t="shared" si="45"/>
        <v>0</v>
      </c>
      <c r="X320" s="10">
        <f t="shared" si="46"/>
        <v>0</v>
      </c>
      <c r="Y320" s="10">
        <f t="shared" si="47"/>
        <v>0</v>
      </c>
      <c r="Z320" s="10">
        <f t="shared" si="48"/>
        <v>0</v>
      </c>
      <c r="AA320" s="10">
        <f t="shared" si="49"/>
        <v>8.5981713409192136E-6</v>
      </c>
      <c r="AB320" s="10">
        <f t="shared" si="50"/>
        <v>1.0631706682210955E-4</v>
      </c>
      <c r="AC320" s="10">
        <f t="shared" si="51"/>
        <v>2.988434513479187E-4</v>
      </c>
      <c r="AD320" s="10">
        <f t="shared" si="52"/>
        <v>9.6680338817337768E-4</v>
      </c>
      <c r="AE320" s="10">
        <f t="shared" si="53"/>
        <v>4.1128950543933823E-3</v>
      </c>
      <c r="AF320" s="10">
        <f t="shared" si="54"/>
        <v>8.4238354473521806E-3</v>
      </c>
    </row>
    <row r="321" spans="1:32" x14ac:dyDescent="0.3">
      <c r="A321" t="s">
        <v>341</v>
      </c>
      <c r="B321" s="9">
        <v>0</v>
      </c>
      <c r="C321" s="9">
        <v>0</v>
      </c>
      <c r="D321" s="9">
        <v>0</v>
      </c>
      <c r="E321" s="9">
        <v>12</v>
      </c>
      <c r="F321" s="9">
        <v>70</v>
      </c>
      <c r="G321" s="9">
        <v>177</v>
      </c>
      <c r="H321" s="9">
        <v>275</v>
      </c>
      <c r="I321" s="9">
        <v>592</v>
      </c>
      <c r="J321" s="9">
        <v>1025</v>
      </c>
      <c r="K321" s="9">
        <v>2151</v>
      </c>
      <c r="L321" s="74">
        <f t="shared" si="44"/>
        <v>1.8681447620251941E-4</v>
      </c>
      <c r="M321" s="9">
        <f>VLOOKUP([1]CensusPivot!A321,[1]CensusPivot!A320:J789,2,FALSE)</f>
        <v>2247360</v>
      </c>
      <c r="N321" s="9">
        <f>VLOOKUP([1]CensusPivot!B321,[1]CensusPivot!B320:K789,2,FALSE)</f>
        <v>1583516</v>
      </c>
      <c r="O321" s="9">
        <f>VLOOKUP([1]CensusPivot!C321,[1]CensusPivot!C320:L789,2,FALSE)</f>
        <v>1416323</v>
      </c>
      <c r="P321" s="9">
        <f>VLOOKUP([1]CensusPivot!D321,[1]CensusPivot!D320:M789,2,FALSE)</f>
        <v>1511352</v>
      </c>
      <c r="Q321" s="9">
        <f>VLOOKUP([1]CensusPivot!E321,[1]CensusPivot!E320:N789,2,FALSE)</f>
        <v>1737508</v>
      </c>
      <c r="R321" s="9">
        <f>VLOOKUP([1]CensusPivot!F321,[1]CensusPivot!F320:O789,2,FALSE)</f>
        <v>1410424</v>
      </c>
      <c r="S321" s="9">
        <v>834779</v>
      </c>
      <c r="T321" s="9">
        <v>545493</v>
      </c>
      <c r="U321" s="9">
        <v>222926</v>
      </c>
      <c r="V321" s="9">
        <v>11514097</v>
      </c>
      <c r="W321" s="10">
        <f t="shared" si="45"/>
        <v>0</v>
      </c>
      <c r="X321" s="10">
        <f t="shared" si="46"/>
        <v>0</v>
      </c>
      <c r="Y321" s="10">
        <f t="shared" si="47"/>
        <v>0</v>
      </c>
      <c r="Z321" s="10">
        <f t="shared" si="48"/>
        <v>7.9399107554031091E-6</v>
      </c>
      <c r="AA321" s="10">
        <f t="shared" si="49"/>
        <v>4.0287584287381697E-5</v>
      </c>
      <c r="AB321" s="10">
        <f t="shared" si="50"/>
        <v>1.2549417763736294E-4</v>
      </c>
      <c r="AC321" s="10">
        <f t="shared" si="51"/>
        <v>3.2942850742531855E-4</v>
      </c>
      <c r="AD321" s="10">
        <f t="shared" si="52"/>
        <v>1.0852568227273311E-3</v>
      </c>
      <c r="AE321" s="10">
        <f t="shared" si="53"/>
        <v>4.5979383293110717E-3</v>
      </c>
      <c r="AF321" s="10">
        <f t="shared" si="54"/>
        <v>9.6489418013152341E-3</v>
      </c>
    </row>
    <row r="322" spans="1:32" x14ac:dyDescent="0.3">
      <c r="A322" t="s">
        <v>342</v>
      </c>
      <c r="B322" s="9">
        <v>0</v>
      </c>
      <c r="C322" s="9">
        <v>0</v>
      </c>
      <c r="D322" s="9">
        <v>0</v>
      </c>
      <c r="E322" s="9">
        <v>0</v>
      </c>
      <c r="F322" s="9">
        <v>35</v>
      </c>
      <c r="G322" s="9">
        <v>165</v>
      </c>
      <c r="H322" s="9">
        <v>254</v>
      </c>
      <c r="I322" s="9">
        <v>574</v>
      </c>
      <c r="J322" s="9">
        <v>1053</v>
      </c>
      <c r="K322" s="9">
        <v>2081</v>
      </c>
      <c r="L322" s="74">
        <f t="shared" si="44"/>
        <v>1.805124141102243E-4</v>
      </c>
      <c r="M322" s="9">
        <f>VLOOKUP([1]CensusPivot!A322,[1]CensusPivot!A321:J790,2,FALSE)</f>
        <v>2226806</v>
      </c>
      <c r="N322" s="9">
        <f>VLOOKUP([1]CensusPivot!B322,[1]CensusPivot!B321:K790,2,FALSE)</f>
        <v>1581631</v>
      </c>
      <c r="O322" s="9">
        <f>VLOOKUP([1]CensusPivot!C322,[1]CensusPivot!C321:L790,2,FALSE)</f>
        <v>1419239</v>
      </c>
      <c r="P322" s="9">
        <f>VLOOKUP([1]CensusPivot!D322,[1]CensusPivot!D321:M790,2,FALSE)</f>
        <v>1482186</v>
      </c>
      <c r="Q322" s="9">
        <f>VLOOKUP([1]CensusPivot!E322,[1]CensusPivot!E321:N790,2,FALSE)</f>
        <v>1725952</v>
      </c>
      <c r="R322" s="9">
        <f>VLOOKUP([1]CensusPivot!F322,[1]CensusPivot!F321:O790,2,FALSE)</f>
        <v>1456513</v>
      </c>
      <c r="S322" s="9">
        <v>860801</v>
      </c>
      <c r="T322" s="9">
        <v>543865</v>
      </c>
      <c r="U322" s="9">
        <v>231183</v>
      </c>
      <c r="V322" s="9">
        <v>11528293</v>
      </c>
      <c r="W322" s="10">
        <f t="shared" si="45"/>
        <v>0</v>
      </c>
      <c r="X322" s="10">
        <f t="shared" si="46"/>
        <v>0</v>
      </c>
      <c r="Y322" s="10">
        <f t="shared" si="47"/>
        <v>0</v>
      </c>
      <c r="Z322" s="10">
        <f t="shared" si="48"/>
        <v>0</v>
      </c>
      <c r="AA322" s="10">
        <f t="shared" si="49"/>
        <v>2.0278663601305252E-5</v>
      </c>
      <c r="AB322" s="10">
        <f t="shared" si="50"/>
        <v>1.1328426179512301E-4</v>
      </c>
      <c r="AC322" s="10">
        <f t="shared" si="51"/>
        <v>2.9507400665194396E-4</v>
      </c>
      <c r="AD322" s="10">
        <f t="shared" si="52"/>
        <v>1.0554089709762533E-3</v>
      </c>
      <c r="AE322" s="10">
        <f t="shared" si="53"/>
        <v>4.5548331841009067E-3</v>
      </c>
      <c r="AF322" s="10">
        <f t="shared" si="54"/>
        <v>9.0015269288831797E-3</v>
      </c>
    </row>
    <row r="323" spans="1:32" x14ac:dyDescent="0.3">
      <c r="A323" t="s">
        <v>343</v>
      </c>
      <c r="B323" s="9">
        <v>0</v>
      </c>
      <c r="C323" s="9">
        <v>0</v>
      </c>
      <c r="D323" s="9">
        <v>0</v>
      </c>
      <c r="E323" s="9">
        <v>0</v>
      </c>
      <c r="F323" s="9">
        <v>47</v>
      </c>
      <c r="G323" s="9">
        <v>217</v>
      </c>
      <c r="H323" s="9">
        <v>310</v>
      </c>
      <c r="I323" s="9">
        <v>641</v>
      </c>
      <c r="J323" s="9">
        <v>1054</v>
      </c>
      <c r="K323" s="9">
        <v>2269</v>
      </c>
      <c r="L323" s="74">
        <f t="shared" si="44"/>
        <v>2.0241553366601205E-4</v>
      </c>
      <c r="M323" s="9">
        <f>VLOOKUP([1]CensusPivot!A323,[1]CensusPivot!A322:J791,2,FALSE)</f>
        <v>2149166</v>
      </c>
      <c r="N323" s="9">
        <f>VLOOKUP([1]CensusPivot!B323,[1]CensusPivot!B322:K791,2,FALSE)</f>
        <v>1540677</v>
      </c>
      <c r="O323" s="9">
        <f>VLOOKUP([1]CensusPivot!C323,[1]CensusPivot!C322:L791,2,FALSE)</f>
        <v>1387387</v>
      </c>
      <c r="P323" s="9">
        <f>VLOOKUP([1]CensusPivot!D323,[1]CensusPivot!D322:M791,2,FALSE)</f>
        <v>1412858</v>
      </c>
      <c r="Q323" s="9">
        <f>VLOOKUP([1]CensusPivot!E323,[1]CensusPivot!E322:N791,2,FALSE)</f>
        <v>1650752</v>
      </c>
      <c r="R323" s="9">
        <f>VLOOKUP([1]CensusPivot!F323,[1]CensusPivot!F322:O791,2,FALSE)</f>
        <v>1449706</v>
      </c>
      <c r="S323" s="9">
        <v>861204</v>
      </c>
      <c r="T323" s="9">
        <v>523956</v>
      </c>
      <c r="U323" s="9">
        <v>229456</v>
      </c>
      <c r="V323" s="9">
        <v>11209614</v>
      </c>
      <c r="W323" s="10">
        <f t="shared" si="45"/>
        <v>0</v>
      </c>
      <c r="X323" s="10">
        <f t="shared" si="46"/>
        <v>0</v>
      </c>
      <c r="Y323" s="10">
        <f t="shared" si="47"/>
        <v>0</v>
      </c>
      <c r="Z323" s="10">
        <f t="shared" si="48"/>
        <v>0</v>
      </c>
      <c r="AA323" s="10">
        <f t="shared" si="49"/>
        <v>2.8471872213391229E-5</v>
      </c>
      <c r="AB323" s="10">
        <f t="shared" si="50"/>
        <v>1.4968552244386103E-4</v>
      </c>
      <c r="AC323" s="10">
        <f t="shared" si="51"/>
        <v>3.5996117064017355E-4</v>
      </c>
      <c r="AD323" s="10">
        <f t="shared" si="52"/>
        <v>1.2233851697470779E-3</v>
      </c>
      <c r="AE323" s="10">
        <f t="shared" si="53"/>
        <v>4.5934732584896453E-3</v>
      </c>
      <c r="AF323" s="10">
        <f t="shared" si="54"/>
        <v>9.8886060944146162E-3</v>
      </c>
    </row>
    <row r="324" spans="1:32" x14ac:dyDescent="0.3">
      <c r="A324" t="s">
        <v>344</v>
      </c>
      <c r="B324" s="9">
        <v>0</v>
      </c>
      <c r="C324" s="9">
        <v>0</v>
      </c>
      <c r="D324" s="9">
        <v>0</v>
      </c>
      <c r="E324" s="9">
        <v>0</v>
      </c>
      <c r="F324" s="9">
        <v>75</v>
      </c>
      <c r="G324" s="9">
        <v>222</v>
      </c>
      <c r="H324" s="9">
        <v>360</v>
      </c>
      <c r="I324" s="9">
        <v>590</v>
      </c>
      <c r="J324" s="9">
        <v>1075</v>
      </c>
      <c r="K324" s="9">
        <v>2322</v>
      </c>
      <c r="L324" s="74">
        <f t="shared" ref="L324:L387" si="55">K324/V324</f>
        <v>1.9879144731046387E-4</v>
      </c>
      <c r="M324" s="9">
        <f>VLOOKUP([1]CensusPivot!A324,[1]CensusPivot!A323:J792,2,FALSE)</f>
        <v>2221877</v>
      </c>
      <c r="N324" s="9">
        <f>VLOOKUP([1]CensusPivot!B324,[1]CensusPivot!B323:K792,2,FALSE)</f>
        <v>1591914</v>
      </c>
      <c r="O324" s="9">
        <f>VLOOKUP([1]CensusPivot!C324,[1]CensusPivot!C323:L792,2,FALSE)</f>
        <v>1453893</v>
      </c>
      <c r="P324" s="9">
        <f>VLOOKUP([1]CensusPivot!D324,[1]CensusPivot!D323:M792,2,FALSE)</f>
        <v>1453512</v>
      </c>
      <c r="Q324" s="9">
        <f>VLOOKUP([1]CensusPivot!E324,[1]CensusPivot!E323:N792,2,FALSE)</f>
        <v>1689877</v>
      </c>
      <c r="R324" s="9">
        <f>VLOOKUP([1]CensusPivot!F324,[1]CensusPivot!F323:O792,2,FALSE)</f>
        <v>1546205</v>
      </c>
      <c r="S324" s="9">
        <v>935698</v>
      </c>
      <c r="T324" s="9">
        <v>544183</v>
      </c>
      <c r="U324" s="9">
        <v>243441</v>
      </c>
      <c r="V324" s="9">
        <v>11680583</v>
      </c>
      <c r="W324" s="10">
        <f t="shared" ref="W324:W387" si="56">B324/M324</f>
        <v>0</v>
      </c>
      <c r="X324" s="10">
        <f t="shared" ref="X324:X387" si="57">C324/N324</f>
        <v>0</v>
      </c>
      <c r="Y324" s="10">
        <f t="shared" ref="Y324:Y387" si="58">D324/O324</f>
        <v>0</v>
      </c>
      <c r="Z324" s="10">
        <f t="shared" ref="Z324:Z387" si="59">E324/P324</f>
        <v>0</v>
      </c>
      <c r="AA324" s="10">
        <f t="shared" ref="AA324:AA387" si="60">F324/Q324</f>
        <v>4.4381928388870908E-5</v>
      </c>
      <c r="AB324" s="10">
        <f t="shared" ref="AB324:AB387" si="61">G324/R324</f>
        <v>1.4357733935668298E-4</v>
      </c>
      <c r="AC324" s="10">
        <f t="shared" ref="AC324:AC387" si="62">H324/S324</f>
        <v>3.847395206573061E-4</v>
      </c>
      <c r="AD324" s="10">
        <f t="shared" ref="AD324:AD387" si="63">I324/T324</f>
        <v>1.0841941038216923E-3</v>
      </c>
      <c r="AE324" s="10">
        <f t="shared" ref="AE324:AE387" si="64">J324/U324</f>
        <v>4.4158543548539486E-3</v>
      </c>
      <c r="AF324" s="10">
        <f t="shared" ref="AF324:AF387" si="65">K324/U324</f>
        <v>9.5382454064845273E-3</v>
      </c>
    </row>
    <row r="325" spans="1:32" x14ac:dyDescent="0.3">
      <c r="A325" t="s">
        <v>345</v>
      </c>
      <c r="B325" s="9">
        <v>0</v>
      </c>
      <c r="C325" s="9">
        <v>0</v>
      </c>
      <c r="D325" s="9">
        <v>0</v>
      </c>
      <c r="E325" s="9">
        <v>0</v>
      </c>
      <c r="F325" s="9">
        <v>44</v>
      </c>
      <c r="G325" s="9">
        <v>204</v>
      </c>
      <c r="H325" s="9">
        <v>361</v>
      </c>
      <c r="I325" s="9">
        <v>596</v>
      </c>
      <c r="J325" s="9">
        <v>1136</v>
      </c>
      <c r="K325" s="9">
        <v>2341</v>
      </c>
      <c r="L325" s="74">
        <f t="shared" si="55"/>
        <v>2.1012252000898653E-4</v>
      </c>
      <c r="M325" s="9">
        <f>VLOOKUP([1]CensusPivot!A325,[1]CensusPivot!A324:J793,2,FALSE)</f>
        <v>2102878</v>
      </c>
      <c r="N325" s="9">
        <f>VLOOKUP([1]CensusPivot!B325,[1]CensusPivot!B324:K793,2,FALSE)</f>
        <v>1503641</v>
      </c>
      <c r="O325" s="9">
        <f>VLOOKUP([1]CensusPivot!C325,[1]CensusPivot!C324:L793,2,FALSE)</f>
        <v>1402072</v>
      </c>
      <c r="P325" s="9">
        <f>VLOOKUP([1]CensusPivot!D325,[1]CensusPivot!D324:M793,2,FALSE)</f>
        <v>1372825</v>
      </c>
      <c r="Q325" s="9">
        <f>VLOOKUP([1]CensusPivot!E325,[1]CensusPivot!E324:N793,2,FALSE)</f>
        <v>1577384</v>
      </c>
      <c r="R325" s="9">
        <f>VLOOKUP([1]CensusPivot!F325,[1]CensusPivot!F324:O793,2,FALSE)</f>
        <v>1495429</v>
      </c>
      <c r="S325" s="9">
        <v>927512</v>
      </c>
      <c r="T325" s="9">
        <v>518383</v>
      </c>
      <c r="U325" s="9">
        <v>239217</v>
      </c>
      <c r="V325" s="9">
        <v>11141119</v>
      </c>
      <c r="W325" s="10">
        <f t="shared" si="56"/>
        <v>0</v>
      </c>
      <c r="X325" s="10">
        <f t="shared" si="57"/>
        <v>0</v>
      </c>
      <c r="Y325" s="10">
        <f t="shared" si="58"/>
        <v>0</v>
      </c>
      <c r="Z325" s="10">
        <f t="shared" si="59"/>
        <v>0</v>
      </c>
      <c r="AA325" s="10">
        <f t="shared" si="60"/>
        <v>2.7894285728776252E-5</v>
      </c>
      <c r="AB325" s="10">
        <f t="shared" si="61"/>
        <v>1.3641570412236222E-4</v>
      </c>
      <c r="AC325" s="10">
        <f t="shared" si="62"/>
        <v>3.8921329319728477E-4</v>
      </c>
      <c r="AD325" s="10">
        <f t="shared" si="63"/>
        <v>1.1497290613311007E-3</v>
      </c>
      <c r="AE325" s="10">
        <f t="shared" si="64"/>
        <v>4.7488263793961129E-3</v>
      </c>
      <c r="AF325" s="10">
        <f t="shared" si="65"/>
        <v>9.7860937976816022E-3</v>
      </c>
    </row>
    <row r="326" spans="1:32" x14ac:dyDescent="0.3">
      <c r="A326" t="s">
        <v>346</v>
      </c>
      <c r="B326" s="9">
        <v>0</v>
      </c>
      <c r="C326" s="9">
        <v>0</v>
      </c>
      <c r="D326" s="9">
        <v>0</v>
      </c>
      <c r="E326" s="9">
        <v>10</v>
      </c>
      <c r="F326" s="9">
        <v>27</v>
      </c>
      <c r="G326" s="9">
        <v>210</v>
      </c>
      <c r="H326" s="9">
        <v>355</v>
      </c>
      <c r="I326" s="9">
        <v>539</v>
      </c>
      <c r="J326" s="9">
        <v>879</v>
      </c>
      <c r="K326" s="9">
        <v>2020</v>
      </c>
      <c r="L326" s="74">
        <f t="shared" si="55"/>
        <v>1.7333934471892509E-4</v>
      </c>
      <c r="M326" s="9">
        <f>VLOOKUP([1]CensusPivot!A326,[1]CensusPivot!A325:J794,2,FALSE)</f>
        <v>2182548</v>
      </c>
      <c r="N326" s="9">
        <f>VLOOKUP([1]CensusPivot!B326,[1]CensusPivot!B325:K794,2,FALSE)</f>
        <v>1579501</v>
      </c>
      <c r="O326" s="9">
        <f>VLOOKUP([1]CensusPivot!C326,[1]CensusPivot!C325:L794,2,FALSE)</f>
        <v>1478929</v>
      </c>
      <c r="P326" s="9">
        <f>VLOOKUP([1]CensusPivot!D326,[1]CensusPivot!D325:M794,2,FALSE)</f>
        <v>1410662</v>
      </c>
      <c r="Q326" s="9">
        <f>VLOOKUP([1]CensusPivot!E326,[1]CensusPivot!E325:N794,2,FALSE)</f>
        <v>1608406</v>
      </c>
      <c r="R326" s="9">
        <f>VLOOKUP([1]CensusPivot!F326,[1]CensusPivot!F325:O794,2,FALSE)</f>
        <v>1579775</v>
      </c>
      <c r="S326" s="9">
        <v>1016519</v>
      </c>
      <c r="T326" s="9">
        <v>545550</v>
      </c>
      <c r="U326" s="9">
        <v>252237</v>
      </c>
      <c r="V326" s="9">
        <v>11653442</v>
      </c>
      <c r="W326" s="10">
        <f t="shared" si="56"/>
        <v>0</v>
      </c>
      <c r="X326" s="10">
        <f t="shared" si="57"/>
        <v>0</v>
      </c>
      <c r="Y326" s="10">
        <f t="shared" si="58"/>
        <v>0</v>
      </c>
      <c r="Z326" s="10">
        <f t="shared" si="59"/>
        <v>7.0888703318016651E-6</v>
      </c>
      <c r="AA326" s="10">
        <f t="shared" si="60"/>
        <v>1.6786806316315658E-5</v>
      </c>
      <c r="AB326" s="10">
        <f t="shared" si="61"/>
        <v>1.3293032235603172E-4</v>
      </c>
      <c r="AC326" s="10">
        <f t="shared" si="62"/>
        <v>3.4923105224791669E-4</v>
      </c>
      <c r="AD326" s="10">
        <f t="shared" si="63"/>
        <v>9.8799376775730906E-4</v>
      </c>
      <c r="AE326" s="10">
        <f t="shared" si="64"/>
        <v>3.4848178498792801E-3</v>
      </c>
      <c r="AF326" s="10">
        <f t="shared" si="65"/>
        <v>8.0083413614973221E-3</v>
      </c>
    </row>
    <row r="327" spans="1:32" x14ac:dyDescent="0.3">
      <c r="A327" t="s">
        <v>347</v>
      </c>
      <c r="B327" s="9">
        <v>0</v>
      </c>
      <c r="C327" s="9">
        <v>0</v>
      </c>
      <c r="D327" s="9">
        <v>0</v>
      </c>
      <c r="E327" s="9">
        <v>0</v>
      </c>
      <c r="F327" s="9">
        <v>34</v>
      </c>
      <c r="G327" s="9">
        <v>207</v>
      </c>
      <c r="H327" s="9">
        <v>381</v>
      </c>
      <c r="I327" s="9">
        <v>544</v>
      </c>
      <c r="J327" s="9">
        <v>963</v>
      </c>
      <c r="K327" s="9">
        <v>2129</v>
      </c>
      <c r="L327" s="74">
        <f t="shared" si="55"/>
        <v>1.8830954196910219E-4</v>
      </c>
      <c r="M327" s="9">
        <f>VLOOKUP([1]CensusPivot!A327,[1]CensusPivot!A326:J795,2,FALSE)</f>
        <v>2105835</v>
      </c>
      <c r="N327" s="9">
        <f>VLOOKUP([1]CensusPivot!B327,[1]CensusPivot!B326:K795,2,FALSE)</f>
        <v>1519736</v>
      </c>
      <c r="O327" s="9">
        <f>VLOOKUP([1]CensusPivot!C327,[1]CensusPivot!C326:L795,2,FALSE)</f>
        <v>1448875</v>
      </c>
      <c r="P327" s="9">
        <f>VLOOKUP([1]CensusPivot!D327,[1]CensusPivot!D326:M795,2,FALSE)</f>
        <v>1360397</v>
      </c>
      <c r="Q327" s="9">
        <f>VLOOKUP([1]CensusPivot!E327,[1]CensusPivot!E326:N795,2,FALSE)</f>
        <v>1532033</v>
      </c>
      <c r="R327" s="9">
        <f>VLOOKUP([1]CensusPivot!F327,[1]CensusPivot!F326:O795,2,FALSE)</f>
        <v>1544596</v>
      </c>
      <c r="S327" s="9">
        <v>1015171</v>
      </c>
      <c r="T327" s="9">
        <v>532275</v>
      </c>
      <c r="U327" s="9">
        <v>246935</v>
      </c>
      <c r="V327" s="9">
        <v>11305853</v>
      </c>
      <c r="W327" s="10">
        <f t="shared" si="56"/>
        <v>0</v>
      </c>
      <c r="X327" s="10">
        <f t="shared" si="57"/>
        <v>0</v>
      </c>
      <c r="Y327" s="10">
        <f t="shared" si="58"/>
        <v>0</v>
      </c>
      <c r="Z327" s="10">
        <f t="shared" si="59"/>
        <v>0</v>
      </c>
      <c r="AA327" s="10">
        <f t="shared" si="60"/>
        <v>2.2192733446342215E-5</v>
      </c>
      <c r="AB327" s="10">
        <f t="shared" si="61"/>
        <v>1.340156260925187E-4</v>
      </c>
      <c r="AC327" s="10">
        <f t="shared" si="62"/>
        <v>3.7530622919685453E-4</v>
      </c>
      <c r="AD327" s="10">
        <f t="shared" si="63"/>
        <v>1.0220280869851111E-3</v>
      </c>
      <c r="AE327" s="10">
        <f t="shared" si="64"/>
        <v>3.8998116913357768E-3</v>
      </c>
      <c r="AF327" s="10">
        <f t="shared" si="65"/>
        <v>8.621702067345657E-3</v>
      </c>
    </row>
    <row r="328" spans="1:32" x14ac:dyDescent="0.3">
      <c r="A328" t="s">
        <v>348</v>
      </c>
      <c r="B328" s="9">
        <v>0</v>
      </c>
      <c r="C328" s="9">
        <v>0</v>
      </c>
      <c r="D328" s="9">
        <v>0</v>
      </c>
      <c r="E328" s="9">
        <v>0</v>
      </c>
      <c r="F328" s="9">
        <v>14</v>
      </c>
      <c r="G328" s="9">
        <v>22</v>
      </c>
      <c r="H328" s="9">
        <v>73</v>
      </c>
      <c r="I328" s="9">
        <v>234</v>
      </c>
      <c r="J328" s="9">
        <v>326</v>
      </c>
      <c r="K328" s="9">
        <v>669</v>
      </c>
      <c r="L328" s="74">
        <f t="shared" si="55"/>
        <v>1.8545988923969486E-4</v>
      </c>
      <c r="M328" s="9">
        <f>VLOOKUP([1]CensusPivot!A328,[1]CensusPivot!A327:J796,2,FALSE)</f>
        <v>747339</v>
      </c>
      <c r="N328" s="9">
        <f>VLOOKUP([1]CensusPivot!B328,[1]CensusPivot!B327:K796,2,FALSE)</f>
        <v>538258</v>
      </c>
      <c r="O328" s="9">
        <f>VLOOKUP([1]CensusPivot!C328,[1]CensusPivot!C327:L796,2,FALSE)</f>
        <v>479325</v>
      </c>
      <c r="P328" s="9">
        <f>VLOOKUP([1]CensusPivot!D328,[1]CensusPivot!D327:M796,2,FALSE)</f>
        <v>463809</v>
      </c>
      <c r="Q328" s="9">
        <f>VLOOKUP([1]CensusPivot!E328,[1]CensusPivot!E327:N796,2,FALSE)</f>
        <v>503775</v>
      </c>
      <c r="R328" s="9">
        <f>VLOOKUP([1]CensusPivot!F328,[1]CensusPivot!F327:O796,2,FALSE)</f>
        <v>394334</v>
      </c>
      <c r="S328" s="9">
        <v>253935</v>
      </c>
      <c r="T328" s="9">
        <v>165705</v>
      </c>
      <c r="U328" s="9">
        <v>61244</v>
      </c>
      <c r="V328" s="9">
        <v>3607249</v>
      </c>
      <c r="W328" s="10">
        <f t="shared" si="56"/>
        <v>0</v>
      </c>
      <c r="X328" s="10">
        <f t="shared" si="57"/>
        <v>0</v>
      </c>
      <c r="Y328" s="10">
        <f t="shared" si="58"/>
        <v>0</v>
      </c>
      <c r="Z328" s="10">
        <f t="shared" si="59"/>
        <v>0</v>
      </c>
      <c r="AA328" s="10">
        <f t="shared" si="60"/>
        <v>2.7790184109969728E-5</v>
      </c>
      <c r="AB328" s="10">
        <f t="shared" si="61"/>
        <v>5.5790269162689498E-5</v>
      </c>
      <c r="AC328" s="10">
        <f t="shared" si="62"/>
        <v>2.8747514127631089E-4</v>
      </c>
      <c r="AD328" s="10">
        <f t="shared" si="63"/>
        <v>1.4121480945052955E-3</v>
      </c>
      <c r="AE328" s="10">
        <f t="shared" si="64"/>
        <v>5.3229704134282541E-3</v>
      </c>
      <c r="AF328" s="10">
        <f t="shared" si="65"/>
        <v>1.0923519038599699E-2</v>
      </c>
    </row>
    <row r="329" spans="1:32" x14ac:dyDescent="0.3">
      <c r="A329" t="s">
        <v>349</v>
      </c>
      <c r="B329" s="9">
        <v>0</v>
      </c>
      <c r="C329" s="9">
        <v>0</v>
      </c>
      <c r="D329" s="9">
        <v>0</v>
      </c>
      <c r="E329" s="9">
        <v>0</v>
      </c>
      <c r="F329" s="9">
        <v>0</v>
      </c>
      <c r="G329" s="9">
        <v>10</v>
      </c>
      <c r="H329" s="9">
        <v>56</v>
      </c>
      <c r="I329" s="9">
        <v>225</v>
      </c>
      <c r="J329" s="9">
        <v>298</v>
      </c>
      <c r="K329" s="9">
        <v>589</v>
      </c>
      <c r="L329" s="74">
        <f t="shared" si="55"/>
        <v>1.6230089207624449E-4</v>
      </c>
      <c r="M329" s="9">
        <f>VLOOKUP([1]CensusPivot!A329,[1]CensusPivot!A328:J797,2,FALSE)</f>
        <v>748701</v>
      </c>
      <c r="N329" s="9">
        <f>VLOOKUP([1]CensusPivot!B329,[1]CensusPivot!B328:K797,2,FALSE)</f>
        <v>531911</v>
      </c>
      <c r="O329" s="9">
        <f>VLOOKUP([1]CensusPivot!C329,[1]CensusPivot!C328:L797,2,FALSE)</f>
        <v>478240</v>
      </c>
      <c r="P329" s="9">
        <f>VLOOKUP([1]CensusPivot!D329,[1]CensusPivot!D328:M797,2,FALSE)</f>
        <v>462070</v>
      </c>
      <c r="Q329" s="9">
        <f>VLOOKUP([1]CensusPivot!E329,[1]CensusPivot!E328:N797,2,FALSE)</f>
        <v>513485</v>
      </c>
      <c r="R329" s="9">
        <f>VLOOKUP([1]CensusPivot!F329,[1]CensusPivot!F328:O797,2,FALSE)</f>
        <v>411579</v>
      </c>
      <c r="S329" s="9">
        <v>263522</v>
      </c>
      <c r="T329" s="9">
        <v>159526</v>
      </c>
      <c r="U329" s="9">
        <v>58957</v>
      </c>
      <c r="V329" s="9">
        <v>3629062</v>
      </c>
      <c r="W329" s="10">
        <f t="shared" si="56"/>
        <v>0</v>
      </c>
      <c r="X329" s="10">
        <f t="shared" si="57"/>
        <v>0</v>
      </c>
      <c r="Y329" s="10">
        <f t="shared" si="58"/>
        <v>0</v>
      </c>
      <c r="Z329" s="10">
        <f t="shared" si="59"/>
        <v>0</v>
      </c>
      <c r="AA329" s="10">
        <f t="shared" si="60"/>
        <v>0</v>
      </c>
      <c r="AB329" s="10">
        <f t="shared" si="61"/>
        <v>2.4296672084824543E-5</v>
      </c>
      <c r="AC329" s="10">
        <f t="shared" si="62"/>
        <v>2.1250597673059556E-4</v>
      </c>
      <c r="AD329" s="10">
        <f t="shared" si="63"/>
        <v>1.4104283941175732E-3</v>
      </c>
      <c r="AE329" s="10">
        <f t="shared" si="64"/>
        <v>5.0545312685516559E-3</v>
      </c>
      <c r="AF329" s="10">
        <f t="shared" si="65"/>
        <v>9.990331936835321E-3</v>
      </c>
    </row>
    <row r="330" spans="1:32" x14ac:dyDescent="0.3">
      <c r="A330" t="s">
        <v>350</v>
      </c>
      <c r="B330" s="9">
        <v>0</v>
      </c>
      <c r="C330" s="9">
        <v>0</v>
      </c>
      <c r="D330" s="9">
        <v>0</v>
      </c>
      <c r="E330" s="9">
        <v>0</v>
      </c>
      <c r="F330" s="9">
        <v>0</v>
      </c>
      <c r="G330" s="9">
        <v>36</v>
      </c>
      <c r="H330" s="9">
        <v>115</v>
      </c>
      <c r="I330" s="9">
        <v>219</v>
      </c>
      <c r="J330" s="9">
        <v>326</v>
      </c>
      <c r="K330" s="9">
        <v>696</v>
      </c>
      <c r="L330" s="74">
        <f t="shared" si="55"/>
        <v>1.9567606502180691E-4</v>
      </c>
      <c r="M330" s="9">
        <f>VLOOKUP([1]CensusPivot!A330,[1]CensusPivot!A329:J798,2,FALSE)</f>
        <v>733500</v>
      </c>
      <c r="N330" s="9">
        <f>VLOOKUP([1]CensusPivot!B330,[1]CensusPivot!B329:K798,2,FALSE)</f>
        <v>514070</v>
      </c>
      <c r="O330" s="9">
        <f>VLOOKUP([1]CensusPivot!C330,[1]CensusPivot!C329:L798,2,FALSE)</f>
        <v>476725</v>
      </c>
      <c r="P330" s="9">
        <f>VLOOKUP([1]CensusPivot!D330,[1]CensusPivot!D329:M798,2,FALSE)</f>
        <v>447929</v>
      </c>
      <c r="Q330" s="9">
        <f>VLOOKUP([1]CensusPivot!E330,[1]CensusPivot!E329:N798,2,FALSE)</f>
        <v>500253</v>
      </c>
      <c r="R330" s="9">
        <f>VLOOKUP([1]CensusPivot!F330,[1]CensusPivot!F329:O798,2,FALSE)</f>
        <v>410341</v>
      </c>
      <c r="S330" s="9">
        <v>259943</v>
      </c>
      <c r="T330" s="9">
        <v>155251</v>
      </c>
      <c r="U330" s="9">
        <v>56959</v>
      </c>
      <c r="V330" s="9">
        <v>3556899</v>
      </c>
      <c r="W330" s="10">
        <f t="shared" si="56"/>
        <v>0</v>
      </c>
      <c r="X330" s="10">
        <f t="shared" si="57"/>
        <v>0</v>
      </c>
      <c r="Y330" s="10">
        <f t="shared" si="58"/>
        <v>0</v>
      </c>
      <c r="Z330" s="10">
        <f t="shared" si="59"/>
        <v>0</v>
      </c>
      <c r="AA330" s="10">
        <f t="shared" si="60"/>
        <v>0</v>
      </c>
      <c r="AB330" s="10">
        <f t="shared" si="61"/>
        <v>8.7731910776646746E-5</v>
      </c>
      <c r="AC330" s="10">
        <f t="shared" si="62"/>
        <v>4.4240468102622497E-4</v>
      </c>
      <c r="AD330" s="10">
        <f t="shared" si="63"/>
        <v>1.4106189332113803E-3</v>
      </c>
      <c r="AE330" s="10">
        <f t="shared" si="64"/>
        <v>5.7234150880457876E-3</v>
      </c>
      <c r="AF330" s="10">
        <f t="shared" si="65"/>
        <v>1.2219315648097754E-2</v>
      </c>
    </row>
    <row r="331" spans="1:32" x14ac:dyDescent="0.3">
      <c r="A331" t="s">
        <v>351</v>
      </c>
      <c r="B331" s="9">
        <v>0</v>
      </c>
      <c r="C331" s="9">
        <v>0</v>
      </c>
      <c r="D331" s="9">
        <v>0</v>
      </c>
      <c r="E331" s="9">
        <v>0</v>
      </c>
      <c r="F331" s="9">
        <v>0</v>
      </c>
      <c r="G331" s="9">
        <v>33</v>
      </c>
      <c r="H331" s="9">
        <v>33</v>
      </c>
      <c r="I331" s="9">
        <v>112</v>
      </c>
      <c r="J331" s="9">
        <v>229</v>
      </c>
      <c r="K331" s="9">
        <v>407</v>
      </c>
      <c r="L331" s="74">
        <f t="shared" si="55"/>
        <v>1.0810693076986213E-4</v>
      </c>
      <c r="M331" s="9">
        <f>VLOOKUP([1]CensusPivot!A331,[1]CensusPivot!A330:J799,2,FALSE)</f>
        <v>776708</v>
      </c>
      <c r="N331" s="9">
        <f>VLOOKUP([1]CensusPivot!B331,[1]CensusPivot!B330:K799,2,FALSE)</f>
        <v>539611</v>
      </c>
      <c r="O331" s="9">
        <f>VLOOKUP([1]CensusPivot!C331,[1]CensusPivot!C330:L799,2,FALSE)</f>
        <v>505694</v>
      </c>
      <c r="P331" s="9">
        <f>VLOOKUP([1]CensusPivot!D331,[1]CensusPivot!D330:M799,2,FALSE)</f>
        <v>466358</v>
      </c>
      <c r="Q331" s="9">
        <f>VLOOKUP([1]CensusPivot!E331,[1]CensusPivot!E330:N799,2,FALSE)</f>
        <v>521412</v>
      </c>
      <c r="R331" s="9">
        <f>VLOOKUP([1]CensusPivot!F331,[1]CensusPivot!F330:O799,2,FALSE)</f>
        <v>443290</v>
      </c>
      <c r="S331" s="9">
        <v>283722</v>
      </c>
      <c r="T331" s="9">
        <v>164651</v>
      </c>
      <c r="U331" s="9">
        <v>62589</v>
      </c>
      <c r="V331" s="9">
        <v>3764791</v>
      </c>
      <c r="W331" s="10">
        <f t="shared" si="56"/>
        <v>0</v>
      </c>
      <c r="X331" s="10">
        <f t="shared" si="57"/>
        <v>0</v>
      </c>
      <c r="Y331" s="10">
        <f t="shared" si="58"/>
        <v>0</v>
      </c>
      <c r="Z331" s="10">
        <f t="shared" si="59"/>
        <v>0</v>
      </c>
      <c r="AA331" s="10">
        <f t="shared" si="60"/>
        <v>0</v>
      </c>
      <c r="AB331" s="10">
        <f t="shared" si="61"/>
        <v>7.4443366644860026E-5</v>
      </c>
      <c r="AC331" s="10">
        <f t="shared" si="62"/>
        <v>1.1631103686002495E-4</v>
      </c>
      <c r="AD331" s="10">
        <f t="shared" si="63"/>
        <v>6.8022666124104925E-4</v>
      </c>
      <c r="AE331" s="10">
        <f t="shared" si="64"/>
        <v>3.658789883206314E-3</v>
      </c>
      <c r="AF331" s="10">
        <f t="shared" si="65"/>
        <v>6.5027400981003056E-3</v>
      </c>
    </row>
    <row r="332" spans="1:32" x14ac:dyDescent="0.3">
      <c r="A332" t="s">
        <v>352</v>
      </c>
      <c r="B332" s="9">
        <v>0</v>
      </c>
      <c r="C332" s="9">
        <v>0</v>
      </c>
      <c r="D332" s="9">
        <v>0</v>
      </c>
      <c r="E332" s="9">
        <v>0</v>
      </c>
      <c r="F332" s="9">
        <v>0</v>
      </c>
      <c r="G332" s="9">
        <v>47</v>
      </c>
      <c r="H332" s="9">
        <v>66</v>
      </c>
      <c r="I332" s="9">
        <v>135</v>
      </c>
      <c r="J332" s="9">
        <v>305</v>
      </c>
      <c r="K332" s="9">
        <v>553</v>
      </c>
      <c r="L332" s="74">
        <f t="shared" si="55"/>
        <v>1.4622303004790721E-4</v>
      </c>
      <c r="M332" s="9">
        <f>VLOOKUP([1]CensusPivot!A332,[1]CensusPivot!A331:J800,2,FALSE)</f>
        <v>780520</v>
      </c>
      <c r="N332" s="9">
        <f>VLOOKUP([1]CensusPivot!B332,[1]CensusPivot!B331:K800,2,FALSE)</f>
        <v>537014</v>
      </c>
      <c r="O332" s="9">
        <f>VLOOKUP([1]CensusPivot!C332,[1]CensusPivot!C331:L800,2,FALSE)</f>
        <v>508554</v>
      </c>
      <c r="P332" s="9">
        <f>VLOOKUP([1]CensusPivot!D332,[1]CensusPivot!D331:M800,2,FALSE)</f>
        <v>463268</v>
      </c>
      <c r="Q332" s="9">
        <f>VLOOKUP([1]CensusPivot!E332,[1]CensusPivot!E331:N800,2,FALSE)</f>
        <v>514689</v>
      </c>
      <c r="R332" s="9">
        <f>VLOOKUP([1]CensusPivot!F332,[1]CensusPivot!F331:O800,2,FALSE)</f>
        <v>453948</v>
      </c>
      <c r="S332" s="9">
        <v>293306</v>
      </c>
      <c r="T332" s="9">
        <v>167952</v>
      </c>
      <c r="U332" s="9">
        <v>64267</v>
      </c>
      <c r="V332" s="9">
        <v>3781894</v>
      </c>
      <c r="W332" s="10">
        <f t="shared" si="56"/>
        <v>0</v>
      </c>
      <c r="X332" s="10">
        <f t="shared" si="57"/>
        <v>0</v>
      </c>
      <c r="Y332" s="10">
        <f t="shared" si="58"/>
        <v>0</v>
      </c>
      <c r="Z332" s="10">
        <f t="shared" si="59"/>
        <v>0</v>
      </c>
      <c r="AA332" s="10">
        <f t="shared" si="60"/>
        <v>0</v>
      </c>
      <c r="AB332" s="10">
        <f t="shared" si="61"/>
        <v>1.0353608783384882E-4</v>
      </c>
      <c r="AC332" s="10">
        <f t="shared" si="62"/>
        <v>2.250209678629145E-4</v>
      </c>
      <c r="AD332" s="10">
        <f t="shared" si="63"/>
        <v>8.0380108602457845E-4</v>
      </c>
      <c r="AE332" s="10">
        <f t="shared" si="64"/>
        <v>4.7458260071265189E-3</v>
      </c>
      <c r="AF332" s="10">
        <f t="shared" si="65"/>
        <v>8.6047271539048033E-3</v>
      </c>
    </row>
    <row r="333" spans="1:32" x14ac:dyDescent="0.3">
      <c r="A333" t="s">
        <v>353</v>
      </c>
      <c r="B333" s="9">
        <v>0</v>
      </c>
      <c r="C333" s="9">
        <v>0</v>
      </c>
      <c r="D333" s="9">
        <v>0</v>
      </c>
      <c r="E333" s="9">
        <v>0</v>
      </c>
      <c r="F333" s="9">
        <v>15</v>
      </c>
      <c r="G333" s="9">
        <v>60</v>
      </c>
      <c r="H333" s="9">
        <v>93</v>
      </c>
      <c r="I333" s="9">
        <v>133</v>
      </c>
      <c r="J333" s="9">
        <v>257</v>
      </c>
      <c r="K333" s="9">
        <v>558</v>
      </c>
      <c r="L333" s="74">
        <f t="shared" si="55"/>
        <v>1.4562107256966129E-4</v>
      </c>
      <c r="M333" s="9">
        <f>VLOOKUP([1]CensusPivot!A333,[1]CensusPivot!A332:J801,2,FALSE)</f>
        <v>786145</v>
      </c>
      <c r="N333" s="9">
        <f>VLOOKUP([1]CensusPivot!B333,[1]CensusPivot!B332:K801,2,FALSE)</f>
        <v>545365</v>
      </c>
      <c r="O333" s="9">
        <f>VLOOKUP([1]CensusPivot!C333,[1]CensusPivot!C332:L801,2,FALSE)</f>
        <v>521112</v>
      </c>
      <c r="P333" s="9">
        <f>VLOOKUP([1]CensusPivot!D333,[1]CensusPivot!D332:M801,2,FALSE)</f>
        <v>467236</v>
      </c>
      <c r="Q333" s="9">
        <f>VLOOKUP([1]CensusPivot!E333,[1]CensusPivot!E332:N801,2,FALSE)</f>
        <v>507682</v>
      </c>
      <c r="R333" s="9">
        <f>VLOOKUP([1]CensusPivot!F333,[1]CensusPivot!F332:O801,2,FALSE)</f>
        <v>465726</v>
      </c>
      <c r="S333" s="9">
        <v>302854</v>
      </c>
      <c r="T333" s="9">
        <v>169489</v>
      </c>
      <c r="U333" s="9">
        <v>65834</v>
      </c>
      <c r="V333" s="9">
        <v>3831863</v>
      </c>
      <c r="W333" s="10">
        <f t="shared" si="56"/>
        <v>0</v>
      </c>
      <c r="X333" s="10">
        <f t="shared" si="57"/>
        <v>0</v>
      </c>
      <c r="Y333" s="10">
        <f t="shared" si="58"/>
        <v>0</v>
      </c>
      <c r="Z333" s="10">
        <f t="shared" si="59"/>
        <v>0</v>
      </c>
      <c r="AA333" s="10">
        <f t="shared" si="60"/>
        <v>2.9546054419892767E-5</v>
      </c>
      <c r="AB333" s="10">
        <f t="shared" si="61"/>
        <v>1.2883111529096508E-4</v>
      </c>
      <c r="AC333" s="10">
        <f t="shared" si="62"/>
        <v>3.0707865836343583E-4</v>
      </c>
      <c r="AD333" s="10">
        <f t="shared" si="63"/>
        <v>7.8471169220421387E-4</v>
      </c>
      <c r="AE333" s="10">
        <f t="shared" si="64"/>
        <v>3.9037579366284899E-3</v>
      </c>
      <c r="AF333" s="10">
        <f t="shared" si="65"/>
        <v>8.4758635355591336E-3</v>
      </c>
    </row>
    <row r="334" spans="1:32" x14ac:dyDescent="0.3">
      <c r="A334" t="s">
        <v>354</v>
      </c>
      <c r="B334" s="9">
        <v>0</v>
      </c>
      <c r="C334" s="9">
        <v>0</v>
      </c>
      <c r="D334" s="9">
        <v>0</v>
      </c>
      <c r="E334" s="9">
        <v>0</v>
      </c>
      <c r="F334" s="9">
        <v>0</v>
      </c>
      <c r="G334" s="9">
        <v>26</v>
      </c>
      <c r="H334" s="9">
        <v>78</v>
      </c>
      <c r="I334" s="9">
        <v>206</v>
      </c>
      <c r="J334" s="9">
        <v>256</v>
      </c>
      <c r="K334" s="9">
        <v>566</v>
      </c>
      <c r="L334" s="74">
        <f t="shared" si="55"/>
        <v>1.3643446132010706E-4</v>
      </c>
      <c r="M334" s="9">
        <f>VLOOKUP([1]CensusPivot!A334,[1]CensusPivot!A333:J802,2,FALSE)</f>
        <v>846708</v>
      </c>
      <c r="N334" s="9">
        <f>VLOOKUP([1]CensusPivot!B334,[1]CensusPivot!B333:K802,2,FALSE)</f>
        <v>583306</v>
      </c>
      <c r="O334" s="9">
        <f>VLOOKUP([1]CensusPivot!C334,[1]CensusPivot!C333:L802,2,FALSE)</f>
        <v>559067</v>
      </c>
      <c r="P334" s="9">
        <f>VLOOKUP([1]CensusPivot!D334,[1]CensusPivot!D333:M802,2,FALSE)</f>
        <v>503153</v>
      </c>
      <c r="Q334" s="9">
        <f>VLOOKUP([1]CensusPivot!E334,[1]CensusPivot!E333:N802,2,FALSE)</f>
        <v>539859</v>
      </c>
      <c r="R334" s="9">
        <f>VLOOKUP([1]CensusPivot!F334,[1]CensusPivot!F333:O802,2,FALSE)</f>
        <v>512996</v>
      </c>
      <c r="S334" s="9">
        <v>341825</v>
      </c>
      <c r="T334" s="9">
        <v>187496</v>
      </c>
      <c r="U334" s="9">
        <v>73086</v>
      </c>
      <c r="V334" s="9">
        <v>4148512</v>
      </c>
      <c r="W334" s="10">
        <f t="shared" si="56"/>
        <v>0</v>
      </c>
      <c r="X334" s="10">
        <f t="shared" si="57"/>
        <v>0</v>
      </c>
      <c r="Y334" s="10">
        <f t="shared" si="58"/>
        <v>0</v>
      </c>
      <c r="Z334" s="10">
        <f t="shared" si="59"/>
        <v>0</v>
      </c>
      <c r="AA334" s="10">
        <f t="shared" si="60"/>
        <v>0</v>
      </c>
      <c r="AB334" s="10">
        <f t="shared" si="61"/>
        <v>5.0682656394981636E-5</v>
      </c>
      <c r="AC334" s="10">
        <f t="shared" si="62"/>
        <v>2.2818693776055E-4</v>
      </c>
      <c r="AD334" s="10">
        <f t="shared" si="63"/>
        <v>1.0986901053889149E-3</v>
      </c>
      <c r="AE334" s="10">
        <f t="shared" si="64"/>
        <v>3.5027228196918697E-3</v>
      </c>
      <c r="AF334" s="10">
        <f t="shared" si="65"/>
        <v>7.7443012341624935E-3</v>
      </c>
    </row>
    <row r="335" spans="1:32" x14ac:dyDescent="0.3">
      <c r="A335" t="s">
        <v>355</v>
      </c>
      <c r="B335" s="9">
        <v>0</v>
      </c>
      <c r="C335" s="9">
        <v>0</v>
      </c>
      <c r="D335" s="9">
        <v>0</v>
      </c>
      <c r="E335" s="9">
        <v>0</v>
      </c>
      <c r="F335" s="9">
        <v>0</v>
      </c>
      <c r="G335" s="9">
        <v>23</v>
      </c>
      <c r="H335" s="9">
        <v>36</v>
      </c>
      <c r="I335" s="9">
        <v>108</v>
      </c>
      <c r="J335" s="9">
        <v>191</v>
      </c>
      <c r="K335" s="9">
        <v>358</v>
      </c>
      <c r="L335" s="74">
        <f t="shared" si="55"/>
        <v>9.4409481876544049E-5</v>
      </c>
      <c r="M335" s="9">
        <f>VLOOKUP([1]CensusPivot!A335,[1]CensusPivot!A334:J803,2,FALSE)</f>
        <v>776116</v>
      </c>
      <c r="N335" s="9">
        <f>VLOOKUP([1]CensusPivot!B335,[1]CensusPivot!B334:K803,2,FALSE)</f>
        <v>531803</v>
      </c>
      <c r="O335" s="9">
        <f>VLOOKUP([1]CensusPivot!C335,[1]CensusPivot!C334:L803,2,FALSE)</f>
        <v>519585</v>
      </c>
      <c r="P335" s="9">
        <f>VLOOKUP([1]CensusPivot!D335,[1]CensusPivot!D334:M803,2,FALSE)</f>
        <v>463153</v>
      </c>
      <c r="Q335" s="9">
        <f>VLOOKUP([1]CensusPivot!E335,[1]CensusPivot!E334:N803,2,FALSE)</f>
        <v>480307</v>
      </c>
      <c r="R335" s="9">
        <f>VLOOKUP([1]CensusPivot!F335,[1]CensusPivot!F334:O803,2,FALSE)</f>
        <v>469938</v>
      </c>
      <c r="S335" s="9">
        <v>317663</v>
      </c>
      <c r="T335" s="9">
        <v>168820</v>
      </c>
      <c r="U335" s="9">
        <v>65485</v>
      </c>
      <c r="V335" s="9">
        <v>3791992</v>
      </c>
      <c r="W335" s="10">
        <f t="shared" si="56"/>
        <v>0</v>
      </c>
      <c r="X335" s="10">
        <f t="shared" si="57"/>
        <v>0</v>
      </c>
      <c r="Y335" s="10">
        <f t="shared" si="58"/>
        <v>0</v>
      </c>
      <c r="Z335" s="10">
        <f t="shared" si="59"/>
        <v>0</v>
      </c>
      <c r="AA335" s="10">
        <f t="shared" si="60"/>
        <v>0</v>
      </c>
      <c r="AB335" s="10">
        <f t="shared" si="61"/>
        <v>4.8942626474130628E-5</v>
      </c>
      <c r="AC335" s="10">
        <f t="shared" si="62"/>
        <v>1.1332764596443401E-4</v>
      </c>
      <c r="AD335" s="10">
        <f t="shared" si="63"/>
        <v>6.3973462859850732E-4</v>
      </c>
      <c r="AE335" s="10">
        <f t="shared" si="64"/>
        <v>2.916698480568069E-3</v>
      </c>
      <c r="AF335" s="10">
        <f t="shared" si="65"/>
        <v>5.4669008169809883E-3</v>
      </c>
    </row>
    <row r="336" spans="1:32" x14ac:dyDescent="0.3">
      <c r="A336" t="s">
        <v>356</v>
      </c>
      <c r="B336" s="9">
        <v>0</v>
      </c>
      <c r="C336" s="9">
        <v>0</v>
      </c>
      <c r="D336" s="9">
        <v>0</v>
      </c>
      <c r="E336" s="9">
        <v>0</v>
      </c>
      <c r="F336" s="9">
        <v>0</v>
      </c>
      <c r="G336" s="9">
        <v>20</v>
      </c>
      <c r="H336" s="9">
        <v>86</v>
      </c>
      <c r="I336" s="9">
        <v>136</v>
      </c>
      <c r="J336" s="9">
        <v>206</v>
      </c>
      <c r="K336" s="9">
        <v>448</v>
      </c>
      <c r="L336" s="74">
        <f t="shared" si="55"/>
        <v>1.1201565418767273E-4</v>
      </c>
      <c r="M336" s="9">
        <f>VLOOKUP([1]CensusPivot!A336,[1]CensusPivot!A335:J804,2,FALSE)</f>
        <v>815719</v>
      </c>
      <c r="N336" s="9">
        <f>VLOOKUP([1]CensusPivot!B336,[1]CensusPivot!B335:K804,2,FALSE)</f>
        <v>556584</v>
      </c>
      <c r="O336" s="9">
        <f>VLOOKUP([1]CensusPivot!C336,[1]CensusPivot!C335:L804,2,FALSE)</f>
        <v>549059</v>
      </c>
      <c r="P336" s="9">
        <f>VLOOKUP([1]CensusPivot!D336,[1]CensusPivot!D335:M804,2,FALSE)</f>
        <v>492289</v>
      </c>
      <c r="Q336" s="9">
        <f>VLOOKUP([1]CensusPivot!E336,[1]CensusPivot!E335:N804,2,FALSE)</f>
        <v>500186</v>
      </c>
      <c r="R336" s="9">
        <f>VLOOKUP([1]CensusPivot!F336,[1]CensusPivot!F335:O804,2,FALSE)</f>
        <v>499355</v>
      </c>
      <c r="S336" s="9">
        <v>341004</v>
      </c>
      <c r="T336" s="9">
        <v>177472</v>
      </c>
      <c r="U336" s="9">
        <v>67773</v>
      </c>
      <c r="V336" s="9">
        <v>3999441</v>
      </c>
      <c r="W336" s="10">
        <f t="shared" si="56"/>
        <v>0</v>
      </c>
      <c r="X336" s="10">
        <f t="shared" si="57"/>
        <v>0</v>
      </c>
      <c r="Y336" s="10">
        <f t="shared" si="58"/>
        <v>0</v>
      </c>
      <c r="Z336" s="10">
        <f t="shared" si="59"/>
        <v>0</v>
      </c>
      <c r="AA336" s="10">
        <f t="shared" si="60"/>
        <v>0</v>
      </c>
      <c r="AB336" s="10">
        <f t="shared" si="61"/>
        <v>4.0051666649978472E-5</v>
      </c>
      <c r="AC336" s="10">
        <f t="shared" si="62"/>
        <v>2.5219645517354637E-4</v>
      </c>
      <c r="AD336" s="10">
        <f t="shared" si="63"/>
        <v>7.6631806707536966E-4</v>
      </c>
      <c r="AE336" s="10">
        <f t="shared" si="64"/>
        <v>3.039558526256769E-3</v>
      </c>
      <c r="AF336" s="10">
        <f t="shared" si="65"/>
        <v>6.6103020376846238E-3</v>
      </c>
    </row>
    <row r="337" spans="1:32" x14ac:dyDescent="0.3">
      <c r="A337" t="s">
        <v>357</v>
      </c>
      <c r="B337" s="9">
        <v>0</v>
      </c>
      <c r="C337" s="9">
        <v>0</v>
      </c>
      <c r="D337" s="9">
        <v>0</v>
      </c>
      <c r="E337" s="9">
        <v>0</v>
      </c>
      <c r="F337" s="9">
        <v>0</v>
      </c>
      <c r="G337" s="9">
        <v>0</v>
      </c>
      <c r="H337" s="9">
        <v>10</v>
      </c>
      <c r="I337" s="9">
        <v>88</v>
      </c>
      <c r="J337" s="9">
        <v>206</v>
      </c>
      <c r="K337" s="9">
        <v>304</v>
      </c>
      <c r="L337" s="74">
        <f t="shared" si="55"/>
        <v>8.2280089544555342E-5</v>
      </c>
      <c r="M337" s="9">
        <f>VLOOKUP([1]CensusPivot!A337,[1]CensusPivot!A336:J805,2,FALSE)</f>
        <v>704912</v>
      </c>
      <c r="N337" s="9">
        <f>VLOOKUP([1]CensusPivot!B337,[1]CensusPivot!B336:K805,2,FALSE)</f>
        <v>504994</v>
      </c>
      <c r="O337" s="9">
        <f>VLOOKUP([1]CensusPivot!C337,[1]CensusPivot!C336:L805,2,FALSE)</f>
        <v>499861</v>
      </c>
      <c r="P337" s="9">
        <f>VLOOKUP([1]CensusPivot!D337,[1]CensusPivot!D336:M805,2,FALSE)</f>
        <v>500843</v>
      </c>
      <c r="Q337" s="9">
        <f>VLOOKUP([1]CensusPivot!E337,[1]CensusPivot!E336:N805,2,FALSE)</f>
        <v>547269</v>
      </c>
      <c r="R337" s="9">
        <f>VLOOKUP([1]CensusPivot!F337,[1]CensusPivot!F336:O805,2,FALSE)</f>
        <v>450190</v>
      </c>
      <c r="S337" s="9">
        <v>250647</v>
      </c>
      <c r="T337" s="9">
        <v>164593</v>
      </c>
      <c r="U337" s="9">
        <v>73066</v>
      </c>
      <c r="V337" s="9">
        <v>3694697</v>
      </c>
      <c r="W337" s="10">
        <f t="shared" si="56"/>
        <v>0</v>
      </c>
      <c r="X337" s="10">
        <f t="shared" si="57"/>
        <v>0</v>
      </c>
      <c r="Y337" s="10">
        <f t="shared" si="58"/>
        <v>0</v>
      </c>
      <c r="Z337" s="10">
        <f t="shared" si="59"/>
        <v>0</v>
      </c>
      <c r="AA337" s="10">
        <f t="shared" si="60"/>
        <v>0</v>
      </c>
      <c r="AB337" s="10">
        <f t="shared" si="61"/>
        <v>0</v>
      </c>
      <c r="AC337" s="10">
        <f t="shared" si="62"/>
        <v>3.9896747218199301E-5</v>
      </c>
      <c r="AD337" s="10">
        <f t="shared" si="63"/>
        <v>5.3465214195014374E-4</v>
      </c>
      <c r="AE337" s="10">
        <f t="shared" si="64"/>
        <v>2.8193687898612212E-3</v>
      </c>
      <c r="AF337" s="10">
        <f t="shared" si="65"/>
        <v>4.1606219034845205E-3</v>
      </c>
    </row>
    <row r="338" spans="1:32" x14ac:dyDescent="0.3">
      <c r="A338" t="s">
        <v>358</v>
      </c>
      <c r="B338" s="9">
        <v>0</v>
      </c>
      <c r="C338" s="9">
        <v>0</v>
      </c>
      <c r="D338" s="9">
        <v>0</v>
      </c>
      <c r="E338" s="9">
        <v>0</v>
      </c>
      <c r="F338" s="9">
        <v>0</v>
      </c>
      <c r="G338" s="9">
        <v>0</v>
      </c>
      <c r="H338" s="9">
        <v>0</v>
      </c>
      <c r="I338" s="9">
        <v>34</v>
      </c>
      <c r="J338" s="9">
        <v>227</v>
      </c>
      <c r="K338" s="9">
        <v>261</v>
      </c>
      <c r="L338" s="74">
        <f t="shared" si="55"/>
        <v>6.9379650230866764E-5</v>
      </c>
      <c r="M338" s="9">
        <f>VLOOKUP([1]CensusPivot!A338,[1]CensusPivot!A337:J806,2,FALSE)</f>
        <v>712305</v>
      </c>
      <c r="N338" s="9">
        <f>VLOOKUP([1]CensusPivot!B338,[1]CensusPivot!B337:K806,2,FALSE)</f>
        <v>509067</v>
      </c>
      <c r="O338" s="9">
        <f>VLOOKUP([1]CensusPivot!C338,[1]CensusPivot!C337:L806,2,FALSE)</f>
        <v>508931</v>
      </c>
      <c r="P338" s="9">
        <f>VLOOKUP([1]CensusPivot!D338,[1]CensusPivot!D337:M806,2,FALSE)</f>
        <v>503245</v>
      </c>
      <c r="Q338" s="9">
        <f>VLOOKUP([1]CensusPivot!E338,[1]CensusPivot!E337:N806,2,FALSE)</f>
        <v>546233</v>
      </c>
      <c r="R338" s="9">
        <f>VLOOKUP([1]CensusPivot!F338,[1]CensusPivot!F337:O806,2,FALSE)</f>
        <v>476107</v>
      </c>
      <c r="S338" s="9">
        <v>267410</v>
      </c>
      <c r="T338" s="9">
        <v>166729</v>
      </c>
      <c r="U338" s="9">
        <v>74357</v>
      </c>
      <c r="V338" s="9">
        <v>3761910</v>
      </c>
      <c r="W338" s="10">
        <f t="shared" si="56"/>
        <v>0</v>
      </c>
      <c r="X338" s="10">
        <f t="shared" si="57"/>
        <v>0</v>
      </c>
      <c r="Y338" s="10">
        <f t="shared" si="58"/>
        <v>0</v>
      </c>
      <c r="Z338" s="10">
        <f t="shared" si="59"/>
        <v>0</v>
      </c>
      <c r="AA338" s="10">
        <f t="shared" si="60"/>
        <v>0</v>
      </c>
      <c r="AB338" s="10">
        <f t="shared" si="61"/>
        <v>0</v>
      </c>
      <c r="AC338" s="10">
        <f t="shared" si="62"/>
        <v>0</v>
      </c>
      <c r="AD338" s="10">
        <f t="shared" si="63"/>
        <v>2.0392373252403601E-4</v>
      </c>
      <c r="AE338" s="10">
        <f t="shared" si="64"/>
        <v>3.052839678846645E-3</v>
      </c>
      <c r="AF338" s="10">
        <f t="shared" si="65"/>
        <v>3.510093199026319E-3</v>
      </c>
    </row>
    <row r="339" spans="1:32" x14ac:dyDescent="0.3">
      <c r="A339" t="s">
        <v>359</v>
      </c>
      <c r="B339" s="9">
        <v>0</v>
      </c>
      <c r="C339" s="9">
        <v>0</v>
      </c>
      <c r="D339" s="9">
        <v>0</v>
      </c>
      <c r="E339" s="9">
        <v>0</v>
      </c>
      <c r="F339" s="9">
        <v>0</v>
      </c>
      <c r="G339" s="9">
        <v>0</v>
      </c>
      <c r="H339" s="9">
        <v>0</v>
      </c>
      <c r="I339" s="9">
        <v>34</v>
      </c>
      <c r="J339" s="9">
        <v>203</v>
      </c>
      <c r="K339" s="9">
        <v>237</v>
      </c>
      <c r="L339" s="74">
        <f t="shared" si="55"/>
        <v>6.3277333338317206E-5</v>
      </c>
      <c r="M339" s="9">
        <f>VLOOKUP([1]CensusPivot!A339,[1]CensusPivot!A338:J807,2,FALSE)</f>
        <v>705095</v>
      </c>
      <c r="N339" s="9">
        <f>VLOOKUP([1]CensusPivot!B339,[1]CensusPivot!B338:K807,2,FALSE)</f>
        <v>502701</v>
      </c>
      <c r="O339" s="9">
        <f>VLOOKUP([1]CensusPivot!C339,[1]CensusPivot!C338:L807,2,FALSE)</f>
        <v>512171</v>
      </c>
      <c r="P339" s="9">
        <f>VLOOKUP([1]CensusPivot!D339,[1]CensusPivot!D338:M807,2,FALSE)</f>
        <v>496039</v>
      </c>
      <c r="Q339" s="9">
        <f>VLOOKUP([1]CensusPivot!E339,[1]CensusPivot!E338:N807,2,FALSE)</f>
        <v>534242</v>
      </c>
      <c r="R339" s="9">
        <f>VLOOKUP([1]CensusPivot!F339,[1]CensusPivot!F338:O807,2,FALSE)</f>
        <v>485872</v>
      </c>
      <c r="S339" s="9">
        <v>273134</v>
      </c>
      <c r="T339" s="9">
        <v>163936</v>
      </c>
      <c r="U339" s="9">
        <v>72577</v>
      </c>
      <c r="V339" s="9">
        <v>3745417</v>
      </c>
      <c r="W339" s="10">
        <f t="shared" si="56"/>
        <v>0</v>
      </c>
      <c r="X339" s="10">
        <f t="shared" si="57"/>
        <v>0</v>
      </c>
      <c r="Y339" s="10">
        <f t="shared" si="58"/>
        <v>0</v>
      </c>
      <c r="Z339" s="10">
        <f t="shared" si="59"/>
        <v>0</v>
      </c>
      <c r="AA339" s="10">
        <f t="shared" si="60"/>
        <v>0</v>
      </c>
      <c r="AB339" s="10">
        <f t="shared" si="61"/>
        <v>0</v>
      </c>
      <c r="AC339" s="10">
        <f t="shared" si="62"/>
        <v>0</v>
      </c>
      <c r="AD339" s="10">
        <f t="shared" si="63"/>
        <v>2.0739800897911381E-4</v>
      </c>
      <c r="AE339" s="10">
        <f t="shared" si="64"/>
        <v>2.7970293619190654E-3</v>
      </c>
      <c r="AF339" s="10">
        <f t="shared" si="65"/>
        <v>3.265497333866101E-3</v>
      </c>
    </row>
    <row r="340" spans="1:32" x14ac:dyDescent="0.3">
      <c r="A340" t="s">
        <v>360</v>
      </c>
      <c r="B340" s="9">
        <v>0</v>
      </c>
      <c r="C340" s="9">
        <v>0</v>
      </c>
      <c r="D340" s="9">
        <v>0</v>
      </c>
      <c r="E340" s="9">
        <v>0</v>
      </c>
      <c r="F340" s="9">
        <v>0</v>
      </c>
      <c r="G340" s="9">
        <v>0</v>
      </c>
      <c r="H340" s="9">
        <v>0</v>
      </c>
      <c r="I340" s="9">
        <v>32</v>
      </c>
      <c r="J340" s="9">
        <v>188</v>
      </c>
      <c r="K340" s="9">
        <v>220</v>
      </c>
      <c r="L340" s="74">
        <f t="shared" si="55"/>
        <v>5.699954400364797E-5</v>
      </c>
      <c r="M340" s="9">
        <f>VLOOKUP([1]CensusPivot!A340,[1]CensusPivot!A339:J808,2,FALSE)</f>
        <v>725390</v>
      </c>
      <c r="N340" s="9">
        <f>VLOOKUP([1]CensusPivot!B340,[1]CensusPivot!B339:K808,2,FALSE)</f>
        <v>514073</v>
      </c>
      <c r="O340" s="9">
        <f>VLOOKUP([1]CensusPivot!C340,[1]CensusPivot!C339:L808,2,FALSE)</f>
        <v>531131</v>
      </c>
      <c r="P340" s="9">
        <f>VLOOKUP([1]CensusPivot!D340,[1]CensusPivot!D339:M808,2,FALSE)</f>
        <v>510105</v>
      </c>
      <c r="Q340" s="9">
        <f>VLOOKUP([1]CensusPivot!E340,[1]CensusPivot!E339:N808,2,FALSE)</f>
        <v>540650</v>
      </c>
      <c r="R340" s="9">
        <f>VLOOKUP([1]CensusPivot!F340,[1]CensusPivot!F339:O808,2,FALSE)</f>
        <v>506197</v>
      </c>
      <c r="S340" s="9">
        <v>290710</v>
      </c>
      <c r="T340" s="9">
        <v>164857</v>
      </c>
      <c r="U340" s="9">
        <v>75509</v>
      </c>
      <c r="V340" s="9">
        <v>3859680</v>
      </c>
      <c r="W340" s="10">
        <f t="shared" si="56"/>
        <v>0</v>
      </c>
      <c r="X340" s="10">
        <f t="shared" si="57"/>
        <v>0</v>
      </c>
      <c r="Y340" s="10">
        <f t="shared" si="58"/>
        <v>0</v>
      </c>
      <c r="Z340" s="10">
        <f t="shared" si="59"/>
        <v>0</v>
      </c>
      <c r="AA340" s="10">
        <f t="shared" si="60"/>
        <v>0</v>
      </c>
      <c r="AB340" s="10">
        <f t="shared" si="61"/>
        <v>0</v>
      </c>
      <c r="AC340" s="10">
        <f t="shared" si="62"/>
        <v>0</v>
      </c>
      <c r="AD340" s="10">
        <f t="shared" si="63"/>
        <v>1.9410762054386529E-4</v>
      </c>
      <c r="AE340" s="10">
        <f t="shared" si="64"/>
        <v>2.4897694314585015E-3</v>
      </c>
      <c r="AF340" s="10">
        <f t="shared" si="65"/>
        <v>2.9135599729833528E-3</v>
      </c>
    </row>
    <row r="341" spans="1:32" x14ac:dyDescent="0.3">
      <c r="A341" t="s">
        <v>361</v>
      </c>
      <c r="B341" s="9">
        <v>0</v>
      </c>
      <c r="C341" s="9">
        <v>0</v>
      </c>
      <c r="D341" s="9">
        <v>0</v>
      </c>
      <c r="E341" s="9">
        <v>0</v>
      </c>
      <c r="F341" s="9">
        <v>0</v>
      </c>
      <c r="G341" s="9">
        <v>0</v>
      </c>
      <c r="H341" s="9">
        <v>0</v>
      </c>
      <c r="I341" s="9">
        <v>67</v>
      </c>
      <c r="J341" s="9">
        <v>226</v>
      </c>
      <c r="K341" s="9">
        <v>293</v>
      </c>
      <c r="L341" s="74">
        <f t="shared" si="55"/>
        <v>7.5237337851339757E-5</v>
      </c>
      <c r="M341" s="9">
        <f>VLOOKUP([1]CensusPivot!A341,[1]CensusPivot!A340:J809,2,FALSE)</f>
        <v>722268</v>
      </c>
      <c r="N341" s="9">
        <f>VLOOKUP([1]CensusPivot!B341,[1]CensusPivot!B340:K809,2,FALSE)</f>
        <v>520282</v>
      </c>
      <c r="O341" s="9">
        <f>VLOOKUP([1]CensusPivot!C341,[1]CensusPivot!C340:L809,2,FALSE)</f>
        <v>532805</v>
      </c>
      <c r="P341" s="9">
        <f>VLOOKUP([1]CensusPivot!D341,[1]CensusPivot!D340:M809,2,FALSE)</f>
        <v>507811</v>
      </c>
      <c r="Q341" s="9">
        <f>VLOOKUP([1]CensusPivot!E341,[1]CensusPivot!E340:N809,2,FALSE)</f>
        <v>532945</v>
      </c>
      <c r="R341" s="9">
        <f>VLOOKUP([1]CensusPivot!F341,[1]CensusPivot!F340:O809,2,FALSE)</f>
        <v>520378</v>
      </c>
      <c r="S341" s="9">
        <v>311904</v>
      </c>
      <c r="T341" s="9">
        <v>167711</v>
      </c>
      <c r="U341" s="9">
        <v>78556</v>
      </c>
      <c r="V341" s="9">
        <v>3894343</v>
      </c>
      <c r="W341" s="10">
        <f t="shared" si="56"/>
        <v>0</v>
      </c>
      <c r="X341" s="10">
        <f t="shared" si="57"/>
        <v>0</v>
      </c>
      <c r="Y341" s="10">
        <f t="shared" si="58"/>
        <v>0</v>
      </c>
      <c r="Z341" s="10">
        <f t="shared" si="59"/>
        <v>0</v>
      </c>
      <c r="AA341" s="10">
        <f t="shared" si="60"/>
        <v>0</v>
      </c>
      <c r="AB341" s="10">
        <f t="shared" si="61"/>
        <v>0</v>
      </c>
      <c r="AC341" s="10">
        <f t="shared" si="62"/>
        <v>0</v>
      </c>
      <c r="AD341" s="10">
        <f t="shared" si="63"/>
        <v>3.9949675334354932E-4</v>
      </c>
      <c r="AE341" s="10">
        <f t="shared" si="64"/>
        <v>2.8769285605173378E-3</v>
      </c>
      <c r="AF341" s="10">
        <f t="shared" si="65"/>
        <v>3.7298233107592037E-3</v>
      </c>
    </row>
    <row r="342" spans="1:32" x14ac:dyDescent="0.3">
      <c r="A342" t="s">
        <v>362</v>
      </c>
      <c r="B342" s="9">
        <v>0</v>
      </c>
      <c r="C342" s="9">
        <v>0</v>
      </c>
      <c r="D342" s="9">
        <v>0</v>
      </c>
      <c r="E342" s="9">
        <v>0</v>
      </c>
      <c r="F342" s="9">
        <v>11</v>
      </c>
      <c r="G342" s="9">
        <v>22</v>
      </c>
      <c r="H342" s="9">
        <v>27</v>
      </c>
      <c r="I342" s="9">
        <v>37</v>
      </c>
      <c r="J342" s="9">
        <v>176</v>
      </c>
      <c r="K342" s="9">
        <v>273</v>
      </c>
      <c r="L342" s="74">
        <f t="shared" si="55"/>
        <v>6.94352775465388E-5</v>
      </c>
      <c r="M342" s="9">
        <f>VLOOKUP([1]CensusPivot!A342,[1]CensusPivot!A341:J810,2,FALSE)</f>
        <v>720820</v>
      </c>
      <c r="N342" s="9">
        <f>VLOOKUP([1]CensusPivot!B342,[1]CensusPivot!B341:K810,2,FALSE)</f>
        <v>515962</v>
      </c>
      <c r="O342" s="9">
        <f>VLOOKUP([1]CensusPivot!C342,[1]CensusPivot!C341:L810,2,FALSE)</f>
        <v>536971</v>
      </c>
      <c r="P342" s="9">
        <f>VLOOKUP([1]CensusPivot!D342,[1]CensusPivot!D341:M810,2,FALSE)</f>
        <v>513980</v>
      </c>
      <c r="Q342" s="9">
        <f>VLOOKUP([1]CensusPivot!E342,[1]CensusPivot!E341:N810,2,FALSE)</f>
        <v>529402</v>
      </c>
      <c r="R342" s="9">
        <f>VLOOKUP([1]CensusPivot!F342,[1]CensusPivot!F341:O810,2,FALSE)</f>
        <v>530888</v>
      </c>
      <c r="S342" s="9">
        <v>332250</v>
      </c>
      <c r="T342" s="9">
        <v>171462</v>
      </c>
      <c r="U342" s="9">
        <v>79445</v>
      </c>
      <c r="V342" s="9">
        <v>3931719</v>
      </c>
      <c r="W342" s="10">
        <f t="shared" si="56"/>
        <v>0</v>
      </c>
      <c r="X342" s="10">
        <f t="shared" si="57"/>
        <v>0</v>
      </c>
      <c r="Y342" s="10">
        <f t="shared" si="58"/>
        <v>0</v>
      </c>
      <c r="Z342" s="10">
        <f t="shared" si="59"/>
        <v>0</v>
      </c>
      <c r="AA342" s="10">
        <f t="shared" si="60"/>
        <v>2.0778161019414358E-5</v>
      </c>
      <c r="AB342" s="10">
        <f t="shared" si="61"/>
        <v>4.1440002411054683E-5</v>
      </c>
      <c r="AC342" s="10">
        <f t="shared" si="62"/>
        <v>8.1264108352144463E-5</v>
      </c>
      <c r="AD342" s="10">
        <f t="shared" si="63"/>
        <v>2.1579125403879576E-4</v>
      </c>
      <c r="AE342" s="10">
        <f t="shared" si="64"/>
        <v>2.2153691232928443E-3</v>
      </c>
      <c r="AF342" s="10">
        <f t="shared" si="65"/>
        <v>3.4363396060167412E-3</v>
      </c>
    </row>
    <row r="343" spans="1:32" x14ac:dyDescent="0.3">
      <c r="A343" t="s">
        <v>363</v>
      </c>
      <c r="B343" s="9">
        <v>0</v>
      </c>
      <c r="C343" s="9">
        <v>0</v>
      </c>
      <c r="D343" s="9">
        <v>0</v>
      </c>
      <c r="E343" s="9">
        <v>0</v>
      </c>
      <c r="F343" s="9">
        <v>0</v>
      </c>
      <c r="G343" s="9">
        <v>0</v>
      </c>
      <c r="H343" s="9">
        <v>10</v>
      </c>
      <c r="I343" s="9">
        <v>48</v>
      </c>
      <c r="J343" s="9">
        <v>210</v>
      </c>
      <c r="K343" s="9">
        <v>268</v>
      </c>
      <c r="L343" s="74">
        <f t="shared" si="55"/>
        <v>7.0275616773426169E-5</v>
      </c>
      <c r="M343" s="9">
        <f>VLOOKUP([1]CensusPivot!A343,[1]CensusPivot!A342:J811,2,FALSE)</f>
        <v>693602</v>
      </c>
      <c r="N343" s="9">
        <f>VLOOKUP([1]CensusPivot!B343,[1]CensusPivot!B342:K811,2,FALSE)</f>
        <v>498918</v>
      </c>
      <c r="O343" s="9">
        <f>VLOOKUP([1]CensusPivot!C343,[1]CensusPivot!C342:L811,2,FALSE)</f>
        <v>525453</v>
      </c>
      <c r="P343" s="9">
        <f>VLOOKUP([1]CensusPivot!D343,[1]CensusPivot!D342:M811,2,FALSE)</f>
        <v>497482</v>
      </c>
      <c r="Q343" s="9">
        <f>VLOOKUP([1]CensusPivot!E343,[1]CensusPivot!E342:N811,2,FALSE)</f>
        <v>501990</v>
      </c>
      <c r="R343" s="9">
        <f>VLOOKUP([1]CensusPivot!F343,[1]CensusPivot!F342:O811,2,FALSE)</f>
        <v>515290</v>
      </c>
      <c r="S343" s="9">
        <v>335455</v>
      </c>
      <c r="T343" s="9">
        <v>164883</v>
      </c>
      <c r="U343" s="9">
        <v>79101</v>
      </c>
      <c r="V343" s="9">
        <v>3813556</v>
      </c>
      <c r="W343" s="10">
        <f t="shared" si="56"/>
        <v>0</v>
      </c>
      <c r="X343" s="10">
        <f t="shared" si="57"/>
        <v>0</v>
      </c>
      <c r="Y343" s="10">
        <f t="shared" si="58"/>
        <v>0</v>
      </c>
      <c r="Z343" s="10">
        <f t="shared" si="59"/>
        <v>0</v>
      </c>
      <c r="AA343" s="10">
        <f t="shared" si="60"/>
        <v>0</v>
      </c>
      <c r="AB343" s="10">
        <f t="shared" si="61"/>
        <v>0</v>
      </c>
      <c r="AC343" s="10">
        <f t="shared" si="62"/>
        <v>2.9810257709677899E-5</v>
      </c>
      <c r="AD343" s="10">
        <f t="shared" si="63"/>
        <v>2.9111551827659611E-4</v>
      </c>
      <c r="AE343" s="10">
        <f t="shared" si="64"/>
        <v>2.6548336936321917E-3</v>
      </c>
      <c r="AF343" s="10">
        <f t="shared" si="65"/>
        <v>3.3880734756829875E-3</v>
      </c>
    </row>
    <row r="344" spans="1:32" x14ac:dyDescent="0.3">
      <c r="A344" t="s">
        <v>364</v>
      </c>
      <c r="B344" s="9">
        <v>0</v>
      </c>
      <c r="C344" s="9">
        <v>0</v>
      </c>
      <c r="D344" s="9">
        <v>0</v>
      </c>
      <c r="E344" s="9">
        <v>0</v>
      </c>
      <c r="F344" s="9">
        <v>0</v>
      </c>
      <c r="G344" s="9">
        <v>0</v>
      </c>
      <c r="H344" s="9">
        <v>40</v>
      </c>
      <c r="I344" s="9">
        <v>45</v>
      </c>
      <c r="J344" s="9">
        <v>160</v>
      </c>
      <c r="K344" s="9">
        <v>245</v>
      </c>
      <c r="L344" s="74">
        <f t="shared" si="55"/>
        <v>6.0801980605905385E-5</v>
      </c>
      <c r="M344" s="9">
        <f>VLOOKUP([1]CensusPivot!A344,[1]CensusPivot!A343:J812,2,FALSE)</f>
        <v>721741</v>
      </c>
      <c r="N344" s="9">
        <f>VLOOKUP([1]CensusPivot!B344,[1]CensusPivot!B343:K812,2,FALSE)</f>
        <v>518378</v>
      </c>
      <c r="O344" s="9">
        <f>VLOOKUP([1]CensusPivot!C344,[1]CensusPivot!C343:L812,2,FALSE)</f>
        <v>554107</v>
      </c>
      <c r="P344" s="9">
        <f>VLOOKUP([1]CensusPivot!D344,[1]CensusPivot!D343:M812,2,FALSE)</f>
        <v>523910</v>
      </c>
      <c r="Q344" s="9">
        <f>VLOOKUP([1]CensusPivot!E344,[1]CensusPivot!E343:N812,2,FALSE)</f>
        <v>521999</v>
      </c>
      <c r="R344" s="9">
        <f>VLOOKUP([1]CensusPivot!F344,[1]CensusPivot!F343:O812,2,FALSE)</f>
        <v>545398</v>
      </c>
      <c r="S344" s="9">
        <v>379359</v>
      </c>
      <c r="T344" s="9">
        <v>178371</v>
      </c>
      <c r="U344" s="9">
        <v>86257</v>
      </c>
      <c r="V344" s="9">
        <v>4029474</v>
      </c>
      <c r="W344" s="10">
        <f t="shared" si="56"/>
        <v>0</v>
      </c>
      <c r="X344" s="10">
        <f t="shared" si="57"/>
        <v>0</v>
      </c>
      <c r="Y344" s="10">
        <f t="shared" si="58"/>
        <v>0</v>
      </c>
      <c r="Z344" s="10">
        <f t="shared" si="59"/>
        <v>0</v>
      </c>
      <c r="AA344" s="10">
        <f t="shared" si="60"/>
        <v>0</v>
      </c>
      <c r="AB344" s="10">
        <f t="shared" si="61"/>
        <v>0</v>
      </c>
      <c r="AC344" s="10">
        <f t="shared" si="62"/>
        <v>1.0544102024731191E-4</v>
      </c>
      <c r="AD344" s="10">
        <f t="shared" si="63"/>
        <v>2.5228316262172664E-4</v>
      </c>
      <c r="AE344" s="10">
        <f t="shared" si="64"/>
        <v>1.8549219193804561E-3</v>
      </c>
      <c r="AF344" s="10">
        <f t="shared" si="65"/>
        <v>2.8403491890513235E-3</v>
      </c>
    </row>
    <row r="345" spans="1:32" x14ac:dyDescent="0.3">
      <c r="A345" t="s">
        <v>365</v>
      </c>
      <c r="B345" s="9">
        <v>0</v>
      </c>
      <c r="C345" s="9">
        <v>0</v>
      </c>
      <c r="D345" s="9">
        <v>0</v>
      </c>
      <c r="E345" s="9">
        <v>0</v>
      </c>
      <c r="F345" s="9">
        <v>0</v>
      </c>
      <c r="G345" s="9">
        <v>21</v>
      </c>
      <c r="H345" s="9">
        <v>35</v>
      </c>
      <c r="I345" s="9">
        <v>90</v>
      </c>
      <c r="J345" s="9">
        <v>254</v>
      </c>
      <c r="K345" s="9">
        <v>400</v>
      </c>
      <c r="L345" s="74">
        <f t="shared" si="55"/>
        <v>1.012185703686684E-4</v>
      </c>
      <c r="M345" s="9">
        <f>VLOOKUP([1]CensusPivot!A345,[1]CensusPivot!A344:J813,2,FALSE)</f>
        <v>705932</v>
      </c>
      <c r="N345" s="9">
        <f>VLOOKUP([1]CensusPivot!B345,[1]CensusPivot!B344:K813,2,FALSE)</f>
        <v>502310</v>
      </c>
      <c r="O345" s="9">
        <f>VLOOKUP([1]CensusPivot!C345,[1]CensusPivot!C344:L813,2,FALSE)</f>
        <v>550912</v>
      </c>
      <c r="P345" s="9">
        <f>VLOOKUP([1]CensusPivot!D345,[1]CensusPivot!D344:M813,2,FALSE)</f>
        <v>520108</v>
      </c>
      <c r="Q345" s="9">
        <f>VLOOKUP([1]CensusPivot!E345,[1]CensusPivot!E344:N813,2,FALSE)</f>
        <v>506038</v>
      </c>
      <c r="R345" s="9">
        <f>VLOOKUP([1]CensusPivot!F345,[1]CensusPivot!F344:O813,2,FALSE)</f>
        <v>529144</v>
      </c>
      <c r="S345" s="9">
        <v>381554</v>
      </c>
      <c r="T345" s="9">
        <v>174687</v>
      </c>
      <c r="U345" s="9">
        <v>81159</v>
      </c>
      <c r="V345" s="9">
        <v>3951844</v>
      </c>
      <c r="W345" s="10">
        <f t="shared" si="56"/>
        <v>0</v>
      </c>
      <c r="X345" s="10">
        <f t="shared" si="57"/>
        <v>0</v>
      </c>
      <c r="Y345" s="10">
        <f t="shared" si="58"/>
        <v>0</v>
      </c>
      <c r="Z345" s="10">
        <f t="shared" si="59"/>
        <v>0</v>
      </c>
      <c r="AA345" s="10">
        <f t="shared" si="60"/>
        <v>0</v>
      </c>
      <c r="AB345" s="10">
        <f t="shared" si="61"/>
        <v>3.968673933749603E-5</v>
      </c>
      <c r="AC345" s="10">
        <f t="shared" si="62"/>
        <v>9.1730135184010651E-5</v>
      </c>
      <c r="AD345" s="10">
        <f t="shared" si="63"/>
        <v>5.1520719916192963E-4</v>
      </c>
      <c r="AE345" s="10">
        <f t="shared" si="64"/>
        <v>3.1296590643058687E-3</v>
      </c>
      <c r="AF345" s="10">
        <f t="shared" si="65"/>
        <v>4.9285969516627854E-3</v>
      </c>
    </row>
    <row r="346" spans="1:32" x14ac:dyDescent="0.3">
      <c r="A346" t="s">
        <v>366</v>
      </c>
      <c r="B346" s="9">
        <v>0</v>
      </c>
      <c r="C346" s="9">
        <v>0</v>
      </c>
      <c r="D346" s="9">
        <v>0</v>
      </c>
      <c r="E346" s="9">
        <v>10</v>
      </c>
      <c r="F346" s="9">
        <v>68</v>
      </c>
      <c r="G346" s="9">
        <v>166</v>
      </c>
      <c r="H346" s="9">
        <v>270</v>
      </c>
      <c r="I346" s="9">
        <v>686</v>
      </c>
      <c r="J346" s="9">
        <v>1232</v>
      </c>
      <c r="K346" s="9">
        <v>2432</v>
      </c>
      <c r="L346" s="74">
        <f t="shared" si="55"/>
        <v>1.9394398734962065E-4</v>
      </c>
      <c r="M346" s="9">
        <f>VLOOKUP([1]CensusPivot!A346,[1]CensusPivot!A345:J814,2,FALSE)</f>
        <v>2289608</v>
      </c>
      <c r="N346" s="9">
        <f>VLOOKUP([1]CensusPivot!B346,[1]CensusPivot!B345:K814,2,FALSE)</f>
        <v>1720888</v>
      </c>
      <c r="O346" s="9">
        <f>VLOOKUP([1]CensusPivot!C346,[1]CensusPivot!C345:L814,2,FALSE)</f>
        <v>1503515</v>
      </c>
      <c r="P346" s="9">
        <f>VLOOKUP([1]CensusPivot!D346,[1]CensusPivot!D345:M814,2,FALSE)</f>
        <v>1730596</v>
      </c>
      <c r="Q346" s="9">
        <f>VLOOKUP([1]CensusPivot!E346,[1]CensusPivot!E345:N814,2,FALSE)</f>
        <v>1919116</v>
      </c>
      <c r="R346" s="9">
        <f>VLOOKUP([1]CensusPivot!F346,[1]CensusPivot!F345:O814,2,FALSE)</f>
        <v>1456168</v>
      </c>
      <c r="S346" s="9">
        <v>918698</v>
      </c>
      <c r="T346" s="9">
        <v>715470</v>
      </c>
      <c r="U346" s="9">
        <v>285192</v>
      </c>
      <c r="V346" s="9">
        <v>12539703</v>
      </c>
      <c r="W346" s="10">
        <f t="shared" si="56"/>
        <v>0</v>
      </c>
      <c r="X346" s="10">
        <f t="shared" si="57"/>
        <v>0</v>
      </c>
      <c r="Y346" s="10">
        <f t="shared" si="58"/>
        <v>0</v>
      </c>
      <c r="Z346" s="10">
        <f t="shared" si="59"/>
        <v>5.7783561270221357E-6</v>
      </c>
      <c r="AA346" s="10">
        <f t="shared" si="60"/>
        <v>3.5432980601485268E-5</v>
      </c>
      <c r="AB346" s="10">
        <f t="shared" si="61"/>
        <v>1.1399783541459502E-4</v>
      </c>
      <c r="AC346" s="10">
        <f t="shared" si="62"/>
        <v>2.9389418503142492E-4</v>
      </c>
      <c r="AD346" s="10">
        <f t="shared" si="63"/>
        <v>9.5881029253497697E-4</v>
      </c>
      <c r="AE346" s="10">
        <f t="shared" si="64"/>
        <v>4.3198967712979328E-3</v>
      </c>
      <c r="AF346" s="10">
        <f t="shared" si="65"/>
        <v>8.5275884316530614E-3</v>
      </c>
    </row>
    <row r="347" spans="1:32" x14ac:dyDescent="0.3">
      <c r="A347" t="s">
        <v>367</v>
      </c>
      <c r="B347" s="9">
        <v>0</v>
      </c>
      <c r="C347" s="9">
        <v>0</v>
      </c>
      <c r="D347" s="9">
        <v>0</v>
      </c>
      <c r="E347" s="9">
        <v>0</v>
      </c>
      <c r="F347" s="9">
        <v>12</v>
      </c>
      <c r="G347" s="9">
        <v>115</v>
      </c>
      <c r="H347" s="9">
        <v>256</v>
      </c>
      <c r="I347" s="9">
        <v>615</v>
      </c>
      <c r="J347" s="9">
        <v>1176</v>
      </c>
      <c r="K347" s="9">
        <v>2174</v>
      </c>
      <c r="L347" s="74">
        <f t="shared" si="55"/>
        <v>1.7316042142180796E-4</v>
      </c>
      <c r="M347" s="9">
        <f>VLOOKUP([1]CensusPivot!A347,[1]CensusPivot!A346:J815,2,FALSE)</f>
        <v>2279791</v>
      </c>
      <c r="N347" s="9">
        <f>VLOOKUP([1]CensusPivot!B347,[1]CensusPivot!B346:K815,2,FALSE)</f>
        <v>1753348</v>
      </c>
      <c r="O347" s="9">
        <f>VLOOKUP([1]CensusPivot!C347,[1]CensusPivot!C346:L815,2,FALSE)</f>
        <v>1478695</v>
      </c>
      <c r="P347" s="9">
        <f>VLOOKUP([1]CensusPivot!D347,[1]CensusPivot!D346:M815,2,FALSE)</f>
        <v>1683482</v>
      </c>
      <c r="Q347" s="9">
        <f>VLOOKUP([1]CensusPivot!E347,[1]CensusPivot!E346:N815,2,FALSE)</f>
        <v>1923624</v>
      </c>
      <c r="R347" s="9">
        <f>VLOOKUP([1]CensusPivot!F347,[1]CensusPivot!F346:O815,2,FALSE)</f>
        <v>1517166</v>
      </c>
      <c r="S347" s="9">
        <v>937051</v>
      </c>
      <c r="T347" s="9">
        <v>696253</v>
      </c>
      <c r="U347" s="9">
        <v>286483</v>
      </c>
      <c r="V347" s="9">
        <v>12554832</v>
      </c>
      <c r="W347" s="10">
        <f t="shared" si="56"/>
        <v>0</v>
      </c>
      <c r="X347" s="10">
        <f t="shared" si="57"/>
        <v>0</v>
      </c>
      <c r="Y347" s="10">
        <f t="shared" si="58"/>
        <v>0</v>
      </c>
      <c r="Z347" s="10">
        <f t="shared" si="59"/>
        <v>0</v>
      </c>
      <c r="AA347" s="10">
        <f t="shared" si="60"/>
        <v>6.2382253496525307E-6</v>
      </c>
      <c r="AB347" s="10">
        <f t="shared" si="61"/>
        <v>7.5799220388540219E-5</v>
      </c>
      <c r="AC347" s="10">
        <f t="shared" si="62"/>
        <v>2.7319751006081849E-4</v>
      </c>
      <c r="AD347" s="10">
        <f t="shared" si="63"/>
        <v>8.8329960517225783E-4</v>
      </c>
      <c r="AE347" s="10">
        <f t="shared" si="64"/>
        <v>4.1049556169126967E-3</v>
      </c>
      <c r="AF347" s="10">
        <f t="shared" si="65"/>
        <v>7.5885829176600356E-3</v>
      </c>
    </row>
    <row r="348" spans="1:32" x14ac:dyDescent="0.3">
      <c r="A348" t="s">
        <v>368</v>
      </c>
      <c r="B348" s="9">
        <v>0</v>
      </c>
      <c r="C348" s="9">
        <v>0</v>
      </c>
      <c r="D348" s="9">
        <v>0</v>
      </c>
      <c r="E348" s="9">
        <v>0</v>
      </c>
      <c r="F348" s="9">
        <v>42</v>
      </c>
      <c r="G348" s="9">
        <v>170</v>
      </c>
      <c r="H348" s="9">
        <v>312</v>
      </c>
      <c r="I348" s="9">
        <v>691</v>
      </c>
      <c r="J348" s="9">
        <v>1423</v>
      </c>
      <c r="K348" s="9">
        <v>2638</v>
      </c>
      <c r="L348" s="74">
        <f t="shared" si="55"/>
        <v>2.1040157429508494E-4</v>
      </c>
      <c r="M348" s="9">
        <f>VLOOKUP([1]CensusPivot!A348,[1]CensusPivot!A347:J816,2,FALSE)</f>
        <v>2256503</v>
      </c>
      <c r="N348" s="9">
        <f>VLOOKUP([1]CensusPivot!B348,[1]CensusPivot!B347:K816,2,FALSE)</f>
        <v>1755915</v>
      </c>
      <c r="O348" s="9">
        <f>VLOOKUP([1]CensusPivot!C348,[1]CensusPivot!C347:L816,2,FALSE)</f>
        <v>1485857</v>
      </c>
      <c r="P348" s="9">
        <f>VLOOKUP([1]CensusPivot!D348,[1]CensusPivot!D347:M816,2,FALSE)</f>
        <v>1637430</v>
      </c>
      <c r="Q348" s="9">
        <f>VLOOKUP([1]CensusPivot!E348,[1]CensusPivot!E347:N816,2,FALSE)</f>
        <v>1912698</v>
      </c>
      <c r="R348" s="9">
        <f>VLOOKUP([1]CensusPivot!F348,[1]CensusPivot!F347:O816,2,FALSE)</f>
        <v>1561454</v>
      </c>
      <c r="S348" s="9">
        <v>950215</v>
      </c>
      <c r="T348" s="9">
        <v>679265</v>
      </c>
      <c r="U348" s="9">
        <v>293466</v>
      </c>
      <c r="V348" s="9">
        <v>12537929</v>
      </c>
      <c r="W348" s="10">
        <f t="shared" si="56"/>
        <v>0</v>
      </c>
      <c r="X348" s="10">
        <f t="shared" si="57"/>
        <v>0</v>
      </c>
      <c r="Y348" s="10">
        <f t="shared" si="58"/>
        <v>0</v>
      </c>
      <c r="Z348" s="10">
        <f t="shared" si="59"/>
        <v>0</v>
      </c>
      <c r="AA348" s="10">
        <f t="shared" si="60"/>
        <v>2.1958510962002366E-5</v>
      </c>
      <c r="AB348" s="10">
        <f t="shared" si="61"/>
        <v>1.0887288386337349E-4</v>
      </c>
      <c r="AC348" s="10">
        <f t="shared" si="62"/>
        <v>3.2834674257931101E-4</v>
      </c>
      <c r="AD348" s="10">
        <f t="shared" si="63"/>
        <v>1.0172760262931256E-3</v>
      </c>
      <c r="AE348" s="10">
        <f t="shared" si="64"/>
        <v>4.8489433188171711E-3</v>
      </c>
      <c r="AF348" s="10">
        <f t="shared" si="65"/>
        <v>8.9891162860433575E-3</v>
      </c>
    </row>
    <row r="349" spans="1:32" x14ac:dyDescent="0.3">
      <c r="A349" t="s">
        <v>369</v>
      </c>
      <c r="B349" s="9">
        <v>0</v>
      </c>
      <c r="C349" s="9">
        <v>0</v>
      </c>
      <c r="D349" s="9">
        <v>0</v>
      </c>
      <c r="E349" s="9">
        <v>0</v>
      </c>
      <c r="F349" s="9">
        <v>0</v>
      </c>
      <c r="G349" s="9">
        <v>78</v>
      </c>
      <c r="H349" s="9">
        <v>258</v>
      </c>
      <c r="I349" s="9">
        <v>646</v>
      </c>
      <c r="J349" s="9">
        <v>1208</v>
      </c>
      <c r="K349" s="9">
        <v>2190</v>
      </c>
      <c r="L349" s="74">
        <f t="shared" si="55"/>
        <v>1.7327695845293267E-4</v>
      </c>
      <c r="M349" s="9">
        <f>VLOOKUP([1]CensusPivot!A349,[1]CensusPivot!A348:J817,2,FALSE)</f>
        <v>2259270</v>
      </c>
      <c r="N349" s="9">
        <f>VLOOKUP([1]CensusPivot!B349,[1]CensusPivot!B348:K817,2,FALSE)</f>
        <v>1763575</v>
      </c>
      <c r="O349" s="9">
        <f>VLOOKUP([1]CensusPivot!C349,[1]CensusPivot!C348:L817,2,FALSE)</f>
        <v>1515168</v>
      </c>
      <c r="P349" s="9">
        <f>VLOOKUP([1]CensusPivot!D349,[1]CensusPivot!D348:M817,2,FALSE)</f>
        <v>1608520</v>
      </c>
      <c r="Q349" s="9">
        <f>VLOOKUP([1]CensusPivot!E349,[1]CensusPivot!E348:N817,2,FALSE)</f>
        <v>1914401</v>
      </c>
      <c r="R349" s="9">
        <f>VLOOKUP([1]CensusPivot!F349,[1]CensusPivot!F348:O817,2,FALSE)</f>
        <v>1617188</v>
      </c>
      <c r="S349" s="9">
        <v>987181</v>
      </c>
      <c r="T349" s="9">
        <v>671899</v>
      </c>
      <c r="U349" s="9">
        <v>303962</v>
      </c>
      <c r="V349" s="9">
        <v>12638726</v>
      </c>
      <c r="W349" s="10">
        <f t="shared" si="56"/>
        <v>0</v>
      </c>
      <c r="X349" s="10">
        <f t="shared" si="57"/>
        <v>0</v>
      </c>
      <c r="Y349" s="10">
        <f t="shared" si="58"/>
        <v>0</v>
      </c>
      <c r="Z349" s="10">
        <f t="shared" si="59"/>
        <v>0</v>
      </c>
      <c r="AA349" s="10">
        <f t="shared" si="60"/>
        <v>0</v>
      </c>
      <c r="AB349" s="10">
        <f t="shared" si="61"/>
        <v>4.8231869145702294E-5</v>
      </c>
      <c r="AC349" s="10">
        <f t="shared" si="62"/>
        <v>2.6135024883987843E-4</v>
      </c>
      <c r="AD349" s="10">
        <f t="shared" si="63"/>
        <v>9.6145402806076512E-4</v>
      </c>
      <c r="AE349" s="10">
        <f t="shared" si="64"/>
        <v>3.9741809831492095E-3</v>
      </c>
      <c r="AF349" s="10">
        <f t="shared" si="65"/>
        <v>7.2048479744178549E-3</v>
      </c>
    </row>
    <row r="350" spans="1:32" x14ac:dyDescent="0.3">
      <c r="A350" t="s">
        <v>370</v>
      </c>
      <c r="B350" s="9">
        <v>0</v>
      </c>
      <c r="C350" s="9">
        <v>0</v>
      </c>
      <c r="D350" s="9">
        <v>0</v>
      </c>
      <c r="E350" s="9">
        <v>0</v>
      </c>
      <c r="F350" s="9">
        <v>24</v>
      </c>
      <c r="G350" s="9">
        <v>181</v>
      </c>
      <c r="H350" s="9">
        <v>302</v>
      </c>
      <c r="I350" s="9">
        <v>708</v>
      </c>
      <c r="J350" s="9">
        <v>1526</v>
      </c>
      <c r="K350" s="9">
        <v>2741</v>
      </c>
      <c r="L350" s="74">
        <f t="shared" si="55"/>
        <v>2.1639960013838206E-4</v>
      </c>
      <c r="M350" s="9">
        <f>VLOOKUP([1]CensusPivot!A350,[1]CensusPivot!A349:J818,2,FALSE)</f>
        <v>2248283</v>
      </c>
      <c r="N350" s="9">
        <f>VLOOKUP([1]CensusPivot!B350,[1]CensusPivot!B349:K818,2,FALSE)</f>
        <v>1752200</v>
      </c>
      <c r="O350" s="9">
        <f>VLOOKUP([1]CensusPivot!C350,[1]CensusPivot!C349:L818,2,FALSE)</f>
        <v>1546117</v>
      </c>
      <c r="P350" s="9">
        <f>VLOOKUP([1]CensusPivot!D350,[1]CensusPivot!D349:M818,2,FALSE)</f>
        <v>1577390</v>
      </c>
      <c r="Q350" s="9">
        <f>VLOOKUP([1]CensusPivot!E350,[1]CensusPivot!E349:N818,2,FALSE)</f>
        <v>1892224</v>
      </c>
      <c r="R350" s="9">
        <f>VLOOKUP([1]CensusPivot!F350,[1]CensusPivot!F349:O818,2,FALSE)</f>
        <v>1661583</v>
      </c>
      <c r="S350" s="9">
        <v>1017457</v>
      </c>
      <c r="T350" s="9">
        <v>663222</v>
      </c>
      <c r="U350" s="9">
        <v>309329</v>
      </c>
      <c r="V350" s="9">
        <v>12666382</v>
      </c>
      <c r="W350" s="10">
        <f t="shared" si="56"/>
        <v>0</v>
      </c>
      <c r="X350" s="10">
        <f t="shared" si="57"/>
        <v>0</v>
      </c>
      <c r="Y350" s="10">
        <f t="shared" si="58"/>
        <v>0</v>
      </c>
      <c r="Z350" s="10">
        <f t="shared" si="59"/>
        <v>0</v>
      </c>
      <c r="AA350" s="10">
        <f t="shared" si="60"/>
        <v>1.2683487790029088E-5</v>
      </c>
      <c r="AB350" s="10">
        <f t="shared" si="61"/>
        <v>1.089322651952987E-4</v>
      </c>
      <c r="AC350" s="10">
        <f t="shared" si="62"/>
        <v>2.9681844048446272E-4</v>
      </c>
      <c r="AD350" s="10">
        <f t="shared" si="63"/>
        <v>1.0675158544197871E-3</v>
      </c>
      <c r="AE350" s="10">
        <f t="shared" si="64"/>
        <v>4.9332587633231931E-3</v>
      </c>
      <c r="AF350" s="10">
        <f t="shared" si="65"/>
        <v>8.8611155113164294E-3</v>
      </c>
    </row>
    <row r="351" spans="1:32" x14ac:dyDescent="0.3">
      <c r="A351" t="s">
        <v>371</v>
      </c>
      <c r="B351" s="9">
        <v>0</v>
      </c>
      <c r="C351" s="9">
        <v>0</v>
      </c>
      <c r="D351" s="9">
        <v>0</v>
      </c>
      <c r="E351" s="9">
        <v>0</v>
      </c>
      <c r="F351" s="9">
        <v>59</v>
      </c>
      <c r="G351" s="9">
        <v>210</v>
      </c>
      <c r="H351" s="9">
        <v>320</v>
      </c>
      <c r="I351" s="9">
        <v>611</v>
      </c>
      <c r="J351" s="9">
        <v>1232</v>
      </c>
      <c r="K351" s="9">
        <v>2432</v>
      </c>
      <c r="L351" s="74">
        <f t="shared" si="55"/>
        <v>1.9352391938137279E-4</v>
      </c>
      <c r="M351" s="9">
        <f>VLOOKUP([1]CensusPivot!A351,[1]CensusPivot!A350:J819,2,FALSE)</f>
        <v>2217510</v>
      </c>
      <c r="N351" s="9">
        <f>VLOOKUP([1]CensusPivot!B351,[1]CensusPivot!B350:K819,2,FALSE)</f>
        <v>1712393</v>
      </c>
      <c r="O351" s="9">
        <f>VLOOKUP([1]CensusPivot!C351,[1]CensusPivot!C350:L819,2,FALSE)</f>
        <v>1561527</v>
      </c>
      <c r="P351" s="9">
        <f>VLOOKUP([1]CensusPivot!D351,[1]CensusPivot!D350:M819,2,FALSE)</f>
        <v>1535478</v>
      </c>
      <c r="Q351" s="9">
        <f>VLOOKUP([1]CensusPivot!E351,[1]CensusPivot!E350:N819,2,FALSE)</f>
        <v>1848767</v>
      </c>
      <c r="R351" s="9">
        <f>VLOOKUP([1]CensusPivot!F351,[1]CensusPivot!F350:O819,2,FALSE)</f>
        <v>1683348</v>
      </c>
      <c r="S351" s="9">
        <v>1046389</v>
      </c>
      <c r="T351" s="9">
        <v>650669</v>
      </c>
      <c r="U351" s="9">
        <v>314998</v>
      </c>
      <c r="V351" s="9">
        <v>12566922</v>
      </c>
      <c r="W351" s="10">
        <f t="shared" si="56"/>
        <v>0</v>
      </c>
      <c r="X351" s="10">
        <f t="shared" si="57"/>
        <v>0</v>
      </c>
      <c r="Y351" s="10">
        <f t="shared" si="58"/>
        <v>0</v>
      </c>
      <c r="Z351" s="10">
        <f t="shared" si="59"/>
        <v>0</v>
      </c>
      <c r="AA351" s="10">
        <f t="shared" si="60"/>
        <v>3.1913161582827906E-5</v>
      </c>
      <c r="AB351" s="10">
        <f t="shared" si="61"/>
        <v>1.2475138830473557E-4</v>
      </c>
      <c r="AC351" s="10">
        <f t="shared" si="62"/>
        <v>3.0581361233728563E-4</v>
      </c>
      <c r="AD351" s="10">
        <f t="shared" si="63"/>
        <v>9.3903351781013085E-4</v>
      </c>
      <c r="AE351" s="10">
        <f t="shared" si="64"/>
        <v>3.9111359437202778E-3</v>
      </c>
      <c r="AF351" s="10">
        <f t="shared" si="65"/>
        <v>7.7206839408504183E-3</v>
      </c>
    </row>
    <row r="352" spans="1:32" x14ac:dyDescent="0.3">
      <c r="A352" t="s">
        <v>372</v>
      </c>
      <c r="B352" s="9">
        <v>0</v>
      </c>
      <c r="C352" s="9">
        <v>0</v>
      </c>
      <c r="D352" s="9">
        <v>0</v>
      </c>
      <c r="E352" s="9">
        <v>0</v>
      </c>
      <c r="F352" s="9">
        <v>33</v>
      </c>
      <c r="G352" s="9">
        <v>193</v>
      </c>
      <c r="H352" s="9">
        <v>355</v>
      </c>
      <c r="I352" s="9">
        <v>697</v>
      </c>
      <c r="J352" s="9">
        <v>1508</v>
      </c>
      <c r="K352" s="9">
        <v>2786</v>
      </c>
      <c r="L352" s="74">
        <f t="shared" si="55"/>
        <v>2.2080643328182241E-4</v>
      </c>
      <c r="M352" s="9">
        <f>VLOOKUP([1]CensusPivot!A352,[1]CensusPivot!A351:J820,2,FALSE)</f>
        <v>2216482</v>
      </c>
      <c r="N352" s="9">
        <f>VLOOKUP([1]CensusPivot!B352,[1]CensusPivot!B351:K820,2,FALSE)</f>
        <v>1724990</v>
      </c>
      <c r="O352" s="9">
        <f>VLOOKUP([1]CensusPivot!C352,[1]CensusPivot!C351:L820,2,FALSE)</f>
        <v>1591969</v>
      </c>
      <c r="P352" s="9">
        <f>VLOOKUP([1]CensusPivot!D352,[1]CensusPivot!D351:M820,2,FALSE)</f>
        <v>1514379</v>
      </c>
      <c r="Q352" s="9">
        <f>VLOOKUP([1]CensusPivot!E352,[1]CensusPivot!E351:N820,2,FALSE)</f>
        <v>1817949</v>
      </c>
      <c r="R352" s="9">
        <f>VLOOKUP([1]CensusPivot!F352,[1]CensusPivot!F351:O820,2,FALSE)</f>
        <v>1713672</v>
      </c>
      <c r="S352" s="9">
        <v>1086772</v>
      </c>
      <c r="T352" s="9">
        <v>644901</v>
      </c>
      <c r="U352" s="9">
        <v>313398</v>
      </c>
      <c r="V352" s="9">
        <v>12617386</v>
      </c>
      <c r="W352" s="10">
        <f t="shared" si="56"/>
        <v>0</v>
      </c>
      <c r="X352" s="10">
        <f t="shared" si="57"/>
        <v>0</v>
      </c>
      <c r="Y352" s="10">
        <f t="shared" si="58"/>
        <v>0</v>
      </c>
      <c r="Z352" s="10">
        <f t="shared" si="59"/>
        <v>0</v>
      </c>
      <c r="AA352" s="10">
        <f t="shared" si="60"/>
        <v>1.8152324405140078E-5</v>
      </c>
      <c r="AB352" s="10">
        <f t="shared" si="61"/>
        <v>1.1262365260096447E-4</v>
      </c>
      <c r="AC352" s="10">
        <f t="shared" si="62"/>
        <v>3.2665545302970633E-4</v>
      </c>
      <c r="AD352" s="10">
        <f t="shared" si="63"/>
        <v>1.0807860431291004E-3</v>
      </c>
      <c r="AE352" s="10">
        <f t="shared" si="64"/>
        <v>4.8117728894249484E-3</v>
      </c>
      <c r="AF352" s="10">
        <f t="shared" si="65"/>
        <v>8.8896546882877361E-3</v>
      </c>
    </row>
    <row r="353" spans="1:32" x14ac:dyDescent="0.3">
      <c r="A353" t="s">
        <v>373</v>
      </c>
      <c r="B353" s="9">
        <v>0</v>
      </c>
      <c r="C353" s="9">
        <v>0</v>
      </c>
      <c r="D353" s="9">
        <v>0</v>
      </c>
      <c r="E353" s="9">
        <v>0</v>
      </c>
      <c r="F353" s="9">
        <v>32</v>
      </c>
      <c r="G353" s="9">
        <v>126</v>
      </c>
      <c r="H353" s="9">
        <v>356</v>
      </c>
      <c r="I353" s="9">
        <v>624</v>
      </c>
      <c r="J353" s="9">
        <v>1191</v>
      </c>
      <c r="K353" s="9">
        <v>2329</v>
      </c>
      <c r="L353" s="74">
        <f t="shared" si="55"/>
        <v>1.8062736249383333E-4</v>
      </c>
      <c r="M353" s="9">
        <f>VLOOKUP([1]CensusPivot!A353,[1]CensusPivot!A352:J821,2,FALSE)</f>
        <v>2245614</v>
      </c>
      <c r="N353" s="9">
        <f>VLOOKUP([1]CensusPivot!B353,[1]CensusPivot!B352:K821,2,FALSE)</f>
        <v>1728216</v>
      </c>
      <c r="O353" s="9">
        <f>VLOOKUP([1]CensusPivot!C353,[1]CensusPivot!C352:L821,2,FALSE)</f>
        <v>1650730</v>
      </c>
      <c r="P353" s="9">
        <f>VLOOKUP([1]CensusPivot!D353,[1]CensusPivot!D352:M821,2,FALSE)</f>
        <v>1530348</v>
      </c>
      <c r="Q353" s="9">
        <f>VLOOKUP([1]CensusPivot!E353,[1]CensusPivot!E352:N821,2,FALSE)</f>
        <v>1819535</v>
      </c>
      <c r="R353" s="9">
        <f>VLOOKUP([1]CensusPivot!F353,[1]CensusPivot!F352:O821,2,FALSE)</f>
        <v>1775258</v>
      </c>
      <c r="S353" s="9">
        <v>1160206</v>
      </c>
      <c r="T353" s="9">
        <v>662265</v>
      </c>
      <c r="U353" s="9">
        <v>325753</v>
      </c>
      <c r="V353" s="9">
        <v>12893949</v>
      </c>
      <c r="W353" s="10">
        <f t="shared" si="56"/>
        <v>0</v>
      </c>
      <c r="X353" s="10">
        <f t="shared" si="57"/>
        <v>0</v>
      </c>
      <c r="Y353" s="10">
        <f t="shared" si="58"/>
        <v>0</v>
      </c>
      <c r="Z353" s="10">
        <f t="shared" si="59"/>
        <v>0</v>
      </c>
      <c r="AA353" s="10">
        <f t="shared" si="60"/>
        <v>1.7586910941531765E-5</v>
      </c>
      <c r="AB353" s="10">
        <f t="shared" si="61"/>
        <v>7.0975599039688883E-5</v>
      </c>
      <c r="AC353" s="10">
        <f t="shared" si="62"/>
        <v>3.0684206080644298E-4</v>
      </c>
      <c r="AD353" s="10">
        <f t="shared" si="63"/>
        <v>9.4222101424656294E-4</v>
      </c>
      <c r="AE353" s="10">
        <f t="shared" si="64"/>
        <v>3.6561443793303515E-3</v>
      </c>
      <c r="AF353" s="10">
        <f t="shared" si="65"/>
        <v>7.1495887988752213E-3</v>
      </c>
    </row>
    <row r="354" spans="1:32" x14ac:dyDescent="0.3">
      <c r="A354" t="s">
        <v>374</v>
      </c>
      <c r="B354" s="9">
        <v>0</v>
      </c>
      <c r="C354" s="9">
        <v>0</v>
      </c>
      <c r="D354" s="9">
        <v>0</v>
      </c>
      <c r="E354" s="9">
        <v>0</v>
      </c>
      <c r="F354" s="9">
        <v>25</v>
      </c>
      <c r="G354" s="9">
        <v>194</v>
      </c>
      <c r="H354" s="9">
        <v>360</v>
      </c>
      <c r="I354" s="9">
        <v>611</v>
      </c>
      <c r="J354" s="9">
        <v>1422</v>
      </c>
      <c r="K354" s="9">
        <v>2612</v>
      </c>
      <c r="L354" s="74">
        <f t="shared" si="55"/>
        <v>2.0314036968436405E-4</v>
      </c>
      <c r="M354" s="9">
        <f>VLOOKUP([1]CensusPivot!A354,[1]CensusPivot!A353:J822,2,FALSE)</f>
        <v>2225902</v>
      </c>
      <c r="N354" s="9">
        <f>VLOOKUP([1]CensusPivot!B354,[1]CensusPivot!B353:K822,2,FALSE)</f>
        <v>1703779</v>
      </c>
      <c r="O354" s="9">
        <f>VLOOKUP([1]CensusPivot!C354,[1]CensusPivot!C353:L822,2,FALSE)</f>
        <v>1655660</v>
      </c>
      <c r="P354" s="9">
        <f>VLOOKUP([1]CensusPivot!D354,[1]CensusPivot!D353:M822,2,FALSE)</f>
        <v>1508763</v>
      </c>
      <c r="Q354" s="9">
        <f>VLOOKUP([1]CensusPivot!E354,[1]CensusPivot!E353:N822,2,FALSE)</f>
        <v>1777792</v>
      </c>
      <c r="R354" s="9">
        <f>VLOOKUP([1]CensusPivot!F354,[1]CensusPivot!F353:O822,2,FALSE)</f>
        <v>1792804</v>
      </c>
      <c r="S354" s="9">
        <v>1203329</v>
      </c>
      <c r="T354" s="9">
        <v>663455</v>
      </c>
      <c r="U354" s="9">
        <v>326620</v>
      </c>
      <c r="V354" s="9">
        <v>12858104</v>
      </c>
      <c r="W354" s="10">
        <f t="shared" si="56"/>
        <v>0</v>
      </c>
      <c r="X354" s="10">
        <f t="shared" si="57"/>
        <v>0</v>
      </c>
      <c r="Y354" s="10">
        <f t="shared" si="58"/>
        <v>0</v>
      </c>
      <c r="Z354" s="10">
        <f t="shared" si="59"/>
        <v>0</v>
      </c>
      <c r="AA354" s="10">
        <f t="shared" si="60"/>
        <v>1.4062387500899993E-5</v>
      </c>
      <c r="AB354" s="10">
        <f t="shared" si="61"/>
        <v>1.0821037882557156E-4</v>
      </c>
      <c r="AC354" s="10">
        <f t="shared" si="62"/>
        <v>2.9917005241293112E-4</v>
      </c>
      <c r="AD354" s="10">
        <f t="shared" si="63"/>
        <v>9.2093661212893111E-4</v>
      </c>
      <c r="AE354" s="10">
        <f t="shared" si="64"/>
        <v>4.3536831792296855E-3</v>
      </c>
      <c r="AF354" s="10">
        <f t="shared" si="65"/>
        <v>7.997060804604739E-3</v>
      </c>
    </row>
    <row r="355" spans="1:32" x14ac:dyDescent="0.3">
      <c r="A355" t="s">
        <v>375</v>
      </c>
      <c r="B355" s="9">
        <v>0</v>
      </c>
      <c r="C355" s="9">
        <v>0</v>
      </c>
      <c r="D355" s="9">
        <v>0</v>
      </c>
      <c r="E355" s="9">
        <v>0</v>
      </c>
      <c r="F355" s="9">
        <v>0</v>
      </c>
      <c r="G355" s="9">
        <v>0</v>
      </c>
      <c r="H355" s="9">
        <v>0</v>
      </c>
      <c r="I355" s="9">
        <v>12</v>
      </c>
      <c r="J355" s="9">
        <v>58</v>
      </c>
      <c r="K355" s="9">
        <v>70</v>
      </c>
      <c r="L355" s="74">
        <f t="shared" si="55"/>
        <v>1.7995150049987958E-5</v>
      </c>
      <c r="M355" s="9">
        <f>VLOOKUP([1]CensusPivot!A355,[1]CensusPivot!A354:J823,2,FALSE)</f>
        <v>808240</v>
      </c>
      <c r="N355" s="9">
        <f>VLOOKUP([1]CensusPivot!B355,[1]CensusPivot!B354:K823,2,FALSE)</f>
        <v>571873</v>
      </c>
      <c r="O355" s="9">
        <f>VLOOKUP([1]CensusPivot!C355,[1]CensusPivot!C354:L823,2,FALSE)</f>
        <v>547909</v>
      </c>
      <c r="P355" s="9">
        <f>VLOOKUP([1]CensusPivot!D355,[1]CensusPivot!D354:M823,2,FALSE)</f>
        <v>521684</v>
      </c>
      <c r="Q355" s="9">
        <f>VLOOKUP([1]CensusPivot!E355,[1]CensusPivot!E354:N823,2,FALSE)</f>
        <v>493381</v>
      </c>
      <c r="R355" s="9">
        <f>VLOOKUP([1]CensusPivot!F355,[1]CensusPivot!F354:O823,2,FALSE)</f>
        <v>429426</v>
      </c>
      <c r="S355" s="9">
        <v>291558</v>
      </c>
      <c r="T355" s="9">
        <v>163090</v>
      </c>
      <c r="U355" s="9">
        <v>62701</v>
      </c>
      <c r="V355" s="9">
        <v>3889937</v>
      </c>
      <c r="W355" s="10">
        <f t="shared" si="56"/>
        <v>0</v>
      </c>
      <c r="X355" s="10">
        <f t="shared" si="57"/>
        <v>0</v>
      </c>
      <c r="Y355" s="10">
        <f t="shared" si="58"/>
        <v>0</v>
      </c>
      <c r="Z355" s="10">
        <f t="shared" si="59"/>
        <v>0</v>
      </c>
      <c r="AA355" s="10">
        <f t="shared" si="60"/>
        <v>0</v>
      </c>
      <c r="AB355" s="10">
        <f t="shared" si="61"/>
        <v>0</v>
      </c>
      <c r="AC355" s="10">
        <f t="shared" si="62"/>
        <v>0</v>
      </c>
      <c r="AD355" s="10">
        <f t="shared" si="63"/>
        <v>7.3579005457109572E-5</v>
      </c>
      <c r="AE355" s="10">
        <f t="shared" si="64"/>
        <v>9.2502511921659938E-4</v>
      </c>
      <c r="AF355" s="10">
        <f t="shared" si="65"/>
        <v>1.1164096266407235E-3</v>
      </c>
    </row>
    <row r="356" spans="1:32" x14ac:dyDescent="0.3">
      <c r="A356" t="s">
        <v>376</v>
      </c>
      <c r="B356" s="9">
        <v>0</v>
      </c>
      <c r="C356" s="9">
        <v>0</v>
      </c>
      <c r="D356" s="9">
        <v>0</v>
      </c>
      <c r="E356" s="9">
        <v>0</v>
      </c>
      <c r="F356" s="9">
        <v>0</v>
      </c>
      <c r="G356" s="9">
        <v>0</v>
      </c>
      <c r="H356" s="9">
        <v>0</v>
      </c>
      <c r="I356" s="9">
        <v>10</v>
      </c>
      <c r="J356" s="9">
        <v>85</v>
      </c>
      <c r="K356" s="9">
        <v>95</v>
      </c>
      <c r="L356" s="74">
        <f t="shared" si="55"/>
        <v>2.6349043280106415E-5</v>
      </c>
      <c r="M356" s="9">
        <f>VLOOKUP([1]CensusPivot!A356,[1]CensusPivot!A355:J824,2,FALSE)</f>
        <v>739587</v>
      </c>
      <c r="N356" s="9">
        <f>VLOOKUP([1]CensusPivot!B356,[1]CensusPivot!B355:K824,2,FALSE)</f>
        <v>535957</v>
      </c>
      <c r="O356" s="9">
        <f>VLOOKUP([1]CensusPivot!C356,[1]CensusPivot!C355:L824,2,FALSE)</f>
        <v>480979</v>
      </c>
      <c r="P356" s="9">
        <f>VLOOKUP([1]CensusPivot!D356,[1]CensusPivot!D355:M824,2,FALSE)</f>
        <v>473897</v>
      </c>
      <c r="Q356" s="9">
        <f>VLOOKUP([1]CensusPivot!E356,[1]CensusPivot!E355:N824,2,FALSE)</f>
        <v>462607</v>
      </c>
      <c r="R356" s="9">
        <f>VLOOKUP([1]CensusPivot!F356,[1]CensusPivot!F355:O824,2,FALSE)</f>
        <v>414223</v>
      </c>
      <c r="S356" s="9">
        <v>285915</v>
      </c>
      <c r="T356" s="9">
        <v>155527</v>
      </c>
      <c r="U356" s="9">
        <v>58496</v>
      </c>
      <c r="V356" s="9">
        <v>3605444</v>
      </c>
      <c r="W356" s="10">
        <f t="shared" si="56"/>
        <v>0</v>
      </c>
      <c r="X356" s="10">
        <f t="shared" si="57"/>
        <v>0</v>
      </c>
      <c r="Y356" s="10">
        <f t="shared" si="58"/>
        <v>0</v>
      </c>
      <c r="Z356" s="10">
        <f t="shared" si="59"/>
        <v>0</v>
      </c>
      <c r="AA356" s="10">
        <f t="shared" si="60"/>
        <v>0</v>
      </c>
      <c r="AB356" s="10">
        <f t="shared" si="61"/>
        <v>0</v>
      </c>
      <c r="AC356" s="10">
        <f t="shared" si="62"/>
        <v>0</v>
      </c>
      <c r="AD356" s="10">
        <f t="shared" si="63"/>
        <v>6.4297517472850375E-5</v>
      </c>
      <c r="AE356" s="10">
        <f t="shared" si="64"/>
        <v>1.4530908096280087E-3</v>
      </c>
      <c r="AF356" s="10">
        <f t="shared" si="65"/>
        <v>1.6240426695842451E-3</v>
      </c>
    </row>
    <row r="357" spans="1:32" x14ac:dyDescent="0.3">
      <c r="A357" t="s">
        <v>377</v>
      </c>
      <c r="B357" s="9">
        <v>0</v>
      </c>
      <c r="C357" s="9">
        <v>0</v>
      </c>
      <c r="D357" s="9">
        <v>0</v>
      </c>
      <c r="E357" s="9">
        <v>0</v>
      </c>
      <c r="F357" s="9">
        <v>0</v>
      </c>
      <c r="G357" s="9">
        <v>0</v>
      </c>
      <c r="H357" s="9">
        <v>0</v>
      </c>
      <c r="I357" s="9">
        <v>0</v>
      </c>
      <c r="J357" s="9">
        <v>101</v>
      </c>
      <c r="K357" s="9">
        <v>101</v>
      </c>
      <c r="L357" s="74">
        <f t="shared" si="55"/>
        <v>2.7407222481520478E-5</v>
      </c>
      <c r="M357" s="9">
        <f>VLOOKUP([1]CensusPivot!A357,[1]CensusPivot!A356:J825,2,FALSE)</f>
        <v>734723</v>
      </c>
      <c r="N357" s="9">
        <f>VLOOKUP([1]CensusPivot!B357,[1]CensusPivot!B356:K825,2,FALSE)</f>
        <v>541035</v>
      </c>
      <c r="O357" s="9">
        <f>VLOOKUP([1]CensusPivot!C357,[1]CensusPivot!C356:L825,2,FALSE)</f>
        <v>484424</v>
      </c>
      <c r="P357" s="9">
        <f>VLOOKUP([1]CensusPivot!D357,[1]CensusPivot!D356:M825,2,FALSE)</f>
        <v>477859</v>
      </c>
      <c r="Q357" s="9">
        <f>VLOOKUP([1]CensusPivot!E357,[1]CensusPivot!E356:N825,2,FALSE)</f>
        <v>480933</v>
      </c>
      <c r="R357" s="9">
        <f>VLOOKUP([1]CensusPivot!F357,[1]CensusPivot!F356:O825,2,FALSE)</f>
        <v>432019</v>
      </c>
      <c r="S357" s="9">
        <v>304936</v>
      </c>
      <c r="T357" s="9">
        <v>166826</v>
      </c>
      <c r="U357" s="9">
        <v>62702</v>
      </c>
      <c r="V357" s="9">
        <v>3685160</v>
      </c>
      <c r="W357" s="10">
        <f t="shared" si="56"/>
        <v>0</v>
      </c>
      <c r="X357" s="10">
        <f t="shared" si="57"/>
        <v>0</v>
      </c>
      <c r="Y357" s="10">
        <f t="shared" si="58"/>
        <v>0</v>
      </c>
      <c r="Z357" s="10">
        <f t="shared" si="59"/>
        <v>0</v>
      </c>
      <c r="AA357" s="10">
        <f t="shared" si="60"/>
        <v>0</v>
      </c>
      <c r="AB357" s="10">
        <f t="shared" si="61"/>
        <v>0</v>
      </c>
      <c r="AC357" s="10">
        <f t="shared" si="62"/>
        <v>0</v>
      </c>
      <c r="AD357" s="10">
        <f t="shared" si="63"/>
        <v>0</v>
      </c>
      <c r="AE357" s="10">
        <f t="shared" si="64"/>
        <v>1.6107939140697267E-3</v>
      </c>
      <c r="AF357" s="10">
        <f t="shared" si="65"/>
        <v>1.6107939140697267E-3</v>
      </c>
    </row>
    <row r="358" spans="1:32" x14ac:dyDescent="0.3">
      <c r="A358" t="s">
        <v>378</v>
      </c>
      <c r="B358" s="9">
        <v>0</v>
      </c>
      <c r="C358" s="9">
        <v>0</v>
      </c>
      <c r="D358" s="9">
        <v>0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  <c r="J358" s="9">
        <v>31</v>
      </c>
      <c r="K358" s="9">
        <v>31</v>
      </c>
      <c r="L358" s="74">
        <f t="shared" si="55"/>
        <v>8.7410911363080118E-6</v>
      </c>
      <c r="M358" s="9">
        <f>VLOOKUP([1]CensusPivot!A358,[1]CensusPivot!A357:J826,2,FALSE)</f>
        <v>694155</v>
      </c>
      <c r="N358" s="9">
        <f>VLOOKUP([1]CensusPivot!B358,[1]CensusPivot!B357:K826,2,FALSE)</f>
        <v>520680</v>
      </c>
      <c r="O358" s="9">
        <f>VLOOKUP([1]CensusPivot!C358,[1]CensusPivot!C357:L826,2,FALSE)</f>
        <v>466249</v>
      </c>
      <c r="P358" s="9">
        <f>VLOOKUP([1]CensusPivot!D358,[1]CensusPivot!D357:M826,2,FALSE)</f>
        <v>459930</v>
      </c>
      <c r="Q358" s="9">
        <f>VLOOKUP([1]CensusPivot!E358,[1]CensusPivot!E357:N826,2,FALSE)</f>
        <v>462973</v>
      </c>
      <c r="R358" s="9">
        <f>VLOOKUP([1]CensusPivot!F358,[1]CensusPivot!F357:O826,2,FALSE)</f>
        <v>418721</v>
      </c>
      <c r="S358" s="9">
        <v>301127</v>
      </c>
      <c r="T358" s="9">
        <v>160741</v>
      </c>
      <c r="U358" s="9">
        <v>62384</v>
      </c>
      <c r="V358" s="9">
        <v>3546468</v>
      </c>
      <c r="W358" s="10">
        <f t="shared" si="56"/>
        <v>0</v>
      </c>
      <c r="X358" s="10">
        <f t="shared" si="57"/>
        <v>0</v>
      </c>
      <c r="Y358" s="10">
        <f t="shared" si="58"/>
        <v>0</v>
      </c>
      <c r="Z358" s="10">
        <f t="shared" si="59"/>
        <v>0</v>
      </c>
      <c r="AA358" s="10">
        <f t="shared" si="60"/>
        <v>0</v>
      </c>
      <c r="AB358" s="10">
        <f t="shared" si="61"/>
        <v>0</v>
      </c>
      <c r="AC358" s="10">
        <f t="shared" si="62"/>
        <v>0</v>
      </c>
      <c r="AD358" s="10">
        <f t="shared" si="63"/>
        <v>0</v>
      </c>
      <c r="AE358" s="10">
        <f t="shared" si="64"/>
        <v>4.9692228776609384E-4</v>
      </c>
      <c r="AF358" s="10">
        <f t="shared" si="65"/>
        <v>4.9692228776609384E-4</v>
      </c>
    </row>
    <row r="359" spans="1:32" x14ac:dyDescent="0.3">
      <c r="A359" t="s">
        <v>379</v>
      </c>
      <c r="B359" s="9">
        <v>0</v>
      </c>
      <c r="C359" s="9">
        <v>0</v>
      </c>
      <c r="D359" s="9">
        <v>0</v>
      </c>
      <c r="E359" s="9">
        <v>0</v>
      </c>
      <c r="F359" s="9">
        <v>0</v>
      </c>
      <c r="G359" s="9">
        <v>0</v>
      </c>
      <c r="H359" s="9">
        <v>0</v>
      </c>
      <c r="I359" s="9">
        <v>10</v>
      </c>
      <c r="J359" s="9">
        <v>61</v>
      </c>
      <c r="K359" s="9">
        <v>71</v>
      </c>
      <c r="L359" s="74">
        <f t="shared" si="55"/>
        <v>1.9021950258939647E-5</v>
      </c>
      <c r="M359" s="9">
        <f>VLOOKUP([1]CensusPivot!A359,[1]CensusPivot!A358:J827,2,FALSE)</f>
        <v>710508</v>
      </c>
      <c r="N359" s="9">
        <f>VLOOKUP([1]CensusPivot!B359,[1]CensusPivot!B358:K827,2,FALSE)</f>
        <v>538970</v>
      </c>
      <c r="O359" s="9">
        <f>VLOOKUP([1]CensusPivot!C359,[1]CensusPivot!C358:L827,2,FALSE)</f>
        <v>481183</v>
      </c>
      <c r="P359" s="9">
        <f>VLOOKUP([1]CensusPivot!D359,[1]CensusPivot!D358:M827,2,FALSE)</f>
        <v>477618</v>
      </c>
      <c r="Q359" s="9">
        <f>VLOOKUP([1]CensusPivot!E359,[1]CensusPivot!E358:N827,2,FALSE)</f>
        <v>492386</v>
      </c>
      <c r="R359" s="9">
        <f>VLOOKUP([1]CensusPivot!F359,[1]CensusPivot!F358:O827,2,FALSE)</f>
        <v>450300</v>
      </c>
      <c r="S359" s="9">
        <v>331910</v>
      </c>
      <c r="T359" s="9">
        <v>178156</v>
      </c>
      <c r="U359" s="9">
        <v>70632</v>
      </c>
      <c r="V359" s="9">
        <v>3732530</v>
      </c>
      <c r="W359" s="10">
        <f t="shared" si="56"/>
        <v>0</v>
      </c>
      <c r="X359" s="10">
        <f t="shared" si="57"/>
        <v>0</v>
      </c>
      <c r="Y359" s="10">
        <f t="shared" si="58"/>
        <v>0</v>
      </c>
      <c r="Z359" s="10">
        <f t="shared" si="59"/>
        <v>0</v>
      </c>
      <c r="AA359" s="10">
        <f t="shared" si="60"/>
        <v>0</v>
      </c>
      <c r="AB359" s="10">
        <f t="shared" si="61"/>
        <v>0</v>
      </c>
      <c r="AC359" s="10">
        <f t="shared" si="62"/>
        <v>0</v>
      </c>
      <c r="AD359" s="10">
        <f t="shared" si="63"/>
        <v>5.6130582186398435E-5</v>
      </c>
      <c r="AE359" s="10">
        <f t="shared" si="64"/>
        <v>8.6363121531317247E-4</v>
      </c>
      <c r="AF359" s="10">
        <f t="shared" si="65"/>
        <v>1.0052101030694302E-3</v>
      </c>
    </row>
    <row r="360" spans="1:32" x14ac:dyDescent="0.3">
      <c r="A360" t="s">
        <v>380</v>
      </c>
      <c r="B360" s="9">
        <v>0</v>
      </c>
      <c r="C360" s="9">
        <v>0</v>
      </c>
      <c r="D360" s="9">
        <v>0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  <c r="J360" s="9">
        <v>56</v>
      </c>
      <c r="K360" s="9">
        <v>56</v>
      </c>
      <c r="L360" s="74">
        <f t="shared" si="55"/>
        <v>1.620568252257654E-5</v>
      </c>
      <c r="M360" s="9">
        <f>VLOOKUP([1]CensusPivot!A360,[1]CensusPivot!A359:J828,2,FALSE)</f>
        <v>645415</v>
      </c>
      <c r="N360" s="9">
        <f>VLOOKUP([1]CensusPivot!B360,[1]CensusPivot!B359:K828,2,FALSE)</f>
        <v>503718</v>
      </c>
      <c r="O360" s="9">
        <f>VLOOKUP([1]CensusPivot!C360,[1]CensusPivot!C359:L828,2,FALSE)</f>
        <v>444106</v>
      </c>
      <c r="P360" s="9">
        <f>VLOOKUP([1]CensusPivot!D360,[1]CensusPivot!D359:M828,2,FALSE)</f>
        <v>439701</v>
      </c>
      <c r="Q360" s="9">
        <f>VLOOKUP([1]CensusPivot!E360,[1]CensusPivot!E359:N828,2,FALSE)</f>
        <v>452756</v>
      </c>
      <c r="R360" s="9">
        <f>VLOOKUP([1]CensusPivot!F360,[1]CensusPivot!F359:O828,2,FALSE)</f>
        <v>418181</v>
      </c>
      <c r="S360" s="9">
        <v>316548</v>
      </c>
      <c r="T360" s="9">
        <v>169079</v>
      </c>
      <c r="U360" s="9">
        <v>65448</v>
      </c>
      <c r="V360" s="9">
        <v>3455578</v>
      </c>
      <c r="W360" s="10">
        <f t="shared" si="56"/>
        <v>0</v>
      </c>
      <c r="X360" s="10">
        <f t="shared" si="57"/>
        <v>0</v>
      </c>
      <c r="Y360" s="10">
        <f t="shared" si="58"/>
        <v>0</v>
      </c>
      <c r="Z360" s="10">
        <f t="shared" si="59"/>
        <v>0</v>
      </c>
      <c r="AA360" s="10">
        <f t="shared" si="60"/>
        <v>0</v>
      </c>
      <c r="AB360" s="10">
        <f t="shared" si="61"/>
        <v>0</v>
      </c>
      <c r="AC360" s="10">
        <f t="shared" si="62"/>
        <v>0</v>
      </c>
      <c r="AD360" s="10">
        <f t="shared" si="63"/>
        <v>0</v>
      </c>
      <c r="AE360" s="10">
        <f t="shared" si="64"/>
        <v>8.5564111966752229E-4</v>
      </c>
      <c r="AF360" s="10">
        <f t="shared" si="65"/>
        <v>8.5564111966752229E-4</v>
      </c>
    </row>
    <row r="361" spans="1:32" x14ac:dyDescent="0.3">
      <c r="A361" t="s">
        <v>381</v>
      </c>
      <c r="B361" s="9">
        <v>0</v>
      </c>
      <c r="C361" s="9">
        <v>0</v>
      </c>
      <c r="D361" s="9">
        <v>0</v>
      </c>
      <c r="E361" s="9">
        <v>0</v>
      </c>
      <c r="F361" s="9">
        <v>0</v>
      </c>
      <c r="G361" s="9">
        <v>0</v>
      </c>
      <c r="H361" s="9">
        <v>0</v>
      </c>
      <c r="I361" s="9">
        <v>0</v>
      </c>
      <c r="J361" s="9">
        <v>135</v>
      </c>
      <c r="K361" s="9">
        <v>135</v>
      </c>
      <c r="L361" s="74">
        <f t="shared" si="55"/>
        <v>3.8852990644199851E-5</v>
      </c>
      <c r="M361" s="9">
        <f>VLOOKUP([1]CensusPivot!A361,[1]CensusPivot!A360:J829,2,FALSE)</f>
        <v>627578</v>
      </c>
      <c r="N361" s="9">
        <f>VLOOKUP([1]CensusPivot!B361,[1]CensusPivot!B360:K829,2,FALSE)</f>
        <v>501049</v>
      </c>
      <c r="O361" s="9">
        <f>VLOOKUP([1]CensusPivot!C361,[1]CensusPivot!C360:L829,2,FALSE)</f>
        <v>438791</v>
      </c>
      <c r="P361" s="9">
        <f>VLOOKUP([1]CensusPivot!D361,[1]CensusPivot!D360:M829,2,FALSE)</f>
        <v>441919</v>
      </c>
      <c r="Q361" s="9">
        <f>VLOOKUP([1]CensusPivot!E361,[1]CensusPivot!E360:N829,2,FALSE)</f>
        <v>459431</v>
      </c>
      <c r="R361" s="9">
        <f>VLOOKUP([1]CensusPivot!F361,[1]CensusPivot!F360:O829,2,FALSE)</f>
        <v>425629</v>
      </c>
      <c r="S361" s="9">
        <v>331291</v>
      </c>
      <c r="T361" s="9">
        <v>179563</v>
      </c>
      <c r="U361" s="9">
        <v>69611</v>
      </c>
      <c r="V361" s="9">
        <v>3474636</v>
      </c>
      <c r="W361" s="10">
        <f t="shared" si="56"/>
        <v>0</v>
      </c>
      <c r="X361" s="10">
        <f t="shared" si="57"/>
        <v>0</v>
      </c>
      <c r="Y361" s="10">
        <f t="shared" si="58"/>
        <v>0</v>
      </c>
      <c r="Z361" s="10">
        <f t="shared" si="59"/>
        <v>0</v>
      </c>
      <c r="AA361" s="10">
        <f t="shared" si="60"/>
        <v>0</v>
      </c>
      <c r="AB361" s="10">
        <f t="shared" si="61"/>
        <v>0</v>
      </c>
      <c r="AC361" s="10">
        <f t="shared" si="62"/>
        <v>0</v>
      </c>
      <c r="AD361" s="10">
        <f t="shared" si="63"/>
        <v>0</v>
      </c>
      <c r="AE361" s="10">
        <f t="shared" si="64"/>
        <v>1.9393486661590841E-3</v>
      </c>
      <c r="AF361" s="10">
        <f t="shared" si="65"/>
        <v>1.9393486661590841E-3</v>
      </c>
    </row>
    <row r="362" spans="1:32" x14ac:dyDescent="0.3">
      <c r="A362" t="s">
        <v>382</v>
      </c>
      <c r="B362" s="9">
        <v>0</v>
      </c>
      <c r="C362" s="9">
        <v>0</v>
      </c>
      <c r="D362" s="9">
        <v>0</v>
      </c>
      <c r="E362" s="9">
        <v>0</v>
      </c>
      <c r="F362" s="9">
        <v>0</v>
      </c>
      <c r="G362" s="9">
        <v>0</v>
      </c>
      <c r="H362" s="9">
        <v>0</v>
      </c>
      <c r="I362" s="9">
        <v>0</v>
      </c>
      <c r="J362" s="9">
        <v>21</v>
      </c>
      <c r="K362" s="9">
        <v>21</v>
      </c>
      <c r="L362" s="74">
        <f t="shared" si="55"/>
        <v>6.1768103128024985E-6</v>
      </c>
      <c r="M362" s="9">
        <f>VLOOKUP([1]CensusPivot!A362,[1]CensusPivot!A361:J830,2,FALSE)</f>
        <v>602646</v>
      </c>
      <c r="N362" s="9">
        <f>VLOOKUP([1]CensusPivot!B362,[1]CensusPivot!B361:K830,2,FALSE)</f>
        <v>484959</v>
      </c>
      <c r="O362" s="9">
        <f>VLOOKUP([1]CensusPivot!C362,[1]CensusPivot!C361:L830,2,FALSE)</f>
        <v>421250</v>
      </c>
      <c r="P362" s="9">
        <f>VLOOKUP([1]CensusPivot!D362,[1]CensusPivot!D361:M830,2,FALSE)</f>
        <v>429278</v>
      </c>
      <c r="Q362" s="9">
        <f>VLOOKUP([1]CensusPivot!E362,[1]CensusPivot!E361:N830,2,FALSE)</f>
        <v>449532</v>
      </c>
      <c r="R362" s="9">
        <f>VLOOKUP([1]CensusPivot!F362,[1]CensusPivot!F361:O830,2,FALSE)</f>
        <v>424442</v>
      </c>
      <c r="S362" s="9">
        <v>337528</v>
      </c>
      <c r="T362" s="9">
        <v>179312</v>
      </c>
      <c r="U362" s="9">
        <v>71640</v>
      </c>
      <c r="V362" s="9">
        <v>3399813</v>
      </c>
      <c r="W362" s="10">
        <f t="shared" si="56"/>
        <v>0</v>
      </c>
      <c r="X362" s="10">
        <f t="shared" si="57"/>
        <v>0</v>
      </c>
      <c r="Y362" s="10">
        <f t="shared" si="58"/>
        <v>0</v>
      </c>
      <c r="Z362" s="10">
        <f t="shared" si="59"/>
        <v>0</v>
      </c>
      <c r="AA362" s="10">
        <f t="shared" si="60"/>
        <v>0</v>
      </c>
      <c r="AB362" s="10">
        <f t="shared" si="61"/>
        <v>0</v>
      </c>
      <c r="AC362" s="10">
        <f t="shared" si="62"/>
        <v>0</v>
      </c>
      <c r="AD362" s="10">
        <f t="shared" si="63"/>
        <v>0</v>
      </c>
      <c r="AE362" s="10">
        <f t="shared" si="64"/>
        <v>2.931323283082077E-4</v>
      </c>
      <c r="AF362" s="10">
        <f t="shared" si="65"/>
        <v>2.931323283082077E-4</v>
      </c>
    </row>
    <row r="363" spans="1:32" x14ac:dyDescent="0.3">
      <c r="A363" t="s">
        <v>383</v>
      </c>
      <c r="B363" s="9">
        <v>0</v>
      </c>
      <c r="C363" s="9">
        <v>0</v>
      </c>
      <c r="D363" s="9">
        <v>0</v>
      </c>
      <c r="E363" s="9">
        <v>0</v>
      </c>
      <c r="F363" s="9">
        <v>0</v>
      </c>
      <c r="G363" s="9">
        <v>0</v>
      </c>
      <c r="H363" s="9">
        <v>0</v>
      </c>
      <c r="I363" s="9">
        <v>0</v>
      </c>
      <c r="J363" s="9">
        <v>79</v>
      </c>
      <c r="K363" s="9">
        <v>79</v>
      </c>
      <c r="L363" s="74">
        <f t="shared" si="55"/>
        <v>2.2338122834227096E-5</v>
      </c>
      <c r="M363" s="9">
        <f>VLOOKUP([1]CensusPivot!A363,[1]CensusPivot!A362:J831,2,FALSE)</f>
        <v>605052</v>
      </c>
      <c r="N363" s="9">
        <f>VLOOKUP([1]CensusPivot!B363,[1]CensusPivot!B362:K831,2,FALSE)</f>
        <v>490739</v>
      </c>
      <c r="O363" s="9">
        <f>VLOOKUP([1]CensusPivot!C363,[1]CensusPivot!C362:L831,2,FALSE)</f>
        <v>440439</v>
      </c>
      <c r="P363" s="9">
        <f>VLOOKUP([1]CensusPivot!D363,[1]CensusPivot!D362:M831,2,FALSE)</f>
        <v>441536</v>
      </c>
      <c r="Q363" s="9">
        <f>VLOOKUP([1]CensusPivot!E363,[1]CensusPivot!E362:N831,2,FALSE)</f>
        <v>465252</v>
      </c>
      <c r="R363" s="9">
        <f>VLOOKUP([1]CensusPivot!F363,[1]CensusPivot!F362:O831,2,FALSE)</f>
        <v>448981</v>
      </c>
      <c r="S363" s="9">
        <v>365090</v>
      </c>
      <c r="T363" s="9">
        <v>202950</v>
      </c>
      <c r="U363" s="9">
        <v>76516</v>
      </c>
      <c r="V363" s="9">
        <v>3536555</v>
      </c>
      <c r="W363" s="10">
        <f t="shared" si="56"/>
        <v>0</v>
      </c>
      <c r="X363" s="10">
        <f t="shared" si="57"/>
        <v>0</v>
      </c>
      <c r="Y363" s="10">
        <f t="shared" si="58"/>
        <v>0</v>
      </c>
      <c r="Z363" s="10">
        <f t="shared" si="59"/>
        <v>0</v>
      </c>
      <c r="AA363" s="10">
        <f t="shared" si="60"/>
        <v>0</v>
      </c>
      <c r="AB363" s="10">
        <f t="shared" si="61"/>
        <v>0</v>
      </c>
      <c r="AC363" s="10">
        <f t="shared" si="62"/>
        <v>0</v>
      </c>
      <c r="AD363" s="10">
        <f t="shared" si="63"/>
        <v>0</v>
      </c>
      <c r="AE363" s="10">
        <f t="shared" si="64"/>
        <v>1.0324637984212453E-3</v>
      </c>
      <c r="AF363" s="10">
        <f t="shared" si="65"/>
        <v>1.0324637984212453E-3</v>
      </c>
    </row>
    <row r="364" spans="1:32" x14ac:dyDescent="0.3">
      <c r="A364" t="s">
        <v>384</v>
      </c>
      <c r="B364" s="9">
        <v>0</v>
      </c>
      <c r="C364" s="9">
        <v>0</v>
      </c>
      <c r="D364" s="9">
        <v>0</v>
      </c>
      <c r="E364" s="9">
        <v>0</v>
      </c>
      <c r="F364" s="9">
        <v>10</v>
      </c>
      <c r="G364" s="9">
        <v>12</v>
      </c>
      <c r="H364" s="9">
        <v>47</v>
      </c>
      <c r="I364" s="9">
        <v>197</v>
      </c>
      <c r="J364" s="9">
        <v>296</v>
      </c>
      <c r="K364" s="9">
        <v>562</v>
      </c>
      <c r="L364" s="74">
        <f t="shared" si="55"/>
        <v>5.315018900472015E-4</v>
      </c>
      <c r="M364" s="9">
        <f>VLOOKUP([1]CensusPivot!A364,[1]CensusPivot!A363:J832,2,FALSE)</f>
        <v>190309</v>
      </c>
      <c r="N364" s="9">
        <f>VLOOKUP([1]CensusPivot!B364,[1]CensusPivot!B363:K832,2,FALSE)</f>
        <v>152565</v>
      </c>
      <c r="O364" s="9">
        <f>VLOOKUP([1]CensusPivot!C364,[1]CensusPivot!C363:L832,2,FALSE)</f>
        <v>132593</v>
      </c>
      <c r="P364" s="9">
        <f>VLOOKUP([1]CensusPivot!D364,[1]CensusPivot!D363:M832,2,FALSE)</f>
        <v>153612</v>
      </c>
      <c r="Q364" s="9">
        <f>VLOOKUP([1]CensusPivot!E364,[1]CensusPivot!E363:N832,2,FALSE)</f>
        <v>160691</v>
      </c>
      <c r="R364" s="9">
        <f>VLOOKUP([1]CensusPivot!F364,[1]CensusPivot!F363:O832,2,FALSE)</f>
        <v>118191</v>
      </c>
      <c r="S364" s="9">
        <v>70284</v>
      </c>
      <c r="T364" s="9">
        <v>55548</v>
      </c>
      <c r="U364" s="9">
        <v>23552</v>
      </c>
      <c r="V364" s="9">
        <v>1057381</v>
      </c>
      <c r="W364" s="10">
        <f t="shared" si="56"/>
        <v>0</v>
      </c>
      <c r="X364" s="10">
        <f t="shared" si="57"/>
        <v>0</v>
      </c>
      <c r="Y364" s="10">
        <f t="shared" si="58"/>
        <v>0</v>
      </c>
      <c r="Z364" s="10">
        <f t="shared" si="59"/>
        <v>0</v>
      </c>
      <c r="AA364" s="10">
        <f t="shared" si="60"/>
        <v>6.2231238837271528E-5</v>
      </c>
      <c r="AB364" s="10">
        <f t="shared" si="61"/>
        <v>1.0153057339391324E-4</v>
      </c>
      <c r="AC364" s="10">
        <f t="shared" si="62"/>
        <v>6.6871549712594616E-4</v>
      </c>
      <c r="AD364" s="10">
        <f t="shared" si="63"/>
        <v>3.5464823215957371E-3</v>
      </c>
      <c r="AE364" s="10">
        <f t="shared" si="64"/>
        <v>1.2567934782608696E-2</v>
      </c>
      <c r="AF364" s="10">
        <f t="shared" si="65"/>
        <v>2.3862092391304348E-2</v>
      </c>
    </row>
    <row r="365" spans="1:32" x14ac:dyDescent="0.3">
      <c r="A365" t="s">
        <v>385</v>
      </c>
      <c r="B365" s="9">
        <v>0</v>
      </c>
      <c r="C365" s="9">
        <v>0</v>
      </c>
      <c r="D365" s="9">
        <v>0</v>
      </c>
      <c r="E365" s="9">
        <v>0</v>
      </c>
      <c r="F365" s="9">
        <v>0</v>
      </c>
      <c r="G365" s="9">
        <v>0</v>
      </c>
      <c r="H365" s="9">
        <v>32</v>
      </c>
      <c r="I365" s="9">
        <v>208</v>
      </c>
      <c r="J365" s="9">
        <v>327</v>
      </c>
      <c r="K365" s="9">
        <v>567</v>
      </c>
      <c r="L365" s="74">
        <f t="shared" si="55"/>
        <v>5.3673410079052315E-4</v>
      </c>
      <c r="M365" s="9">
        <f>VLOOKUP([1]CensusPivot!A365,[1]CensusPivot!A364:J833,2,FALSE)</f>
        <v>186817</v>
      </c>
      <c r="N365" s="9">
        <f>VLOOKUP([1]CensusPivot!B365,[1]CensusPivot!B364:K833,2,FALSE)</f>
        <v>160699</v>
      </c>
      <c r="O365" s="9">
        <f>VLOOKUP([1]CensusPivot!C365,[1]CensusPivot!C364:L833,2,FALSE)</f>
        <v>127787</v>
      </c>
      <c r="P365" s="9">
        <f>VLOOKUP([1]CensusPivot!D365,[1]CensusPivot!D364:M833,2,FALSE)</f>
        <v>146915</v>
      </c>
      <c r="Q365" s="9">
        <f>VLOOKUP([1]CensusPivot!E365,[1]CensusPivot!E364:N833,2,FALSE)</f>
        <v>160828</v>
      </c>
      <c r="R365" s="9">
        <f>VLOOKUP([1]CensusPivot!F365,[1]CensusPivot!F364:O833,2,FALSE)</f>
        <v>122761</v>
      </c>
      <c r="S365" s="9">
        <v>70635</v>
      </c>
      <c r="T365" s="9">
        <v>54669</v>
      </c>
      <c r="U365" s="9">
        <v>24560</v>
      </c>
      <c r="V365" s="9">
        <v>1056389</v>
      </c>
      <c r="W365" s="10">
        <f t="shared" si="56"/>
        <v>0</v>
      </c>
      <c r="X365" s="10">
        <f t="shared" si="57"/>
        <v>0</v>
      </c>
      <c r="Y365" s="10">
        <f t="shared" si="58"/>
        <v>0</v>
      </c>
      <c r="Z365" s="10">
        <f t="shared" si="59"/>
        <v>0</v>
      </c>
      <c r="AA365" s="10">
        <f t="shared" si="60"/>
        <v>0</v>
      </c>
      <c r="AB365" s="10">
        <f t="shared" si="61"/>
        <v>0</v>
      </c>
      <c r="AC365" s="10">
        <f t="shared" si="62"/>
        <v>4.5303319883910245E-4</v>
      </c>
      <c r="AD365" s="10">
        <f t="shared" si="63"/>
        <v>3.8047156523806909E-3</v>
      </c>
      <c r="AE365" s="10">
        <f t="shared" si="64"/>
        <v>1.3314332247557003E-2</v>
      </c>
      <c r="AF365" s="10">
        <f t="shared" si="65"/>
        <v>2.3086319218241041E-2</v>
      </c>
    </row>
    <row r="366" spans="1:32" x14ac:dyDescent="0.3">
      <c r="A366" t="s">
        <v>386</v>
      </c>
      <c r="B366" s="9">
        <v>0</v>
      </c>
      <c r="C366" s="9">
        <v>0</v>
      </c>
      <c r="D366" s="9">
        <v>0</v>
      </c>
      <c r="E366" s="9">
        <v>0</v>
      </c>
      <c r="F366" s="9">
        <v>0</v>
      </c>
      <c r="G366" s="9">
        <v>10</v>
      </c>
      <c r="H366" s="9">
        <v>66</v>
      </c>
      <c r="I366" s="9">
        <v>212</v>
      </c>
      <c r="J366" s="9">
        <v>313</v>
      </c>
      <c r="K366" s="9">
        <v>601</v>
      </c>
      <c r="L366" s="74">
        <f t="shared" si="55"/>
        <v>5.7023091031055287E-4</v>
      </c>
      <c r="M366" s="9">
        <f>VLOOKUP([1]CensusPivot!A366,[1]CensusPivot!A365:J834,2,FALSE)</f>
        <v>184282</v>
      </c>
      <c r="N366" s="9">
        <f>VLOOKUP([1]CensusPivot!B366,[1]CensusPivot!B365:K834,2,FALSE)</f>
        <v>161451</v>
      </c>
      <c r="O366" s="9">
        <f>VLOOKUP([1]CensusPivot!C366,[1]CensusPivot!C365:L834,2,FALSE)</f>
        <v>127380</v>
      </c>
      <c r="P366" s="9">
        <f>VLOOKUP([1]CensusPivot!D366,[1]CensusPivot!D365:M834,2,FALSE)</f>
        <v>142138</v>
      </c>
      <c r="Q366" s="9">
        <f>VLOOKUP([1]CensusPivot!E366,[1]CensusPivot!E365:N834,2,FALSE)</f>
        <v>160669</v>
      </c>
      <c r="R366" s="9">
        <f>VLOOKUP([1]CensusPivot!F366,[1]CensusPivot!F365:O834,2,FALSE)</f>
        <v>127613</v>
      </c>
      <c r="S366" s="9">
        <v>72232</v>
      </c>
      <c r="T366" s="9">
        <v>53683</v>
      </c>
      <c r="U366" s="9">
        <v>25087</v>
      </c>
      <c r="V366" s="9">
        <v>1053959</v>
      </c>
      <c r="W366" s="10">
        <f t="shared" si="56"/>
        <v>0</v>
      </c>
      <c r="X366" s="10">
        <f t="shared" si="57"/>
        <v>0</v>
      </c>
      <c r="Y366" s="10">
        <f t="shared" si="58"/>
        <v>0</v>
      </c>
      <c r="Z366" s="10">
        <f t="shared" si="59"/>
        <v>0</v>
      </c>
      <c r="AA366" s="10">
        <f t="shared" si="60"/>
        <v>0</v>
      </c>
      <c r="AB366" s="10">
        <f t="shared" si="61"/>
        <v>7.8361922374679691E-5</v>
      </c>
      <c r="AC366" s="10">
        <f t="shared" si="62"/>
        <v>9.1372244988370804E-4</v>
      </c>
      <c r="AD366" s="10">
        <f t="shared" si="63"/>
        <v>3.9491086563716634E-3</v>
      </c>
      <c r="AE366" s="10">
        <f t="shared" si="64"/>
        <v>1.2476581496392554E-2</v>
      </c>
      <c r="AF366" s="10">
        <f t="shared" si="65"/>
        <v>2.3956630924383146E-2</v>
      </c>
    </row>
    <row r="367" spans="1:32" x14ac:dyDescent="0.3">
      <c r="A367" t="s">
        <v>387</v>
      </c>
      <c r="B367" s="9">
        <v>0</v>
      </c>
      <c r="C367" s="9">
        <v>0</v>
      </c>
      <c r="D367" s="9">
        <v>0</v>
      </c>
      <c r="E367" s="9">
        <v>0</v>
      </c>
      <c r="F367" s="9">
        <v>11</v>
      </c>
      <c r="G367" s="9">
        <v>14</v>
      </c>
      <c r="H367" s="9">
        <v>44</v>
      </c>
      <c r="I367" s="9">
        <v>202</v>
      </c>
      <c r="J367" s="9">
        <v>287</v>
      </c>
      <c r="K367" s="9">
        <v>558</v>
      </c>
      <c r="L367" s="74">
        <f t="shared" si="55"/>
        <v>5.3018087909310571E-4</v>
      </c>
      <c r="M367" s="9">
        <f>VLOOKUP([1]CensusPivot!A367,[1]CensusPivot!A366:J835,2,FALSE)</f>
        <v>181387</v>
      </c>
      <c r="N367" s="9">
        <f>VLOOKUP([1]CensusPivot!B367,[1]CensusPivot!B366:K835,2,FALSE)</f>
        <v>161409</v>
      </c>
      <c r="O367" s="9">
        <f>VLOOKUP([1]CensusPivot!C367,[1]CensusPivot!C366:L835,2,FALSE)</f>
        <v>128130</v>
      </c>
      <c r="P367" s="9">
        <f>VLOOKUP([1]CensusPivot!D367,[1]CensusPivot!D366:M835,2,FALSE)</f>
        <v>137112</v>
      </c>
      <c r="Q367" s="9">
        <f>VLOOKUP([1]CensusPivot!E367,[1]CensusPivot!E366:N835,2,FALSE)</f>
        <v>160128</v>
      </c>
      <c r="R367" s="9">
        <f>VLOOKUP([1]CensusPivot!F367,[1]CensusPivot!F366:O835,2,FALSE)</f>
        <v>130742</v>
      </c>
      <c r="S367" s="9">
        <v>75066</v>
      </c>
      <c r="T367" s="9">
        <v>51453</v>
      </c>
      <c r="U367" s="9">
        <v>26116</v>
      </c>
      <c r="V367" s="9">
        <v>1052471</v>
      </c>
      <c r="W367" s="10">
        <f t="shared" si="56"/>
        <v>0</v>
      </c>
      <c r="X367" s="10">
        <f t="shared" si="57"/>
        <v>0</v>
      </c>
      <c r="Y367" s="10">
        <f t="shared" si="58"/>
        <v>0</v>
      </c>
      <c r="Z367" s="10">
        <f t="shared" si="59"/>
        <v>0</v>
      </c>
      <c r="AA367" s="10">
        <f t="shared" si="60"/>
        <v>6.8695043964828135E-5</v>
      </c>
      <c r="AB367" s="10">
        <f t="shared" si="61"/>
        <v>1.0708112159826222E-4</v>
      </c>
      <c r="AC367" s="10">
        <f t="shared" si="62"/>
        <v>5.8615085391522132E-4</v>
      </c>
      <c r="AD367" s="10">
        <f t="shared" si="63"/>
        <v>3.925912969117447E-3</v>
      </c>
      <c r="AE367" s="10">
        <f t="shared" si="64"/>
        <v>1.0989431765967223E-2</v>
      </c>
      <c r="AF367" s="10">
        <f t="shared" si="65"/>
        <v>2.1366212283657527E-2</v>
      </c>
    </row>
    <row r="368" spans="1:32" x14ac:dyDescent="0.3">
      <c r="A368" t="s">
        <v>388</v>
      </c>
      <c r="B368" s="9">
        <v>0</v>
      </c>
      <c r="C368" s="9">
        <v>0</v>
      </c>
      <c r="D368" s="9">
        <v>0</v>
      </c>
      <c r="E368" s="9">
        <v>0</v>
      </c>
      <c r="F368" s="9">
        <v>0</v>
      </c>
      <c r="G368" s="9">
        <v>17</v>
      </c>
      <c r="H368" s="9">
        <v>89</v>
      </c>
      <c r="I368" s="9">
        <v>171</v>
      </c>
      <c r="J368" s="9">
        <v>282</v>
      </c>
      <c r="K368" s="9">
        <v>559</v>
      </c>
      <c r="L368" s="74">
        <f t="shared" si="55"/>
        <v>5.315229225203124E-4</v>
      </c>
      <c r="M368" s="9">
        <f>VLOOKUP([1]CensusPivot!A368,[1]CensusPivot!A367:J836,2,FALSE)</f>
        <v>179489</v>
      </c>
      <c r="N368" s="9">
        <f>VLOOKUP([1]CensusPivot!B368,[1]CensusPivot!B367:K836,2,FALSE)</f>
        <v>160716</v>
      </c>
      <c r="O368" s="9">
        <f>VLOOKUP([1]CensusPivot!C368,[1]CensusPivot!C367:L836,2,FALSE)</f>
        <v>129838</v>
      </c>
      <c r="P368" s="9">
        <f>VLOOKUP([1]CensusPivot!D368,[1]CensusPivot!D367:M836,2,FALSE)</f>
        <v>133709</v>
      </c>
      <c r="Q368" s="9">
        <f>VLOOKUP([1]CensusPivot!E368,[1]CensusPivot!E367:N836,2,FALSE)</f>
        <v>159530</v>
      </c>
      <c r="R368" s="9">
        <f>VLOOKUP([1]CensusPivot!F368,[1]CensusPivot!F367:O836,2,FALSE)</f>
        <v>134100</v>
      </c>
      <c r="S368" s="9">
        <v>78668</v>
      </c>
      <c r="T368" s="9">
        <v>50036</v>
      </c>
      <c r="U368" s="9">
        <v>27202</v>
      </c>
      <c r="V368" s="9">
        <v>1051695</v>
      </c>
      <c r="W368" s="10">
        <f t="shared" si="56"/>
        <v>0</v>
      </c>
      <c r="X368" s="10">
        <f t="shared" si="57"/>
        <v>0</v>
      </c>
      <c r="Y368" s="10">
        <f t="shared" si="58"/>
        <v>0</v>
      </c>
      <c r="Z368" s="10">
        <f t="shared" si="59"/>
        <v>0</v>
      </c>
      <c r="AA368" s="10">
        <f t="shared" si="60"/>
        <v>0</v>
      </c>
      <c r="AB368" s="10">
        <f t="shared" si="61"/>
        <v>1.2677106636838182E-4</v>
      </c>
      <c r="AC368" s="10">
        <f t="shared" si="62"/>
        <v>1.1313367570041186E-3</v>
      </c>
      <c r="AD368" s="10">
        <f t="shared" si="63"/>
        <v>3.4175393716524101E-3</v>
      </c>
      <c r="AE368" s="10">
        <f t="shared" si="64"/>
        <v>1.0366884787883245E-2</v>
      </c>
      <c r="AF368" s="10">
        <f t="shared" si="65"/>
        <v>2.0549959561796928E-2</v>
      </c>
    </row>
    <row r="369" spans="1:32" x14ac:dyDescent="0.3">
      <c r="A369" t="s">
        <v>389</v>
      </c>
      <c r="B369" s="9">
        <v>0</v>
      </c>
      <c r="C369" s="9">
        <v>0</v>
      </c>
      <c r="D369" s="9">
        <v>0</v>
      </c>
      <c r="E369" s="9">
        <v>0</v>
      </c>
      <c r="F369" s="9">
        <v>11</v>
      </c>
      <c r="G369" s="9">
        <v>47</v>
      </c>
      <c r="H369" s="9">
        <v>93</v>
      </c>
      <c r="I369" s="9">
        <v>160</v>
      </c>
      <c r="J369" s="9">
        <v>251</v>
      </c>
      <c r="K369" s="9">
        <v>562</v>
      </c>
      <c r="L369" s="74">
        <f t="shared" si="55"/>
        <v>5.3358550470352772E-4</v>
      </c>
      <c r="M369" s="9">
        <f>VLOOKUP([1]CensusPivot!A369,[1]CensusPivot!A368:J837,2,FALSE)</f>
        <v>177184</v>
      </c>
      <c r="N369" s="9">
        <f>VLOOKUP([1]CensusPivot!B369,[1]CensusPivot!B368:K837,2,FALSE)</f>
        <v>159176</v>
      </c>
      <c r="O369" s="9">
        <f>VLOOKUP([1]CensusPivot!C369,[1]CensusPivot!C368:L837,2,FALSE)</f>
        <v>132137</v>
      </c>
      <c r="P369" s="9">
        <f>VLOOKUP([1]CensusPivot!D369,[1]CensusPivot!D368:M837,2,FALSE)</f>
        <v>130328</v>
      </c>
      <c r="Q369" s="9">
        <f>VLOOKUP([1]CensusPivot!E369,[1]CensusPivot!E368:N837,2,FALSE)</f>
        <v>156939</v>
      </c>
      <c r="R369" s="9">
        <f>VLOOKUP([1]CensusPivot!F369,[1]CensusPivot!F368:O837,2,FALSE)</f>
        <v>137176</v>
      </c>
      <c r="S369" s="9">
        <v>81733</v>
      </c>
      <c r="T369" s="9">
        <v>49354</v>
      </c>
      <c r="U369" s="9">
        <v>27806</v>
      </c>
      <c r="V369" s="9">
        <v>1053252</v>
      </c>
      <c r="W369" s="10">
        <f t="shared" si="56"/>
        <v>0</v>
      </c>
      <c r="X369" s="10">
        <f t="shared" si="57"/>
        <v>0</v>
      </c>
      <c r="Y369" s="10">
        <f t="shared" si="58"/>
        <v>0</v>
      </c>
      <c r="Z369" s="10">
        <f t="shared" si="59"/>
        <v>0</v>
      </c>
      <c r="AA369" s="10">
        <f t="shared" si="60"/>
        <v>7.0090927048088755E-5</v>
      </c>
      <c r="AB369" s="10">
        <f t="shared" si="61"/>
        <v>3.4262553216306057E-4</v>
      </c>
      <c r="AC369" s="10">
        <f t="shared" si="62"/>
        <v>1.1378512962940306E-3</v>
      </c>
      <c r="AD369" s="10">
        <f t="shared" si="63"/>
        <v>3.2418851562183411E-3</v>
      </c>
      <c r="AE369" s="10">
        <f t="shared" si="64"/>
        <v>9.0268287419981302E-3</v>
      </c>
      <c r="AF369" s="10">
        <f t="shared" si="65"/>
        <v>2.021146515140617E-2</v>
      </c>
    </row>
    <row r="370" spans="1:32" x14ac:dyDescent="0.3">
      <c r="A370" t="s">
        <v>390</v>
      </c>
      <c r="B370" s="9">
        <v>0</v>
      </c>
      <c r="C370" s="9">
        <v>0</v>
      </c>
      <c r="D370" s="9">
        <v>0</v>
      </c>
      <c r="E370" s="9">
        <v>0</v>
      </c>
      <c r="F370" s="9">
        <v>0</v>
      </c>
      <c r="G370" s="9">
        <v>34</v>
      </c>
      <c r="H370" s="9">
        <v>125</v>
      </c>
      <c r="I370" s="9">
        <v>221</v>
      </c>
      <c r="J370" s="9">
        <v>328</v>
      </c>
      <c r="K370" s="9">
        <v>708</v>
      </c>
      <c r="L370" s="74">
        <f t="shared" si="55"/>
        <v>6.2300580944117786E-4</v>
      </c>
      <c r="M370" s="9">
        <f>VLOOKUP([1]CensusPivot!A370,[1]CensusPivot!A369:J838,2,FALSE)</f>
        <v>191117</v>
      </c>
      <c r="N370" s="9">
        <f>VLOOKUP([1]CensusPivot!B370,[1]CensusPivot!B369:K838,2,FALSE)</f>
        <v>167465</v>
      </c>
      <c r="O370" s="9">
        <f>VLOOKUP([1]CensusPivot!C370,[1]CensusPivot!C369:L838,2,FALSE)</f>
        <v>144972</v>
      </c>
      <c r="P370" s="9">
        <f>VLOOKUP([1]CensusPivot!D370,[1]CensusPivot!D369:M838,2,FALSE)</f>
        <v>138296</v>
      </c>
      <c r="Q370" s="9">
        <f>VLOOKUP([1]CensusPivot!E370,[1]CensusPivot!E369:N838,2,FALSE)</f>
        <v>166246</v>
      </c>
      <c r="R370" s="9">
        <f>VLOOKUP([1]CensusPivot!F370,[1]CensusPivot!F369:O838,2,FALSE)</f>
        <v>151538</v>
      </c>
      <c r="S370" s="9">
        <v>93733</v>
      </c>
      <c r="T370" s="9">
        <v>52903</v>
      </c>
      <c r="U370" s="9">
        <v>30530</v>
      </c>
      <c r="V370" s="9">
        <v>1136426</v>
      </c>
      <c r="W370" s="10">
        <f t="shared" si="56"/>
        <v>0</v>
      </c>
      <c r="X370" s="10">
        <f t="shared" si="57"/>
        <v>0</v>
      </c>
      <c r="Y370" s="10">
        <f t="shared" si="58"/>
        <v>0</v>
      </c>
      <c r="Z370" s="10">
        <f t="shared" si="59"/>
        <v>0</v>
      </c>
      <c r="AA370" s="10">
        <f t="shared" si="60"/>
        <v>0</v>
      </c>
      <c r="AB370" s="10">
        <f t="shared" si="61"/>
        <v>2.243661655822302E-4</v>
      </c>
      <c r="AC370" s="10">
        <f t="shared" si="62"/>
        <v>1.333575154961433E-3</v>
      </c>
      <c r="AD370" s="10">
        <f t="shared" si="63"/>
        <v>4.177456854998771E-3</v>
      </c>
      <c r="AE370" s="10">
        <f t="shared" si="64"/>
        <v>1.0743530953160826E-2</v>
      </c>
      <c r="AF370" s="10">
        <f t="shared" si="65"/>
        <v>2.3190304618408122E-2</v>
      </c>
    </row>
    <row r="371" spans="1:32" x14ac:dyDescent="0.3">
      <c r="A371" t="s">
        <v>391</v>
      </c>
      <c r="B371" s="9">
        <v>0</v>
      </c>
      <c r="C371" s="9">
        <v>0</v>
      </c>
      <c r="D371" s="9">
        <v>0</v>
      </c>
      <c r="E371" s="9">
        <v>0</v>
      </c>
      <c r="F371" s="9">
        <v>12</v>
      </c>
      <c r="G371" s="9">
        <v>42</v>
      </c>
      <c r="H371" s="9">
        <v>79</v>
      </c>
      <c r="I371" s="9">
        <v>156</v>
      </c>
      <c r="J371" s="9">
        <v>244</v>
      </c>
      <c r="K371" s="9">
        <v>533</v>
      </c>
      <c r="L371" s="74">
        <f t="shared" si="55"/>
        <v>5.0545713524344921E-4</v>
      </c>
      <c r="M371" s="9">
        <f>VLOOKUP([1]CensusPivot!A371,[1]CensusPivot!A370:J839,2,FALSE)</f>
        <v>173715</v>
      </c>
      <c r="N371" s="9">
        <f>VLOOKUP([1]CensusPivot!B371,[1]CensusPivot!B370:K839,2,FALSE)</f>
        <v>156283</v>
      </c>
      <c r="O371" s="9">
        <f>VLOOKUP([1]CensusPivot!C371,[1]CensusPivot!C370:L839,2,FALSE)</f>
        <v>138074</v>
      </c>
      <c r="P371" s="9">
        <f>VLOOKUP([1]CensusPivot!D371,[1]CensusPivot!D370:M839,2,FALSE)</f>
        <v>125862</v>
      </c>
      <c r="Q371" s="9">
        <f>VLOOKUP([1]CensusPivot!E371,[1]CensusPivot!E370:N839,2,FALSE)</f>
        <v>152606</v>
      </c>
      <c r="R371" s="9">
        <f>VLOOKUP([1]CensusPivot!F371,[1]CensusPivot!F370:O839,2,FALSE)</f>
        <v>142243</v>
      </c>
      <c r="S371" s="9">
        <v>88890</v>
      </c>
      <c r="T371" s="9">
        <v>47757</v>
      </c>
      <c r="U371" s="9">
        <v>28939</v>
      </c>
      <c r="V371" s="9">
        <v>1054491</v>
      </c>
      <c r="W371" s="10">
        <f t="shared" si="56"/>
        <v>0</v>
      </c>
      <c r="X371" s="10">
        <f t="shared" si="57"/>
        <v>0</v>
      </c>
      <c r="Y371" s="10">
        <f t="shared" si="58"/>
        <v>0</v>
      </c>
      <c r="Z371" s="10">
        <f t="shared" si="59"/>
        <v>0</v>
      </c>
      <c r="AA371" s="10">
        <f t="shared" si="60"/>
        <v>7.8633867606778241E-5</v>
      </c>
      <c r="AB371" s="10">
        <f t="shared" si="61"/>
        <v>2.9526936299150049E-4</v>
      </c>
      <c r="AC371" s="10">
        <f t="shared" si="62"/>
        <v>8.8873889076386547E-4</v>
      </c>
      <c r="AD371" s="10">
        <f t="shared" si="63"/>
        <v>3.2665368427665055E-3</v>
      </c>
      <c r="AE371" s="10">
        <f t="shared" si="64"/>
        <v>8.4315283872974187E-3</v>
      </c>
      <c r="AF371" s="10">
        <f t="shared" si="65"/>
        <v>1.8418051764055428E-2</v>
      </c>
    </row>
    <row r="372" spans="1:32" x14ac:dyDescent="0.3">
      <c r="A372" t="s">
        <v>392</v>
      </c>
      <c r="B372" s="9">
        <v>0</v>
      </c>
      <c r="C372" s="9">
        <v>0</v>
      </c>
      <c r="D372" s="9">
        <v>0</v>
      </c>
      <c r="E372" s="9">
        <v>0</v>
      </c>
      <c r="F372" s="9">
        <v>0</v>
      </c>
      <c r="G372" s="9">
        <v>31</v>
      </c>
      <c r="H372" s="9">
        <v>86</v>
      </c>
      <c r="I372" s="9">
        <v>207</v>
      </c>
      <c r="J372" s="9">
        <v>246</v>
      </c>
      <c r="K372" s="9">
        <v>570</v>
      </c>
      <c r="L372" s="74">
        <f t="shared" si="55"/>
        <v>5.3970219800821484E-4</v>
      </c>
      <c r="M372" s="9">
        <f>VLOOKUP([1]CensusPivot!A372,[1]CensusPivot!A371:J840,2,FALSE)</f>
        <v>172365</v>
      </c>
      <c r="N372" s="9">
        <f>VLOOKUP([1]CensusPivot!B372,[1]CensusPivot!B371:K840,2,FALSE)</f>
        <v>154512</v>
      </c>
      <c r="O372" s="9">
        <f>VLOOKUP([1]CensusPivot!C372,[1]CensusPivot!C371:L840,2,FALSE)</f>
        <v>140547</v>
      </c>
      <c r="P372" s="9">
        <f>VLOOKUP([1]CensusPivot!D372,[1]CensusPivot!D371:M840,2,FALSE)</f>
        <v>124511</v>
      </c>
      <c r="Q372" s="9">
        <f>VLOOKUP([1]CensusPivot!E372,[1]CensusPivot!E371:N840,2,FALSE)</f>
        <v>149424</v>
      </c>
      <c r="R372" s="9">
        <f>VLOOKUP([1]CensusPivot!F372,[1]CensusPivot!F371:O840,2,FALSE)</f>
        <v>144635</v>
      </c>
      <c r="S372" s="9">
        <v>93339</v>
      </c>
      <c r="T372" s="9">
        <v>49153</v>
      </c>
      <c r="U372" s="9">
        <v>27652</v>
      </c>
      <c r="V372" s="9">
        <v>1056138</v>
      </c>
      <c r="W372" s="10">
        <f t="shared" si="56"/>
        <v>0</v>
      </c>
      <c r="X372" s="10">
        <f t="shared" si="57"/>
        <v>0</v>
      </c>
      <c r="Y372" s="10">
        <f t="shared" si="58"/>
        <v>0</v>
      </c>
      <c r="Z372" s="10">
        <f t="shared" si="59"/>
        <v>0</v>
      </c>
      <c r="AA372" s="10">
        <f t="shared" si="60"/>
        <v>0</v>
      </c>
      <c r="AB372" s="10">
        <f t="shared" si="61"/>
        <v>2.1433263041449165E-4</v>
      </c>
      <c r="AC372" s="10">
        <f t="shared" si="62"/>
        <v>9.2137263094740679E-4</v>
      </c>
      <c r="AD372" s="10">
        <f t="shared" si="63"/>
        <v>4.2113401013162983E-3</v>
      </c>
      <c r="AE372" s="10">
        <f t="shared" si="64"/>
        <v>8.8962823665557651E-3</v>
      </c>
      <c r="AF372" s="10">
        <f t="shared" si="65"/>
        <v>2.0613337190799941E-2</v>
      </c>
    </row>
    <row r="373" spans="1:32" x14ac:dyDescent="0.3">
      <c r="A373" t="s">
        <v>393</v>
      </c>
      <c r="B373" s="9">
        <v>0</v>
      </c>
      <c r="C373" s="9">
        <v>0</v>
      </c>
      <c r="D373" s="9">
        <v>0</v>
      </c>
      <c r="E373" s="9">
        <v>0</v>
      </c>
      <c r="F373" s="9">
        <v>0</v>
      </c>
      <c r="G373" s="9">
        <v>0</v>
      </c>
      <c r="H373" s="9">
        <v>0</v>
      </c>
      <c r="I373" s="9">
        <v>0</v>
      </c>
      <c r="J373" s="9">
        <v>30</v>
      </c>
      <c r="K373" s="9">
        <v>30</v>
      </c>
      <c r="L373" s="74">
        <f t="shared" si="55"/>
        <v>6.8398049287634319E-6</v>
      </c>
      <c r="M373" s="9">
        <f>VLOOKUP([1]CensusPivot!A373,[1]CensusPivot!A372:J841,2,FALSE)</f>
        <v>867517</v>
      </c>
      <c r="N373" s="9">
        <f>VLOOKUP([1]CensusPivot!B373,[1]CensusPivot!B372:K841,2,FALSE)</f>
        <v>622320</v>
      </c>
      <c r="O373" s="9">
        <f>VLOOKUP([1]CensusPivot!C373,[1]CensusPivot!C372:L841,2,FALSE)</f>
        <v>576716</v>
      </c>
      <c r="P373" s="9">
        <f>VLOOKUP([1]CensusPivot!D373,[1]CensusPivot!D372:M841,2,FALSE)</f>
        <v>606808</v>
      </c>
      <c r="Q373" s="9">
        <f>VLOOKUP([1]CensusPivot!E373,[1]CensusPivot!E372:N841,2,FALSE)</f>
        <v>622041</v>
      </c>
      <c r="R373" s="9">
        <f>VLOOKUP([1]CensusPivot!F373,[1]CensusPivot!F372:O841,2,FALSE)</f>
        <v>514633</v>
      </c>
      <c r="S373" s="9">
        <v>314381</v>
      </c>
      <c r="T373" s="9">
        <v>195410</v>
      </c>
      <c r="U373" s="9">
        <v>66005</v>
      </c>
      <c r="V373" s="9">
        <v>4386090</v>
      </c>
      <c r="W373" s="10">
        <f t="shared" si="56"/>
        <v>0</v>
      </c>
      <c r="X373" s="10">
        <f t="shared" si="57"/>
        <v>0</v>
      </c>
      <c r="Y373" s="10">
        <f t="shared" si="58"/>
        <v>0</v>
      </c>
      <c r="Z373" s="10">
        <f t="shared" si="59"/>
        <v>0</v>
      </c>
      <c r="AA373" s="10">
        <f t="shared" si="60"/>
        <v>0</v>
      </c>
      <c r="AB373" s="10">
        <f t="shared" si="61"/>
        <v>0</v>
      </c>
      <c r="AC373" s="10">
        <f t="shared" si="62"/>
        <v>0</v>
      </c>
      <c r="AD373" s="10">
        <f t="shared" si="63"/>
        <v>0</v>
      </c>
      <c r="AE373" s="10">
        <f t="shared" si="64"/>
        <v>4.545110218922809E-4</v>
      </c>
      <c r="AF373" s="10">
        <f t="shared" si="65"/>
        <v>4.545110218922809E-4</v>
      </c>
    </row>
    <row r="374" spans="1:32" x14ac:dyDescent="0.3">
      <c r="A374" t="s">
        <v>394</v>
      </c>
      <c r="B374" s="9">
        <v>0</v>
      </c>
      <c r="C374" s="9">
        <v>0</v>
      </c>
      <c r="D374" s="9">
        <v>0</v>
      </c>
      <c r="E374" s="9">
        <v>0</v>
      </c>
      <c r="F374" s="9">
        <v>0</v>
      </c>
      <c r="G374" s="9">
        <v>0</v>
      </c>
      <c r="H374" s="9">
        <v>0</v>
      </c>
      <c r="I374" s="9">
        <v>0</v>
      </c>
      <c r="J374" s="9">
        <v>47</v>
      </c>
      <c r="K374" s="9">
        <v>47</v>
      </c>
      <c r="L374" s="74">
        <f t="shared" si="55"/>
        <v>9.7594482880058877E-6</v>
      </c>
      <c r="M374" s="9">
        <f>VLOOKUP([1]CensusPivot!A374,[1]CensusPivot!A373:J842,2,FALSE)</f>
        <v>932307</v>
      </c>
      <c r="N374" s="9">
        <f>VLOOKUP([1]CensusPivot!B374,[1]CensusPivot!B373:K842,2,FALSE)</f>
        <v>687402</v>
      </c>
      <c r="O374" s="9">
        <f>VLOOKUP([1]CensusPivot!C374,[1]CensusPivot!C373:L842,2,FALSE)</f>
        <v>612782</v>
      </c>
      <c r="P374" s="9">
        <f>VLOOKUP([1]CensusPivot!D374,[1]CensusPivot!D373:M842,2,FALSE)</f>
        <v>656475</v>
      </c>
      <c r="Q374" s="9">
        <f>VLOOKUP([1]CensusPivot!E374,[1]CensusPivot!E373:N842,2,FALSE)</f>
        <v>695496</v>
      </c>
      <c r="R374" s="9">
        <f>VLOOKUP([1]CensusPivot!F374,[1]CensusPivot!F373:O842,2,FALSE)</f>
        <v>592630</v>
      </c>
      <c r="S374" s="9">
        <v>365185</v>
      </c>
      <c r="T374" s="9">
        <v>202964</v>
      </c>
      <c r="U374" s="9">
        <v>71053</v>
      </c>
      <c r="V374" s="9">
        <v>4815846</v>
      </c>
      <c r="W374" s="10">
        <f t="shared" si="56"/>
        <v>0</v>
      </c>
      <c r="X374" s="10">
        <f t="shared" si="57"/>
        <v>0</v>
      </c>
      <c r="Y374" s="10">
        <f t="shared" si="58"/>
        <v>0</v>
      </c>
      <c r="Z374" s="10">
        <f t="shared" si="59"/>
        <v>0</v>
      </c>
      <c r="AA374" s="10">
        <f t="shared" si="60"/>
        <v>0</v>
      </c>
      <c r="AB374" s="10">
        <f t="shared" si="61"/>
        <v>0</v>
      </c>
      <c r="AC374" s="10">
        <f t="shared" si="62"/>
        <v>0</v>
      </c>
      <c r="AD374" s="10">
        <f t="shared" si="63"/>
        <v>0</v>
      </c>
      <c r="AE374" s="10">
        <f t="shared" si="64"/>
        <v>6.61478051595288E-4</v>
      </c>
      <c r="AF374" s="10">
        <f t="shared" si="65"/>
        <v>6.61478051595288E-4</v>
      </c>
    </row>
    <row r="375" spans="1:32" x14ac:dyDescent="0.3">
      <c r="A375" t="s">
        <v>395</v>
      </c>
      <c r="B375" s="9">
        <v>0</v>
      </c>
      <c r="C375" s="9">
        <v>0</v>
      </c>
      <c r="D375" s="9">
        <v>0</v>
      </c>
      <c r="E375" s="9">
        <v>0</v>
      </c>
      <c r="F375" s="9">
        <v>0</v>
      </c>
      <c r="G375" s="9">
        <v>0</v>
      </c>
      <c r="H375" s="9">
        <v>0</v>
      </c>
      <c r="I375" s="9">
        <v>0</v>
      </c>
      <c r="J375" s="9">
        <v>40</v>
      </c>
      <c r="K375" s="9">
        <v>40</v>
      </c>
      <c r="L375" s="74">
        <f t="shared" si="55"/>
        <v>8.9201510449176429E-6</v>
      </c>
      <c r="M375" s="9">
        <f>VLOOKUP([1]CensusPivot!A375,[1]CensusPivot!A374:J843,2,FALSE)</f>
        <v>872053</v>
      </c>
      <c r="N375" s="9">
        <f>VLOOKUP([1]CensusPivot!B375,[1]CensusPivot!B374:K843,2,FALSE)</f>
        <v>642729</v>
      </c>
      <c r="O375" s="9">
        <f>VLOOKUP([1]CensusPivot!C375,[1]CensusPivot!C374:L843,2,FALSE)</f>
        <v>573452</v>
      </c>
      <c r="P375" s="9">
        <f>VLOOKUP([1]CensusPivot!D375,[1]CensusPivot!D374:M843,2,FALSE)</f>
        <v>596942</v>
      </c>
      <c r="Q375" s="9">
        <f>VLOOKUP([1]CensusPivot!E375,[1]CensusPivot!E374:N843,2,FALSE)</f>
        <v>638516</v>
      </c>
      <c r="R375" s="9">
        <f>VLOOKUP([1]CensusPivot!F375,[1]CensusPivot!F374:O843,2,FALSE)</f>
        <v>556355</v>
      </c>
      <c r="S375" s="9">
        <v>350247</v>
      </c>
      <c r="T375" s="9">
        <v>188045</v>
      </c>
      <c r="U375" s="9">
        <v>65827</v>
      </c>
      <c r="V375" s="9">
        <v>4484229</v>
      </c>
      <c r="W375" s="10">
        <f t="shared" si="56"/>
        <v>0</v>
      </c>
      <c r="X375" s="10">
        <f t="shared" si="57"/>
        <v>0</v>
      </c>
      <c r="Y375" s="10">
        <f t="shared" si="58"/>
        <v>0</v>
      </c>
      <c r="Z375" s="10">
        <f t="shared" si="59"/>
        <v>0</v>
      </c>
      <c r="AA375" s="10">
        <f t="shared" si="60"/>
        <v>0</v>
      </c>
      <c r="AB375" s="10">
        <f t="shared" si="61"/>
        <v>0</v>
      </c>
      <c r="AC375" s="10">
        <f t="shared" si="62"/>
        <v>0</v>
      </c>
      <c r="AD375" s="10">
        <f t="shared" si="63"/>
        <v>0</v>
      </c>
      <c r="AE375" s="10">
        <f t="shared" si="64"/>
        <v>6.0765339450377502E-4</v>
      </c>
      <c r="AF375" s="10">
        <f t="shared" si="65"/>
        <v>6.0765339450377502E-4</v>
      </c>
    </row>
    <row r="376" spans="1:32" x14ac:dyDescent="0.3">
      <c r="A376" t="s">
        <v>396</v>
      </c>
      <c r="B376" s="9">
        <v>0</v>
      </c>
      <c r="C376" s="9">
        <v>0</v>
      </c>
      <c r="D376" s="9">
        <v>0</v>
      </c>
      <c r="E376" s="9">
        <v>0</v>
      </c>
      <c r="F376" s="9">
        <v>0</v>
      </c>
      <c r="G376" s="9">
        <v>0</v>
      </c>
      <c r="H376" s="9">
        <v>0</v>
      </c>
      <c r="I376" s="9">
        <v>0</v>
      </c>
      <c r="J376" s="9">
        <v>70</v>
      </c>
      <c r="K376" s="9">
        <v>70</v>
      </c>
      <c r="L376" s="74">
        <f t="shared" si="55"/>
        <v>1.5102865617722307E-5</v>
      </c>
      <c r="M376" s="9">
        <f>VLOOKUP([1]CensusPivot!A376,[1]CensusPivot!A375:J844,2,FALSE)</f>
        <v>893468</v>
      </c>
      <c r="N376" s="9">
        <f>VLOOKUP([1]CensusPivot!B376,[1]CensusPivot!B375:K844,2,FALSE)</f>
        <v>666024</v>
      </c>
      <c r="O376" s="9">
        <f>VLOOKUP([1]CensusPivot!C376,[1]CensusPivot!C375:L844,2,FALSE)</f>
        <v>592259</v>
      </c>
      <c r="P376" s="9">
        <f>VLOOKUP([1]CensusPivot!D376,[1]CensusPivot!D375:M844,2,FALSE)</f>
        <v>602527</v>
      </c>
      <c r="Q376" s="9">
        <f>VLOOKUP([1]CensusPivot!E376,[1]CensusPivot!E375:N844,2,FALSE)</f>
        <v>653669</v>
      </c>
      <c r="R376" s="9">
        <f>VLOOKUP([1]CensusPivot!F376,[1]CensusPivot!F375:O844,2,FALSE)</f>
        <v>585188</v>
      </c>
      <c r="S376" s="9">
        <v>376016</v>
      </c>
      <c r="T376" s="9">
        <v>195531</v>
      </c>
      <c r="U376" s="9">
        <v>70238</v>
      </c>
      <c r="V376" s="9">
        <v>4634882</v>
      </c>
      <c r="W376" s="10">
        <f t="shared" si="56"/>
        <v>0</v>
      </c>
      <c r="X376" s="10">
        <f t="shared" si="57"/>
        <v>0</v>
      </c>
      <c r="Y376" s="10">
        <f t="shared" si="58"/>
        <v>0</v>
      </c>
      <c r="Z376" s="10">
        <f t="shared" si="59"/>
        <v>0</v>
      </c>
      <c r="AA376" s="10">
        <f t="shared" si="60"/>
        <v>0</v>
      </c>
      <c r="AB376" s="10">
        <f t="shared" si="61"/>
        <v>0</v>
      </c>
      <c r="AC376" s="10">
        <f t="shared" si="62"/>
        <v>0</v>
      </c>
      <c r="AD376" s="10">
        <f t="shared" si="63"/>
        <v>0</v>
      </c>
      <c r="AE376" s="10">
        <f t="shared" si="64"/>
        <v>9.9661152082918089E-4</v>
      </c>
      <c r="AF376" s="10">
        <f t="shared" si="65"/>
        <v>9.9661152082918089E-4</v>
      </c>
    </row>
    <row r="377" spans="1:32" x14ac:dyDescent="0.3">
      <c r="A377" t="s">
        <v>397</v>
      </c>
      <c r="B377" s="9">
        <v>0</v>
      </c>
      <c r="C377" s="9">
        <v>0</v>
      </c>
      <c r="D377" s="9">
        <v>0</v>
      </c>
      <c r="E377" s="9">
        <v>0</v>
      </c>
      <c r="F377" s="9">
        <v>0</v>
      </c>
      <c r="G377" s="9">
        <v>0</v>
      </c>
      <c r="H377" s="9">
        <v>0</v>
      </c>
      <c r="I377" s="9">
        <v>0</v>
      </c>
      <c r="J377" s="9">
        <v>67</v>
      </c>
      <c r="K377" s="9">
        <v>67</v>
      </c>
      <c r="L377" s="74">
        <f t="shared" si="55"/>
        <v>1.4431254564961216E-5</v>
      </c>
      <c r="M377" s="9">
        <f>VLOOKUP([1]CensusPivot!A377,[1]CensusPivot!A376:J845,2,FALSE)</f>
        <v>892644</v>
      </c>
      <c r="N377" s="9">
        <f>VLOOKUP([1]CensusPivot!B377,[1]CensusPivot!B376:K845,2,FALSE)</f>
        <v>658244</v>
      </c>
      <c r="O377" s="9">
        <f>VLOOKUP([1]CensusPivot!C377,[1]CensusPivot!C376:L845,2,FALSE)</f>
        <v>594960</v>
      </c>
      <c r="P377" s="9">
        <f>VLOOKUP([1]CensusPivot!D377,[1]CensusPivot!D376:M845,2,FALSE)</f>
        <v>594108</v>
      </c>
      <c r="Q377" s="9">
        <f>VLOOKUP([1]CensusPivot!E377,[1]CensusPivot!E376:N845,2,FALSE)</f>
        <v>651162</v>
      </c>
      <c r="R377" s="9">
        <f>VLOOKUP([1]CensusPivot!F377,[1]CensusPivot!F376:O845,2,FALSE)</f>
        <v>593015</v>
      </c>
      <c r="S377" s="9">
        <v>389586</v>
      </c>
      <c r="T377" s="9">
        <v>197298</v>
      </c>
      <c r="U377" s="9">
        <v>72935</v>
      </c>
      <c r="V377" s="9">
        <v>4642701</v>
      </c>
      <c r="W377" s="10">
        <f t="shared" si="56"/>
        <v>0</v>
      </c>
      <c r="X377" s="10">
        <f t="shared" si="57"/>
        <v>0</v>
      </c>
      <c r="Y377" s="10">
        <f t="shared" si="58"/>
        <v>0</v>
      </c>
      <c r="Z377" s="10">
        <f t="shared" si="59"/>
        <v>0</v>
      </c>
      <c r="AA377" s="10">
        <f t="shared" si="60"/>
        <v>0</v>
      </c>
      <c r="AB377" s="10">
        <f t="shared" si="61"/>
        <v>0</v>
      </c>
      <c r="AC377" s="10">
        <f t="shared" si="62"/>
        <v>0</v>
      </c>
      <c r="AD377" s="10">
        <f t="shared" si="63"/>
        <v>0</v>
      </c>
      <c r="AE377" s="10">
        <f t="shared" si="64"/>
        <v>9.186261739905395E-4</v>
      </c>
      <c r="AF377" s="10">
        <f t="shared" si="65"/>
        <v>9.186261739905395E-4</v>
      </c>
    </row>
    <row r="378" spans="1:32" x14ac:dyDescent="0.3">
      <c r="A378" t="s">
        <v>398</v>
      </c>
      <c r="B378" s="9">
        <v>0</v>
      </c>
      <c r="C378" s="9">
        <v>0</v>
      </c>
      <c r="D378" s="9">
        <v>0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  <c r="J378" s="9">
        <v>69</v>
      </c>
      <c r="K378" s="9">
        <v>69</v>
      </c>
      <c r="L378" s="74">
        <f t="shared" si="55"/>
        <v>1.4600359592044793E-5</v>
      </c>
      <c r="M378" s="9">
        <f>VLOOKUP([1]CensusPivot!A378,[1]CensusPivot!A377:J846,2,FALSE)</f>
        <v>898833</v>
      </c>
      <c r="N378" s="9">
        <f>VLOOKUP([1]CensusPivot!B378,[1]CensusPivot!B377:K846,2,FALSE)</f>
        <v>663082</v>
      </c>
      <c r="O378" s="9">
        <f>VLOOKUP([1]CensusPivot!C378,[1]CensusPivot!C377:L846,2,FALSE)</f>
        <v>605713</v>
      </c>
      <c r="P378" s="9">
        <f>VLOOKUP([1]CensusPivot!D378,[1]CensusPivot!D377:M846,2,FALSE)</f>
        <v>595008</v>
      </c>
      <c r="Q378" s="9">
        <f>VLOOKUP([1]CensusPivot!E378,[1]CensusPivot!E377:N846,2,FALSE)</f>
        <v>653559</v>
      </c>
      <c r="R378" s="9">
        <f>VLOOKUP([1]CensusPivot!F378,[1]CensusPivot!F377:O846,2,FALSE)</f>
        <v>611839</v>
      </c>
      <c r="S378" s="9">
        <v>417400</v>
      </c>
      <c r="T378" s="9">
        <v>205227</v>
      </c>
      <c r="U378" s="9">
        <v>75784</v>
      </c>
      <c r="V378" s="9">
        <v>4725911</v>
      </c>
      <c r="W378" s="10">
        <f t="shared" si="56"/>
        <v>0</v>
      </c>
      <c r="X378" s="10">
        <f t="shared" si="57"/>
        <v>0</v>
      </c>
      <c r="Y378" s="10">
        <f t="shared" si="58"/>
        <v>0</v>
      </c>
      <c r="Z378" s="10">
        <f t="shared" si="59"/>
        <v>0</v>
      </c>
      <c r="AA378" s="10">
        <f t="shared" si="60"/>
        <v>0</v>
      </c>
      <c r="AB378" s="10">
        <f t="shared" si="61"/>
        <v>0</v>
      </c>
      <c r="AC378" s="10">
        <f t="shared" si="62"/>
        <v>0</v>
      </c>
      <c r="AD378" s="10">
        <f t="shared" si="63"/>
        <v>0</v>
      </c>
      <c r="AE378" s="10">
        <f t="shared" si="64"/>
        <v>9.104824237306028E-4</v>
      </c>
      <c r="AF378" s="10">
        <f t="shared" si="65"/>
        <v>9.104824237306028E-4</v>
      </c>
    </row>
    <row r="379" spans="1:32" x14ac:dyDescent="0.3">
      <c r="A379" t="s">
        <v>399</v>
      </c>
      <c r="B379" s="9">
        <v>0</v>
      </c>
      <c r="C379" s="9">
        <v>0</v>
      </c>
      <c r="D379" s="9">
        <v>0</v>
      </c>
      <c r="E379" s="9">
        <v>0</v>
      </c>
      <c r="F379" s="9">
        <v>0</v>
      </c>
      <c r="G379" s="9">
        <v>0</v>
      </c>
      <c r="H379" s="9">
        <v>0</v>
      </c>
      <c r="I379" s="9">
        <v>0</v>
      </c>
      <c r="J379" s="9">
        <v>82</v>
      </c>
      <c r="K379" s="9">
        <v>82</v>
      </c>
      <c r="L379" s="74">
        <f t="shared" si="55"/>
        <v>1.77103880713193E-5</v>
      </c>
      <c r="M379" s="9">
        <f>VLOOKUP([1]CensusPivot!A379,[1]CensusPivot!A378:J847,2,FALSE)</f>
        <v>879774</v>
      </c>
      <c r="N379" s="9">
        <f>VLOOKUP([1]CensusPivot!B379,[1]CensusPivot!B378:K847,2,FALSE)</f>
        <v>637093</v>
      </c>
      <c r="O379" s="9">
        <f>VLOOKUP([1]CensusPivot!C379,[1]CensusPivot!C378:L847,2,FALSE)</f>
        <v>598182</v>
      </c>
      <c r="P379" s="9">
        <f>VLOOKUP([1]CensusPivot!D379,[1]CensusPivot!D378:M847,2,FALSE)</f>
        <v>577672</v>
      </c>
      <c r="Q379" s="9">
        <f>VLOOKUP([1]CensusPivot!E379,[1]CensusPivot!E378:N847,2,FALSE)</f>
        <v>630880</v>
      </c>
      <c r="R379" s="9">
        <f>VLOOKUP([1]CensusPivot!F379,[1]CensusPivot!F378:O847,2,FALSE)</f>
        <v>602879</v>
      </c>
      <c r="S379" s="9">
        <v>426022</v>
      </c>
      <c r="T379" s="9">
        <v>203117</v>
      </c>
      <c r="U379" s="9">
        <v>76147</v>
      </c>
      <c r="V379" s="9">
        <v>4630051</v>
      </c>
      <c r="W379" s="10">
        <f t="shared" si="56"/>
        <v>0</v>
      </c>
      <c r="X379" s="10">
        <f t="shared" si="57"/>
        <v>0</v>
      </c>
      <c r="Y379" s="10">
        <f t="shared" si="58"/>
        <v>0</v>
      </c>
      <c r="Z379" s="10">
        <f t="shared" si="59"/>
        <v>0</v>
      </c>
      <c r="AA379" s="10">
        <f t="shared" si="60"/>
        <v>0</v>
      </c>
      <c r="AB379" s="10">
        <f t="shared" si="61"/>
        <v>0</v>
      </c>
      <c r="AC379" s="10">
        <f t="shared" si="62"/>
        <v>0</v>
      </c>
      <c r="AD379" s="10">
        <f t="shared" si="63"/>
        <v>0</v>
      </c>
      <c r="AE379" s="10">
        <f t="shared" si="64"/>
        <v>1.0768644857972081E-3</v>
      </c>
      <c r="AF379" s="10">
        <f t="shared" si="65"/>
        <v>1.0768644857972081E-3</v>
      </c>
    </row>
    <row r="380" spans="1:32" x14ac:dyDescent="0.3">
      <c r="A380" t="s">
        <v>400</v>
      </c>
      <c r="B380" s="9">
        <v>0</v>
      </c>
      <c r="C380" s="9">
        <v>0</v>
      </c>
      <c r="D380" s="9">
        <v>0</v>
      </c>
      <c r="E380" s="9">
        <v>0</v>
      </c>
      <c r="F380" s="9">
        <v>0</v>
      </c>
      <c r="G380" s="9">
        <v>0</v>
      </c>
      <c r="H380" s="9">
        <v>0</v>
      </c>
      <c r="I380" s="9">
        <v>11</v>
      </c>
      <c r="J380" s="9">
        <v>59</v>
      </c>
      <c r="K380" s="9">
        <v>70</v>
      </c>
      <c r="L380" s="74">
        <f t="shared" si="55"/>
        <v>1.4201395672591286E-5</v>
      </c>
      <c r="M380" s="9">
        <f>VLOOKUP([1]CensusPivot!A380,[1]CensusPivot!A379:J848,2,FALSE)</f>
        <v>915489</v>
      </c>
      <c r="N380" s="9">
        <f>VLOOKUP([1]CensusPivot!B380,[1]CensusPivot!B379:K848,2,FALSE)</f>
        <v>669347</v>
      </c>
      <c r="O380" s="9">
        <f>VLOOKUP([1]CensusPivot!C380,[1]CensusPivot!C379:L848,2,FALSE)</f>
        <v>635437</v>
      </c>
      <c r="P380" s="9">
        <f>VLOOKUP([1]CensusPivot!D380,[1]CensusPivot!D379:M848,2,FALSE)</f>
        <v>606911</v>
      </c>
      <c r="Q380" s="9">
        <f>VLOOKUP([1]CensusPivot!E380,[1]CensusPivot!E379:N848,2,FALSE)</f>
        <v>661726</v>
      </c>
      <c r="R380" s="9">
        <f>VLOOKUP([1]CensusPivot!F380,[1]CensusPivot!F379:O848,2,FALSE)</f>
        <v>649762</v>
      </c>
      <c r="S380" s="9">
        <v>483954</v>
      </c>
      <c r="T380" s="9">
        <v>220350</v>
      </c>
      <c r="U380" s="9">
        <v>82515</v>
      </c>
      <c r="V380" s="9">
        <v>4929093</v>
      </c>
      <c r="W380" s="10">
        <f t="shared" si="56"/>
        <v>0</v>
      </c>
      <c r="X380" s="10">
        <f t="shared" si="57"/>
        <v>0</v>
      </c>
      <c r="Y380" s="10">
        <f t="shared" si="58"/>
        <v>0</v>
      </c>
      <c r="Z380" s="10">
        <f t="shared" si="59"/>
        <v>0</v>
      </c>
      <c r="AA380" s="10">
        <f t="shared" si="60"/>
        <v>0</v>
      </c>
      <c r="AB380" s="10">
        <f t="shared" si="61"/>
        <v>0</v>
      </c>
      <c r="AC380" s="10">
        <f t="shared" si="62"/>
        <v>0</v>
      </c>
      <c r="AD380" s="10">
        <f t="shared" si="63"/>
        <v>4.992058089403222E-5</v>
      </c>
      <c r="AE380" s="10">
        <f t="shared" si="64"/>
        <v>7.1502151124038058E-4</v>
      </c>
      <c r="AF380" s="10">
        <f t="shared" si="65"/>
        <v>8.4833060655638368E-4</v>
      </c>
    </row>
    <row r="381" spans="1:32" x14ac:dyDescent="0.3">
      <c r="A381" t="s">
        <v>401</v>
      </c>
      <c r="B381" s="9">
        <v>0</v>
      </c>
      <c r="C381" s="9">
        <v>0</v>
      </c>
      <c r="D381" s="9">
        <v>0</v>
      </c>
      <c r="E381" s="9">
        <v>0</v>
      </c>
      <c r="F381" s="9">
        <v>0</v>
      </c>
      <c r="G381" s="9">
        <v>0</v>
      </c>
      <c r="H381" s="9">
        <v>0</v>
      </c>
      <c r="I381" s="9">
        <v>0</v>
      </c>
      <c r="J381" s="9">
        <v>55</v>
      </c>
      <c r="K381" s="9">
        <v>55</v>
      </c>
      <c r="L381" s="74">
        <f t="shared" si="55"/>
        <v>1.1405502097160776E-5</v>
      </c>
      <c r="M381" s="9">
        <f>VLOOKUP([1]CensusPivot!A381,[1]CensusPivot!A380:J849,2,FALSE)</f>
        <v>897634</v>
      </c>
      <c r="N381" s="9">
        <f>VLOOKUP([1]CensusPivot!B381,[1]CensusPivot!B380:K849,2,FALSE)</f>
        <v>653241</v>
      </c>
      <c r="O381" s="9">
        <f>VLOOKUP([1]CensusPivot!C381,[1]CensusPivot!C380:L849,2,FALSE)</f>
        <v>629942</v>
      </c>
      <c r="P381" s="9">
        <f>VLOOKUP([1]CensusPivot!D381,[1]CensusPivot!D380:M849,2,FALSE)</f>
        <v>589578</v>
      </c>
      <c r="Q381" s="9">
        <f>VLOOKUP([1]CensusPivot!E381,[1]CensusPivot!E380:N849,2,FALSE)</f>
        <v>639932</v>
      </c>
      <c r="R381" s="9">
        <f>VLOOKUP([1]CensusPivot!F381,[1]CensusPivot!F380:O849,2,FALSE)</f>
        <v>631530</v>
      </c>
      <c r="S381" s="9">
        <v>478421</v>
      </c>
      <c r="T381" s="9">
        <v>219282</v>
      </c>
      <c r="U381" s="9">
        <v>82674</v>
      </c>
      <c r="V381" s="9">
        <v>4822234</v>
      </c>
      <c r="W381" s="10">
        <f t="shared" si="56"/>
        <v>0</v>
      </c>
      <c r="X381" s="10">
        <f t="shared" si="57"/>
        <v>0</v>
      </c>
      <c r="Y381" s="10">
        <f t="shared" si="58"/>
        <v>0</v>
      </c>
      <c r="Z381" s="10">
        <f t="shared" si="59"/>
        <v>0</v>
      </c>
      <c r="AA381" s="10">
        <f t="shared" si="60"/>
        <v>0</v>
      </c>
      <c r="AB381" s="10">
        <f t="shared" si="61"/>
        <v>0</v>
      </c>
      <c r="AC381" s="10">
        <f t="shared" si="62"/>
        <v>0</v>
      </c>
      <c r="AD381" s="10">
        <f t="shared" si="63"/>
        <v>0</v>
      </c>
      <c r="AE381" s="10">
        <f t="shared" si="64"/>
        <v>6.6526356532888215E-4</v>
      </c>
      <c r="AF381" s="10">
        <f t="shared" si="65"/>
        <v>6.6526356532888215E-4</v>
      </c>
    </row>
    <row r="382" spans="1:32" x14ac:dyDescent="0.3">
      <c r="A382" t="s">
        <v>402</v>
      </c>
      <c r="B382" s="9">
        <v>0</v>
      </c>
      <c r="C382" s="9">
        <v>0</v>
      </c>
      <c r="D382" s="9">
        <v>0</v>
      </c>
      <c r="E382" s="9">
        <v>0</v>
      </c>
      <c r="F382" s="9">
        <v>11</v>
      </c>
      <c r="G382" s="9">
        <v>109</v>
      </c>
      <c r="H382" s="9">
        <v>155</v>
      </c>
      <c r="I382" s="9">
        <v>378</v>
      </c>
      <c r="J382" s="9">
        <v>554</v>
      </c>
      <c r="K382" s="9">
        <v>1207</v>
      </c>
      <c r="L382" s="74">
        <f t="shared" si="55"/>
        <v>1.5337481781181024E-3</v>
      </c>
      <c r="M382" s="9">
        <f>VLOOKUP([1]CensusPivot!A382,[1]CensusPivot!A381:J850,2,FALSE)</f>
        <v>159729</v>
      </c>
      <c r="N382" s="9">
        <f>VLOOKUP([1]CensusPivot!B382,[1]CensusPivot!B381:K850,2,FALSE)</f>
        <v>119501</v>
      </c>
      <c r="O382" s="9">
        <f>VLOOKUP([1]CensusPivot!C382,[1]CensusPivot!C381:L850,2,FALSE)</f>
        <v>96951</v>
      </c>
      <c r="P382" s="9">
        <f>VLOOKUP([1]CensusPivot!D382,[1]CensusPivot!D381:M850,2,FALSE)</f>
        <v>96794</v>
      </c>
      <c r="Q382" s="9">
        <f>VLOOKUP([1]CensusPivot!E382,[1]CensusPivot!E381:N850,2,FALSE)</f>
        <v>114734</v>
      </c>
      <c r="R382" s="9">
        <f>VLOOKUP([1]CensusPivot!F382,[1]CensusPivot!F381:O850,2,FALSE)</f>
        <v>86549</v>
      </c>
      <c r="S382" s="9">
        <v>53423</v>
      </c>
      <c r="T382" s="9">
        <v>40956</v>
      </c>
      <c r="U382" s="9">
        <v>18535</v>
      </c>
      <c r="V382" s="9">
        <v>786961</v>
      </c>
      <c r="W382" s="10">
        <f t="shared" si="56"/>
        <v>0</v>
      </c>
      <c r="X382" s="10">
        <f t="shared" si="57"/>
        <v>0</v>
      </c>
      <c r="Y382" s="10">
        <f t="shared" si="58"/>
        <v>0</v>
      </c>
      <c r="Z382" s="10">
        <f t="shared" si="59"/>
        <v>0</v>
      </c>
      <c r="AA382" s="10">
        <f t="shared" si="60"/>
        <v>9.5873934491955303E-5</v>
      </c>
      <c r="AB382" s="10">
        <f t="shared" si="61"/>
        <v>1.2594021883557292E-3</v>
      </c>
      <c r="AC382" s="10">
        <f t="shared" si="62"/>
        <v>2.9013720682103212E-3</v>
      </c>
      <c r="AD382" s="10">
        <f t="shared" si="63"/>
        <v>9.2294169352475832E-3</v>
      </c>
      <c r="AE382" s="10">
        <f t="shared" si="64"/>
        <v>2.9889398435392501E-2</v>
      </c>
      <c r="AF382" s="10">
        <f t="shared" si="65"/>
        <v>6.5120043161586191E-2</v>
      </c>
    </row>
    <row r="383" spans="1:32" x14ac:dyDescent="0.3">
      <c r="A383" t="s">
        <v>403</v>
      </c>
      <c r="B383" s="9">
        <v>0</v>
      </c>
      <c r="C383" s="9">
        <v>0</v>
      </c>
      <c r="D383" s="9">
        <v>0</v>
      </c>
      <c r="E383" s="9">
        <v>0</v>
      </c>
      <c r="F383" s="9">
        <v>0</v>
      </c>
      <c r="G383" s="9">
        <v>110</v>
      </c>
      <c r="H383" s="9">
        <v>209</v>
      </c>
      <c r="I383" s="9">
        <v>373</v>
      </c>
      <c r="J383" s="9">
        <v>535</v>
      </c>
      <c r="K383" s="9">
        <v>1227</v>
      </c>
      <c r="L383" s="74">
        <f t="shared" si="55"/>
        <v>1.6537658553285092E-3</v>
      </c>
      <c r="M383" s="9">
        <f>VLOOKUP([1]CensusPivot!A383,[1]CensusPivot!A382:J851,2,FALSE)</f>
        <v>153755</v>
      </c>
      <c r="N383" s="9">
        <f>VLOOKUP([1]CensusPivot!B383,[1]CensusPivot!B382:K851,2,FALSE)</f>
        <v>107120</v>
      </c>
      <c r="O383" s="9">
        <f>VLOOKUP([1]CensusPivot!C383,[1]CensusPivot!C382:L851,2,FALSE)</f>
        <v>92844</v>
      </c>
      <c r="P383" s="9">
        <f>VLOOKUP([1]CensusPivot!D383,[1]CensusPivot!D382:M851,2,FALSE)</f>
        <v>90924</v>
      </c>
      <c r="Q383" s="9">
        <f>VLOOKUP([1]CensusPivot!E383,[1]CensusPivot!E382:N851,2,FALSE)</f>
        <v>108640</v>
      </c>
      <c r="R383" s="9">
        <f>VLOOKUP([1]CensusPivot!F383,[1]CensusPivot!F382:O851,2,FALSE)</f>
        <v>83744</v>
      </c>
      <c r="S383" s="9">
        <v>51130</v>
      </c>
      <c r="T383" s="9">
        <v>36538</v>
      </c>
      <c r="U383" s="9">
        <v>16913</v>
      </c>
      <c r="V383" s="9">
        <v>741943</v>
      </c>
      <c r="W383" s="10">
        <f t="shared" si="56"/>
        <v>0</v>
      </c>
      <c r="X383" s="10">
        <f t="shared" si="57"/>
        <v>0</v>
      </c>
      <c r="Y383" s="10">
        <f t="shared" si="58"/>
        <v>0</v>
      </c>
      <c r="Z383" s="10">
        <f t="shared" si="59"/>
        <v>0</v>
      </c>
      <c r="AA383" s="10">
        <f t="shared" si="60"/>
        <v>0</v>
      </c>
      <c r="AB383" s="10">
        <f t="shared" si="61"/>
        <v>1.3135269392434085E-3</v>
      </c>
      <c r="AC383" s="10">
        <f t="shared" si="62"/>
        <v>4.0876197926853122E-3</v>
      </c>
      <c r="AD383" s="10">
        <f t="shared" si="63"/>
        <v>1.0208550002736877E-2</v>
      </c>
      <c r="AE383" s="10">
        <f t="shared" si="64"/>
        <v>3.1632472062910186E-2</v>
      </c>
      <c r="AF383" s="10">
        <f t="shared" si="65"/>
        <v>7.2547744338674391E-2</v>
      </c>
    </row>
    <row r="384" spans="1:32" x14ac:dyDescent="0.3">
      <c r="A384" t="s">
        <v>404</v>
      </c>
      <c r="B384" s="9">
        <v>0</v>
      </c>
      <c r="C384" s="9">
        <v>0</v>
      </c>
      <c r="D384" s="9">
        <v>0</v>
      </c>
      <c r="E384" s="9">
        <v>0</v>
      </c>
      <c r="F384" s="9">
        <v>27</v>
      </c>
      <c r="G384" s="9">
        <v>87</v>
      </c>
      <c r="H384" s="9">
        <v>236</v>
      </c>
      <c r="I384" s="9">
        <v>406</v>
      </c>
      <c r="J384" s="9">
        <v>550</v>
      </c>
      <c r="K384" s="9">
        <v>1306</v>
      </c>
      <c r="L384" s="74">
        <f t="shared" si="55"/>
        <v>1.539894589145276E-3</v>
      </c>
      <c r="M384" s="9">
        <f>VLOOKUP([1]CensusPivot!A384,[1]CensusPivot!A383:J852,2,FALSE)</f>
        <v>174387</v>
      </c>
      <c r="N384" s="9">
        <f>VLOOKUP([1]CensusPivot!B384,[1]CensusPivot!B383:K852,2,FALSE)</f>
        <v>123365</v>
      </c>
      <c r="O384" s="9">
        <f>VLOOKUP([1]CensusPivot!C384,[1]CensusPivot!C383:L852,2,FALSE)</f>
        <v>106586</v>
      </c>
      <c r="P384" s="9">
        <f>VLOOKUP([1]CensusPivot!D384,[1]CensusPivot!D383:M852,2,FALSE)</f>
        <v>101188</v>
      </c>
      <c r="Q384" s="9">
        <f>VLOOKUP([1]CensusPivot!E384,[1]CensusPivot!E383:N852,2,FALSE)</f>
        <v>123283</v>
      </c>
      <c r="R384" s="9">
        <f>VLOOKUP([1]CensusPivot!F384,[1]CensusPivot!F383:O852,2,FALSE)</f>
        <v>99691</v>
      </c>
      <c r="S384" s="9">
        <v>59612</v>
      </c>
      <c r="T384" s="9">
        <v>40951</v>
      </c>
      <c r="U384" s="9">
        <v>18971</v>
      </c>
      <c r="V384" s="9">
        <v>848110</v>
      </c>
      <c r="W384" s="10">
        <f t="shared" si="56"/>
        <v>0</v>
      </c>
      <c r="X384" s="10">
        <f t="shared" si="57"/>
        <v>0</v>
      </c>
      <c r="Y384" s="10">
        <f t="shared" si="58"/>
        <v>0</v>
      </c>
      <c r="Z384" s="10">
        <f t="shared" si="59"/>
        <v>0</v>
      </c>
      <c r="AA384" s="10">
        <f t="shared" si="60"/>
        <v>2.1900829798106796E-4</v>
      </c>
      <c r="AB384" s="10">
        <f t="shared" si="61"/>
        <v>8.7269663259471766E-4</v>
      </c>
      <c r="AC384" s="10">
        <f t="shared" si="62"/>
        <v>3.9589344427296514E-3</v>
      </c>
      <c r="AD384" s="10">
        <f t="shared" si="63"/>
        <v>9.9142878073795512E-3</v>
      </c>
      <c r="AE384" s="10">
        <f t="shared" si="64"/>
        <v>2.8991618786568973E-2</v>
      </c>
      <c r="AF384" s="10">
        <f t="shared" si="65"/>
        <v>6.8841916609561959E-2</v>
      </c>
    </row>
    <row r="385" spans="1:32" x14ac:dyDescent="0.3">
      <c r="A385" t="s">
        <v>405</v>
      </c>
      <c r="B385" s="9">
        <v>0</v>
      </c>
      <c r="C385" s="9">
        <v>0</v>
      </c>
      <c r="D385" s="9">
        <v>0</v>
      </c>
      <c r="E385" s="9">
        <v>0</v>
      </c>
      <c r="F385" s="9">
        <v>0</v>
      </c>
      <c r="G385" s="9">
        <v>83</v>
      </c>
      <c r="H385" s="9">
        <v>211</v>
      </c>
      <c r="I385" s="9">
        <v>355</v>
      </c>
      <c r="J385" s="9">
        <v>630</v>
      </c>
      <c r="K385" s="9">
        <v>1279</v>
      </c>
      <c r="L385" s="74">
        <f t="shared" si="55"/>
        <v>1.6017051459943595E-3</v>
      </c>
      <c r="M385" s="9">
        <f>VLOOKUP([1]CensusPivot!A385,[1]CensusPivot!A384:J853,2,FALSE)</f>
        <v>159444</v>
      </c>
      <c r="N385" s="9">
        <f>VLOOKUP([1]CensusPivot!B385,[1]CensusPivot!B384:K853,2,FALSE)</f>
        <v>112202</v>
      </c>
      <c r="O385" s="9">
        <f>VLOOKUP([1]CensusPivot!C385,[1]CensusPivot!C384:L853,2,FALSE)</f>
        <v>101855</v>
      </c>
      <c r="P385" s="9">
        <f>VLOOKUP([1]CensusPivot!D385,[1]CensusPivot!D384:M853,2,FALSE)</f>
        <v>92121</v>
      </c>
      <c r="Q385" s="9">
        <f>VLOOKUP([1]CensusPivot!E385,[1]CensusPivot!E384:N853,2,FALSE)</f>
        <v>114949</v>
      </c>
      <c r="R385" s="9">
        <f>VLOOKUP([1]CensusPivot!F385,[1]CensusPivot!F384:O853,2,FALSE)</f>
        <v>99499</v>
      </c>
      <c r="S385" s="9">
        <v>59091</v>
      </c>
      <c r="T385" s="9">
        <v>40292</v>
      </c>
      <c r="U385" s="9">
        <v>19231</v>
      </c>
      <c r="V385" s="9">
        <v>798524</v>
      </c>
      <c r="W385" s="10">
        <f t="shared" si="56"/>
        <v>0</v>
      </c>
      <c r="X385" s="10">
        <f t="shared" si="57"/>
        <v>0</v>
      </c>
      <c r="Y385" s="10">
        <f t="shared" si="58"/>
        <v>0</v>
      </c>
      <c r="Z385" s="10">
        <f t="shared" si="59"/>
        <v>0</v>
      </c>
      <c r="AA385" s="10">
        <f t="shared" si="60"/>
        <v>0</v>
      </c>
      <c r="AB385" s="10">
        <f t="shared" si="61"/>
        <v>8.3417923798229131E-4</v>
      </c>
      <c r="AC385" s="10">
        <f t="shared" si="62"/>
        <v>3.570763737286558E-3</v>
      </c>
      <c r="AD385" s="10">
        <f t="shared" si="63"/>
        <v>8.8106820212449123E-3</v>
      </c>
      <c r="AE385" s="10">
        <f t="shared" si="64"/>
        <v>3.2759606884717386E-2</v>
      </c>
      <c r="AF385" s="10">
        <f t="shared" si="65"/>
        <v>6.6507201913577035E-2</v>
      </c>
    </row>
    <row r="386" spans="1:32" x14ac:dyDescent="0.3">
      <c r="A386" t="s">
        <v>406</v>
      </c>
      <c r="B386" s="9">
        <v>0</v>
      </c>
      <c r="C386" s="9">
        <v>0</v>
      </c>
      <c r="D386" s="9">
        <v>0</v>
      </c>
      <c r="E386" s="9">
        <v>13</v>
      </c>
      <c r="F386" s="9">
        <v>25</v>
      </c>
      <c r="G386" s="9">
        <v>142</v>
      </c>
      <c r="H386" s="9">
        <v>247</v>
      </c>
      <c r="I386" s="9">
        <v>411</v>
      </c>
      <c r="J386" s="9">
        <v>597</v>
      </c>
      <c r="K386" s="9">
        <v>1435</v>
      </c>
      <c r="L386" s="74">
        <f t="shared" si="55"/>
        <v>1.8557074318819589E-3</v>
      </c>
      <c r="M386" s="9">
        <f>VLOOKUP([1]CensusPivot!A386,[1]CensusPivot!A385:J854,2,FALSE)</f>
        <v>157057</v>
      </c>
      <c r="N386" s="9">
        <f>VLOOKUP([1]CensusPivot!B386,[1]CensusPivot!B385:K854,2,FALSE)</f>
        <v>102711</v>
      </c>
      <c r="O386" s="9">
        <f>VLOOKUP([1]CensusPivot!C386,[1]CensusPivot!C385:L854,2,FALSE)</f>
        <v>99047</v>
      </c>
      <c r="P386" s="9">
        <f>VLOOKUP([1]CensusPivot!D386,[1]CensusPivot!D385:M854,2,FALSE)</f>
        <v>90952</v>
      </c>
      <c r="Q386" s="9">
        <f>VLOOKUP([1]CensusPivot!E386,[1]CensusPivot!E385:N854,2,FALSE)</f>
        <v>108124</v>
      </c>
      <c r="R386" s="9">
        <f>VLOOKUP([1]CensusPivot!F386,[1]CensusPivot!F385:O854,2,FALSE)</f>
        <v>99204</v>
      </c>
      <c r="S386" s="9">
        <v>60275</v>
      </c>
      <c r="T386" s="9">
        <v>38318</v>
      </c>
      <c r="U386" s="9">
        <v>17781</v>
      </c>
      <c r="V386" s="9">
        <v>773290</v>
      </c>
      <c r="W386" s="10">
        <f t="shared" si="56"/>
        <v>0</v>
      </c>
      <c r="X386" s="10">
        <f t="shared" si="57"/>
        <v>0</v>
      </c>
      <c r="Y386" s="10">
        <f t="shared" si="58"/>
        <v>0</v>
      </c>
      <c r="Z386" s="10">
        <f t="shared" si="59"/>
        <v>1.4293253584308206E-4</v>
      </c>
      <c r="AA386" s="10">
        <f t="shared" si="60"/>
        <v>2.3121601124634678E-4</v>
      </c>
      <c r="AB386" s="10">
        <f t="shared" si="61"/>
        <v>1.4313938954074433E-3</v>
      </c>
      <c r="AC386" s="10">
        <f t="shared" si="62"/>
        <v>4.0978846951472414E-3</v>
      </c>
      <c r="AD386" s="10">
        <f t="shared" si="63"/>
        <v>1.0726029542251683E-2</v>
      </c>
      <c r="AE386" s="10">
        <f t="shared" si="64"/>
        <v>3.3575164501434114E-2</v>
      </c>
      <c r="AF386" s="10">
        <f t="shared" si="65"/>
        <v>8.0704122377819015E-2</v>
      </c>
    </row>
    <row r="387" spans="1:32" x14ac:dyDescent="0.3">
      <c r="A387" t="s">
        <v>407</v>
      </c>
      <c r="B387" s="9">
        <v>0</v>
      </c>
      <c r="C387" s="9">
        <v>0</v>
      </c>
      <c r="D387" s="9">
        <v>0</v>
      </c>
      <c r="E387" s="9">
        <v>16</v>
      </c>
      <c r="F387" s="9">
        <v>59</v>
      </c>
      <c r="G387" s="9">
        <v>162</v>
      </c>
      <c r="H387" s="9">
        <v>257</v>
      </c>
      <c r="I387" s="9">
        <v>409</v>
      </c>
      <c r="J387" s="9">
        <v>582</v>
      </c>
      <c r="K387" s="9">
        <v>1485</v>
      </c>
      <c r="L387" s="74">
        <f t="shared" si="55"/>
        <v>2.0868406777946099E-3</v>
      </c>
      <c r="M387" s="9">
        <f>VLOOKUP([1]CensusPivot!A387,[1]CensusPivot!A386:J855,2,FALSE)</f>
        <v>143793</v>
      </c>
      <c r="N387" s="9">
        <f>VLOOKUP([1]CensusPivot!B387,[1]CensusPivot!B386:K855,2,FALSE)</f>
        <v>97906</v>
      </c>
      <c r="O387" s="9">
        <f>VLOOKUP([1]CensusPivot!C387,[1]CensusPivot!C386:L855,2,FALSE)</f>
        <v>92404</v>
      </c>
      <c r="P387" s="9">
        <f>VLOOKUP([1]CensusPivot!D387,[1]CensusPivot!D386:M855,2,FALSE)</f>
        <v>81978</v>
      </c>
      <c r="Q387" s="9">
        <f>VLOOKUP([1]CensusPivot!E387,[1]CensusPivot!E386:N855,2,FALSE)</f>
        <v>97549</v>
      </c>
      <c r="R387" s="9">
        <f>VLOOKUP([1]CensusPivot!F387,[1]CensusPivot!F386:O855,2,FALSE)</f>
        <v>91154</v>
      </c>
      <c r="S387" s="9">
        <v>55469</v>
      </c>
      <c r="T387" s="9">
        <v>34501</v>
      </c>
      <c r="U387" s="9">
        <v>16764</v>
      </c>
      <c r="V387" s="9">
        <v>711602</v>
      </c>
      <c r="W387" s="10">
        <f t="shared" si="56"/>
        <v>0</v>
      </c>
      <c r="X387" s="10">
        <f t="shared" si="57"/>
        <v>0</v>
      </c>
      <c r="Y387" s="10">
        <f t="shared" si="58"/>
        <v>0</v>
      </c>
      <c r="Z387" s="10">
        <f t="shared" si="59"/>
        <v>1.9517431506013808E-4</v>
      </c>
      <c r="AA387" s="10">
        <f t="shared" si="60"/>
        <v>6.0482424217572707E-4</v>
      </c>
      <c r="AB387" s="10">
        <f t="shared" si="61"/>
        <v>1.7772121903591725E-3</v>
      </c>
      <c r="AC387" s="10">
        <f t="shared" si="62"/>
        <v>4.6332185545079237E-3</v>
      </c>
      <c r="AD387" s="10">
        <f t="shared" si="63"/>
        <v>1.1854728848439175E-2</v>
      </c>
      <c r="AE387" s="10">
        <f t="shared" si="64"/>
        <v>3.4717251252684322E-2</v>
      </c>
      <c r="AF387" s="10">
        <f t="shared" si="65"/>
        <v>8.8582677165354326E-2</v>
      </c>
    </row>
    <row r="388" spans="1:32" x14ac:dyDescent="0.3">
      <c r="A388" t="s">
        <v>408</v>
      </c>
      <c r="B388" s="9">
        <v>0</v>
      </c>
      <c r="C388" s="9">
        <v>0</v>
      </c>
      <c r="D388" s="9">
        <v>0</v>
      </c>
      <c r="E388" s="9">
        <v>0</v>
      </c>
      <c r="F388" s="9">
        <v>32</v>
      </c>
      <c r="G388" s="9">
        <v>80</v>
      </c>
      <c r="H388" s="9">
        <v>308</v>
      </c>
      <c r="I388" s="9">
        <v>485</v>
      </c>
      <c r="J388" s="9">
        <v>645</v>
      </c>
      <c r="K388" s="9">
        <v>1550</v>
      </c>
      <c r="L388" s="74">
        <f t="shared" ref="L388:L451" si="66">K388/V388</f>
        <v>2.3571419881504192E-3</v>
      </c>
      <c r="M388" s="9">
        <f>VLOOKUP([1]CensusPivot!A388,[1]CensusPivot!A387:J856,2,FALSE)</f>
        <v>134319</v>
      </c>
      <c r="N388" s="9">
        <f>VLOOKUP([1]CensusPivot!B388,[1]CensusPivot!B387:K856,2,FALSE)</f>
        <v>94222</v>
      </c>
      <c r="O388" s="9">
        <f>VLOOKUP([1]CensusPivot!C388,[1]CensusPivot!C387:L856,2,FALSE)</f>
        <v>82978</v>
      </c>
      <c r="P388" s="9">
        <f>VLOOKUP([1]CensusPivot!D388,[1]CensusPivot!D387:M856,2,FALSE)</f>
        <v>74375</v>
      </c>
      <c r="Q388" s="9">
        <f>VLOOKUP([1]CensusPivot!E388,[1]CensusPivot!E387:N856,2,FALSE)</f>
        <v>84220</v>
      </c>
      <c r="R388" s="9">
        <f>VLOOKUP([1]CensusPivot!F388,[1]CensusPivot!F387:O856,2,FALSE)</f>
        <v>85089</v>
      </c>
      <c r="S388" s="9">
        <v>53655</v>
      </c>
      <c r="T388" s="9">
        <v>33141</v>
      </c>
      <c r="U388" s="9">
        <v>15555</v>
      </c>
      <c r="V388" s="9">
        <v>657576</v>
      </c>
      <c r="W388" s="10">
        <f t="shared" ref="W388:W451" si="67">B388/M388</f>
        <v>0</v>
      </c>
      <c r="X388" s="10">
        <f t="shared" ref="X388:X451" si="68">C388/N388</f>
        <v>0</v>
      </c>
      <c r="Y388" s="10">
        <f t="shared" ref="Y388:Y451" si="69">D388/O388</f>
        <v>0</v>
      </c>
      <c r="Z388" s="10">
        <f t="shared" ref="Z388:Z451" si="70">E388/P388</f>
        <v>0</v>
      </c>
      <c r="AA388" s="10">
        <f t="shared" ref="AA388:AA451" si="71">F388/Q388</f>
        <v>3.7995725480883402E-4</v>
      </c>
      <c r="AB388" s="10">
        <f t="shared" ref="AB388:AB451" si="72">G388/R388</f>
        <v>9.4019203422299007E-4</v>
      </c>
      <c r="AC388" s="10">
        <f t="shared" ref="AC388:AC451" si="73">H388/S388</f>
        <v>5.7403783431180695E-3</v>
      </c>
      <c r="AD388" s="10">
        <f t="shared" ref="AD388:AD451" si="74">I388/T388</f>
        <v>1.4634440722971546E-2</v>
      </c>
      <c r="AE388" s="10">
        <f t="shared" ref="AE388:AE451" si="75">J388/U388</f>
        <v>4.1465766634522665E-2</v>
      </c>
      <c r="AF388" s="10">
        <f t="shared" ref="AF388:AF451" si="76">K388/U388</f>
        <v>9.9646415943426547E-2</v>
      </c>
    </row>
    <row r="389" spans="1:32" x14ac:dyDescent="0.3">
      <c r="A389" t="s">
        <v>409</v>
      </c>
      <c r="B389" s="9">
        <v>0</v>
      </c>
      <c r="C389" s="9">
        <v>0</v>
      </c>
      <c r="D389" s="9">
        <v>0</v>
      </c>
      <c r="E389" s="9">
        <v>0</v>
      </c>
      <c r="F389" s="9">
        <v>37</v>
      </c>
      <c r="G389" s="9">
        <v>178</v>
      </c>
      <c r="H389" s="9">
        <v>281</v>
      </c>
      <c r="I389" s="9">
        <v>412</v>
      </c>
      <c r="J389" s="9">
        <v>519</v>
      </c>
      <c r="K389" s="9">
        <v>1427</v>
      </c>
      <c r="L389" s="74">
        <f t="shared" si="66"/>
        <v>1.8577874753618585E-3</v>
      </c>
      <c r="M389" s="9">
        <f>VLOOKUP([1]CensusPivot!A389,[1]CensusPivot!A388:J857,2,FALSE)</f>
        <v>155987</v>
      </c>
      <c r="N389" s="9">
        <f>VLOOKUP([1]CensusPivot!B389,[1]CensusPivot!B388:K857,2,FALSE)</f>
        <v>104980</v>
      </c>
      <c r="O389" s="9">
        <f>VLOOKUP([1]CensusPivot!C389,[1]CensusPivot!C388:L857,2,FALSE)</f>
        <v>101234</v>
      </c>
      <c r="P389" s="9">
        <f>VLOOKUP([1]CensusPivot!D389,[1]CensusPivot!D388:M857,2,FALSE)</f>
        <v>88875</v>
      </c>
      <c r="Q389" s="9">
        <f>VLOOKUP([1]CensusPivot!E389,[1]CensusPivot!E388:N857,2,FALSE)</f>
        <v>98084</v>
      </c>
      <c r="R389" s="9">
        <f>VLOOKUP([1]CensusPivot!F389,[1]CensusPivot!F388:O857,2,FALSE)</f>
        <v>101828</v>
      </c>
      <c r="S389" s="9">
        <v>63264</v>
      </c>
      <c r="T389" s="9">
        <v>36246</v>
      </c>
      <c r="U389" s="9">
        <v>17608</v>
      </c>
      <c r="V389" s="9">
        <v>768118</v>
      </c>
      <c r="W389" s="10">
        <f t="shared" si="67"/>
        <v>0</v>
      </c>
      <c r="X389" s="10">
        <f t="shared" si="68"/>
        <v>0</v>
      </c>
      <c r="Y389" s="10">
        <f t="shared" si="69"/>
        <v>0</v>
      </c>
      <c r="Z389" s="10">
        <f t="shared" si="70"/>
        <v>0</v>
      </c>
      <c r="AA389" s="10">
        <f t="shared" si="71"/>
        <v>3.772276823946821E-4</v>
      </c>
      <c r="AB389" s="10">
        <f t="shared" si="72"/>
        <v>1.748045724162313E-3</v>
      </c>
      <c r="AC389" s="10">
        <f t="shared" si="73"/>
        <v>4.441704602933738E-3</v>
      </c>
      <c r="AD389" s="10">
        <f t="shared" si="74"/>
        <v>1.1366771505821332E-2</v>
      </c>
      <c r="AE389" s="10">
        <f t="shared" si="75"/>
        <v>2.9475238527941844E-2</v>
      </c>
      <c r="AF389" s="10">
        <f t="shared" si="76"/>
        <v>8.1042707860063609E-2</v>
      </c>
    </row>
    <row r="390" spans="1:32" x14ac:dyDescent="0.3">
      <c r="A390" t="s">
        <v>410</v>
      </c>
      <c r="B390" s="9">
        <v>0</v>
      </c>
      <c r="C390" s="9">
        <v>0</v>
      </c>
      <c r="D390" s="9">
        <v>0</v>
      </c>
      <c r="E390" s="9">
        <v>0</v>
      </c>
      <c r="F390" s="9">
        <v>48</v>
      </c>
      <c r="G390" s="9">
        <v>157</v>
      </c>
      <c r="H390" s="9">
        <v>337</v>
      </c>
      <c r="I390" s="9">
        <v>439</v>
      </c>
      <c r="J390" s="9">
        <v>545</v>
      </c>
      <c r="K390" s="9">
        <v>1526</v>
      </c>
      <c r="L390" s="74">
        <f t="shared" si="66"/>
        <v>1.7094151134251817E-3</v>
      </c>
      <c r="M390" s="9">
        <f>VLOOKUP([1]CensusPivot!A390,[1]CensusPivot!A389:J858,2,FALSE)</f>
        <v>180216</v>
      </c>
      <c r="N390" s="9">
        <f>VLOOKUP([1]CensusPivot!B390,[1]CensusPivot!B389:K858,2,FALSE)</f>
        <v>121720</v>
      </c>
      <c r="O390" s="9">
        <f>VLOOKUP([1]CensusPivot!C390,[1]CensusPivot!C389:L858,2,FALSE)</f>
        <v>116598</v>
      </c>
      <c r="P390" s="9">
        <f>VLOOKUP([1]CensusPivot!D390,[1]CensusPivot!D389:M858,2,FALSE)</f>
        <v>105042</v>
      </c>
      <c r="Q390" s="9">
        <f>VLOOKUP([1]CensusPivot!E390,[1]CensusPivot!E389:N858,2,FALSE)</f>
        <v>109302</v>
      </c>
      <c r="R390" s="9">
        <f>VLOOKUP([1]CensusPivot!F390,[1]CensusPivot!F389:O858,2,FALSE)</f>
        <v>118246</v>
      </c>
      <c r="S390" s="9">
        <v>79809</v>
      </c>
      <c r="T390" s="9">
        <v>42592</v>
      </c>
      <c r="U390" s="9">
        <v>19178</v>
      </c>
      <c r="V390" s="9">
        <v>892703</v>
      </c>
      <c r="W390" s="10">
        <f t="shared" si="67"/>
        <v>0</v>
      </c>
      <c r="X390" s="10">
        <f t="shared" si="68"/>
        <v>0</v>
      </c>
      <c r="Y390" s="10">
        <f t="shared" si="69"/>
        <v>0</v>
      </c>
      <c r="Z390" s="10">
        <f t="shared" si="70"/>
        <v>0</v>
      </c>
      <c r="AA390" s="10">
        <f t="shared" si="71"/>
        <v>4.3915024427732338E-4</v>
      </c>
      <c r="AB390" s="10">
        <f t="shared" si="72"/>
        <v>1.3277404732506808E-3</v>
      </c>
      <c r="AC390" s="10">
        <f t="shared" si="73"/>
        <v>4.2225814131238333E-3</v>
      </c>
      <c r="AD390" s="10">
        <f t="shared" si="74"/>
        <v>1.030709992486852E-2</v>
      </c>
      <c r="AE390" s="10">
        <f t="shared" si="75"/>
        <v>2.8417978934195433E-2</v>
      </c>
      <c r="AF390" s="10">
        <f t="shared" si="76"/>
        <v>7.9570341015747212E-2</v>
      </c>
    </row>
    <row r="391" spans="1:32" x14ac:dyDescent="0.3">
      <c r="A391" t="s">
        <v>411</v>
      </c>
      <c r="B391" s="9">
        <v>0</v>
      </c>
      <c r="C391" s="9">
        <v>0</v>
      </c>
      <c r="D391" s="9">
        <v>32</v>
      </c>
      <c r="E391" s="9">
        <v>86</v>
      </c>
      <c r="F391" s="9">
        <v>221</v>
      </c>
      <c r="G391" s="9">
        <v>317</v>
      </c>
      <c r="H391" s="9">
        <v>415</v>
      </c>
      <c r="I391" s="9">
        <v>852</v>
      </c>
      <c r="J391" s="9">
        <v>1245</v>
      </c>
      <c r="K391" s="9">
        <v>3168</v>
      </c>
      <c r="L391" s="74">
        <f t="shared" si="66"/>
        <v>5.2309908467567366E-4</v>
      </c>
      <c r="M391" s="9">
        <f>VLOOKUP([1]CensusPivot!A391,[1]CensusPivot!A390:J859,2,FALSE)</f>
        <v>1201149</v>
      </c>
      <c r="N391" s="9">
        <f>VLOOKUP([1]CensusPivot!B391,[1]CensusPivot!B390:K859,2,FALSE)</f>
        <v>815504</v>
      </c>
      <c r="O391" s="9">
        <f>VLOOKUP([1]CensusPivot!C391,[1]CensusPivot!C390:L859,2,FALSE)</f>
        <v>820089</v>
      </c>
      <c r="P391" s="9">
        <f>VLOOKUP([1]CensusPivot!D391,[1]CensusPivot!D390:M859,2,FALSE)</f>
        <v>861013</v>
      </c>
      <c r="Q391" s="9">
        <f>VLOOKUP([1]CensusPivot!E391,[1]CensusPivot!E390:N859,2,FALSE)</f>
        <v>879132</v>
      </c>
      <c r="R391" s="9">
        <f>VLOOKUP([1]CensusPivot!F391,[1]CensusPivot!F390:O859,2,FALSE)</f>
        <v>696164</v>
      </c>
      <c r="S391" s="9">
        <v>426951</v>
      </c>
      <c r="T391" s="9">
        <v>262075</v>
      </c>
      <c r="U391" s="9">
        <v>94521</v>
      </c>
      <c r="V391" s="9">
        <v>6056214</v>
      </c>
      <c r="W391" s="10">
        <f t="shared" si="67"/>
        <v>0</v>
      </c>
      <c r="X391" s="10">
        <f t="shared" si="68"/>
        <v>0</v>
      </c>
      <c r="Y391" s="10">
        <f t="shared" si="69"/>
        <v>3.9020155129504236E-5</v>
      </c>
      <c r="Z391" s="10">
        <f t="shared" si="70"/>
        <v>9.9882347885571997E-5</v>
      </c>
      <c r="AA391" s="10">
        <f t="shared" si="71"/>
        <v>2.5138431998835217E-4</v>
      </c>
      <c r="AB391" s="10">
        <f t="shared" si="72"/>
        <v>4.5535247441694774E-4</v>
      </c>
      <c r="AC391" s="10">
        <f t="shared" si="73"/>
        <v>9.7200849746223808E-4</v>
      </c>
      <c r="AD391" s="10">
        <f t="shared" si="74"/>
        <v>3.2509777735381094E-3</v>
      </c>
      <c r="AE391" s="10">
        <f t="shared" si="75"/>
        <v>1.3171676135461961E-2</v>
      </c>
      <c r="AF391" s="10">
        <f t="shared" si="76"/>
        <v>3.3516361443488747E-2</v>
      </c>
    </row>
    <row r="392" spans="1:32" x14ac:dyDescent="0.3">
      <c r="A392" t="s">
        <v>412</v>
      </c>
      <c r="B392" s="9">
        <v>0</v>
      </c>
      <c r="C392" s="9">
        <v>0</v>
      </c>
      <c r="D392" s="9">
        <v>0</v>
      </c>
      <c r="E392" s="9">
        <v>22</v>
      </c>
      <c r="F392" s="9">
        <v>131</v>
      </c>
      <c r="G392" s="9">
        <v>266</v>
      </c>
      <c r="H392" s="9">
        <v>390</v>
      </c>
      <c r="I392" s="9">
        <v>826</v>
      </c>
      <c r="J392" s="9">
        <v>1219</v>
      </c>
      <c r="K392" s="9">
        <v>2854</v>
      </c>
      <c r="L392" s="74">
        <f t="shared" si="66"/>
        <v>4.5529502208117048E-4</v>
      </c>
      <c r="M392" s="9">
        <f>VLOOKUP([1]CensusPivot!A392,[1]CensusPivot!A391:J860,2,FALSE)</f>
        <v>1235247</v>
      </c>
      <c r="N392" s="9">
        <f>VLOOKUP([1]CensusPivot!B392,[1]CensusPivot!B391:K860,2,FALSE)</f>
        <v>854010</v>
      </c>
      <c r="O392" s="9">
        <f>VLOOKUP([1]CensusPivot!C392,[1]CensusPivot!C391:L860,2,FALSE)</f>
        <v>822705</v>
      </c>
      <c r="P392" s="9">
        <f>VLOOKUP([1]CensusPivot!D392,[1]CensusPivot!D391:M860,2,FALSE)</f>
        <v>876686</v>
      </c>
      <c r="Q392" s="9">
        <f>VLOOKUP([1]CensusPivot!E392,[1]CensusPivot!E391:N860,2,FALSE)</f>
        <v>913956</v>
      </c>
      <c r="R392" s="9">
        <f>VLOOKUP([1]CensusPivot!F392,[1]CensusPivot!F391:O860,2,FALSE)</f>
        <v>746006</v>
      </c>
      <c r="S392" s="9">
        <v>460383</v>
      </c>
      <c r="T392" s="9">
        <v>264392</v>
      </c>
      <c r="U392" s="9">
        <v>95326</v>
      </c>
      <c r="V392" s="9">
        <v>6268463</v>
      </c>
      <c r="W392" s="10">
        <f t="shared" si="67"/>
        <v>0</v>
      </c>
      <c r="X392" s="10">
        <f t="shared" si="68"/>
        <v>0</v>
      </c>
      <c r="Y392" s="10">
        <f t="shared" si="69"/>
        <v>0</v>
      </c>
      <c r="Z392" s="10">
        <f t="shared" si="70"/>
        <v>2.5094503619311819E-5</v>
      </c>
      <c r="AA392" s="10">
        <f t="shared" si="71"/>
        <v>1.4333293944128602E-4</v>
      </c>
      <c r="AB392" s="10">
        <f t="shared" si="72"/>
        <v>3.5656549679225099E-4</v>
      </c>
      <c r="AC392" s="10">
        <f t="shared" si="73"/>
        <v>8.4712076683978344E-4</v>
      </c>
      <c r="AD392" s="10">
        <f t="shared" si="74"/>
        <v>3.1241489908923115E-3</v>
      </c>
      <c r="AE392" s="10">
        <f t="shared" si="75"/>
        <v>1.278769695570988E-2</v>
      </c>
      <c r="AF392" s="10">
        <f t="shared" si="76"/>
        <v>2.9939365965214109E-2</v>
      </c>
    </row>
    <row r="393" spans="1:32" x14ac:dyDescent="0.3">
      <c r="A393" t="s">
        <v>413</v>
      </c>
      <c r="B393" s="9">
        <v>0</v>
      </c>
      <c r="C393" s="9">
        <v>0</v>
      </c>
      <c r="D393" s="9">
        <v>0</v>
      </c>
      <c r="E393" s="9">
        <v>14</v>
      </c>
      <c r="F393" s="9">
        <v>101</v>
      </c>
      <c r="G393" s="9">
        <v>280</v>
      </c>
      <c r="H393" s="9">
        <v>405</v>
      </c>
      <c r="I393" s="9">
        <v>803</v>
      </c>
      <c r="J393" s="9">
        <v>1265</v>
      </c>
      <c r="K393" s="9">
        <v>2868</v>
      </c>
      <c r="L393" s="74">
        <f t="shared" si="66"/>
        <v>4.5223339910795856E-4</v>
      </c>
      <c r="M393" s="9">
        <f>VLOOKUP([1]CensusPivot!A393,[1]CensusPivot!A392:J861,2,FALSE)</f>
        <v>1248306</v>
      </c>
      <c r="N393" s="9">
        <f>VLOOKUP([1]CensusPivot!B393,[1]CensusPivot!B392:K861,2,FALSE)</f>
        <v>864392</v>
      </c>
      <c r="O393" s="9">
        <f>VLOOKUP([1]CensusPivot!C393,[1]CensusPivot!C392:L861,2,FALSE)</f>
        <v>829299</v>
      </c>
      <c r="P393" s="9">
        <f>VLOOKUP([1]CensusPivot!D393,[1]CensusPivot!D392:M861,2,FALSE)</f>
        <v>870349</v>
      </c>
      <c r="Q393" s="9">
        <f>VLOOKUP([1]CensusPivot!E393,[1]CensusPivot!E392:N861,2,FALSE)</f>
        <v>919271</v>
      </c>
      <c r="R393" s="9">
        <f>VLOOKUP([1]CensusPivot!F393,[1]CensusPivot!F392:O861,2,FALSE)</f>
        <v>768299</v>
      </c>
      <c r="S393" s="9">
        <v>474596</v>
      </c>
      <c r="T393" s="9">
        <v>267835</v>
      </c>
      <c r="U393" s="9">
        <v>98623</v>
      </c>
      <c r="V393" s="9">
        <v>6341858</v>
      </c>
      <c r="W393" s="10">
        <f t="shared" si="67"/>
        <v>0</v>
      </c>
      <c r="X393" s="10">
        <f t="shared" si="68"/>
        <v>0</v>
      </c>
      <c r="Y393" s="10">
        <f t="shared" si="69"/>
        <v>0</v>
      </c>
      <c r="Z393" s="10">
        <f t="shared" si="70"/>
        <v>1.6085501333373164E-5</v>
      </c>
      <c r="AA393" s="10">
        <f t="shared" si="71"/>
        <v>1.0986966846555586E-4</v>
      </c>
      <c r="AB393" s="10">
        <f t="shared" si="72"/>
        <v>3.6444144792587262E-4</v>
      </c>
      <c r="AC393" s="10">
        <f t="shared" si="73"/>
        <v>8.5335738185741137E-4</v>
      </c>
      <c r="AD393" s="10">
        <f t="shared" si="74"/>
        <v>2.9981145107995594E-3</v>
      </c>
      <c r="AE393" s="10">
        <f t="shared" si="75"/>
        <v>1.2826622593107085E-2</v>
      </c>
      <c r="AF393" s="10">
        <f t="shared" si="76"/>
        <v>2.9080437626111556E-2</v>
      </c>
    </row>
    <row r="394" spans="1:32" x14ac:dyDescent="0.3">
      <c r="A394" t="s">
        <v>414</v>
      </c>
      <c r="B394" s="9">
        <v>0</v>
      </c>
      <c r="C394" s="9">
        <v>0</v>
      </c>
      <c r="D394" s="9">
        <v>0</v>
      </c>
      <c r="E394" s="9">
        <v>24</v>
      </c>
      <c r="F394" s="9">
        <v>106</v>
      </c>
      <c r="G394" s="9">
        <v>250</v>
      </c>
      <c r="H394" s="9">
        <v>440</v>
      </c>
      <c r="I394" s="9">
        <v>784</v>
      </c>
      <c r="J394" s="9">
        <v>1211</v>
      </c>
      <c r="K394" s="9">
        <v>2815</v>
      </c>
      <c r="L394" s="74">
        <f t="shared" si="66"/>
        <v>4.4457619412139189E-4</v>
      </c>
      <c r="M394" s="9">
        <f>VLOOKUP([1]CensusPivot!A394,[1]CensusPivot!A393:J862,2,FALSE)</f>
        <v>1236734</v>
      </c>
      <c r="N394" s="9">
        <f>VLOOKUP([1]CensusPivot!B394,[1]CensusPivot!B393:K862,2,FALSE)</f>
        <v>864446</v>
      </c>
      <c r="O394" s="9">
        <f>VLOOKUP([1]CensusPivot!C394,[1]CensusPivot!C393:L862,2,FALSE)</f>
        <v>824638</v>
      </c>
      <c r="P394" s="9">
        <f>VLOOKUP([1]CensusPivot!D394,[1]CensusPivot!D393:M862,2,FALSE)</f>
        <v>854743</v>
      </c>
      <c r="Q394" s="9">
        <f>VLOOKUP([1]CensusPivot!E394,[1]CensusPivot!E393:N862,2,FALSE)</f>
        <v>914109</v>
      </c>
      <c r="R394" s="9">
        <f>VLOOKUP([1]CensusPivot!F394,[1]CensusPivot!F393:O862,2,FALSE)</f>
        <v>783968</v>
      </c>
      <c r="S394" s="9">
        <v>488556</v>
      </c>
      <c r="T394" s="9">
        <v>267615</v>
      </c>
      <c r="U394" s="9">
        <v>98938</v>
      </c>
      <c r="V394" s="9">
        <v>6331873</v>
      </c>
      <c r="W394" s="10">
        <f t="shared" si="67"/>
        <v>0</v>
      </c>
      <c r="X394" s="10">
        <f t="shared" si="68"/>
        <v>0</v>
      </c>
      <c r="Y394" s="10">
        <f t="shared" si="69"/>
        <v>0</v>
      </c>
      <c r="Z394" s="10">
        <f t="shared" si="70"/>
        <v>2.8078615443472482E-5</v>
      </c>
      <c r="AA394" s="10">
        <f t="shared" si="71"/>
        <v>1.1595991287691073E-4</v>
      </c>
      <c r="AB394" s="10">
        <f t="shared" si="72"/>
        <v>3.1889056696191682E-4</v>
      </c>
      <c r="AC394" s="10">
        <f t="shared" si="73"/>
        <v>9.0061323573960815E-4</v>
      </c>
      <c r="AD394" s="10">
        <f t="shared" si="74"/>
        <v>2.9295816751676849E-3</v>
      </c>
      <c r="AE394" s="10">
        <f t="shared" si="75"/>
        <v>1.2239988679779256E-2</v>
      </c>
      <c r="AF394" s="10">
        <f t="shared" si="76"/>
        <v>2.8452161960015362E-2</v>
      </c>
    </row>
    <row r="395" spans="1:32" x14ac:dyDescent="0.3">
      <c r="A395" t="s">
        <v>415</v>
      </c>
      <c r="B395" s="9">
        <v>0</v>
      </c>
      <c r="C395" s="9">
        <v>0</v>
      </c>
      <c r="D395" s="9">
        <v>15</v>
      </c>
      <c r="E395" s="9">
        <v>42</v>
      </c>
      <c r="F395" s="9">
        <v>165</v>
      </c>
      <c r="G395" s="9">
        <v>365</v>
      </c>
      <c r="H395" s="9">
        <v>490</v>
      </c>
      <c r="I395" s="9">
        <v>841</v>
      </c>
      <c r="J395" s="9">
        <v>1277</v>
      </c>
      <c r="K395" s="9">
        <v>3195</v>
      </c>
      <c r="L395" s="74">
        <f t="shared" si="66"/>
        <v>5.1658663481237723E-4</v>
      </c>
      <c r="M395" s="9">
        <f>VLOOKUP([1]CensusPivot!A395,[1]CensusPivot!A394:J863,2,FALSE)</f>
        <v>1194282</v>
      </c>
      <c r="N395" s="9">
        <f>VLOOKUP([1]CensusPivot!B395,[1]CensusPivot!B394:K863,2,FALSE)</f>
        <v>857794</v>
      </c>
      <c r="O395" s="9">
        <f>VLOOKUP([1]CensusPivot!C395,[1]CensusPivot!C394:L863,2,FALSE)</f>
        <v>808217</v>
      </c>
      <c r="P395" s="9">
        <f>VLOOKUP([1]CensusPivot!D395,[1]CensusPivot!D394:M863,2,FALSE)</f>
        <v>819599</v>
      </c>
      <c r="Q395" s="9">
        <f>VLOOKUP([1]CensusPivot!E395,[1]CensusPivot!E394:N863,2,FALSE)</f>
        <v>879522</v>
      </c>
      <c r="R395" s="9">
        <f>VLOOKUP([1]CensusPivot!F395,[1]CensusPivot!F394:O863,2,FALSE)</f>
        <v>774238</v>
      </c>
      <c r="S395" s="9">
        <v>489885</v>
      </c>
      <c r="T395" s="9">
        <v>263204</v>
      </c>
      <c r="U395" s="9">
        <v>98280</v>
      </c>
      <c r="V395" s="9">
        <v>6184829</v>
      </c>
      <c r="W395" s="10">
        <f t="shared" si="67"/>
        <v>0</v>
      </c>
      <c r="X395" s="10">
        <f t="shared" si="68"/>
        <v>0</v>
      </c>
      <c r="Y395" s="10">
        <f t="shared" si="69"/>
        <v>1.8559372049833151E-5</v>
      </c>
      <c r="Z395" s="10">
        <f t="shared" si="70"/>
        <v>5.1244572040717474E-5</v>
      </c>
      <c r="AA395" s="10">
        <f t="shared" si="71"/>
        <v>1.8760190194219134E-4</v>
      </c>
      <c r="AB395" s="10">
        <f t="shared" si="72"/>
        <v>4.7143126532151613E-4</v>
      </c>
      <c r="AC395" s="10">
        <f t="shared" si="73"/>
        <v>1.0002347489716974E-3</v>
      </c>
      <c r="AD395" s="10">
        <f t="shared" si="74"/>
        <v>3.1952401939180255E-3</v>
      </c>
      <c r="AE395" s="10">
        <f t="shared" si="75"/>
        <v>1.2993487993487993E-2</v>
      </c>
      <c r="AF395" s="10">
        <f t="shared" si="76"/>
        <v>3.2509157509157512E-2</v>
      </c>
    </row>
    <row r="396" spans="1:32" x14ac:dyDescent="0.3">
      <c r="A396" t="s">
        <v>416</v>
      </c>
      <c r="B396" s="9">
        <v>0</v>
      </c>
      <c r="C396" s="9">
        <v>0</v>
      </c>
      <c r="D396" s="9">
        <v>40</v>
      </c>
      <c r="E396" s="9">
        <v>66</v>
      </c>
      <c r="F396" s="9">
        <v>195</v>
      </c>
      <c r="G396" s="9">
        <v>458</v>
      </c>
      <c r="H396" s="9">
        <v>533</v>
      </c>
      <c r="I396" s="9">
        <v>829</v>
      </c>
      <c r="J396" s="9">
        <v>1190</v>
      </c>
      <c r="K396" s="9">
        <v>3311</v>
      </c>
      <c r="L396" s="74">
        <f t="shared" si="66"/>
        <v>5.0806879536903959E-4</v>
      </c>
      <c r="M396" s="9">
        <f>VLOOKUP([1]CensusPivot!A396,[1]CensusPivot!A395:J864,2,FALSE)</f>
        <v>1255696</v>
      </c>
      <c r="N396" s="9">
        <f>VLOOKUP([1]CensusPivot!B396,[1]CensusPivot!B395:K864,2,FALSE)</f>
        <v>885146</v>
      </c>
      <c r="O396" s="9">
        <f>VLOOKUP([1]CensusPivot!C396,[1]CensusPivot!C395:L864,2,FALSE)</f>
        <v>847093</v>
      </c>
      <c r="P396" s="9">
        <f>VLOOKUP([1]CensusPivot!D396,[1]CensusPivot!D395:M864,2,FALSE)</f>
        <v>848301</v>
      </c>
      <c r="Q396" s="9">
        <f>VLOOKUP([1]CensusPivot!E396,[1]CensusPivot!E395:N864,2,FALSE)</f>
        <v>911849</v>
      </c>
      <c r="R396" s="9">
        <f>VLOOKUP([1]CensusPivot!F396,[1]CensusPivot!F395:O864,2,FALSE)</f>
        <v>825405</v>
      </c>
      <c r="S396" s="9">
        <v>542650</v>
      </c>
      <c r="T396" s="9">
        <v>289909</v>
      </c>
      <c r="U396" s="9">
        <v>108791</v>
      </c>
      <c r="V396" s="9">
        <v>6516834</v>
      </c>
      <c r="W396" s="10">
        <f t="shared" si="67"/>
        <v>0</v>
      </c>
      <c r="X396" s="10">
        <f t="shared" si="68"/>
        <v>0</v>
      </c>
      <c r="Y396" s="10">
        <f t="shared" si="69"/>
        <v>4.7220317013598273E-5</v>
      </c>
      <c r="Z396" s="10">
        <f t="shared" si="70"/>
        <v>7.7802572435963172E-5</v>
      </c>
      <c r="AA396" s="10">
        <f t="shared" si="71"/>
        <v>2.1385119685386506E-4</v>
      </c>
      <c r="AB396" s="10">
        <f t="shared" si="72"/>
        <v>5.548791199471775E-4</v>
      </c>
      <c r="AC396" s="10">
        <f t="shared" si="73"/>
        <v>9.8221689855339527E-4</v>
      </c>
      <c r="AD396" s="10">
        <f t="shared" si="74"/>
        <v>2.8595179866785785E-3</v>
      </c>
      <c r="AE396" s="10">
        <f t="shared" si="75"/>
        <v>1.0938404831281999E-2</v>
      </c>
      <c r="AF396" s="10">
        <f t="shared" si="76"/>
        <v>3.0434502854096386E-2</v>
      </c>
    </row>
    <row r="397" spans="1:32" x14ac:dyDescent="0.3">
      <c r="A397" t="s">
        <v>417</v>
      </c>
      <c r="B397" s="9">
        <v>0</v>
      </c>
      <c r="C397" s="9">
        <v>0</v>
      </c>
      <c r="D397" s="9">
        <v>10</v>
      </c>
      <c r="E397" s="9">
        <v>10</v>
      </c>
      <c r="F397" s="9">
        <v>157</v>
      </c>
      <c r="G397" s="9">
        <v>318</v>
      </c>
      <c r="H397" s="9">
        <v>496</v>
      </c>
      <c r="I397" s="9">
        <v>826</v>
      </c>
      <c r="J397" s="9">
        <v>1253</v>
      </c>
      <c r="K397" s="9">
        <v>3070</v>
      </c>
      <c r="L397" s="74">
        <f t="shared" si="66"/>
        <v>4.745680966573093E-4</v>
      </c>
      <c r="M397" s="9">
        <f>VLOOKUP([1]CensusPivot!A397,[1]CensusPivot!A396:J865,2,FALSE)</f>
        <v>1236801</v>
      </c>
      <c r="N397" s="9">
        <f>VLOOKUP([1]CensusPivot!B397,[1]CensusPivot!B396:K865,2,FALSE)</f>
        <v>872132</v>
      </c>
      <c r="O397" s="9">
        <f>VLOOKUP([1]CensusPivot!C397,[1]CensusPivot!C396:L865,2,FALSE)</f>
        <v>847679</v>
      </c>
      <c r="P397" s="9">
        <f>VLOOKUP([1]CensusPivot!D397,[1]CensusPivot!D396:M865,2,FALSE)</f>
        <v>837672</v>
      </c>
      <c r="Q397" s="9">
        <f>VLOOKUP([1]CensusPivot!E397,[1]CensusPivot!E396:N865,2,FALSE)</f>
        <v>898667</v>
      </c>
      <c r="R397" s="9">
        <f>VLOOKUP([1]CensusPivot!F397,[1]CensusPivot!F396:O865,2,FALSE)</f>
        <v>830839</v>
      </c>
      <c r="S397" s="9">
        <v>552914</v>
      </c>
      <c r="T397" s="9">
        <v>283526</v>
      </c>
      <c r="U397" s="9">
        <v>106922</v>
      </c>
      <c r="V397" s="9">
        <v>6469040</v>
      </c>
      <c r="W397" s="10">
        <f t="shared" si="67"/>
        <v>0</v>
      </c>
      <c r="X397" s="10">
        <f t="shared" si="68"/>
        <v>0</v>
      </c>
      <c r="Y397" s="10">
        <f t="shared" si="69"/>
        <v>1.1796918408973207E-5</v>
      </c>
      <c r="Z397" s="10">
        <f t="shared" si="70"/>
        <v>1.1937846794449379E-5</v>
      </c>
      <c r="AA397" s="10">
        <f t="shared" si="71"/>
        <v>1.7470319929406556E-4</v>
      </c>
      <c r="AB397" s="10">
        <f t="shared" si="72"/>
        <v>3.8274563423238437E-4</v>
      </c>
      <c r="AC397" s="10">
        <f t="shared" si="73"/>
        <v>8.9706536640417854E-4</v>
      </c>
      <c r="AD397" s="10">
        <f t="shared" si="74"/>
        <v>2.9133130647630199E-3</v>
      </c>
      <c r="AE397" s="10">
        <f t="shared" si="75"/>
        <v>1.1718823067282691E-2</v>
      </c>
      <c r="AF397" s="10">
        <f t="shared" si="76"/>
        <v>2.8712519406670283E-2</v>
      </c>
    </row>
    <row r="398" spans="1:32" x14ac:dyDescent="0.3">
      <c r="A398" t="s">
        <v>418</v>
      </c>
      <c r="B398" s="9">
        <v>0</v>
      </c>
      <c r="C398" s="9">
        <v>0</v>
      </c>
      <c r="D398" s="9">
        <v>0</v>
      </c>
      <c r="E398" s="9">
        <v>24</v>
      </c>
      <c r="F398" s="9">
        <v>90</v>
      </c>
      <c r="G398" s="9">
        <v>320</v>
      </c>
      <c r="H398" s="9">
        <v>518</v>
      </c>
      <c r="I398" s="9">
        <v>716</v>
      </c>
      <c r="J398" s="9">
        <v>1026</v>
      </c>
      <c r="K398" s="9">
        <v>2694</v>
      </c>
      <c r="L398" s="74">
        <f t="shared" si="66"/>
        <v>4.2423620161518406E-4</v>
      </c>
      <c r="M398" s="9">
        <f>VLOOKUP([1]CensusPivot!A398,[1]CensusPivot!A397:J866,2,FALSE)</f>
        <v>1207938</v>
      </c>
      <c r="N398" s="9">
        <f>VLOOKUP([1]CensusPivot!B398,[1]CensusPivot!B397:K866,2,FALSE)</f>
        <v>857365</v>
      </c>
      <c r="O398" s="9">
        <f>VLOOKUP([1]CensusPivot!C398,[1]CensusPivot!C397:L866,2,FALSE)</f>
        <v>838951</v>
      </c>
      <c r="P398" s="9">
        <f>VLOOKUP([1]CensusPivot!D398,[1]CensusPivot!D397:M866,2,FALSE)</f>
        <v>812443</v>
      </c>
      <c r="Q398" s="9">
        <f>VLOOKUP([1]CensusPivot!E398,[1]CensusPivot!E397:N866,2,FALSE)</f>
        <v>868679</v>
      </c>
      <c r="R398" s="9">
        <f>VLOOKUP([1]CensusPivot!F398,[1]CensusPivot!F397:O866,2,FALSE)</f>
        <v>816612</v>
      </c>
      <c r="S398" s="9">
        <v>561857</v>
      </c>
      <c r="T398" s="9">
        <v>281941</v>
      </c>
      <c r="U398" s="9">
        <v>104948</v>
      </c>
      <c r="V398" s="9">
        <v>6350236</v>
      </c>
      <c r="W398" s="10">
        <f t="shared" si="67"/>
        <v>0</v>
      </c>
      <c r="X398" s="10">
        <f t="shared" si="68"/>
        <v>0</v>
      </c>
      <c r="Y398" s="10">
        <f t="shared" si="69"/>
        <v>0</v>
      </c>
      <c r="Z398" s="10">
        <f t="shared" si="70"/>
        <v>2.9540533920533503E-5</v>
      </c>
      <c r="AA398" s="10">
        <f t="shared" si="71"/>
        <v>1.0360558963667822E-4</v>
      </c>
      <c r="AB398" s="10">
        <f t="shared" si="72"/>
        <v>3.9186296552095733E-4</v>
      </c>
      <c r="AC398" s="10">
        <f t="shared" si="73"/>
        <v>9.2194277191527381E-4</v>
      </c>
      <c r="AD398" s="10">
        <f t="shared" si="74"/>
        <v>2.5395384140653541E-3</v>
      </c>
      <c r="AE398" s="10">
        <f t="shared" si="75"/>
        <v>9.7762701528375951E-3</v>
      </c>
      <c r="AF398" s="10">
        <f t="shared" si="76"/>
        <v>2.5669855547509241E-2</v>
      </c>
    </row>
    <row r="399" spans="1:32" x14ac:dyDescent="0.3">
      <c r="A399" t="s">
        <v>419</v>
      </c>
      <c r="B399" s="9">
        <v>0</v>
      </c>
      <c r="C399" s="9">
        <v>0</v>
      </c>
      <c r="D399" s="9">
        <v>0</v>
      </c>
      <c r="E399" s="9">
        <v>21</v>
      </c>
      <c r="F399" s="9">
        <v>147</v>
      </c>
      <c r="G399" s="9">
        <v>326</v>
      </c>
      <c r="H399" s="9">
        <v>518</v>
      </c>
      <c r="I399" s="9">
        <v>741</v>
      </c>
      <c r="J399" s="9">
        <v>1031</v>
      </c>
      <c r="K399" s="9">
        <v>2784</v>
      </c>
      <c r="L399" s="74">
        <f t="shared" si="66"/>
        <v>4.0407447568651658E-4</v>
      </c>
      <c r="M399" s="9">
        <f>VLOOKUP([1]CensusPivot!A399,[1]CensusPivot!A398:J867,2,FALSE)</f>
        <v>1295115</v>
      </c>
      <c r="N399" s="9">
        <f>VLOOKUP([1]CensusPivot!B399,[1]CensusPivot!B398:K867,2,FALSE)</f>
        <v>921170</v>
      </c>
      <c r="O399" s="9">
        <f>VLOOKUP([1]CensusPivot!C399,[1]CensusPivot!C398:L867,2,FALSE)</f>
        <v>914686</v>
      </c>
      <c r="P399" s="9">
        <f>VLOOKUP([1]CensusPivot!D399,[1]CensusPivot!D398:M867,2,FALSE)</f>
        <v>872935</v>
      </c>
      <c r="Q399" s="9">
        <f>VLOOKUP([1]CensusPivot!E399,[1]CensusPivot!E398:N867,2,FALSE)</f>
        <v>931694</v>
      </c>
      <c r="R399" s="9">
        <f>VLOOKUP([1]CensusPivot!F399,[1]CensusPivot!F398:O867,2,FALSE)</f>
        <v>894819</v>
      </c>
      <c r="S399" s="9">
        <v>630197</v>
      </c>
      <c r="T399" s="9">
        <v>311698</v>
      </c>
      <c r="U399" s="9">
        <v>117505</v>
      </c>
      <c r="V399" s="9">
        <v>6889819</v>
      </c>
      <c r="W399" s="10">
        <f t="shared" si="67"/>
        <v>0</v>
      </c>
      <c r="X399" s="10">
        <f t="shared" si="68"/>
        <v>0</v>
      </c>
      <c r="Y399" s="10">
        <f t="shared" si="69"/>
        <v>0</v>
      </c>
      <c r="Z399" s="10">
        <f t="shared" si="70"/>
        <v>2.4056773986608394E-5</v>
      </c>
      <c r="AA399" s="10">
        <f t="shared" si="71"/>
        <v>1.577771242489487E-4</v>
      </c>
      <c r="AB399" s="10">
        <f t="shared" si="72"/>
        <v>3.6431948807524205E-4</v>
      </c>
      <c r="AC399" s="10">
        <f t="shared" si="73"/>
        <v>8.2196519501044911E-4</v>
      </c>
      <c r="AD399" s="10">
        <f t="shared" si="74"/>
        <v>2.3773011055573021E-3</v>
      </c>
      <c r="AE399" s="10">
        <f t="shared" si="75"/>
        <v>8.7740947193736436E-3</v>
      </c>
      <c r="AF399" s="10">
        <f t="shared" si="76"/>
        <v>2.3692608825156378E-2</v>
      </c>
    </row>
    <row r="400" spans="1:32" x14ac:dyDescent="0.3">
      <c r="A400" t="s">
        <v>420</v>
      </c>
      <c r="B400" s="9">
        <v>0</v>
      </c>
      <c r="C400" s="9">
        <v>0</v>
      </c>
      <c r="D400" s="9">
        <v>0</v>
      </c>
      <c r="E400" s="9">
        <v>0</v>
      </c>
      <c r="F400" s="9">
        <v>0</v>
      </c>
      <c r="G400" s="9">
        <v>0</v>
      </c>
      <c r="H400" s="9">
        <v>0</v>
      </c>
      <c r="I400" s="9">
        <v>22</v>
      </c>
      <c r="J400" s="9">
        <v>98</v>
      </c>
      <c r="K400" s="9">
        <v>120</v>
      </c>
      <c r="L400" s="74">
        <f t="shared" si="66"/>
        <v>5.0586975430454057E-6</v>
      </c>
      <c r="M400" s="9">
        <f>VLOOKUP([1]CensusPivot!A400,[1]CensusPivot!A399:J868,2,FALSE)</f>
        <v>5552411</v>
      </c>
      <c r="N400" s="9">
        <f>VLOOKUP([1]CensusPivot!B400,[1]CensusPivot!B399:K868,2,FALSE)</f>
        <v>3508391</v>
      </c>
      <c r="O400" s="9">
        <f>VLOOKUP([1]CensusPivot!C400,[1]CensusPivot!C399:L868,2,FALSE)</f>
        <v>3482932</v>
      </c>
      <c r="P400" s="9">
        <f>VLOOKUP([1]CensusPivot!D400,[1]CensusPivot!D399:M868,2,FALSE)</f>
        <v>3379840</v>
      </c>
      <c r="Q400" s="9">
        <f>VLOOKUP([1]CensusPivot!E400,[1]CensusPivot!E399:N868,2,FALSE)</f>
        <v>3189723</v>
      </c>
      <c r="R400" s="9">
        <f>VLOOKUP([1]CensusPivot!F400,[1]CensusPivot!F399:O868,2,FALSE)</f>
        <v>2232492</v>
      </c>
      <c r="S400" s="9">
        <v>1285089</v>
      </c>
      <c r="T400" s="9">
        <v>809226</v>
      </c>
      <c r="U400" s="9">
        <v>293158</v>
      </c>
      <c r="V400" s="9">
        <v>23721521</v>
      </c>
      <c r="W400" s="10">
        <f t="shared" si="67"/>
        <v>0</v>
      </c>
      <c r="X400" s="10">
        <f t="shared" si="68"/>
        <v>0</v>
      </c>
      <c r="Y400" s="10">
        <f t="shared" si="69"/>
        <v>0</v>
      </c>
      <c r="Z400" s="10">
        <f t="shared" si="70"/>
        <v>0</v>
      </c>
      <c r="AA400" s="10">
        <f t="shared" si="71"/>
        <v>0</v>
      </c>
      <c r="AB400" s="10">
        <f t="shared" si="72"/>
        <v>0</v>
      </c>
      <c r="AC400" s="10">
        <f t="shared" si="73"/>
        <v>0</v>
      </c>
      <c r="AD400" s="10">
        <f t="shared" si="74"/>
        <v>2.7186472011527063E-5</v>
      </c>
      <c r="AE400" s="10">
        <f t="shared" si="75"/>
        <v>3.3429072377352825E-4</v>
      </c>
      <c r="AF400" s="10">
        <f t="shared" si="76"/>
        <v>4.0933558013085095E-4</v>
      </c>
    </row>
    <row r="401" spans="1:32" x14ac:dyDescent="0.3">
      <c r="A401" t="s">
        <v>421</v>
      </c>
      <c r="B401" s="9">
        <v>0</v>
      </c>
      <c r="C401" s="9">
        <v>0</v>
      </c>
      <c r="D401" s="9">
        <v>0</v>
      </c>
      <c r="E401" s="9">
        <v>0</v>
      </c>
      <c r="F401" s="9">
        <v>0</v>
      </c>
      <c r="G401" s="9">
        <v>0</v>
      </c>
      <c r="H401" s="9">
        <v>0</v>
      </c>
      <c r="I401" s="9">
        <v>36</v>
      </c>
      <c r="J401" s="9">
        <v>137</v>
      </c>
      <c r="K401" s="9">
        <v>173</v>
      </c>
      <c r="L401" s="74">
        <f t="shared" si="66"/>
        <v>7.1569849484055851E-6</v>
      </c>
      <c r="M401" s="9">
        <f>VLOOKUP([1]CensusPivot!A401,[1]CensusPivot!A400:J869,2,FALSE)</f>
        <v>5537128</v>
      </c>
      <c r="N401" s="9">
        <f>VLOOKUP([1]CensusPivot!B401,[1]CensusPivot!B400:K869,2,FALSE)</f>
        <v>3609527</v>
      </c>
      <c r="O401" s="9">
        <f>VLOOKUP([1]CensusPivot!C401,[1]CensusPivot!C400:L869,2,FALSE)</f>
        <v>3465991</v>
      </c>
      <c r="P401" s="9">
        <f>VLOOKUP([1]CensusPivot!D401,[1]CensusPivot!D400:M869,2,FALSE)</f>
        <v>3414623</v>
      </c>
      <c r="Q401" s="9">
        <f>VLOOKUP([1]CensusPivot!E401,[1]CensusPivot!E400:N869,2,FALSE)</f>
        <v>3306796</v>
      </c>
      <c r="R401" s="9">
        <f>VLOOKUP([1]CensusPivot!F401,[1]CensusPivot!F400:O869,2,FALSE)</f>
        <v>2388884</v>
      </c>
      <c r="S401" s="9">
        <v>1366250</v>
      </c>
      <c r="T401" s="9">
        <v>796678</v>
      </c>
      <c r="U401" s="9">
        <v>289285</v>
      </c>
      <c r="V401" s="9">
        <v>24172190</v>
      </c>
      <c r="W401" s="10">
        <f t="shared" si="67"/>
        <v>0</v>
      </c>
      <c r="X401" s="10">
        <f t="shared" si="68"/>
        <v>0</v>
      </c>
      <c r="Y401" s="10">
        <f t="shared" si="69"/>
        <v>0</v>
      </c>
      <c r="Z401" s="10">
        <f t="shared" si="70"/>
        <v>0</v>
      </c>
      <c r="AA401" s="10">
        <f t="shared" si="71"/>
        <v>0</v>
      </c>
      <c r="AB401" s="10">
        <f t="shared" si="72"/>
        <v>0</v>
      </c>
      <c r="AC401" s="10">
        <f t="shared" si="73"/>
        <v>0</v>
      </c>
      <c r="AD401" s="10">
        <f t="shared" si="74"/>
        <v>4.5187641682084854E-5</v>
      </c>
      <c r="AE401" s="10">
        <f t="shared" si="75"/>
        <v>4.7358141625041049E-4</v>
      </c>
      <c r="AF401" s="10">
        <f t="shared" si="76"/>
        <v>5.9802616796584683E-4</v>
      </c>
    </row>
    <row r="402" spans="1:32" x14ac:dyDescent="0.3">
      <c r="A402" t="s">
        <v>422</v>
      </c>
      <c r="B402" s="9">
        <v>0</v>
      </c>
      <c r="C402" s="9">
        <v>0</v>
      </c>
      <c r="D402" s="9">
        <v>0</v>
      </c>
      <c r="E402" s="9">
        <v>0</v>
      </c>
      <c r="F402" s="9">
        <v>0</v>
      </c>
      <c r="G402" s="9">
        <v>0</v>
      </c>
      <c r="H402" s="9">
        <v>0</v>
      </c>
      <c r="I402" s="9">
        <v>41</v>
      </c>
      <c r="J402" s="9">
        <v>135</v>
      </c>
      <c r="K402" s="9">
        <v>176</v>
      </c>
      <c r="L402" s="74">
        <f t="shared" si="66"/>
        <v>7.0911218831698992E-6</v>
      </c>
      <c r="M402" s="9">
        <f>VLOOKUP([1]CensusPivot!A402,[1]CensusPivot!A401:J870,2,FALSE)</f>
        <v>5658057</v>
      </c>
      <c r="N402" s="9">
        <f>VLOOKUP([1]CensusPivot!B402,[1]CensusPivot!B401:K870,2,FALSE)</f>
        <v>3682618</v>
      </c>
      <c r="O402" s="9">
        <f>VLOOKUP([1]CensusPivot!C402,[1]CensusPivot!C401:L870,2,FALSE)</f>
        <v>3555927</v>
      </c>
      <c r="P402" s="9">
        <f>VLOOKUP([1]CensusPivot!D402,[1]CensusPivot!D401:M870,2,FALSE)</f>
        <v>3458485</v>
      </c>
      <c r="Q402" s="9">
        <f>VLOOKUP([1]CensusPivot!E402,[1]CensusPivot!E401:N870,2,FALSE)</f>
        <v>3387213</v>
      </c>
      <c r="R402" s="9">
        <f>VLOOKUP([1]CensusPivot!F402,[1]CensusPivot!F401:O870,2,FALSE)</f>
        <v>2518830</v>
      </c>
      <c r="S402" s="9">
        <v>1436214</v>
      </c>
      <c r="T402" s="9">
        <v>815481</v>
      </c>
      <c r="U402" s="9">
        <v>302245</v>
      </c>
      <c r="V402" s="9">
        <v>24819768</v>
      </c>
      <c r="W402" s="10">
        <f t="shared" si="67"/>
        <v>0</v>
      </c>
      <c r="X402" s="10">
        <f t="shared" si="68"/>
        <v>0</v>
      </c>
      <c r="Y402" s="10">
        <f t="shared" si="69"/>
        <v>0</v>
      </c>
      <c r="Z402" s="10">
        <f t="shared" si="70"/>
        <v>0</v>
      </c>
      <c r="AA402" s="10">
        <f t="shared" si="71"/>
        <v>0</v>
      </c>
      <c r="AB402" s="10">
        <f t="shared" si="72"/>
        <v>0</v>
      </c>
      <c r="AC402" s="10">
        <f t="shared" si="73"/>
        <v>0</v>
      </c>
      <c r="AD402" s="10">
        <f t="shared" si="74"/>
        <v>5.0277075738122655E-5</v>
      </c>
      <c r="AE402" s="10">
        <f t="shared" si="75"/>
        <v>4.4665751294479644E-4</v>
      </c>
      <c r="AF402" s="10">
        <f t="shared" si="76"/>
        <v>5.8230905391321605E-4</v>
      </c>
    </row>
    <row r="403" spans="1:32" x14ac:dyDescent="0.3">
      <c r="A403" t="s">
        <v>423</v>
      </c>
      <c r="B403" s="9">
        <v>0</v>
      </c>
      <c r="C403" s="9">
        <v>0</v>
      </c>
      <c r="D403" s="9">
        <v>0</v>
      </c>
      <c r="E403" s="9">
        <v>0</v>
      </c>
      <c r="F403" s="9">
        <v>0</v>
      </c>
      <c r="G403" s="9">
        <v>0</v>
      </c>
      <c r="H403" s="9">
        <v>0</v>
      </c>
      <c r="I403" s="9">
        <v>34</v>
      </c>
      <c r="J403" s="9">
        <v>123</v>
      </c>
      <c r="K403" s="9">
        <v>157</v>
      </c>
      <c r="L403" s="74">
        <f t="shared" si="66"/>
        <v>6.2705522842843141E-6</v>
      </c>
      <c r="M403" s="9">
        <f>VLOOKUP([1]CensusPivot!A403,[1]CensusPivot!A402:J871,2,FALSE)</f>
        <v>5677404</v>
      </c>
      <c r="N403" s="9">
        <f>VLOOKUP([1]CensusPivot!B403,[1]CensusPivot!B402:K871,2,FALSE)</f>
        <v>3694816</v>
      </c>
      <c r="O403" s="9">
        <f>VLOOKUP([1]CensusPivot!C403,[1]CensusPivot!C402:L871,2,FALSE)</f>
        <v>3600545</v>
      </c>
      <c r="P403" s="9">
        <f>VLOOKUP([1]CensusPivot!D403,[1]CensusPivot!D402:M871,2,FALSE)</f>
        <v>3454688</v>
      </c>
      <c r="Q403" s="9">
        <f>VLOOKUP([1]CensusPivot!E403,[1]CensusPivot!E402:N871,2,FALSE)</f>
        <v>3392560</v>
      </c>
      <c r="R403" s="9">
        <f>VLOOKUP([1]CensusPivot!F403,[1]CensusPivot!F402:O871,2,FALSE)</f>
        <v>2598302</v>
      </c>
      <c r="S403" s="9">
        <v>1486835</v>
      </c>
      <c r="T403" s="9">
        <v>822911</v>
      </c>
      <c r="U403" s="9">
        <v>312122</v>
      </c>
      <c r="V403" s="9">
        <v>25037667</v>
      </c>
      <c r="W403" s="10">
        <f t="shared" si="67"/>
        <v>0</v>
      </c>
      <c r="X403" s="10">
        <f t="shared" si="68"/>
        <v>0</v>
      </c>
      <c r="Y403" s="10">
        <f t="shared" si="69"/>
        <v>0</v>
      </c>
      <c r="Z403" s="10">
        <f t="shared" si="70"/>
        <v>0</v>
      </c>
      <c r="AA403" s="10">
        <f t="shared" si="71"/>
        <v>0</v>
      </c>
      <c r="AB403" s="10">
        <f t="shared" si="72"/>
        <v>0</v>
      </c>
      <c r="AC403" s="10">
        <f t="shared" si="73"/>
        <v>0</v>
      </c>
      <c r="AD403" s="10">
        <f t="shared" si="74"/>
        <v>4.1316740206413574E-5</v>
      </c>
      <c r="AE403" s="10">
        <f t="shared" si="75"/>
        <v>3.9407667514625692E-4</v>
      </c>
      <c r="AF403" s="10">
        <f t="shared" si="76"/>
        <v>5.030084390078239E-4</v>
      </c>
    </row>
    <row r="404" spans="1:32" x14ac:dyDescent="0.3">
      <c r="A404" t="s">
        <v>424</v>
      </c>
      <c r="B404" s="9">
        <v>0</v>
      </c>
      <c r="C404" s="9">
        <v>0</v>
      </c>
      <c r="D404" s="9">
        <v>0</v>
      </c>
      <c r="E404" s="9">
        <v>0</v>
      </c>
      <c r="F404" s="9">
        <v>0</v>
      </c>
      <c r="G404" s="9">
        <v>0</v>
      </c>
      <c r="H404" s="9">
        <v>0</v>
      </c>
      <c r="I404" s="9">
        <v>68</v>
      </c>
      <c r="J404" s="9">
        <v>162</v>
      </c>
      <c r="K404" s="9">
        <v>230</v>
      </c>
      <c r="L404" s="74">
        <f t="shared" si="66"/>
        <v>8.9548850942238843E-6</v>
      </c>
      <c r="M404" s="9">
        <f>VLOOKUP([1]CensusPivot!A404,[1]CensusPivot!A403:J872,2,FALSE)</f>
        <v>5798557</v>
      </c>
      <c r="N404" s="9">
        <f>VLOOKUP([1]CensusPivot!B404,[1]CensusPivot!B403:K872,2,FALSE)</f>
        <v>3768462</v>
      </c>
      <c r="O404" s="9">
        <f>VLOOKUP([1]CensusPivot!C404,[1]CensusPivot!C403:L872,2,FALSE)</f>
        <v>3689713</v>
      </c>
      <c r="P404" s="9">
        <f>VLOOKUP([1]CensusPivot!D404,[1]CensusPivot!D403:M872,2,FALSE)</f>
        <v>3515052</v>
      </c>
      <c r="Q404" s="9">
        <f>VLOOKUP([1]CensusPivot!E404,[1]CensusPivot!E403:N872,2,FALSE)</f>
        <v>3444030</v>
      </c>
      <c r="R404" s="9">
        <f>VLOOKUP([1]CensusPivot!F404,[1]CensusPivot!F403:O872,2,FALSE)</f>
        <v>2715321</v>
      </c>
      <c r="S404" s="9">
        <v>1573986</v>
      </c>
      <c r="T404" s="9">
        <v>851789</v>
      </c>
      <c r="U404" s="9">
        <v>323940</v>
      </c>
      <c r="V404" s="9">
        <v>25684305</v>
      </c>
      <c r="W404" s="10">
        <f t="shared" si="67"/>
        <v>0</v>
      </c>
      <c r="X404" s="10">
        <f t="shared" si="68"/>
        <v>0</v>
      </c>
      <c r="Y404" s="10">
        <f t="shared" si="69"/>
        <v>0</v>
      </c>
      <c r="Z404" s="10">
        <f t="shared" si="70"/>
        <v>0</v>
      </c>
      <c r="AA404" s="10">
        <f t="shared" si="71"/>
        <v>0</v>
      </c>
      <c r="AB404" s="10">
        <f t="shared" si="72"/>
        <v>0</v>
      </c>
      <c r="AC404" s="10">
        <f t="shared" si="73"/>
        <v>0</v>
      </c>
      <c r="AD404" s="10">
        <f t="shared" si="74"/>
        <v>7.9831977168054536E-5</v>
      </c>
      <c r="AE404" s="10">
        <f t="shared" si="75"/>
        <v>5.0009260974254492E-4</v>
      </c>
      <c r="AF404" s="10">
        <f t="shared" si="76"/>
        <v>7.1000802617768722E-4</v>
      </c>
    </row>
    <row r="405" spans="1:32" x14ac:dyDescent="0.3">
      <c r="A405" t="s">
        <v>425</v>
      </c>
      <c r="B405" s="9">
        <v>0</v>
      </c>
      <c r="C405" s="9">
        <v>0</v>
      </c>
      <c r="D405" s="9">
        <v>0</v>
      </c>
      <c r="E405" s="9">
        <v>0</v>
      </c>
      <c r="F405" s="9">
        <v>0</v>
      </c>
      <c r="G405" s="9">
        <v>0</v>
      </c>
      <c r="H405" s="9">
        <v>0</v>
      </c>
      <c r="I405" s="9">
        <v>59</v>
      </c>
      <c r="J405" s="9">
        <v>127</v>
      </c>
      <c r="K405" s="9">
        <v>186</v>
      </c>
      <c r="L405" s="74">
        <f t="shared" si="66"/>
        <v>7.1505827378935445E-6</v>
      </c>
      <c r="M405" s="9">
        <f>VLOOKUP([1]CensusPivot!A405,[1]CensusPivot!A404:J873,2,FALSE)</f>
        <v>5836057</v>
      </c>
      <c r="N405" s="9">
        <f>VLOOKUP([1]CensusPivot!B405,[1]CensusPivot!B404:K873,2,FALSE)</f>
        <v>3797513</v>
      </c>
      <c r="O405" s="9">
        <f>VLOOKUP([1]CensusPivot!C405,[1]CensusPivot!C404:L873,2,FALSE)</f>
        <v>3756945</v>
      </c>
      <c r="P405" s="9">
        <f>VLOOKUP([1]CensusPivot!D405,[1]CensusPivot!D404:M873,2,FALSE)</f>
        <v>3546390</v>
      </c>
      <c r="Q405" s="9">
        <f>VLOOKUP([1]CensusPivot!E405,[1]CensusPivot!E404:N873,2,FALSE)</f>
        <v>3447283</v>
      </c>
      <c r="R405" s="9">
        <f>VLOOKUP([1]CensusPivot!F405,[1]CensusPivot!F404:O873,2,FALSE)</f>
        <v>2795285</v>
      </c>
      <c r="S405" s="9">
        <v>1640312</v>
      </c>
      <c r="T405" s="9">
        <v>867252</v>
      </c>
      <c r="U405" s="9">
        <v>331818</v>
      </c>
      <c r="V405" s="9">
        <v>26011866</v>
      </c>
      <c r="W405" s="10">
        <f t="shared" si="67"/>
        <v>0</v>
      </c>
      <c r="X405" s="10">
        <f t="shared" si="68"/>
        <v>0</v>
      </c>
      <c r="Y405" s="10">
        <f t="shared" si="69"/>
        <v>0</v>
      </c>
      <c r="Z405" s="10">
        <f t="shared" si="70"/>
        <v>0</v>
      </c>
      <c r="AA405" s="10">
        <f t="shared" si="71"/>
        <v>0</v>
      </c>
      <c r="AB405" s="10">
        <f t="shared" si="72"/>
        <v>0</v>
      </c>
      <c r="AC405" s="10">
        <f t="shared" si="73"/>
        <v>0</v>
      </c>
      <c r="AD405" s="10">
        <f t="shared" si="74"/>
        <v>6.8030976002361488E-5</v>
      </c>
      <c r="AE405" s="10">
        <f t="shared" si="75"/>
        <v>3.8273993574790998E-4</v>
      </c>
      <c r="AF405" s="10">
        <f t="shared" si="76"/>
        <v>5.6054825235520673E-4</v>
      </c>
    </row>
    <row r="406" spans="1:32" x14ac:dyDescent="0.3">
      <c r="A406" t="s">
        <v>426</v>
      </c>
      <c r="B406" s="9">
        <v>0</v>
      </c>
      <c r="C406" s="9">
        <v>0</v>
      </c>
      <c r="D406" s="9">
        <v>0</v>
      </c>
      <c r="E406" s="9">
        <v>0</v>
      </c>
      <c r="F406" s="9">
        <v>0</v>
      </c>
      <c r="G406" s="9">
        <v>0</v>
      </c>
      <c r="H406" s="9">
        <v>0</v>
      </c>
      <c r="I406" s="9">
        <v>29</v>
      </c>
      <c r="J406" s="9">
        <v>141</v>
      </c>
      <c r="K406" s="9">
        <v>170</v>
      </c>
      <c r="L406" s="74">
        <f t="shared" si="66"/>
        <v>6.5205018193542533E-6</v>
      </c>
      <c r="M406" s="9">
        <f>VLOOKUP([1]CensusPivot!A406,[1]CensusPivot!A405:J874,2,FALSE)</f>
        <v>5802270</v>
      </c>
      <c r="N406" s="9">
        <f>VLOOKUP([1]CensusPivot!B406,[1]CensusPivot!B405:K874,2,FALSE)</f>
        <v>3804171</v>
      </c>
      <c r="O406" s="9">
        <f>VLOOKUP([1]CensusPivot!C406,[1]CensusPivot!C405:L874,2,FALSE)</f>
        <v>3768794</v>
      </c>
      <c r="P406" s="9">
        <f>VLOOKUP([1]CensusPivot!D406,[1]CensusPivot!D405:M874,2,FALSE)</f>
        <v>3538069</v>
      </c>
      <c r="Q406" s="9">
        <f>VLOOKUP([1]CensusPivot!E406,[1]CensusPivot!E405:N874,2,FALSE)</f>
        <v>3400367</v>
      </c>
      <c r="R406" s="9">
        <f>VLOOKUP([1]CensusPivot!F406,[1]CensusPivot!F405:O874,2,FALSE)</f>
        <v>2839069</v>
      </c>
      <c r="S406" s="9">
        <v>1700893</v>
      </c>
      <c r="T406" s="9">
        <v>874635</v>
      </c>
      <c r="U406" s="9">
        <v>334933</v>
      </c>
      <c r="V406" s="9">
        <v>26071613</v>
      </c>
      <c r="W406" s="10">
        <f t="shared" si="67"/>
        <v>0</v>
      </c>
      <c r="X406" s="10">
        <f t="shared" si="68"/>
        <v>0</v>
      </c>
      <c r="Y406" s="10">
        <f t="shared" si="69"/>
        <v>0</v>
      </c>
      <c r="Z406" s="10">
        <f t="shared" si="70"/>
        <v>0</v>
      </c>
      <c r="AA406" s="10">
        <f t="shared" si="71"/>
        <v>0</v>
      </c>
      <c r="AB406" s="10">
        <f t="shared" si="72"/>
        <v>0</v>
      </c>
      <c r="AC406" s="10">
        <f t="shared" si="73"/>
        <v>0</v>
      </c>
      <c r="AD406" s="10">
        <f t="shared" si="74"/>
        <v>3.315668821851401E-5</v>
      </c>
      <c r="AE406" s="10">
        <f t="shared" si="75"/>
        <v>4.2097971833172606E-4</v>
      </c>
      <c r="AF406" s="10">
        <f t="shared" si="76"/>
        <v>5.0756419940704563E-4</v>
      </c>
    </row>
    <row r="407" spans="1:32" x14ac:dyDescent="0.3">
      <c r="A407" t="s">
        <v>427</v>
      </c>
      <c r="B407" s="9">
        <v>0</v>
      </c>
      <c r="C407" s="9">
        <v>0</v>
      </c>
      <c r="D407" s="9">
        <v>0</v>
      </c>
      <c r="E407" s="9">
        <v>0</v>
      </c>
      <c r="F407" s="9">
        <v>0</v>
      </c>
      <c r="G407" s="9">
        <v>0</v>
      </c>
      <c r="H407" s="9">
        <v>0</v>
      </c>
      <c r="I407" s="9">
        <v>38</v>
      </c>
      <c r="J407" s="9">
        <v>145</v>
      </c>
      <c r="K407" s="9">
        <v>183</v>
      </c>
      <c r="L407" s="74">
        <f t="shared" si="66"/>
        <v>6.8937201938423705E-6</v>
      </c>
      <c r="M407" s="9">
        <f>VLOOKUP([1]CensusPivot!A407,[1]CensusPivot!A406:J875,2,FALSE)</f>
        <v>5874013</v>
      </c>
      <c r="N407" s="9">
        <f>VLOOKUP([1]CensusPivot!B407,[1]CensusPivot!B406:K875,2,FALSE)</f>
        <v>3843175</v>
      </c>
      <c r="O407" s="9">
        <f>VLOOKUP([1]CensusPivot!C407,[1]CensusPivot!C406:L875,2,FALSE)</f>
        <v>3853363</v>
      </c>
      <c r="P407" s="9">
        <f>VLOOKUP([1]CensusPivot!D407,[1]CensusPivot!D406:M875,2,FALSE)</f>
        <v>3591030</v>
      </c>
      <c r="Q407" s="9">
        <f>VLOOKUP([1]CensusPivot!E407,[1]CensusPivot!E406:N875,2,FALSE)</f>
        <v>3417353</v>
      </c>
      <c r="R407" s="9">
        <f>VLOOKUP([1]CensusPivot!F407,[1]CensusPivot!F406:O875,2,FALSE)</f>
        <v>2916431</v>
      </c>
      <c r="S407" s="9">
        <v>1799094</v>
      </c>
      <c r="T407" s="9">
        <v>902842</v>
      </c>
      <c r="U407" s="9">
        <v>347127</v>
      </c>
      <c r="V407" s="9">
        <v>26545899</v>
      </c>
      <c r="W407" s="10">
        <f t="shared" si="67"/>
        <v>0</v>
      </c>
      <c r="X407" s="10">
        <f t="shared" si="68"/>
        <v>0</v>
      </c>
      <c r="Y407" s="10">
        <f t="shared" si="69"/>
        <v>0</v>
      </c>
      <c r="Z407" s="10">
        <f t="shared" si="70"/>
        <v>0</v>
      </c>
      <c r="AA407" s="10">
        <f t="shared" si="71"/>
        <v>0</v>
      </c>
      <c r="AB407" s="10">
        <f t="shared" si="72"/>
        <v>0</v>
      </c>
      <c r="AC407" s="10">
        <f t="shared" si="73"/>
        <v>0</v>
      </c>
      <c r="AD407" s="10">
        <f t="shared" si="74"/>
        <v>4.2089313523296432E-5</v>
      </c>
      <c r="AE407" s="10">
        <f t="shared" si="75"/>
        <v>4.1771455403929975E-4</v>
      </c>
      <c r="AF407" s="10">
        <f t="shared" si="76"/>
        <v>5.271845750978748E-4</v>
      </c>
    </row>
    <row r="408" spans="1:32" x14ac:dyDescent="0.3">
      <c r="A408" t="s">
        <v>428</v>
      </c>
      <c r="B408" s="9">
        <v>0</v>
      </c>
      <c r="C408" s="9">
        <v>0</v>
      </c>
      <c r="D408" s="9">
        <v>0</v>
      </c>
      <c r="E408" s="9">
        <v>0</v>
      </c>
      <c r="F408" s="9">
        <v>0</v>
      </c>
      <c r="G408" s="9">
        <v>0</v>
      </c>
      <c r="H408" s="9">
        <v>0</v>
      </c>
      <c r="I408" s="9">
        <v>42</v>
      </c>
      <c r="J408" s="9">
        <v>67</v>
      </c>
      <c r="K408" s="9">
        <v>109</v>
      </c>
      <c r="L408" s="74">
        <f t="shared" si="66"/>
        <v>4.0120922251173905E-6</v>
      </c>
      <c r="M408" s="9">
        <f>VLOOKUP([1]CensusPivot!A408,[1]CensusPivot!A407:J876,2,FALSE)</f>
        <v>5948565</v>
      </c>
      <c r="N408" s="9">
        <f>VLOOKUP([1]CensusPivot!B408,[1]CensusPivot!B407:K876,2,FALSE)</f>
        <v>3899817</v>
      </c>
      <c r="O408" s="9">
        <f>VLOOKUP([1]CensusPivot!C408,[1]CensusPivot!C407:L876,2,FALSE)</f>
        <v>3953626</v>
      </c>
      <c r="P408" s="9">
        <f>VLOOKUP([1]CensusPivot!D408,[1]CensusPivot!D407:M876,2,FALSE)</f>
        <v>3667632</v>
      </c>
      <c r="Q408" s="9">
        <f>VLOOKUP([1]CensusPivot!E408,[1]CensusPivot!E407:N876,2,FALSE)</f>
        <v>3469176</v>
      </c>
      <c r="R408" s="9">
        <f>VLOOKUP([1]CensusPivot!F408,[1]CensusPivot!F407:O876,2,FALSE)</f>
        <v>3022032</v>
      </c>
      <c r="S408" s="9">
        <v>1908434</v>
      </c>
      <c r="T408" s="9">
        <v>939087</v>
      </c>
      <c r="U408" s="9">
        <v>359501</v>
      </c>
      <c r="V408" s="9">
        <v>27167870</v>
      </c>
      <c r="W408" s="10">
        <f t="shared" si="67"/>
        <v>0</v>
      </c>
      <c r="X408" s="10">
        <f t="shared" si="68"/>
        <v>0</v>
      </c>
      <c r="Y408" s="10">
        <f t="shared" si="69"/>
        <v>0</v>
      </c>
      <c r="Z408" s="10">
        <f t="shared" si="70"/>
        <v>0</v>
      </c>
      <c r="AA408" s="10">
        <f t="shared" si="71"/>
        <v>0</v>
      </c>
      <c r="AB408" s="10">
        <f t="shared" si="72"/>
        <v>0</v>
      </c>
      <c r="AC408" s="10">
        <f t="shared" si="73"/>
        <v>0</v>
      </c>
      <c r="AD408" s="10">
        <f t="shared" si="74"/>
        <v>4.4724290720668053E-5</v>
      </c>
      <c r="AE408" s="10">
        <f t="shared" si="75"/>
        <v>1.8636943986247604E-4</v>
      </c>
      <c r="AF408" s="10">
        <f t="shared" si="76"/>
        <v>3.0319804395537148E-4</v>
      </c>
    </row>
    <row r="409" spans="1:32" x14ac:dyDescent="0.3">
      <c r="A409" t="s">
        <v>429</v>
      </c>
      <c r="B409" s="9">
        <v>0</v>
      </c>
      <c r="C409" s="9">
        <v>0</v>
      </c>
      <c r="D409" s="9">
        <v>0</v>
      </c>
      <c r="E409" s="9">
        <v>0</v>
      </c>
      <c r="F409" s="9">
        <v>0</v>
      </c>
      <c r="G409" s="9">
        <v>0</v>
      </c>
      <c r="H409" s="9">
        <v>0</v>
      </c>
      <c r="I409" s="9">
        <v>0</v>
      </c>
      <c r="J409" s="9">
        <v>0</v>
      </c>
      <c r="K409" s="9">
        <v>0</v>
      </c>
      <c r="L409" s="74">
        <f t="shared" si="66"/>
        <v>0</v>
      </c>
      <c r="M409" s="9">
        <f>VLOOKUP([1]CensusPivot!A409,[1]CensusPivot!A408:J877,2,FALSE)</f>
        <v>696774</v>
      </c>
      <c r="N409" s="9">
        <f>VLOOKUP([1]CensusPivot!B409,[1]CensusPivot!B408:K877,2,FALSE)</f>
        <v>463180</v>
      </c>
      <c r="O409" s="9">
        <f>VLOOKUP([1]CensusPivot!C409,[1]CensusPivot!C408:L877,2,FALSE)</f>
        <v>413122</v>
      </c>
      <c r="P409" s="9">
        <f>VLOOKUP([1]CensusPivot!D409,[1]CensusPivot!D408:M877,2,FALSE)</f>
        <v>318041</v>
      </c>
      <c r="Q409" s="9">
        <f>VLOOKUP([1]CensusPivot!E409,[1]CensusPivot!E408:N877,2,FALSE)</f>
        <v>299993</v>
      </c>
      <c r="R409" s="9">
        <f>VLOOKUP([1]CensusPivot!F409,[1]CensusPivot!F408:O877,2,FALSE)</f>
        <v>211220</v>
      </c>
      <c r="S409" s="9">
        <v>123370</v>
      </c>
      <c r="T409" s="9">
        <v>79238</v>
      </c>
      <c r="U409" s="9">
        <v>29271</v>
      </c>
      <c r="V409" s="9">
        <v>2632280</v>
      </c>
      <c r="W409" s="10">
        <f t="shared" si="67"/>
        <v>0</v>
      </c>
      <c r="X409" s="10">
        <f t="shared" si="68"/>
        <v>0</v>
      </c>
      <c r="Y409" s="10">
        <f t="shared" si="69"/>
        <v>0</v>
      </c>
      <c r="Z409" s="10">
        <f t="shared" si="70"/>
        <v>0</v>
      </c>
      <c r="AA409" s="10">
        <f t="shared" si="71"/>
        <v>0</v>
      </c>
      <c r="AB409" s="10">
        <f t="shared" si="72"/>
        <v>0</v>
      </c>
      <c r="AC409" s="10">
        <f t="shared" si="73"/>
        <v>0</v>
      </c>
      <c r="AD409" s="10">
        <f t="shared" si="74"/>
        <v>0</v>
      </c>
      <c r="AE409" s="10">
        <f t="shared" si="75"/>
        <v>0</v>
      </c>
      <c r="AF409" s="10">
        <f t="shared" si="76"/>
        <v>0</v>
      </c>
    </row>
    <row r="410" spans="1:32" x14ac:dyDescent="0.3">
      <c r="A410" t="s">
        <v>430</v>
      </c>
      <c r="B410" s="9">
        <v>0</v>
      </c>
      <c r="C410" s="9">
        <v>0</v>
      </c>
      <c r="D410" s="9">
        <v>0</v>
      </c>
      <c r="E410" s="9">
        <v>0</v>
      </c>
      <c r="F410" s="9">
        <v>0</v>
      </c>
      <c r="G410" s="9">
        <v>0</v>
      </c>
      <c r="H410" s="9">
        <v>0</v>
      </c>
      <c r="I410" s="9">
        <v>0</v>
      </c>
      <c r="J410" s="9">
        <v>0</v>
      </c>
      <c r="K410" s="9">
        <v>0</v>
      </c>
      <c r="L410" s="74">
        <f t="shared" si="66"/>
        <v>0</v>
      </c>
      <c r="M410" s="9">
        <f>VLOOKUP([1]CensusPivot!A410,[1]CensusPivot!A409:J878,2,FALSE)</f>
        <v>708034</v>
      </c>
      <c r="N410" s="9">
        <f>VLOOKUP([1]CensusPivot!B410,[1]CensusPivot!B409:K878,2,FALSE)</f>
        <v>448949</v>
      </c>
      <c r="O410" s="9">
        <f>VLOOKUP([1]CensusPivot!C410,[1]CensusPivot!C409:L878,2,FALSE)</f>
        <v>425976</v>
      </c>
      <c r="P410" s="9">
        <f>VLOOKUP([1]CensusPivot!D410,[1]CensusPivot!D409:M878,2,FALSE)</f>
        <v>320633</v>
      </c>
      <c r="Q410" s="9">
        <f>VLOOKUP([1]CensusPivot!E410,[1]CensusPivot!E409:N878,2,FALSE)</f>
        <v>301819</v>
      </c>
      <c r="R410" s="9">
        <f>VLOOKUP([1]CensusPivot!F410,[1]CensusPivot!F409:O878,2,FALSE)</f>
        <v>223937</v>
      </c>
      <c r="S410" s="9">
        <v>128442</v>
      </c>
      <c r="T410" s="9">
        <v>79535</v>
      </c>
      <c r="U410" s="9">
        <v>28675</v>
      </c>
      <c r="V410" s="9">
        <v>2665430</v>
      </c>
      <c r="W410" s="10">
        <f t="shared" si="67"/>
        <v>0</v>
      </c>
      <c r="X410" s="10">
        <f t="shared" si="68"/>
        <v>0</v>
      </c>
      <c r="Y410" s="10">
        <f t="shared" si="69"/>
        <v>0</v>
      </c>
      <c r="Z410" s="10">
        <f t="shared" si="70"/>
        <v>0</v>
      </c>
      <c r="AA410" s="10">
        <f t="shared" si="71"/>
        <v>0</v>
      </c>
      <c r="AB410" s="10">
        <f t="shared" si="72"/>
        <v>0</v>
      </c>
      <c r="AC410" s="10">
        <f t="shared" si="73"/>
        <v>0</v>
      </c>
      <c r="AD410" s="10">
        <f t="shared" si="74"/>
        <v>0</v>
      </c>
      <c r="AE410" s="10">
        <f t="shared" si="75"/>
        <v>0</v>
      </c>
      <c r="AF410" s="10">
        <f t="shared" si="76"/>
        <v>0</v>
      </c>
    </row>
    <row r="411" spans="1:32" x14ac:dyDescent="0.3">
      <c r="A411" t="s">
        <v>431</v>
      </c>
      <c r="B411" s="9">
        <v>0</v>
      </c>
      <c r="C411" s="9">
        <v>0</v>
      </c>
      <c r="D411" s="9">
        <v>0</v>
      </c>
      <c r="E411" s="9">
        <v>0</v>
      </c>
      <c r="F411" s="9">
        <v>0</v>
      </c>
      <c r="G411" s="9">
        <v>0</v>
      </c>
      <c r="H411" s="9">
        <v>0</v>
      </c>
      <c r="I411" s="9">
        <v>0</v>
      </c>
      <c r="J411" s="9">
        <v>0</v>
      </c>
      <c r="K411" s="9">
        <v>0</v>
      </c>
      <c r="L411" s="74">
        <f t="shared" si="66"/>
        <v>0</v>
      </c>
      <c r="M411" s="9">
        <f>VLOOKUP([1]CensusPivot!A411,[1]CensusPivot!A410:J879,2,FALSE)</f>
        <v>706787</v>
      </c>
      <c r="N411" s="9">
        <f>VLOOKUP([1]CensusPivot!B411,[1]CensusPivot!B410:K879,2,FALSE)</f>
        <v>443869</v>
      </c>
      <c r="O411" s="9">
        <f>VLOOKUP([1]CensusPivot!C411,[1]CensusPivot!C410:L879,2,FALSE)</f>
        <v>427466</v>
      </c>
      <c r="P411" s="9">
        <f>VLOOKUP([1]CensusPivot!D411,[1]CensusPivot!D410:M879,2,FALSE)</f>
        <v>322234</v>
      </c>
      <c r="Q411" s="9">
        <f>VLOOKUP([1]CensusPivot!E411,[1]CensusPivot!E410:N879,2,FALSE)</f>
        <v>300489</v>
      </c>
      <c r="R411" s="9">
        <f>VLOOKUP([1]CensusPivot!F411,[1]CensusPivot!F410:O879,2,FALSE)</f>
        <v>230372</v>
      </c>
      <c r="S411" s="9">
        <v>133849</v>
      </c>
      <c r="T411" s="9">
        <v>80000</v>
      </c>
      <c r="U411" s="9">
        <v>29839</v>
      </c>
      <c r="V411" s="9">
        <v>2672834</v>
      </c>
      <c r="W411" s="10">
        <f t="shared" si="67"/>
        <v>0</v>
      </c>
      <c r="X411" s="10">
        <f t="shared" si="68"/>
        <v>0</v>
      </c>
      <c r="Y411" s="10">
        <f t="shared" si="69"/>
        <v>0</v>
      </c>
      <c r="Z411" s="10">
        <f t="shared" si="70"/>
        <v>0</v>
      </c>
      <c r="AA411" s="10">
        <f t="shared" si="71"/>
        <v>0</v>
      </c>
      <c r="AB411" s="10">
        <f t="shared" si="72"/>
        <v>0</v>
      </c>
      <c r="AC411" s="10">
        <f t="shared" si="73"/>
        <v>0</v>
      </c>
      <c r="AD411" s="10">
        <f t="shared" si="74"/>
        <v>0</v>
      </c>
      <c r="AE411" s="10">
        <f t="shared" si="75"/>
        <v>0</v>
      </c>
      <c r="AF411" s="10">
        <f t="shared" si="76"/>
        <v>0</v>
      </c>
    </row>
    <row r="412" spans="1:32" x14ac:dyDescent="0.3">
      <c r="A412" t="s">
        <v>432</v>
      </c>
      <c r="B412" s="9">
        <v>0</v>
      </c>
      <c r="C412" s="9">
        <v>0</v>
      </c>
      <c r="D412" s="9">
        <v>0</v>
      </c>
      <c r="E412" s="9">
        <v>0</v>
      </c>
      <c r="F412" s="9">
        <v>0</v>
      </c>
      <c r="G412" s="9">
        <v>0</v>
      </c>
      <c r="H412" s="9">
        <v>0</v>
      </c>
      <c r="I412" s="9">
        <v>0</v>
      </c>
      <c r="J412" s="9">
        <v>0</v>
      </c>
      <c r="K412" s="9">
        <v>0</v>
      </c>
      <c r="L412" s="74">
        <f t="shared" si="66"/>
        <v>0</v>
      </c>
      <c r="M412" s="9">
        <f>VLOOKUP([1]CensusPivot!A412,[1]CensusPivot!A411:J880,2,FALSE)</f>
        <v>737721</v>
      </c>
      <c r="N412" s="9">
        <f>VLOOKUP([1]CensusPivot!B412,[1]CensusPivot!B411:K880,2,FALSE)</f>
        <v>451651</v>
      </c>
      <c r="O412" s="9">
        <f>VLOOKUP([1]CensusPivot!C412,[1]CensusPivot!C411:L880,2,FALSE)</f>
        <v>442335</v>
      </c>
      <c r="P412" s="9">
        <f>VLOOKUP([1]CensusPivot!D412,[1]CensusPivot!D411:M880,2,FALSE)</f>
        <v>336749</v>
      </c>
      <c r="Q412" s="9">
        <f>VLOOKUP([1]CensusPivot!E412,[1]CensusPivot!E411:N880,2,FALSE)</f>
        <v>307240</v>
      </c>
      <c r="R412" s="9">
        <f>VLOOKUP([1]CensusPivot!F412,[1]CensusPivot!F411:O880,2,FALSE)</f>
        <v>242459</v>
      </c>
      <c r="S412" s="9">
        <v>139584</v>
      </c>
      <c r="T412" s="9">
        <v>82829</v>
      </c>
      <c r="U412" s="9">
        <v>30754</v>
      </c>
      <c r="V412" s="9">
        <v>2773327</v>
      </c>
      <c r="W412" s="10">
        <f t="shared" si="67"/>
        <v>0</v>
      </c>
      <c r="X412" s="10">
        <f t="shared" si="68"/>
        <v>0</v>
      </c>
      <c r="Y412" s="10">
        <f t="shared" si="69"/>
        <v>0</v>
      </c>
      <c r="Z412" s="10">
        <f t="shared" si="70"/>
        <v>0</v>
      </c>
      <c r="AA412" s="10">
        <f t="shared" si="71"/>
        <v>0</v>
      </c>
      <c r="AB412" s="10">
        <f t="shared" si="72"/>
        <v>0</v>
      </c>
      <c r="AC412" s="10">
        <f t="shared" si="73"/>
        <v>0</v>
      </c>
      <c r="AD412" s="10">
        <f t="shared" si="74"/>
        <v>0</v>
      </c>
      <c r="AE412" s="10">
        <f t="shared" si="75"/>
        <v>0</v>
      </c>
      <c r="AF412" s="10">
        <f t="shared" si="76"/>
        <v>0</v>
      </c>
    </row>
    <row r="413" spans="1:32" x14ac:dyDescent="0.3">
      <c r="A413" t="s">
        <v>433</v>
      </c>
      <c r="B413" s="9">
        <v>0</v>
      </c>
      <c r="C413" s="9">
        <v>0</v>
      </c>
      <c r="D413" s="9">
        <v>0</v>
      </c>
      <c r="E413" s="9">
        <v>0</v>
      </c>
      <c r="F413" s="9">
        <v>0</v>
      </c>
      <c r="G413" s="9">
        <v>0</v>
      </c>
      <c r="H413" s="9">
        <v>0</v>
      </c>
      <c r="I413" s="9">
        <v>0</v>
      </c>
      <c r="J413" s="9">
        <v>0</v>
      </c>
      <c r="K413" s="9">
        <v>0</v>
      </c>
      <c r="L413" s="74">
        <f t="shared" si="66"/>
        <v>0</v>
      </c>
      <c r="M413" s="9">
        <f>VLOOKUP([1]CensusPivot!A413,[1]CensusPivot!A412:J881,2,FALSE)</f>
        <v>764368</v>
      </c>
      <c r="N413" s="9">
        <f>VLOOKUP([1]CensusPivot!B413,[1]CensusPivot!B412:K881,2,FALSE)</f>
        <v>467756</v>
      </c>
      <c r="O413" s="9">
        <f>VLOOKUP([1]CensusPivot!C413,[1]CensusPivot!C412:L881,2,FALSE)</f>
        <v>456735</v>
      </c>
      <c r="P413" s="9">
        <f>VLOOKUP([1]CensusPivot!D413,[1]CensusPivot!D412:M881,2,FALSE)</f>
        <v>364374</v>
      </c>
      <c r="Q413" s="9">
        <f>VLOOKUP([1]CensusPivot!E413,[1]CensusPivot!E412:N881,2,FALSE)</f>
        <v>326875</v>
      </c>
      <c r="R413" s="9">
        <f>VLOOKUP([1]CensusPivot!F413,[1]CensusPivot!F412:O881,2,FALSE)</f>
        <v>271391</v>
      </c>
      <c r="S413" s="9">
        <v>160512</v>
      </c>
      <c r="T413" s="9">
        <v>91756</v>
      </c>
      <c r="U413" s="9">
        <v>34870</v>
      </c>
      <c r="V413" s="9">
        <v>2938531</v>
      </c>
      <c r="W413" s="10">
        <f t="shared" si="67"/>
        <v>0</v>
      </c>
      <c r="X413" s="10">
        <f t="shared" si="68"/>
        <v>0</v>
      </c>
      <c r="Y413" s="10">
        <f t="shared" si="69"/>
        <v>0</v>
      </c>
      <c r="Z413" s="10">
        <f t="shared" si="70"/>
        <v>0</v>
      </c>
      <c r="AA413" s="10">
        <f t="shared" si="71"/>
        <v>0</v>
      </c>
      <c r="AB413" s="10">
        <f t="shared" si="72"/>
        <v>0</v>
      </c>
      <c r="AC413" s="10">
        <f t="shared" si="73"/>
        <v>0</v>
      </c>
      <c r="AD413" s="10">
        <f t="shared" si="74"/>
        <v>0</v>
      </c>
      <c r="AE413" s="10">
        <f t="shared" si="75"/>
        <v>0</v>
      </c>
      <c r="AF413" s="10">
        <f t="shared" si="76"/>
        <v>0</v>
      </c>
    </row>
    <row r="414" spans="1:32" x14ac:dyDescent="0.3">
      <c r="A414" t="s">
        <v>434</v>
      </c>
      <c r="B414" s="9">
        <v>0</v>
      </c>
      <c r="C414" s="9">
        <v>0</v>
      </c>
      <c r="D414" s="9">
        <v>0</v>
      </c>
      <c r="E414" s="9">
        <v>0</v>
      </c>
      <c r="F414" s="9">
        <v>0</v>
      </c>
      <c r="G414" s="9">
        <v>0</v>
      </c>
      <c r="H414" s="9">
        <v>0</v>
      </c>
      <c r="I414" s="9">
        <v>0</v>
      </c>
      <c r="J414" s="9">
        <v>0</v>
      </c>
      <c r="K414" s="9">
        <v>0</v>
      </c>
      <c r="L414" s="74">
        <f t="shared" si="66"/>
        <v>0</v>
      </c>
      <c r="M414" s="9">
        <f>VLOOKUP([1]CensusPivot!A414,[1]CensusPivot!A413:J882,2,FALSE)</f>
        <v>742212</v>
      </c>
      <c r="N414" s="9">
        <f>VLOOKUP([1]CensusPivot!B414,[1]CensusPivot!B413:K882,2,FALSE)</f>
        <v>451359</v>
      </c>
      <c r="O414" s="9">
        <f>VLOOKUP([1]CensusPivot!C414,[1]CensusPivot!C413:L882,2,FALSE)</f>
        <v>438415</v>
      </c>
      <c r="P414" s="9">
        <f>VLOOKUP([1]CensusPivot!D414,[1]CensusPivot!D413:M882,2,FALSE)</f>
        <v>357852</v>
      </c>
      <c r="Q414" s="9">
        <f>VLOOKUP([1]CensusPivot!E414,[1]CensusPivot!E413:N882,2,FALSE)</f>
        <v>306607</v>
      </c>
      <c r="R414" s="9">
        <f>VLOOKUP([1]CensusPivot!F414,[1]CensusPivot!F413:O882,2,FALSE)</f>
        <v>261316</v>
      </c>
      <c r="S414" s="9">
        <v>156477</v>
      </c>
      <c r="T414" s="9">
        <v>85772</v>
      </c>
      <c r="U414" s="9">
        <v>33225</v>
      </c>
      <c r="V414" s="9">
        <v>2835421</v>
      </c>
      <c r="W414" s="10">
        <f t="shared" si="67"/>
        <v>0</v>
      </c>
      <c r="X414" s="10">
        <f t="shared" si="68"/>
        <v>0</v>
      </c>
      <c r="Y414" s="10">
        <f t="shared" si="69"/>
        <v>0</v>
      </c>
      <c r="Z414" s="10">
        <f t="shared" si="70"/>
        <v>0</v>
      </c>
      <c r="AA414" s="10">
        <f t="shared" si="71"/>
        <v>0</v>
      </c>
      <c r="AB414" s="10">
        <f t="shared" si="72"/>
        <v>0</v>
      </c>
      <c r="AC414" s="10">
        <f t="shared" si="73"/>
        <v>0</v>
      </c>
      <c r="AD414" s="10">
        <f t="shared" si="74"/>
        <v>0</v>
      </c>
      <c r="AE414" s="10">
        <f t="shared" si="75"/>
        <v>0</v>
      </c>
      <c r="AF414" s="10">
        <f t="shared" si="76"/>
        <v>0</v>
      </c>
    </row>
    <row r="415" spans="1:32" x14ac:dyDescent="0.3">
      <c r="A415" t="s">
        <v>435</v>
      </c>
      <c r="B415" s="9">
        <v>0</v>
      </c>
      <c r="C415" s="9">
        <v>0</v>
      </c>
      <c r="D415" s="9">
        <v>0</v>
      </c>
      <c r="E415" s="9">
        <v>0</v>
      </c>
      <c r="F415" s="9">
        <v>0</v>
      </c>
      <c r="G415" s="9">
        <v>0</v>
      </c>
      <c r="H415" s="9">
        <v>0</v>
      </c>
      <c r="I415" s="9">
        <v>0</v>
      </c>
      <c r="J415" s="9">
        <v>20</v>
      </c>
      <c r="K415" s="9">
        <v>20</v>
      </c>
      <c r="L415" s="74">
        <f t="shared" si="66"/>
        <v>6.8821348382268177E-6</v>
      </c>
      <c r="M415" s="9">
        <f>VLOOKUP([1]CensusPivot!A415,[1]CensusPivot!A414:J883,2,FALSE)</f>
        <v>752311</v>
      </c>
      <c r="N415" s="9">
        <f>VLOOKUP([1]CensusPivot!B415,[1]CensusPivot!B414:K883,2,FALSE)</f>
        <v>466388</v>
      </c>
      <c r="O415" s="9">
        <f>VLOOKUP([1]CensusPivot!C415,[1]CensusPivot!C414:L883,2,FALSE)</f>
        <v>441310</v>
      </c>
      <c r="P415" s="9">
        <f>VLOOKUP([1]CensusPivot!D415,[1]CensusPivot!D414:M883,2,FALSE)</f>
        <v>373260</v>
      </c>
      <c r="Q415" s="9">
        <f>VLOOKUP([1]CensusPivot!E415,[1]CensusPivot!E414:N883,2,FALSE)</f>
        <v>311185</v>
      </c>
      <c r="R415" s="9">
        <f>VLOOKUP([1]CensusPivot!F415,[1]CensusPivot!F414:O883,2,FALSE)</f>
        <v>274713</v>
      </c>
      <c r="S415" s="9">
        <v>165085</v>
      </c>
      <c r="T415" s="9">
        <v>88985</v>
      </c>
      <c r="U415" s="9">
        <v>33920</v>
      </c>
      <c r="V415" s="9">
        <v>2906075</v>
      </c>
      <c r="W415" s="10">
        <f t="shared" si="67"/>
        <v>0</v>
      </c>
      <c r="X415" s="10">
        <f t="shared" si="68"/>
        <v>0</v>
      </c>
      <c r="Y415" s="10">
        <f t="shared" si="69"/>
        <v>0</v>
      </c>
      <c r="Z415" s="10">
        <f t="shared" si="70"/>
        <v>0</v>
      </c>
      <c r="AA415" s="10">
        <f t="shared" si="71"/>
        <v>0</v>
      </c>
      <c r="AB415" s="10">
        <f t="shared" si="72"/>
        <v>0</v>
      </c>
      <c r="AC415" s="10">
        <f t="shared" si="73"/>
        <v>0</v>
      </c>
      <c r="AD415" s="10">
        <f t="shared" si="74"/>
        <v>0</v>
      </c>
      <c r="AE415" s="10">
        <f t="shared" si="75"/>
        <v>5.8962264150943394E-4</v>
      </c>
      <c r="AF415" s="10">
        <f t="shared" si="76"/>
        <v>5.8962264150943394E-4</v>
      </c>
    </row>
    <row r="416" spans="1:32" x14ac:dyDescent="0.3">
      <c r="A416" t="s">
        <v>436</v>
      </c>
      <c r="B416" s="9">
        <v>0</v>
      </c>
      <c r="C416" s="9">
        <v>0</v>
      </c>
      <c r="D416" s="9">
        <v>0</v>
      </c>
      <c r="E416" s="9">
        <v>0</v>
      </c>
      <c r="F416" s="9">
        <v>0</v>
      </c>
      <c r="G416" s="9">
        <v>0</v>
      </c>
      <c r="H416" s="9">
        <v>0</v>
      </c>
      <c r="I416" s="9">
        <v>0</v>
      </c>
      <c r="J416" s="9">
        <v>0</v>
      </c>
      <c r="K416" s="9">
        <v>0</v>
      </c>
      <c r="L416" s="74">
        <f t="shared" si="66"/>
        <v>0</v>
      </c>
      <c r="M416" s="9">
        <f>VLOOKUP([1]CensusPivot!A416,[1]CensusPivot!A415:J884,2,FALSE)</f>
        <v>751494</v>
      </c>
      <c r="N416" s="9">
        <f>VLOOKUP([1]CensusPivot!B416,[1]CensusPivot!B415:K884,2,FALSE)</f>
        <v>469972</v>
      </c>
      <c r="O416" s="9">
        <f>VLOOKUP([1]CensusPivot!C416,[1]CensusPivot!C415:L884,2,FALSE)</f>
        <v>437226</v>
      </c>
      <c r="P416" s="9">
        <f>VLOOKUP([1]CensusPivot!D416,[1]CensusPivot!D415:M884,2,FALSE)</f>
        <v>381256</v>
      </c>
      <c r="Q416" s="9">
        <f>VLOOKUP([1]CensusPivot!E416,[1]CensusPivot!E415:N884,2,FALSE)</f>
        <v>306208</v>
      </c>
      <c r="R416" s="9">
        <f>VLOOKUP([1]CensusPivot!F416,[1]CensusPivot!F415:O884,2,FALSE)</f>
        <v>277140</v>
      </c>
      <c r="S416" s="9">
        <v>172717</v>
      </c>
      <c r="T416" s="9">
        <v>89992</v>
      </c>
      <c r="U416" s="9">
        <v>34069</v>
      </c>
      <c r="V416" s="9">
        <v>2919477</v>
      </c>
      <c r="W416" s="10">
        <f t="shared" si="67"/>
        <v>0</v>
      </c>
      <c r="X416" s="10">
        <f t="shared" si="68"/>
        <v>0</v>
      </c>
      <c r="Y416" s="10">
        <f t="shared" si="69"/>
        <v>0</v>
      </c>
      <c r="Z416" s="10">
        <f t="shared" si="70"/>
        <v>0</v>
      </c>
      <c r="AA416" s="10">
        <f t="shared" si="71"/>
        <v>0</v>
      </c>
      <c r="AB416" s="10">
        <f t="shared" si="72"/>
        <v>0</v>
      </c>
      <c r="AC416" s="10">
        <f t="shared" si="73"/>
        <v>0</v>
      </c>
      <c r="AD416" s="10">
        <f t="shared" si="74"/>
        <v>0</v>
      </c>
      <c r="AE416" s="10">
        <f t="shared" si="75"/>
        <v>0</v>
      </c>
      <c r="AF416" s="10">
        <f t="shared" si="76"/>
        <v>0</v>
      </c>
    </row>
    <row r="417" spans="1:32" x14ac:dyDescent="0.3">
      <c r="A417" t="s">
        <v>437</v>
      </c>
      <c r="B417" s="9">
        <v>0</v>
      </c>
      <c r="C417" s="9">
        <v>0</v>
      </c>
      <c r="D417" s="9">
        <v>0</v>
      </c>
      <c r="E417" s="9">
        <v>0</v>
      </c>
      <c r="F417" s="9">
        <v>0</v>
      </c>
      <c r="G417" s="9">
        <v>0</v>
      </c>
      <c r="H417" s="9">
        <v>0</v>
      </c>
      <c r="I417" s="9">
        <v>0</v>
      </c>
      <c r="J417" s="9">
        <v>0</v>
      </c>
      <c r="K417" s="9">
        <v>0</v>
      </c>
      <c r="L417" s="74">
        <f t="shared" si="66"/>
        <v>0</v>
      </c>
      <c r="M417" s="9">
        <f>VLOOKUP([1]CensusPivot!A417,[1]CensusPivot!A416:J885,2,FALSE)</f>
        <v>757973</v>
      </c>
      <c r="N417" s="9">
        <f>VLOOKUP([1]CensusPivot!B417,[1]CensusPivot!B416:K885,2,FALSE)</f>
        <v>480382</v>
      </c>
      <c r="O417" s="9">
        <f>VLOOKUP([1]CensusPivot!C417,[1]CensusPivot!C416:L885,2,FALSE)</f>
        <v>443533</v>
      </c>
      <c r="P417" s="9">
        <f>VLOOKUP([1]CensusPivot!D417,[1]CensusPivot!D416:M885,2,FALSE)</f>
        <v>395492</v>
      </c>
      <c r="Q417" s="9">
        <f>VLOOKUP([1]CensusPivot!E417,[1]CensusPivot!E416:N885,2,FALSE)</f>
        <v>311592</v>
      </c>
      <c r="R417" s="9">
        <f>VLOOKUP([1]CensusPivot!F417,[1]CensusPivot!F416:O885,2,FALSE)</f>
        <v>287014</v>
      </c>
      <c r="S417" s="9">
        <v>185269</v>
      </c>
      <c r="T417" s="9">
        <v>93407</v>
      </c>
      <c r="U417" s="9">
        <v>35307</v>
      </c>
      <c r="V417" s="9">
        <v>2989969</v>
      </c>
      <c r="W417" s="10">
        <f t="shared" si="67"/>
        <v>0</v>
      </c>
      <c r="X417" s="10">
        <f t="shared" si="68"/>
        <v>0</v>
      </c>
      <c r="Y417" s="10">
        <f t="shared" si="69"/>
        <v>0</v>
      </c>
      <c r="Z417" s="10">
        <f t="shared" si="70"/>
        <v>0</v>
      </c>
      <c r="AA417" s="10">
        <f t="shared" si="71"/>
        <v>0</v>
      </c>
      <c r="AB417" s="10">
        <f t="shared" si="72"/>
        <v>0</v>
      </c>
      <c r="AC417" s="10">
        <f t="shared" si="73"/>
        <v>0</v>
      </c>
      <c r="AD417" s="10">
        <f t="shared" si="74"/>
        <v>0</v>
      </c>
      <c r="AE417" s="10">
        <f t="shared" si="75"/>
        <v>0</v>
      </c>
      <c r="AF417" s="10">
        <f t="shared" si="76"/>
        <v>0</v>
      </c>
    </row>
    <row r="418" spans="1:32" x14ac:dyDescent="0.3">
      <c r="A418" t="s">
        <v>438</v>
      </c>
      <c r="B418" s="9">
        <v>0</v>
      </c>
      <c r="C418" s="9">
        <v>0</v>
      </c>
      <c r="D418" s="9">
        <v>0</v>
      </c>
      <c r="E418" s="9">
        <v>0</v>
      </c>
      <c r="F418" s="9">
        <v>10</v>
      </c>
      <c r="G418" s="9">
        <v>34</v>
      </c>
      <c r="H418" s="9">
        <v>110</v>
      </c>
      <c r="I418" s="9">
        <v>351</v>
      </c>
      <c r="J418" s="9">
        <v>550</v>
      </c>
      <c r="K418" s="9">
        <v>1055</v>
      </c>
      <c r="L418" s="74">
        <f t="shared" si="66"/>
        <v>1.7004774231400323E-3</v>
      </c>
      <c r="M418" s="9">
        <f>VLOOKUP([1]CensusPivot!A418,[1]CensusPivot!A417:J886,2,FALSE)</f>
        <v>104770</v>
      </c>
      <c r="N418" s="9">
        <f>VLOOKUP([1]CensusPivot!B418,[1]CensusPivot!B417:K886,2,FALSE)</f>
        <v>94735</v>
      </c>
      <c r="O418" s="9">
        <f>VLOOKUP([1]CensusPivot!C418,[1]CensusPivot!C417:L886,2,FALSE)</f>
        <v>67506</v>
      </c>
      <c r="P418" s="9">
        <f>VLOOKUP([1]CensusPivot!D418,[1]CensusPivot!D417:M886,2,FALSE)</f>
        <v>85457</v>
      </c>
      <c r="Q418" s="9">
        <f>VLOOKUP([1]CensusPivot!E418,[1]CensusPivot!E417:N886,2,FALSE)</f>
        <v>102430</v>
      </c>
      <c r="R418" s="9">
        <f>VLOOKUP([1]CensusPivot!F418,[1]CensusPivot!F417:O886,2,FALSE)</f>
        <v>80432</v>
      </c>
      <c r="S418" s="9">
        <v>44564</v>
      </c>
      <c r="T418" s="9">
        <v>30203</v>
      </c>
      <c r="U418" s="9">
        <v>10729</v>
      </c>
      <c r="V418" s="9">
        <v>620414</v>
      </c>
      <c r="W418" s="10">
        <f t="shared" si="67"/>
        <v>0</v>
      </c>
      <c r="X418" s="10">
        <f t="shared" si="68"/>
        <v>0</v>
      </c>
      <c r="Y418" s="10">
        <f t="shared" si="69"/>
        <v>0</v>
      </c>
      <c r="Z418" s="10">
        <f t="shared" si="70"/>
        <v>0</v>
      </c>
      <c r="AA418" s="10">
        <f t="shared" si="71"/>
        <v>9.7627648149956062E-5</v>
      </c>
      <c r="AB418" s="10">
        <f t="shared" si="72"/>
        <v>4.2271732643723892E-4</v>
      </c>
      <c r="AC418" s="10">
        <f t="shared" si="73"/>
        <v>2.4683601113006013E-3</v>
      </c>
      <c r="AD418" s="10">
        <f t="shared" si="74"/>
        <v>1.1621362116346059E-2</v>
      </c>
      <c r="AE418" s="10">
        <f t="shared" si="75"/>
        <v>5.1262932239724113E-2</v>
      </c>
      <c r="AF418" s="10">
        <f t="shared" si="76"/>
        <v>9.8331624568925344E-2</v>
      </c>
    </row>
    <row r="419" spans="1:32" x14ac:dyDescent="0.3">
      <c r="A419" t="s">
        <v>439</v>
      </c>
      <c r="B419" s="9">
        <v>0</v>
      </c>
      <c r="C419" s="9">
        <v>0</v>
      </c>
      <c r="D419" s="9">
        <v>0</v>
      </c>
      <c r="E419" s="9">
        <v>0</v>
      </c>
      <c r="F419" s="9">
        <v>0</v>
      </c>
      <c r="G419" s="9">
        <v>0</v>
      </c>
      <c r="H419" s="9">
        <v>113</v>
      </c>
      <c r="I419" s="9">
        <v>329</v>
      </c>
      <c r="J419" s="9">
        <v>581</v>
      </c>
      <c r="K419" s="9">
        <v>1023</v>
      </c>
      <c r="L419" s="74">
        <f t="shared" si="66"/>
        <v>1.785458721520799E-3</v>
      </c>
      <c r="M419" s="9">
        <f>VLOOKUP([1]CensusPivot!A419,[1]CensusPivot!A418:J887,2,FALSE)</f>
        <v>97030</v>
      </c>
      <c r="N419" s="9">
        <f>VLOOKUP([1]CensusPivot!B419,[1]CensusPivot!B418:K887,2,FALSE)</f>
        <v>84956</v>
      </c>
      <c r="O419" s="9">
        <f>VLOOKUP([1]CensusPivot!C419,[1]CensusPivot!C418:L887,2,FALSE)</f>
        <v>62463</v>
      </c>
      <c r="P419" s="9">
        <f>VLOOKUP([1]CensusPivot!D419,[1]CensusPivot!D418:M887,2,FALSE)</f>
        <v>76907</v>
      </c>
      <c r="Q419" s="9">
        <f>VLOOKUP([1]CensusPivot!E419,[1]CensusPivot!E418:N887,2,FALSE)</f>
        <v>94817</v>
      </c>
      <c r="R419" s="9">
        <f>VLOOKUP([1]CensusPivot!F419,[1]CensusPivot!F418:O887,2,FALSE)</f>
        <v>77050</v>
      </c>
      <c r="S419" s="9">
        <v>42027</v>
      </c>
      <c r="T419" s="9">
        <v>27469</v>
      </c>
      <c r="U419" s="9">
        <v>10508</v>
      </c>
      <c r="V419" s="9">
        <v>572962</v>
      </c>
      <c r="W419" s="10">
        <f t="shared" si="67"/>
        <v>0</v>
      </c>
      <c r="X419" s="10">
        <f t="shared" si="68"/>
        <v>0</v>
      </c>
      <c r="Y419" s="10">
        <f t="shared" si="69"/>
        <v>0</v>
      </c>
      <c r="Z419" s="10">
        <f t="shared" si="70"/>
        <v>0</v>
      </c>
      <c r="AA419" s="10">
        <f t="shared" si="71"/>
        <v>0</v>
      </c>
      <c r="AB419" s="10">
        <f t="shared" si="72"/>
        <v>0</v>
      </c>
      <c r="AC419" s="10">
        <f t="shared" si="73"/>
        <v>2.688747709805601E-3</v>
      </c>
      <c r="AD419" s="10">
        <f t="shared" si="74"/>
        <v>1.1977137864501802E-2</v>
      </c>
      <c r="AE419" s="10">
        <f t="shared" si="75"/>
        <v>5.5291206699657404E-2</v>
      </c>
      <c r="AF419" s="10">
        <f t="shared" si="76"/>
        <v>9.7354396650171302E-2</v>
      </c>
    </row>
    <row r="420" spans="1:32" x14ac:dyDescent="0.3">
      <c r="A420" t="s">
        <v>440</v>
      </c>
      <c r="B420" s="9">
        <v>0</v>
      </c>
      <c r="C420" s="9">
        <v>0</v>
      </c>
      <c r="D420" s="9">
        <v>0</v>
      </c>
      <c r="E420" s="9">
        <v>0</v>
      </c>
      <c r="F420" s="9">
        <v>24</v>
      </c>
      <c r="G420" s="9">
        <v>57</v>
      </c>
      <c r="H420" s="9">
        <v>197</v>
      </c>
      <c r="I420" s="9">
        <v>346</v>
      </c>
      <c r="J420" s="9">
        <v>661</v>
      </c>
      <c r="K420" s="9">
        <v>1285</v>
      </c>
      <c r="L420" s="74">
        <f t="shared" si="66"/>
        <v>1.859470347597955E-3</v>
      </c>
      <c r="M420" s="9">
        <f>VLOOKUP([1]CensusPivot!A420,[1]CensusPivot!A419:J888,2,FALSE)</f>
        <v>116215</v>
      </c>
      <c r="N420" s="9">
        <f>VLOOKUP([1]CensusPivot!B420,[1]CensusPivot!B419:K888,2,FALSE)</f>
        <v>98920</v>
      </c>
      <c r="O420" s="9">
        <f>VLOOKUP([1]CensusPivot!C420,[1]CensusPivot!C419:L888,2,FALSE)</f>
        <v>77618</v>
      </c>
      <c r="P420" s="9">
        <f>VLOOKUP([1]CensusPivot!D420,[1]CensusPivot!D419:M888,2,FALSE)</f>
        <v>89851</v>
      </c>
      <c r="Q420" s="9">
        <f>VLOOKUP([1]CensusPivot!E420,[1]CensusPivot!E419:N888,2,FALSE)</f>
        <v>112469</v>
      </c>
      <c r="R420" s="9">
        <f>VLOOKUP([1]CensusPivot!F420,[1]CensusPivot!F419:O888,2,FALSE)</f>
        <v>95936</v>
      </c>
      <c r="S420" s="9">
        <v>53433</v>
      </c>
      <c r="T420" s="9">
        <v>33289</v>
      </c>
      <c r="U420" s="9">
        <v>13040</v>
      </c>
      <c r="V420" s="9">
        <v>691057</v>
      </c>
      <c r="W420" s="10">
        <f t="shared" si="67"/>
        <v>0</v>
      </c>
      <c r="X420" s="10">
        <f t="shared" si="68"/>
        <v>0</v>
      </c>
      <c r="Y420" s="10">
        <f t="shared" si="69"/>
        <v>0</v>
      </c>
      <c r="Z420" s="10">
        <f t="shared" si="70"/>
        <v>0</v>
      </c>
      <c r="AA420" s="10">
        <f t="shared" si="71"/>
        <v>2.1339213472156772E-4</v>
      </c>
      <c r="AB420" s="10">
        <f t="shared" si="72"/>
        <v>5.9414609739826549E-4</v>
      </c>
      <c r="AC420" s="10">
        <f t="shared" si="73"/>
        <v>3.6868601800385528E-3</v>
      </c>
      <c r="AD420" s="10">
        <f t="shared" si="74"/>
        <v>1.0393823785634894E-2</v>
      </c>
      <c r="AE420" s="10">
        <f t="shared" si="75"/>
        <v>5.0690184049079753E-2</v>
      </c>
      <c r="AF420" s="10">
        <f t="shared" si="76"/>
        <v>9.8542944785276074E-2</v>
      </c>
    </row>
    <row r="421" spans="1:32" x14ac:dyDescent="0.3">
      <c r="A421" t="s">
        <v>441</v>
      </c>
      <c r="B421" s="9">
        <v>0</v>
      </c>
      <c r="C421" s="9">
        <v>0</v>
      </c>
      <c r="D421" s="9">
        <v>0</v>
      </c>
      <c r="E421" s="9">
        <v>0</v>
      </c>
      <c r="F421" s="9">
        <v>0</v>
      </c>
      <c r="G421" s="9">
        <v>20</v>
      </c>
      <c r="H421" s="9">
        <v>123</v>
      </c>
      <c r="I421" s="9">
        <v>330</v>
      </c>
      <c r="J421" s="9">
        <v>643</v>
      </c>
      <c r="K421" s="9">
        <v>1116</v>
      </c>
      <c r="L421" s="74">
        <f t="shared" si="66"/>
        <v>1.7236639287799363E-3</v>
      </c>
      <c r="M421" s="9">
        <f>VLOOKUP([1]CensusPivot!A421,[1]CensusPivot!A420:J889,2,FALSE)</f>
        <v>111476</v>
      </c>
      <c r="N421" s="9">
        <f>VLOOKUP([1]CensusPivot!B421,[1]CensusPivot!B420:K889,2,FALSE)</f>
        <v>93619</v>
      </c>
      <c r="O421" s="9">
        <f>VLOOKUP([1]CensusPivot!C421,[1]CensusPivot!C420:L889,2,FALSE)</f>
        <v>72889</v>
      </c>
      <c r="P421" s="9">
        <f>VLOOKUP([1]CensusPivot!D421,[1]CensusPivot!D420:M889,2,FALSE)</f>
        <v>81094</v>
      </c>
      <c r="Q421" s="9">
        <f>VLOOKUP([1]CensusPivot!E421,[1]CensusPivot!E420:N889,2,FALSE)</f>
        <v>102853</v>
      </c>
      <c r="R421" s="9">
        <f>VLOOKUP([1]CensusPivot!F421,[1]CensusPivot!F420:O889,2,FALSE)</f>
        <v>90942</v>
      </c>
      <c r="S421" s="9">
        <v>51159</v>
      </c>
      <c r="T421" s="9">
        <v>31000</v>
      </c>
      <c r="U421" s="9">
        <v>12934</v>
      </c>
      <c r="V421" s="9">
        <v>647458</v>
      </c>
      <c r="W421" s="10">
        <f t="shared" si="67"/>
        <v>0</v>
      </c>
      <c r="X421" s="10">
        <f t="shared" si="68"/>
        <v>0</v>
      </c>
      <c r="Y421" s="10">
        <f t="shared" si="69"/>
        <v>0</v>
      </c>
      <c r="Z421" s="10">
        <f t="shared" si="70"/>
        <v>0</v>
      </c>
      <c r="AA421" s="10">
        <f t="shared" si="71"/>
        <v>0</v>
      </c>
      <c r="AB421" s="10">
        <f t="shared" si="72"/>
        <v>2.1992038881924744E-4</v>
      </c>
      <c r="AC421" s="10">
        <f t="shared" si="73"/>
        <v>2.4042690435700461E-3</v>
      </c>
      <c r="AD421" s="10">
        <f t="shared" si="74"/>
        <v>1.064516129032258E-2</v>
      </c>
      <c r="AE421" s="10">
        <f t="shared" si="75"/>
        <v>4.9713932271532396E-2</v>
      </c>
      <c r="AF421" s="10">
        <f t="shared" si="76"/>
        <v>8.6284212154012677E-2</v>
      </c>
    </row>
    <row r="422" spans="1:32" x14ac:dyDescent="0.3">
      <c r="A422" t="s">
        <v>442</v>
      </c>
      <c r="B422" s="9">
        <v>0</v>
      </c>
      <c r="C422" s="9">
        <v>0</v>
      </c>
      <c r="D422" s="9">
        <v>0</v>
      </c>
      <c r="E422" s="9">
        <v>0</v>
      </c>
      <c r="F422" s="9">
        <v>10</v>
      </c>
      <c r="G422" s="9">
        <v>36</v>
      </c>
      <c r="H422" s="9">
        <v>195</v>
      </c>
      <c r="I422" s="9">
        <v>382</v>
      </c>
      <c r="J422" s="9">
        <v>649</v>
      </c>
      <c r="K422" s="9">
        <v>1272</v>
      </c>
      <c r="L422" s="74">
        <f t="shared" si="66"/>
        <v>2.2798558959009193E-3</v>
      </c>
      <c r="M422" s="9">
        <f>VLOOKUP([1]CensusPivot!A422,[1]CensusPivot!A421:J890,2,FALSE)</f>
        <v>92516</v>
      </c>
      <c r="N422" s="9">
        <f>VLOOKUP([1]CensusPivot!B422,[1]CensusPivot!B421:K890,2,FALSE)</f>
        <v>81487</v>
      </c>
      <c r="O422" s="9">
        <f>VLOOKUP([1]CensusPivot!C422,[1]CensusPivot!C421:L890,2,FALSE)</f>
        <v>63789</v>
      </c>
      <c r="P422" s="9">
        <f>VLOOKUP([1]CensusPivot!D422,[1]CensusPivot!D421:M890,2,FALSE)</f>
        <v>69041</v>
      </c>
      <c r="Q422" s="9">
        <f>VLOOKUP([1]CensusPivot!E422,[1]CensusPivot!E421:N890,2,FALSE)</f>
        <v>87829</v>
      </c>
      <c r="R422" s="9">
        <f>VLOOKUP([1]CensusPivot!F422,[1]CensusPivot!F421:O890,2,FALSE)</f>
        <v>80418</v>
      </c>
      <c r="S422" s="9">
        <v>46130</v>
      </c>
      <c r="T422" s="9">
        <v>25963</v>
      </c>
      <c r="U422" s="9">
        <v>10937</v>
      </c>
      <c r="V422" s="9">
        <v>557930</v>
      </c>
      <c r="W422" s="10">
        <f t="shared" si="67"/>
        <v>0</v>
      </c>
      <c r="X422" s="10">
        <f t="shared" si="68"/>
        <v>0</v>
      </c>
      <c r="Y422" s="10">
        <f t="shared" si="69"/>
        <v>0</v>
      </c>
      <c r="Z422" s="10">
        <f t="shared" si="70"/>
        <v>0</v>
      </c>
      <c r="AA422" s="10">
        <f t="shared" si="71"/>
        <v>1.1385760967334252E-4</v>
      </c>
      <c r="AB422" s="10">
        <f t="shared" si="72"/>
        <v>4.4766097142430797E-4</v>
      </c>
      <c r="AC422" s="10">
        <f t="shared" si="73"/>
        <v>4.2271840450899632E-3</v>
      </c>
      <c r="AD422" s="10">
        <f t="shared" si="74"/>
        <v>1.4713245772830567E-2</v>
      </c>
      <c r="AE422" s="10">
        <f t="shared" si="75"/>
        <v>5.9339855536253087E-2</v>
      </c>
      <c r="AF422" s="10">
        <f t="shared" si="76"/>
        <v>0.11630245954100758</v>
      </c>
    </row>
    <row r="423" spans="1:32" x14ac:dyDescent="0.3">
      <c r="A423" t="s">
        <v>443</v>
      </c>
      <c r="B423" s="9">
        <v>0</v>
      </c>
      <c r="C423" s="9">
        <v>0</v>
      </c>
      <c r="D423" s="9">
        <v>0</v>
      </c>
      <c r="E423" s="9">
        <v>11</v>
      </c>
      <c r="F423" s="9">
        <v>29</v>
      </c>
      <c r="G423" s="9">
        <v>104</v>
      </c>
      <c r="H423" s="9">
        <v>237</v>
      </c>
      <c r="I423" s="9">
        <v>372</v>
      </c>
      <c r="J423" s="9">
        <v>620</v>
      </c>
      <c r="K423" s="9">
        <v>1373</v>
      </c>
      <c r="L423" s="74">
        <f t="shared" si="66"/>
        <v>2.699647059980141E-3</v>
      </c>
      <c r="M423" s="9">
        <f>VLOOKUP([1]CensusPivot!A423,[1]CensusPivot!A422:J891,2,FALSE)</f>
        <v>83623</v>
      </c>
      <c r="N423" s="9">
        <f>VLOOKUP([1]CensusPivot!B423,[1]CensusPivot!B422:K891,2,FALSE)</f>
        <v>72286</v>
      </c>
      <c r="O423" s="9">
        <f>VLOOKUP([1]CensusPivot!C423,[1]CensusPivot!C422:L891,2,FALSE)</f>
        <v>59505</v>
      </c>
      <c r="P423" s="9">
        <f>VLOOKUP([1]CensusPivot!D423,[1]CensusPivot!D422:M891,2,FALSE)</f>
        <v>61516</v>
      </c>
      <c r="Q423" s="9">
        <f>VLOOKUP([1]CensusPivot!E423,[1]CensusPivot!E422:N891,2,FALSE)</f>
        <v>78245</v>
      </c>
      <c r="R423" s="9">
        <f>VLOOKUP([1]CensusPivot!F423,[1]CensusPivot!F422:O891,2,FALSE)</f>
        <v>75640</v>
      </c>
      <c r="S423" s="9">
        <v>44133</v>
      </c>
      <c r="T423" s="9">
        <v>23957</v>
      </c>
      <c r="U423" s="9">
        <v>10168</v>
      </c>
      <c r="V423" s="9">
        <v>508585</v>
      </c>
      <c r="W423" s="10">
        <f t="shared" si="67"/>
        <v>0</v>
      </c>
      <c r="X423" s="10">
        <f t="shared" si="68"/>
        <v>0</v>
      </c>
      <c r="Y423" s="10">
        <f t="shared" si="69"/>
        <v>0</v>
      </c>
      <c r="Z423" s="10">
        <f t="shared" si="70"/>
        <v>1.7881526757266403E-4</v>
      </c>
      <c r="AA423" s="10">
        <f t="shared" si="71"/>
        <v>3.7063071122755449E-4</v>
      </c>
      <c r="AB423" s="10">
        <f t="shared" si="72"/>
        <v>1.3749338974087784E-3</v>
      </c>
      <c r="AC423" s="10">
        <f t="shared" si="73"/>
        <v>5.3701311943443681E-3</v>
      </c>
      <c r="AD423" s="10">
        <f t="shared" si="74"/>
        <v>1.5527820678716032E-2</v>
      </c>
      <c r="AE423" s="10">
        <f t="shared" si="75"/>
        <v>6.097560975609756E-2</v>
      </c>
      <c r="AF423" s="10">
        <f t="shared" si="76"/>
        <v>0.13503147128245477</v>
      </c>
    </row>
    <row r="424" spans="1:32" x14ac:dyDescent="0.3">
      <c r="A424" t="s">
        <v>444</v>
      </c>
      <c r="B424" s="9">
        <v>0</v>
      </c>
      <c r="C424" s="9">
        <v>0</v>
      </c>
      <c r="D424" s="9">
        <v>0</v>
      </c>
      <c r="E424" s="9">
        <v>0</v>
      </c>
      <c r="F424" s="9">
        <v>0</v>
      </c>
      <c r="G424" s="9">
        <v>101</v>
      </c>
      <c r="H424" s="9">
        <v>224</v>
      </c>
      <c r="I424" s="9">
        <v>350</v>
      </c>
      <c r="J424" s="9">
        <v>632</v>
      </c>
      <c r="K424" s="9">
        <v>1307</v>
      </c>
      <c r="L424" s="74">
        <f t="shared" si="66"/>
        <v>1.7517477268828273E-3</v>
      </c>
      <c r="M424" s="9">
        <f>VLOOKUP([1]CensusPivot!A424,[1]CensusPivot!A423:J892,2,FALSE)</f>
        <v>122947</v>
      </c>
      <c r="N424" s="9">
        <f>VLOOKUP([1]CensusPivot!B424,[1]CensusPivot!B423:K892,2,FALSE)</f>
        <v>105469</v>
      </c>
      <c r="O424" s="9">
        <f>VLOOKUP([1]CensusPivot!C424,[1]CensusPivot!C423:L892,2,FALSE)</f>
        <v>85646</v>
      </c>
      <c r="P424" s="9">
        <f>VLOOKUP([1]CensusPivot!D424,[1]CensusPivot!D423:M892,2,FALSE)</f>
        <v>89136</v>
      </c>
      <c r="Q424" s="9">
        <f>VLOOKUP([1]CensusPivot!E424,[1]CensusPivot!E423:N892,2,FALSE)</f>
        <v>111912</v>
      </c>
      <c r="R424" s="9">
        <f>VLOOKUP([1]CensusPivot!F424,[1]CensusPivot!F423:O892,2,FALSE)</f>
        <v>110591</v>
      </c>
      <c r="S424" s="9">
        <v>69551</v>
      </c>
      <c r="T424" s="9">
        <v>35468</v>
      </c>
      <c r="U424" s="9">
        <v>15367</v>
      </c>
      <c r="V424" s="9">
        <v>746112</v>
      </c>
      <c r="W424" s="10">
        <f t="shared" si="67"/>
        <v>0</v>
      </c>
      <c r="X424" s="10">
        <f t="shared" si="68"/>
        <v>0</v>
      </c>
      <c r="Y424" s="10">
        <f t="shared" si="69"/>
        <v>0</v>
      </c>
      <c r="Z424" s="10">
        <f t="shared" si="70"/>
        <v>0</v>
      </c>
      <c r="AA424" s="10">
        <f t="shared" si="71"/>
        <v>0</v>
      </c>
      <c r="AB424" s="10">
        <f t="shared" si="72"/>
        <v>9.132750404644139E-4</v>
      </c>
      <c r="AC424" s="10">
        <f t="shared" si="73"/>
        <v>3.220658222024126E-3</v>
      </c>
      <c r="AD424" s="10">
        <f t="shared" si="74"/>
        <v>9.8680500733055142E-3</v>
      </c>
      <c r="AE424" s="10">
        <f t="shared" si="75"/>
        <v>4.1127090518643848E-2</v>
      </c>
      <c r="AF424" s="10">
        <f t="shared" si="76"/>
        <v>8.5052384980803017E-2</v>
      </c>
    </row>
    <row r="425" spans="1:32" x14ac:dyDescent="0.3">
      <c r="A425" t="s">
        <v>445</v>
      </c>
      <c r="B425" s="9">
        <v>0</v>
      </c>
      <c r="C425" s="9">
        <v>0</v>
      </c>
      <c r="D425" s="9">
        <v>0</v>
      </c>
      <c r="E425" s="9">
        <v>0</v>
      </c>
      <c r="F425" s="9">
        <v>0</v>
      </c>
      <c r="G425" s="9">
        <v>80</v>
      </c>
      <c r="H425" s="9">
        <v>193</v>
      </c>
      <c r="I425" s="9">
        <v>295</v>
      </c>
      <c r="J425" s="9">
        <v>494</v>
      </c>
      <c r="K425" s="9">
        <v>1062</v>
      </c>
      <c r="L425" s="74">
        <f t="shared" si="66"/>
        <v>1.9115537403994823E-3</v>
      </c>
      <c r="M425" s="9">
        <f>VLOOKUP([1]CensusPivot!A425,[1]CensusPivot!A424:J893,2,FALSE)</f>
        <v>86969</v>
      </c>
      <c r="N425" s="9">
        <f>VLOOKUP([1]CensusPivot!B425,[1]CensusPivot!B424:K893,2,FALSE)</f>
        <v>81278</v>
      </c>
      <c r="O425" s="9">
        <f>VLOOKUP([1]CensusPivot!C425,[1]CensusPivot!C424:L893,2,FALSE)</f>
        <v>64654</v>
      </c>
      <c r="P425" s="9">
        <f>VLOOKUP([1]CensusPivot!D425,[1]CensusPivot!D424:M893,2,FALSE)</f>
        <v>63090</v>
      </c>
      <c r="Q425" s="9">
        <f>VLOOKUP([1]CensusPivot!E425,[1]CensusPivot!E424:N893,2,FALSE)</f>
        <v>80573</v>
      </c>
      <c r="R425" s="9">
        <f>VLOOKUP([1]CensusPivot!F425,[1]CensusPivot!F424:O893,2,FALSE)</f>
        <v>83938</v>
      </c>
      <c r="S425" s="9">
        <v>54931</v>
      </c>
      <c r="T425" s="9">
        <v>27403</v>
      </c>
      <c r="U425" s="9">
        <v>12720</v>
      </c>
      <c r="V425" s="9">
        <v>555569</v>
      </c>
      <c r="W425" s="10">
        <f t="shared" si="67"/>
        <v>0</v>
      </c>
      <c r="X425" s="10">
        <f t="shared" si="68"/>
        <v>0</v>
      </c>
      <c r="Y425" s="10">
        <f t="shared" si="69"/>
        <v>0</v>
      </c>
      <c r="Z425" s="10">
        <f t="shared" si="70"/>
        <v>0</v>
      </c>
      <c r="AA425" s="10">
        <f t="shared" si="71"/>
        <v>0</v>
      </c>
      <c r="AB425" s="10">
        <f t="shared" si="72"/>
        <v>9.5308441945245301E-4</v>
      </c>
      <c r="AC425" s="10">
        <f t="shared" si="73"/>
        <v>3.5134987529810125E-3</v>
      </c>
      <c r="AD425" s="10">
        <f t="shared" si="74"/>
        <v>1.076524468123928E-2</v>
      </c>
      <c r="AE425" s="10">
        <f t="shared" si="75"/>
        <v>3.8836477987421382E-2</v>
      </c>
      <c r="AF425" s="10">
        <f t="shared" si="76"/>
        <v>8.3490566037735844E-2</v>
      </c>
    </row>
    <row r="426" spans="1:32" x14ac:dyDescent="0.3">
      <c r="A426" t="s">
        <v>446</v>
      </c>
      <c r="B426" s="9">
        <v>0</v>
      </c>
      <c r="C426" s="9">
        <v>0</v>
      </c>
      <c r="D426" s="9">
        <v>0</v>
      </c>
      <c r="E426" s="9">
        <v>0</v>
      </c>
      <c r="F426" s="9">
        <v>13</v>
      </c>
      <c r="G426" s="9">
        <v>72</v>
      </c>
      <c r="H426" s="9">
        <v>201</v>
      </c>
      <c r="I426" s="9">
        <v>315</v>
      </c>
      <c r="J426" s="9">
        <v>511</v>
      </c>
      <c r="K426" s="9">
        <v>1112</v>
      </c>
      <c r="L426" s="74">
        <f t="shared" si="66"/>
        <v>1.6913396413812405E-3</v>
      </c>
      <c r="M426" s="9">
        <f>VLOOKUP([1]CensusPivot!A426,[1]CensusPivot!A425:J894,2,FALSE)</f>
        <v>104589</v>
      </c>
      <c r="N426" s="9">
        <f>VLOOKUP([1]CensusPivot!B426,[1]CensusPivot!B425:K894,2,FALSE)</f>
        <v>92808</v>
      </c>
      <c r="O426" s="9">
        <f>VLOOKUP([1]CensusPivot!C426,[1]CensusPivot!C425:L894,2,FALSE)</f>
        <v>74877</v>
      </c>
      <c r="P426" s="9">
        <f>VLOOKUP([1]CensusPivot!D426,[1]CensusPivot!D425:M894,2,FALSE)</f>
        <v>74671</v>
      </c>
      <c r="Q426" s="9">
        <f>VLOOKUP([1]CensusPivot!E426,[1]CensusPivot!E425:N894,2,FALSE)</f>
        <v>93129</v>
      </c>
      <c r="R426" s="9">
        <f>VLOOKUP([1]CensusPivot!F426,[1]CensusPivot!F425:O894,2,FALSE)</f>
        <v>101817</v>
      </c>
      <c r="S426" s="9">
        <v>69213</v>
      </c>
      <c r="T426" s="9">
        <v>32302</v>
      </c>
      <c r="U426" s="9">
        <v>14061</v>
      </c>
      <c r="V426" s="9">
        <v>657467</v>
      </c>
      <c r="W426" s="10">
        <f t="shared" si="67"/>
        <v>0</v>
      </c>
      <c r="X426" s="10">
        <f t="shared" si="68"/>
        <v>0</v>
      </c>
      <c r="Y426" s="10">
        <f t="shared" si="69"/>
        <v>0</v>
      </c>
      <c r="Z426" s="10">
        <f t="shared" si="70"/>
        <v>0</v>
      </c>
      <c r="AA426" s="10">
        <f t="shared" si="71"/>
        <v>1.3959131956748166E-4</v>
      </c>
      <c r="AB426" s="10">
        <f t="shared" si="72"/>
        <v>7.0715106514629184E-4</v>
      </c>
      <c r="AC426" s="10">
        <f t="shared" si="73"/>
        <v>2.9040787135364743E-3</v>
      </c>
      <c r="AD426" s="10">
        <f t="shared" si="74"/>
        <v>9.7517181598662621E-3</v>
      </c>
      <c r="AE426" s="10">
        <f t="shared" si="75"/>
        <v>3.6341654220894672E-2</v>
      </c>
      <c r="AF426" s="10">
        <f t="shared" si="76"/>
        <v>7.9083991181281565E-2</v>
      </c>
    </row>
    <row r="427" spans="1:32" x14ac:dyDescent="0.3">
      <c r="A427" t="s">
        <v>447</v>
      </c>
      <c r="B427" s="9">
        <v>0</v>
      </c>
      <c r="C427" s="9">
        <v>0</v>
      </c>
      <c r="D427" s="9">
        <v>0</v>
      </c>
      <c r="E427" s="9">
        <v>0</v>
      </c>
      <c r="F427" s="9">
        <v>33</v>
      </c>
      <c r="G427" s="9">
        <v>23</v>
      </c>
      <c r="H427" s="9">
        <v>26</v>
      </c>
      <c r="I427" s="9">
        <v>144</v>
      </c>
      <c r="J427" s="9">
        <v>320</v>
      </c>
      <c r="K427" s="9">
        <v>546</v>
      </c>
      <c r="L427" s="74">
        <f t="shared" si="66"/>
        <v>7.104225361642154E-5</v>
      </c>
      <c r="M427" s="9">
        <f>VLOOKUP([1]CensusPivot!A427,[1]CensusPivot!A426:J895,2,FALSE)</f>
        <v>1512198</v>
      </c>
      <c r="N427" s="9">
        <f>VLOOKUP([1]CensusPivot!B427,[1]CensusPivot!B426:K895,2,FALSE)</f>
        <v>1108235</v>
      </c>
      <c r="O427" s="9">
        <f>VLOOKUP([1]CensusPivot!C427,[1]CensusPivot!C426:L895,2,FALSE)</f>
        <v>1040516</v>
      </c>
      <c r="P427" s="9">
        <f>VLOOKUP([1]CensusPivot!D427,[1]CensusPivot!D426:M895,2,FALSE)</f>
        <v>1141703</v>
      </c>
      <c r="Q427" s="9">
        <f>VLOOKUP([1]CensusPivot!E427,[1]CensusPivot!E426:N895,2,FALSE)</f>
        <v>1134935</v>
      </c>
      <c r="R427" s="9">
        <f>VLOOKUP([1]CensusPivot!F427,[1]CensusPivot!F426:O895,2,FALSE)</f>
        <v>847947</v>
      </c>
      <c r="S427" s="9">
        <v>489289</v>
      </c>
      <c r="T427" s="9">
        <v>299644</v>
      </c>
      <c r="U427" s="9">
        <v>111584</v>
      </c>
      <c r="V427" s="9">
        <v>7685567</v>
      </c>
      <c r="W427" s="10">
        <f t="shared" si="67"/>
        <v>0</v>
      </c>
      <c r="X427" s="10">
        <f t="shared" si="68"/>
        <v>0</v>
      </c>
      <c r="Y427" s="10">
        <f t="shared" si="69"/>
        <v>0</v>
      </c>
      <c r="Z427" s="10">
        <f t="shared" si="70"/>
        <v>0</v>
      </c>
      <c r="AA427" s="10">
        <f t="shared" si="71"/>
        <v>2.9076555045002578E-5</v>
      </c>
      <c r="AB427" s="10">
        <f t="shared" si="72"/>
        <v>2.7124336780482743E-5</v>
      </c>
      <c r="AC427" s="10">
        <f t="shared" si="73"/>
        <v>5.3138329290051483E-5</v>
      </c>
      <c r="AD427" s="10">
        <f t="shared" si="74"/>
        <v>4.8057027672838434E-4</v>
      </c>
      <c r="AE427" s="10">
        <f t="shared" si="75"/>
        <v>2.8677946659019216E-3</v>
      </c>
      <c r="AF427" s="10">
        <f t="shared" si="76"/>
        <v>4.8931746486951533E-3</v>
      </c>
    </row>
    <row r="428" spans="1:32" x14ac:dyDescent="0.3">
      <c r="A428" t="s">
        <v>448</v>
      </c>
      <c r="B428" s="9">
        <v>0</v>
      </c>
      <c r="C428" s="9">
        <v>0</v>
      </c>
      <c r="D428" s="9">
        <v>0</v>
      </c>
      <c r="E428" s="9">
        <v>0</v>
      </c>
      <c r="F428" s="9">
        <v>0</v>
      </c>
      <c r="G428" s="9">
        <v>11</v>
      </c>
      <c r="H428" s="9">
        <v>0</v>
      </c>
      <c r="I428" s="9">
        <v>102</v>
      </c>
      <c r="J428" s="9">
        <v>298</v>
      </c>
      <c r="K428" s="9">
        <v>411</v>
      </c>
      <c r="L428" s="74">
        <f t="shared" si="66"/>
        <v>5.4276800589939957E-5</v>
      </c>
      <c r="M428" s="9">
        <f>VLOOKUP([1]CensusPivot!A428,[1]CensusPivot!A427:J896,2,FALSE)</f>
        <v>1472094</v>
      </c>
      <c r="N428" s="9">
        <f>VLOOKUP([1]CensusPivot!B428,[1]CensusPivot!B427:K896,2,FALSE)</f>
        <v>1065180</v>
      </c>
      <c r="O428" s="9">
        <f>VLOOKUP([1]CensusPivot!C428,[1]CensusPivot!C427:L896,2,FALSE)</f>
        <v>1020823</v>
      </c>
      <c r="P428" s="9">
        <f>VLOOKUP([1]CensusPivot!D428,[1]CensusPivot!D427:M896,2,FALSE)</f>
        <v>1108666</v>
      </c>
      <c r="Q428" s="9">
        <f>VLOOKUP([1]CensusPivot!E428,[1]CensusPivot!E427:N896,2,FALSE)</f>
        <v>1146437</v>
      </c>
      <c r="R428" s="9">
        <f>VLOOKUP([1]CensusPivot!F428,[1]CensusPivot!F427:O896,2,FALSE)</f>
        <v>868866</v>
      </c>
      <c r="S428" s="9">
        <v>492347</v>
      </c>
      <c r="T428" s="9">
        <v>289075</v>
      </c>
      <c r="U428" s="9">
        <v>107962</v>
      </c>
      <c r="V428" s="9">
        <v>7572296</v>
      </c>
      <c r="W428" s="10">
        <f t="shared" si="67"/>
        <v>0</v>
      </c>
      <c r="X428" s="10">
        <f t="shared" si="68"/>
        <v>0</v>
      </c>
      <c r="Y428" s="10">
        <f t="shared" si="69"/>
        <v>0</v>
      </c>
      <c r="Z428" s="10">
        <f t="shared" si="70"/>
        <v>0</v>
      </c>
      <c r="AA428" s="10">
        <f t="shared" si="71"/>
        <v>0</v>
      </c>
      <c r="AB428" s="10">
        <f t="shared" si="72"/>
        <v>1.266018005077883E-5</v>
      </c>
      <c r="AC428" s="10">
        <f t="shared" si="73"/>
        <v>0</v>
      </c>
      <c r="AD428" s="10">
        <f t="shared" si="74"/>
        <v>3.5284960650350255E-4</v>
      </c>
      <c r="AE428" s="10">
        <f t="shared" si="75"/>
        <v>2.7602304514551417E-3</v>
      </c>
      <c r="AF428" s="10">
        <f t="shared" si="76"/>
        <v>3.8068950186176619E-3</v>
      </c>
    </row>
    <row r="429" spans="1:32" x14ac:dyDescent="0.3">
      <c r="A429" t="s">
        <v>449</v>
      </c>
      <c r="B429" s="9">
        <v>0</v>
      </c>
      <c r="C429" s="9">
        <v>0</v>
      </c>
      <c r="D429" s="9">
        <v>0</v>
      </c>
      <c r="E429" s="9">
        <v>0</v>
      </c>
      <c r="F429" s="9">
        <v>0</v>
      </c>
      <c r="G429" s="9">
        <v>12</v>
      </c>
      <c r="H429" s="9">
        <v>46</v>
      </c>
      <c r="I429" s="9">
        <v>158</v>
      </c>
      <c r="J429" s="9">
        <v>365</v>
      </c>
      <c r="K429" s="9">
        <v>581</v>
      </c>
      <c r="L429" s="74">
        <f t="shared" si="66"/>
        <v>7.344461435446545E-5</v>
      </c>
      <c r="M429" s="9">
        <f>VLOOKUP([1]CensusPivot!A429,[1]CensusPivot!A428:J897,2,FALSE)</f>
        <v>1526876</v>
      </c>
      <c r="N429" s="9">
        <f>VLOOKUP([1]CensusPivot!B429,[1]CensusPivot!B428:K897,2,FALSE)</f>
        <v>1117061</v>
      </c>
      <c r="O429" s="9">
        <f>VLOOKUP([1]CensusPivot!C429,[1]CensusPivot!C428:L897,2,FALSE)</f>
        <v>1071790</v>
      </c>
      <c r="P429" s="9">
        <f>VLOOKUP([1]CensusPivot!D429,[1]CensusPivot!D428:M897,2,FALSE)</f>
        <v>1126466</v>
      </c>
      <c r="Q429" s="9">
        <f>VLOOKUP([1]CensusPivot!E429,[1]CensusPivot!E428:N897,2,FALSE)</f>
        <v>1193537</v>
      </c>
      <c r="R429" s="9">
        <f>VLOOKUP([1]CensusPivot!F429,[1]CensusPivot!F428:O897,2,FALSE)</f>
        <v>927371</v>
      </c>
      <c r="S429" s="9">
        <v>531500</v>
      </c>
      <c r="T429" s="9">
        <v>302103</v>
      </c>
      <c r="U429" s="9">
        <v>117062</v>
      </c>
      <c r="V429" s="9">
        <v>7910723</v>
      </c>
      <c r="W429" s="10">
        <f t="shared" si="67"/>
        <v>0</v>
      </c>
      <c r="X429" s="10">
        <f t="shared" si="68"/>
        <v>0</v>
      </c>
      <c r="Y429" s="10">
        <f t="shared" si="69"/>
        <v>0</v>
      </c>
      <c r="Z429" s="10">
        <f t="shared" si="70"/>
        <v>0</v>
      </c>
      <c r="AA429" s="10">
        <f t="shared" si="71"/>
        <v>0</v>
      </c>
      <c r="AB429" s="10">
        <f t="shared" si="72"/>
        <v>1.2939805104968778E-5</v>
      </c>
      <c r="AC429" s="10">
        <f t="shared" si="73"/>
        <v>8.6547507055503294E-5</v>
      </c>
      <c r="AD429" s="10">
        <f t="shared" si="74"/>
        <v>5.2300043362694178E-4</v>
      </c>
      <c r="AE429" s="10">
        <f t="shared" si="75"/>
        <v>3.1180058430575249E-3</v>
      </c>
      <c r="AF429" s="10">
        <f t="shared" si="76"/>
        <v>4.9631819036066362E-3</v>
      </c>
    </row>
    <row r="430" spans="1:32" x14ac:dyDescent="0.3">
      <c r="A430" t="s">
        <v>450</v>
      </c>
      <c r="B430" s="9">
        <v>0</v>
      </c>
      <c r="C430" s="9">
        <v>0</v>
      </c>
      <c r="D430" s="9">
        <v>0</v>
      </c>
      <c r="E430" s="9">
        <v>0</v>
      </c>
      <c r="F430" s="9">
        <v>0</v>
      </c>
      <c r="G430" s="9">
        <v>0</v>
      </c>
      <c r="H430" s="9">
        <v>10</v>
      </c>
      <c r="I430" s="9">
        <v>155</v>
      </c>
      <c r="J430" s="9">
        <v>356</v>
      </c>
      <c r="K430" s="9">
        <v>521</v>
      </c>
      <c r="L430" s="74">
        <f t="shared" si="66"/>
        <v>6.8320243865242056E-5</v>
      </c>
      <c r="M430" s="9">
        <f>VLOOKUP([1]CensusPivot!A430,[1]CensusPivot!A429:J898,2,FALSE)</f>
        <v>1464319</v>
      </c>
      <c r="N430" s="9">
        <f>VLOOKUP([1]CensusPivot!B430,[1]CensusPivot!B429:K898,2,FALSE)</f>
        <v>1067077</v>
      </c>
      <c r="O430" s="9">
        <f>VLOOKUP([1]CensusPivot!C430,[1]CensusPivot!C429:L898,2,FALSE)</f>
        <v>1040963</v>
      </c>
      <c r="P430" s="9">
        <f>VLOOKUP([1]CensusPivot!D430,[1]CensusPivot!D429:M898,2,FALSE)</f>
        <v>1065639</v>
      </c>
      <c r="Q430" s="9">
        <f>VLOOKUP([1]CensusPivot!E430,[1]CensusPivot!E429:N898,2,FALSE)</f>
        <v>1147669</v>
      </c>
      <c r="R430" s="9">
        <f>VLOOKUP([1]CensusPivot!F430,[1]CensusPivot!F429:O898,2,FALSE)</f>
        <v>909375</v>
      </c>
      <c r="S430" s="9">
        <v>526104</v>
      </c>
      <c r="T430" s="9">
        <v>289141</v>
      </c>
      <c r="U430" s="9">
        <v>114266</v>
      </c>
      <c r="V430" s="9">
        <v>7625851</v>
      </c>
      <c r="W430" s="10">
        <f t="shared" si="67"/>
        <v>0</v>
      </c>
      <c r="X430" s="10">
        <f t="shared" si="68"/>
        <v>0</v>
      </c>
      <c r="Y430" s="10">
        <f t="shared" si="69"/>
        <v>0</v>
      </c>
      <c r="Z430" s="10">
        <f t="shared" si="70"/>
        <v>0</v>
      </c>
      <c r="AA430" s="10">
        <f t="shared" si="71"/>
        <v>0</v>
      </c>
      <c r="AB430" s="10">
        <f t="shared" si="72"/>
        <v>0</v>
      </c>
      <c r="AC430" s="10">
        <f t="shared" si="73"/>
        <v>1.9007648677827957E-5</v>
      </c>
      <c r="AD430" s="10">
        <f t="shared" si="74"/>
        <v>5.3607063681733133E-4</v>
      </c>
      <c r="AE430" s="10">
        <f t="shared" si="75"/>
        <v>3.1155374302067108E-3</v>
      </c>
      <c r="AF430" s="10">
        <f t="shared" si="76"/>
        <v>4.5595365200497085E-3</v>
      </c>
    </row>
    <row r="431" spans="1:32" x14ac:dyDescent="0.3">
      <c r="A431" t="s">
        <v>451</v>
      </c>
      <c r="B431" s="9">
        <v>0</v>
      </c>
      <c r="C431" s="9">
        <v>0</v>
      </c>
      <c r="D431" s="9">
        <v>0</v>
      </c>
      <c r="E431" s="9">
        <v>0</v>
      </c>
      <c r="F431" s="9">
        <v>0</v>
      </c>
      <c r="G431" s="9">
        <v>10</v>
      </c>
      <c r="H431" s="9">
        <v>22</v>
      </c>
      <c r="I431" s="9">
        <v>158</v>
      </c>
      <c r="J431" s="9">
        <v>416</v>
      </c>
      <c r="K431" s="9">
        <v>606</v>
      </c>
      <c r="L431" s="74">
        <f t="shared" si="66"/>
        <v>7.5028637167948761E-5</v>
      </c>
      <c r="M431" s="9">
        <f>VLOOKUP([1]CensusPivot!A431,[1]CensusPivot!A430:J899,2,FALSE)</f>
        <v>1553892</v>
      </c>
      <c r="N431" s="9">
        <f>VLOOKUP([1]CensusPivot!B431,[1]CensusPivot!B430:K899,2,FALSE)</f>
        <v>1111512</v>
      </c>
      <c r="O431" s="9">
        <f>VLOOKUP([1]CensusPivot!C431,[1]CensusPivot!C430:L899,2,FALSE)</f>
        <v>1111680</v>
      </c>
      <c r="P431" s="9">
        <f>VLOOKUP([1]CensusPivot!D431,[1]CensusPivot!D430:M899,2,FALSE)</f>
        <v>1102913</v>
      </c>
      <c r="Q431" s="9">
        <f>VLOOKUP([1]CensusPivot!E431,[1]CensusPivot!E430:N899,2,FALSE)</f>
        <v>1202096</v>
      </c>
      <c r="R431" s="9">
        <f>VLOOKUP([1]CensusPivot!F431,[1]CensusPivot!F430:O899,2,FALSE)</f>
        <v>978947</v>
      </c>
      <c r="S431" s="9">
        <v>582325</v>
      </c>
      <c r="T431" s="9">
        <v>309381</v>
      </c>
      <c r="U431" s="9">
        <v>125104</v>
      </c>
      <c r="V431" s="9">
        <v>8076916</v>
      </c>
      <c r="W431" s="10">
        <f t="shared" si="67"/>
        <v>0</v>
      </c>
      <c r="X431" s="10">
        <f t="shared" si="68"/>
        <v>0</v>
      </c>
      <c r="Y431" s="10">
        <f t="shared" si="69"/>
        <v>0</v>
      </c>
      <c r="Z431" s="10">
        <f t="shared" si="70"/>
        <v>0</v>
      </c>
      <c r="AA431" s="10">
        <f t="shared" si="71"/>
        <v>0</v>
      </c>
      <c r="AB431" s="10">
        <f t="shared" si="72"/>
        <v>1.0215057607817379E-5</v>
      </c>
      <c r="AC431" s="10">
        <f t="shared" si="73"/>
        <v>3.7779590434894605E-5</v>
      </c>
      <c r="AD431" s="10">
        <f t="shared" si="74"/>
        <v>5.1069716627717926E-4</v>
      </c>
      <c r="AE431" s="10">
        <f t="shared" si="75"/>
        <v>3.3252334058063689E-3</v>
      </c>
      <c r="AF431" s="10">
        <f t="shared" si="76"/>
        <v>4.8439698171121627E-3</v>
      </c>
    </row>
    <row r="432" spans="1:32" x14ac:dyDescent="0.3">
      <c r="A432" t="s">
        <v>452</v>
      </c>
      <c r="B432" s="9">
        <v>0</v>
      </c>
      <c r="C432" s="9">
        <v>0</v>
      </c>
      <c r="D432" s="9">
        <v>0</v>
      </c>
      <c r="E432" s="9">
        <v>11</v>
      </c>
      <c r="F432" s="9">
        <v>14</v>
      </c>
      <c r="G432" s="9">
        <v>30</v>
      </c>
      <c r="H432" s="9">
        <v>47</v>
      </c>
      <c r="I432" s="9">
        <v>133</v>
      </c>
      <c r="J432" s="9">
        <v>329</v>
      </c>
      <c r="K432" s="9">
        <v>564</v>
      </c>
      <c r="L432" s="74">
        <f t="shared" si="66"/>
        <v>6.9505617877830815E-5</v>
      </c>
      <c r="M432" s="9">
        <f>VLOOKUP([1]CensusPivot!A432,[1]CensusPivot!A431:J900,2,FALSE)</f>
        <v>1536421</v>
      </c>
      <c r="N432" s="9">
        <f>VLOOKUP([1]CensusPivot!B432,[1]CensusPivot!B431:K900,2,FALSE)</f>
        <v>1120389</v>
      </c>
      <c r="O432" s="9">
        <f>VLOOKUP([1]CensusPivot!C432,[1]CensusPivot!C431:L900,2,FALSE)</f>
        <v>1121481</v>
      </c>
      <c r="P432" s="9">
        <f>VLOOKUP([1]CensusPivot!D432,[1]CensusPivot!D431:M900,2,FALSE)</f>
        <v>1089345</v>
      </c>
      <c r="Q432" s="9">
        <f>VLOOKUP([1]CensusPivot!E432,[1]CensusPivot!E431:N900,2,FALSE)</f>
        <v>1190257</v>
      </c>
      <c r="R432" s="9">
        <f>VLOOKUP([1]CensusPivot!F432,[1]CensusPivot!F431:O900,2,FALSE)</f>
        <v>1002776</v>
      </c>
      <c r="S432" s="9">
        <v>612470</v>
      </c>
      <c r="T432" s="9">
        <v>310646</v>
      </c>
      <c r="U432" s="9">
        <v>129439</v>
      </c>
      <c r="V432" s="9">
        <v>8114452</v>
      </c>
      <c r="W432" s="10">
        <f t="shared" si="67"/>
        <v>0</v>
      </c>
      <c r="X432" s="10">
        <f t="shared" si="68"/>
        <v>0</v>
      </c>
      <c r="Y432" s="10">
        <f t="shared" si="69"/>
        <v>0</v>
      </c>
      <c r="Z432" s="10">
        <f t="shared" si="70"/>
        <v>1.0097811069954881E-5</v>
      </c>
      <c r="AA432" s="10">
        <f t="shared" si="71"/>
        <v>1.1762165649939466E-5</v>
      </c>
      <c r="AB432" s="10">
        <f t="shared" si="72"/>
        <v>2.9916950545286284E-5</v>
      </c>
      <c r="AC432" s="10">
        <f t="shared" si="73"/>
        <v>7.6738452495632445E-5</v>
      </c>
      <c r="AD432" s="10">
        <f t="shared" si="74"/>
        <v>4.281400694037586E-4</v>
      </c>
      <c r="AE432" s="10">
        <f t="shared" si="75"/>
        <v>2.5417378069978909E-3</v>
      </c>
      <c r="AF432" s="10">
        <f t="shared" si="76"/>
        <v>4.3572648119963846E-3</v>
      </c>
    </row>
    <row r="433" spans="1:32" x14ac:dyDescent="0.3">
      <c r="A433" t="s">
        <v>453</v>
      </c>
      <c r="B433" s="9">
        <v>0</v>
      </c>
      <c r="C433" s="9">
        <v>0</v>
      </c>
      <c r="D433" s="9">
        <v>0</v>
      </c>
      <c r="E433" s="9">
        <v>0</v>
      </c>
      <c r="F433" s="9">
        <v>0</v>
      </c>
      <c r="G433" s="9">
        <v>0</v>
      </c>
      <c r="H433" s="9">
        <v>80</v>
      </c>
      <c r="I433" s="9">
        <v>155</v>
      </c>
      <c r="J433" s="9">
        <v>436</v>
      </c>
      <c r="K433" s="9">
        <v>671</v>
      </c>
      <c r="L433" s="74">
        <f t="shared" si="66"/>
        <v>8.0618341477668116E-5</v>
      </c>
      <c r="M433" s="9">
        <f>VLOOKUP([1]CensusPivot!A433,[1]CensusPivot!A432:J901,2,FALSE)</f>
        <v>1572780</v>
      </c>
      <c r="N433" s="9">
        <f>VLOOKUP([1]CensusPivot!B433,[1]CensusPivot!B432:K901,2,FALSE)</f>
        <v>1150866</v>
      </c>
      <c r="O433" s="9">
        <f>VLOOKUP([1]CensusPivot!C433,[1]CensusPivot!C432:L901,2,FALSE)</f>
        <v>1162710</v>
      </c>
      <c r="P433" s="9">
        <f>VLOOKUP([1]CensusPivot!D433,[1]CensusPivot!D432:M901,2,FALSE)</f>
        <v>1102698</v>
      </c>
      <c r="Q433" s="9">
        <f>VLOOKUP([1]CensusPivot!E433,[1]CensusPivot!E432:N901,2,FALSE)</f>
        <v>1195955</v>
      </c>
      <c r="R433" s="9">
        <f>VLOOKUP([1]CensusPivot!F433,[1]CensusPivot!F432:O901,2,FALSE)</f>
        <v>1033633</v>
      </c>
      <c r="S433" s="9">
        <v>645863</v>
      </c>
      <c r="T433" s="9">
        <v>323489</v>
      </c>
      <c r="U433" s="9">
        <v>138348</v>
      </c>
      <c r="V433" s="9">
        <v>8323168</v>
      </c>
      <c r="W433" s="10">
        <f t="shared" si="67"/>
        <v>0</v>
      </c>
      <c r="X433" s="10">
        <f t="shared" si="68"/>
        <v>0</v>
      </c>
      <c r="Y433" s="10">
        <f t="shared" si="69"/>
        <v>0</v>
      </c>
      <c r="Z433" s="10">
        <f t="shared" si="70"/>
        <v>0</v>
      </c>
      <c r="AA433" s="10">
        <f t="shared" si="71"/>
        <v>0</v>
      </c>
      <c r="AB433" s="10">
        <f t="shared" si="72"/>
        <v>0</v>
      </c>
      <c r="AC433" s="10">
        <f t="shared" si="73"/>
        <v>1.2386527793045894E-4</v>
      </c>
      <c r="AD433" s="10">
        <f t="shared" si="74"/>
        <v>4.7915075937667121E-4</v>
      </c>
      <c r="AE433" s="10">
        <f t="shared" si="75"/>
        <v>3.1514730968282881E-3</v>
      </c>
      <c r="AF433" s="10">
        <f t="shared" si="76"/>
        <v>4.8500881834215165E-3</v>
      </c>
    </row>
    <row r="434" spans="1:32" x14ac:dyDescent="0.3">
      <c r="A434" t="s">
        <v>454</v>
      </c>
      <c r="B434" s="9">
        <v>0</v>
      </c>
      <c r="C434" s="9">
        <v>0</v>
      </c>
      <c r="D434" s="9">
        <v>0</v>
      </c>
      <c r="E434" s="9">
        <v>0</v>
      </c>
      <c r="F434" s="9">
        <v>0</v>
      </c>
      <c r="G434" s="9">
        <v>39</v>
      </c>
      <c r="H434" s="9">
        <v>76</v>
      </c>
      <c r="I434" s="9">
        <v>163</v>
      </c>
      <c r="J434" s="9">
        <v>365</v>
      </c>
      <c r="K434" s="9">
        <v>643</v>
      </c>
      <c r="L434" s="74">
        <f t="shared" si="66"/>
        <v>7.8586758314552356E-5</v>
      </c>
      <c r="M434" s="9">
        <f>VLOOKUP([1]CensusPivot!A434,[1]CensusPivot!A433:J902,2,FALSE)</f>
        <v>1533740</v>
      </c>
      <c r="N434" s="9">
        <f>VLOOKUP([1]CensusPivot!B434,[1]CensusPivot!B433:K902,2,FALSE)</f>
        <v>1129046</v>
      </c>
      <c r="O434" s="9">
        <f>VLOOKUP([1]CensusPivot!C434,[1]CensusPivot!C433:L902,2,FALSE)</f>
        <v>1143418</v>
      </c>
      <c r="P434" s="9">
        <f>VLOOKUP([1]CensusPivot!D434,[1]CensusPivot!D433:M902,2,FALSE)</f>
        <v>1080547</v>
      </c>
      <c r="Q434" s="9">
        <f>VLOOKUP([1]CensusPivot!E434,[1]CensusPivot!E433:N902,2,FALSE)</f>
        <v>1159124</v>
      </c>
      <c r="R434" s="9">
        <f>VLOOKUP([1]CensusPivot!F434,[1]CensusPivot!F433:O902,2,FALSE)</f>
        <v>1022766</v>
      </c>
      <c r="S434" s="9">
        <v>658060</v>
      </c>
      <c r="T434" s="9">
        <v>319682</v>
      </c>
      <c r="U434" s="9">
        <v>132259</v>
      </c>
      <c r="V434" s="9">
        <v>8182040</v>
      </c>
      <c r="W434" s="10">
        <f t="shared" si="67"/>
        <v>0</v>
      </c>
      <c r="X434" s="10">
        <f t="shared" si="68"/>
        <v>0</v>
      </c>
      <c r="Y434" s="10">
        <f t="shared" si="69"/>
        <v>0</v>
      </c>
      <c r="Z434" s="10">
        <f t="shared" si="70"/>
        <v>0</v>
      </c>
      <c r="AA434" s="10">
        <f t="shared" si="71"/>
        <v>0</v>
      </c>
      <c r="AB434" s="10">
        <f t="shared" si="72"/>
        <v>3.8131889405787833E-5</v>
      </c>
      <c r="AC434" s="10">
        <f t="shared" si="73"/>
        <v>1.1549098866364769E-4</v>
      </c>
      <c r="AD434" s="10">
        <f t="shared" si="74"/>
        <v>5.0988169493434098E-4</v>
      </c>
      <c r="AE434" s="10">
        <f t="shared" si="75"/>
        <v>2.7597365774729887E-3</v>
      </c>
      <c r="AF434" s="10">
        <f t="shared" si="76"/>
        <v>4.8616729296304976E-3</v>
      </c>
    </row>
    <row r="435" spans="1:32" x14ac:dyDescent="0.3">
      <c r="A435" t="s">
        <v>455</v>
      </c>
      <c r="B435" s="9">
        <v>0</v>
      </c>
      <c r="C435" s="9">
        <v>0</v>
      </c>
      <c r="D435" s="9">
        <v>0</v>
      </c>
      <c r="E435" s="9">
        <v>0</v>
      </c>
      <c r="F435" s="9">
        <v>10</v>
      </c>
      <c r="G435" s="9">
        <v>42</v>
      </c>
      <c r="H435" s="9">
        <v>115</v>
      </c>
      <c r="I435" s="9">
        <v>234</v>
      </c>
      <c r="J435" s="9">
        <v>488</v>
      </c>
      <c r="K435" s="9">
        <v>889</v>
      </c>
      <c r="L435" s="74">
        <f t="shared" si="66"/>
        <v>1.0807903556055574E-4</v>
      </c>
      <c r="M435" s="9">
        <f>VLOOKUP([1]CensusPivot!A435,[1]CensusPivot!A434:J903,2,FALSE)</f>
        <v>1533663</v>
      </c>
      <c r="N435" s="9">
        <f>VLOOKUP([1]CensusPivot!B435,[1]CensusPivot!B434:K903,2,FALSE)</f>
        <v>1121874</v>
      </c>
      <c r="O435" s="9">
        <f>VLOOKUP([1]CensusPivot!C435,[1]CensusPivot!C434:L903,2,FALSE)</f>
        <v>1149295</v>
      </c>
      <c r="P435" s="9">
        <f>VLOOKUP([1]CensusPivot!D435,[1]CensusPivot!D434:M903,2,FALSE)</f>
        <v>1080076</v>
      </c>
      <c r="Q435" s="9">
        <f>VLOOKUP([1]CensusPivot!E435,[1]CensusPivot!E434:N903,2,FALSE)</f>
        <v>1149272</v>
      </c>
      <c r="R435" s="9">
        <f>VLOOKUP([1]CensusPivot!F435,[1]CensusPivot!F434:O903,2,FALSE)</f>
        <v>1038827</v>
      </c>
      <c r="S435" s="9">
        <v>684948</v>
      </c>
      <c r="T435" s="9">
        <v>330496</v>
      </c>
      <c r="U435" s="9">
        <v>137011</v>
      </c>
      <c r="V435" s="9">
        <v>8225462</v>
      </c>
      <c r="W435" s="10">
        <f t="shared" si="67"/>
        <v>0</v>
      </c>
      <c r="X435" s="10">
        <f t="shared" si="68"/>
        <v>0</v>
      </c>
      <c r="Y435" s="10">
        <f t="shared" si="69"/>
        <v>0</v>
      </c>
      <c r="Z435" s="10">
        <f t="shared" si="70"/>
        <v>0</v>
      </c>
      <c r="AA435" s="10">
        <f t="shared" si="71"/>
        <v>8.7011603867491768E-6</v>
      </c>
      <c r="AB435" s="10">
        <f t="shared" si="72"/>
        <v>4.0430216003242119E-5</v>
      </c>
      <c r="AC435" s="10">
        <f t="shared" si="73"/>
        <v>1.6789595706535388E-4</v>
      </c>
      <c r="AD435" s="10">
        <f t="shared" si="74"/>
        <v>7.0802672347017813E-4</v>
      </c>
      <c r="AE435" s="10">
        <f t="shared" si="75"/>
        <v>3.5617578150659436E-3</v>
      </c>
      <c r="AF435" s="10">
        <f t="shared" si="76"/>
        <v>6.4885301180197209E-3</v>
      </c>
    </row>
    <row r="436" spans="1:32" x14ac:dyDescent="0.3">
      <c r="A436" t="s">
        <v>456</v>
      </c>
      <c r="B436" s="9">
        <v>0</v>
      </c>
      <c r="C436" s="9">
        <v>0</v>
      </c>
      <c r="D436" s="9">
        <v>0</v>
      </c>
      <c r="E436" s="9">
        <v>0</v>
      </c>
      <c r="F436" s="9">
        <v>10</v>
      </c>
      <c r="G436" s="9">
        <v>0</v>
      </c>
      <c r="H436" s="9">
        <v>10</v>
      </c>
      <c r="I436" s="9">
        <v>94</v>
      </c>
      <c r="J436" s="9">
        <v>174</v>
      </c>
      <c r="K436" s="9">
        <v>288</v>
      </c>
      <c r="L436" s="74">
        <f t="shared" si="66"/>
        <v>4.4542362028873657E-5</v>
      </c>
      <c r="M436" s="9">
        <f>VLOOKUP([1]CensusPivot!A436,[1]CensusPivot!A435:J904,2,FALSE)</f>
        <v>1275631</v>
      </c>
      <c r="N436" s="9">
        <f>VLOOKUP([1]CensusPivot!B436,[1]CensusPivot!B435:K904,2,FALSE)</f>
        <v>900474</v>
      </c>
      <c r="O436" s="9">
        <f>VLOOKUP([1]CensusPivot!C436,[1]CensusPivot!C435:L904,2,FALSE)</f>
        <v>895434</v>
      </c>
      <c r="P436" s="9">
        <f>VLOOKUP([1]CensusPivot!D436,[1]CensusPivot!D435:M904,2,FALSE)</f>
        <v>922172</v>
      </c>
      <c r="Q436" s="9">
        <f>VLOOKUP([1]CensusPivot!E436,[1]CensusPivot!E435:N904,2,FALSE)</f>
        <v>972852</v>
      </c>
      <c r="R436" s="9">
        <f>VLOOKUP([1]CensusPivot!F436,[1]CensusPivot!F435:O904,2,FALSE)</f>
        <v>738331</v>
      </c>
      <c r="S436" s="9">
        <v>400283</v>
      </c>
      <c r="T436" s="9">
        <v>255181</v>
      </c>
      <c r="U436" s="9">
        <v>103077</v>
      </c>
      <c r="V436" s="9">
        <v>6465755</v>
      </c>
      <c r="W436" s="10">
        <f t="shared" si="67"/>
        <v>0</v>
      </c>
      <c r="X436" s="10">
        <f t="shared" si="68"/>
        <v>0</v>
      </c>
      <c r="Y436" s="10">
        <f t="shared" si="69"/>
        <v>0</v>
      </c>
      <c r="Z436" s="10">
        <f t="shared" si="70"/>
        <v>0</v>
      </c>
      <c r="AA436" s="10">
        <f t="shared" si="71"/>
        <v>1.0279055807049788E-5</v>
      </c>
      <c r="AB436" s="10">
        <f t="shared" si="72"/>
        <v>0</v>
      </c>
      <c r="AC436" s="10">
        <f t="shared" si="73"/>
        <v>2.4982325005058919E-5</v>
      </c>
      <c r="AD436" s="10">
        <f t="shared" si="74"/>
        <v>3.6836598336083016E-4</v>
      </c>
      <c r="AE436" s="10">
        <f t="shared" si="75"/>
        <v>1.6880584417474315E-3</v>
      </c>
      <c r="AF436" s="10">
        <f t="shared" si="76"/>
        <v>2.7940277656509213E-3</v>
      </c>
    </row>
    <row r="437" spans="1:32" x14ac:dyDescent="0.3">
      <c r="A437" t="s">
        <v>457</v>
      </c>
      <c r="B437" s="9">
        <v>0</v>
      </c>
      <c r="C437" s="9">
        <v>0</v>
      </c>
      <c r="D437" s="9">
        <v>0</v>
      </c>
      <c r="E437" s="9">
        <v>0</v>
      </c>
      <c r="F437" s="9">
        <v>0</v>
      </c>
      <c r="G437" s="9">
        <v>0</v>
      </c>
      <c r="H437" s="9">
        <v>0</v>
      </c>
      <c r="I437" s="9">
        <v>108</v>
      </c>
      <c r="J437" s="9">
        <v>186</v>
      </c>
      <c r="K437" s="9">
        <v>294</v>
      </c>
      <c r="L437" s="74">
        <f t="shared" si="66"/>
        <v>4.4945592901164645E-5</v>
      </c>
      <c r="M437" s="9">
        <f>VLOOKUP([1]CensusPivot!A437,[1]CensusPivot!A436:J905,2,FALSE)</f>
        <v>1278857</v>
      </c>
      <c r="N437" s="9">
        <f>VLOOKUP([1]CensusPivot!B437,[1]CensusPivot!B436:K905,2,FALSE)</f>
        <v>915997</v>
      </c>
      <c r="O437" s="9">
        <f>VLOOKUP([1]CensusPivot!C437,[1]CensusPivot!C436:L905,2,FALSE)</f>
        <v>895182</v>
      </c>
      <c r="P437" s="9">
        <f>VLOOKUP([1]CensusPivot!D437,[1]CensusPivot!D436:M905,2,FALSE)</f>
        <v>921789</v>
      </c>
      <c r="Q437" s="9">
        <f>VLOOKUP([1]CensusPivot!E437,[1]CensusPivot!E436:N905,2,FALSE)</f>
        <v>977531</v>
      </c>
      <c r="R437" s="9">
        <f>VLOOKUP([1]CensusPivot!F437,[1]CensusPivot!F436:O905,2,FALSE)</f>
        <v>774020</v>
      </c>
      <c r="S437" s="9">
        <v>415535</v>
      </c>
      <c r="T437" s="9">
        <v>253456</v>
      </c>
      <c r="U437" s="9">
        <v>106944</v>
      </c>
      <c r="V437" s="9">
        <v>6541242</v>
      </c>
      <c r="W437" s="10">
        <f t="shared" si="67"/>
        <v>0</v>
      </c>
      <c r="X437" s="10">
        <f t="shared" si="68"/>
        <v>0</v>
      </c>
      <c r="Y437" s="10">
        <f t="shared" si="69"/>
        <v>0</v>
      </c>
      <c r="Z437" s="10">
        <f t="shared" si="70"/>
        <v>0</v>
      </c>
      <c r="AA437" s="10">
        <f t="shared" si="71"/>
        <v>0</v>
      </c>
      <c r="AB437" s="10">
        <f t="shared" si="72"/>
        <v>0</v>
      </c>
      <c r="AC437" s="10">
        <f t="shared" si="73"/>
        <v>0</v>
      </c>
      <c r="AD437" s="10">
        <f t="shared" si="74"/>
        <v>4.2610946278644023E-4</v>
      </c>
      <c r="AE437" s="10">
        <f t="shared" si="75"/>
        <v>1.7392280071813284E-3</v>
      </c>
      <c r="AF437" s="10">
        <f t="shared" si="76"/>
        <v>2.7491023339317774E-3</v>
      </c>
    </row>
    <row r="438" spans="1:32" x14ac:dyDescent="0.3">
      <c r="A438" t="s">
        <v>458</v>
      </c>
      <c r="B438" s="9">
        <v>0</v>
      </c>
      <c r="C438" s="9">
        <v>0</v>
      </c>
      <c r="D438" s="9">
        <v>0</v>
      </c>
      <c r="E438" s="9">
        <v>0</v>
      </c>
      <c r="F438" s="9">
        <v>0</v>
      </c>
      <c r="G438" s="9">
        <v>0</v>
      </c>
      <c r="H438" s="9">
        <v>13</v>
      </c>
      <c r="I438" s="9">
        <v>81</v>
      </c>
      <c r="J438" s="9">
        <v>154</v>
      </c>
      <c r="K438" s="9">
        <v>248</v>
      </c>
      <c r="L438" s="74">
        <f t="shared" si="66"/>
        <v>3.7416465477728304E-5</v>
      </c>
      <c r="M438" s="9">
        <f>VLOOKUP([1]CensusPivot!A438,[1]CensusPivot!A437:J906,2,FALSE)</f>
        <v>1290117</v>
      </c>
      <c r="N438" s="9">
        <f>VLOOKUP([1]CensusPivot!B438,[1]CensusPivot!B437:K906,2,FALSE)</f>
        <v>921590</v>
      </c>
      <c r="O438" s="9">
        <f>VLOOKUP([1]CensusPivot!C438,[1]CensusPivot!C437:L906,2,FALSE)</f>
        <v>915268</v>
      </c>
      <c r="P438" s="9">
        <f>VLOOKUP([1]CensusPivot!D438,[1]CensusPivot!D437:M906,2,FALSE)</f>
        <v>912903</v>
      </c>
      <c r="Q438" s="9">
        <f>VLOOKUP([1]CensusPivot!E438,[1]CensusPivot!E437:N906,2,FALSE)</f>
        <v>978299</v>
      </c>
      <c r="R438" s="9">
        <f>VLOOKUP([1]CensusPivot!F438,[1]CensusPivot!F437:O906,2,FALSE)</f>
        <v>805826</v>
      </c>
      <c r="S438" s="9">
        <v>437025</v>
      </c>
      <c r="T438" s="9">
        <v>256533</v>
      </c>
      <c r="U438" s="9">
        <v>111301</v>
      </c>
      <c r="V438" s="9">
        <v>6628098</v>
      </c>
      <c r="W438" s="10">
        <f t="shared" si="67"/>
        <v>0</v>
      </c>
      <c r="X438" s="10">
        <f t="shared" si="68"/>
        <v>0</v>
      </c>
      <c r="Y438" s="10">
        <f t="shared" si="69"/>
        <v>0</v>
      </c>
      <c r="Z438" s="10">
        <f t="shared" si="70"/>
        <v>0</v>
      </c>
      <c r="AA438" s="10">
        <f t="shared" si="71"/>
        <v>0</v>
      </c>
      <c r="AB438" s="10">
        <f t="shared" si="72"/>
        <v>0</v>
      </c>
      <c r="AC438" s="10">
        <f t="shared" si="73"/>
        <v>2.9746582003317887E-5</v>
      </c>
      <c r="AD438" s="10">
        <f t="shared" si="74"/>
        <v>3.1574885102501432E-4</v>
      </c>
      <c r="AE438" s="10">
        <f t="shared" si="75"/>
        <v>1.3836353671575277E-3</v>
      </c>
      <c r="AF438" s="10">
        <f t="shared" si="76"/>
        <v>2.2281920198380968E-3</v>
      </c>
    </row>
    <row r="439" spans="1:32" x14ac:dyDescent="0.3">
      <c r="A439" t="s">
        <v>459</v>
      </c>
      <c r="B439" s="9">
        <v>0</v>
      </c>
      <c r="C439" s="9">
        <v>0</v>
      </c>
      <c r="D439" s="9">
        <v>0</v>
      </c>
      <c r="E439" s="9">
        <v>0</v>
      </c>
      <c r="F439" s="9">
        <v>0</v>
      </c>
      <c r="G439" s="9">
        <v>0</v>
      </c>
      <c r="H439" s="9">
        <v>0</v>
      </c>
      <c r="I439" s="9">
        <v>98</v>
      </c>
      <c r="J439" s="9">
        <v>170</v>
      </c>
      <c r="K439" s="9">
        <v>268</v>
      </c>
      <c r="L439" s="74">
        <f t="shared" si="66"/>
        <v>3.9622228661655739E-5</v>
      </c>
      <c r="M439" s="9">
        <f>VLOOKUP([1]CensusPivot!A439,[1]CensusPivot!A438:J907,2,FALSE)</f>
        <v>1307389</v>
      </c>
      <c r="N439" s="9">
        <f>VLOOKUP([1]CensusPivot!B439,[1]CensusPivot!B438:K907,2,FALSE)</f>
        <v>931722</v>
      </c>
      <c r="O439" s="9">
        <f>VLOOKUP([1]CensusPivot!C439,[1]CensusPivot!C438:L907,2,FALSE)</f>
        <v>943522</v>
      </c>
      <c r="P439" s="9">
        <f>VLOOKUP([1]CensusPivot!D439,[1]CensusPivot!D438:M907,2,FALSE)</f>
        <v>916007</v>
      </c>
      <c r="Q439" s="9">
        <f>VLOOKUP([1]CensusPivot!E439,[1]CensusPivot!E438:N907,2,FALSE)</f>
        <v>985834</v>
      </c>
      <c r="R439" s="9">
        <f>VLOOKUP([1]CensusPivot!F439,[1]CensusPivot!F438:O907,2,FALSE)</f>
        <v>840024</v>
      </c>
      <c r="S439" s="9">
        <v>466811</v>
      </c>
      <c r="T439" s="9">
        <v>260373</v>
      </c>
      <c r="U439" s="9">
        <v>114730</v>
      </c>
      <c r="V439" s="9">
        <v>6763880</v>
      </c>
      <c r="W439" s="10">
        <f t="shared" si="67"/>
        <v>0</v>
      </c>
      <c r="X439" s="10">
        <f t="shared" si="68"/>
        <v>0</v>
      </c>
      <c r="Y439" s="10">
        <f t="shared" si="69"/>
        <v>0</v>
      </c>
      <c r="Z439" s="10">
        <f t="shared" si="70"/>
        <v>0</v>
      </c>
      <c r="AA439" s="10">
        <f t="shared" si="71"/>
        <v>0</v>
      </c>
      <c r="AB439" s="10">
        <f t="shared" si="72"/>
        <v>0</v>
      </c>
      <c r="AC439" s="10">
        <f t="shared" si="73"/>
        <v>0</v>
      </c>
      <c r="AD439" s="10">
        <f t="shared" si="74"/>
        <v>3.7638311192020676E-4</v>
      </c>
      <c r="AE439" s="10">
        <f t="shared" si="75"/>
        <v>1.4817397367732938E-3</v>
      </c>
      <c r="AF439" s="10">
        <f t="shared" si="76"/>
        <v>2.3359191144426044E-3</v>
      </c>
    </row>
    <row r="440" spans="1:32" x14ac:dyDescent="0.3">
      <c r="A440" t="s">
        <v>460</v>
      </c>
      <c r="B440" s="9">
        <v>0</v>
      </c>
      <c r="C440" s="9">
        <v>0</v>
      </c>
      <c r="D440" s="9">
        <v>0</v>
      </c>
      <c r="E440" s="9">
        <v>0</v>
      </c>
      <c r="F440" s="9">
        <v>0</v>
      </c>
      <c r="G440" s="9">
        <v>0</v>
      </c>
      <c r="H440" s="9">
        <v>37</v>
      </c>
      <c r="I440" s="9">
        <v>98</v>
      </c>
      <c r="J440" s="9">
        <v>189</v>
      </c>
      <c r="K440" s="9">
        <v>324</v>
      </c>
      <c r="L440" s="74">
        <f t="shared" si="66"/>
        <v>4.7785164977544657E-5</v>
      </c>
      <c r="M440" s="9">
        <f>VLOOKUP([1]CensusPivot!A440,[1]CensusPivot!A439:J908,2,FALSE)</f>
        <v>1306981</v>
      </c>
      <c r="N440" s="9">
        <f>VLOOKUP([1]CensusPivot!B440,[1]CensusPivot!B439:K908,2,FALSE)</f>
        <v>926965</v>
      </c>
      <c r="O440" s="9">
        <f>VLOOKUP([1]CensusPivot!C440,[1]CensusPivot!C439:L908,2,FALSE)</f>
        <v>953262</v>
      </c>
      <c r="P440" s="9">
        <f>VLOOKUP([1]CensusPivot!D440,[1]CensusPivot!D439:M908,2,FALSE)</f>
        <v>907758</v>
      </c>
      <c r="Q440" s="9">
        <f>VLOOKUP([1]CensusPivot!E440,[1]CensusPivot!E439:N908,2,FALSE)</f>
        <v>966287</v>
      </c>
      <c r="R440" s="9">
        <f>VLOOKUP([1]CensusPivot!F440,[1]CensusPivot!F439:O908,2,FALSE)</f>
        <v>854228</v>
      </c>
      <c r="S440" s="9">
        <v>486829</v>
      </c>
      <c r="T440" s="9">
        <v>257820</v>
      </c>
      <c r="U440" s="9">
        <v>117467</v>
      </c>
      <c r="V440" s="9">
        <v>6780347</v>
      </c>
      <c r="W440" s="10">
        <f t="shared" si="67"/>
        <v>0</v>
      </c>
      <c r="X440" s="10">
        <f t="shared" si="68"/>
        <v>0</v>
      </c>
      <c r="Y440" s="10">
        <f t="shared" si="69"/>
        <v>0</v>
      </c>
      <c r="Z440" s="10">
        <f t="shared" si="70"/>
        <v>0</v>
      </c>
      <c r="AA440" s="10">
        <f t="shared" si="71"/>
        <v>0</v>
      </c>
      <c r="AB440" s="10">
        <f t="shared" si="72"/>
        <v>0</v>
      </c>
      <c r="AC440" s="10">
        <f t="shared" si="73"/>
        <v>7.6002045892911062E-5</v>
      </c>
      <c r="AD440" s="10">
        <f t="shared" si="74"/>
        <v>3.8011015437126676E-4</v>
      </c>
      <c r="AE440" s="10">
        <f t="shared" si="75"/>
        <v>1.6089625171324712E-3</v>
      </c>
      <c r="AF440" s="10">
        <f t="shared" si="76"/>
        <v>2.7582214579413792E-3</v>
      </c>
    </row>
    <row r="441" spans="1:32" x14ac:dyDescent="0.3">
      <c r="A441" t="s">
        <v>461</v>
      </c>
      <c r="B441" s="9">
        <v>0</v>
      </c>
      <c r="C441" s="9">
        <v>0</v>
      </c>
      <c r="D441" s="9">
        <v>0</v>
      </c>
      <c r="E441" s="9">
        <v>0</v>
      </c>
      <c r="F441" s="9">
        <v>0</v>
      </c>
      <c r="G441" s="9">
        <v>23</v>
      </c>
      <c r="H441" s="9">
        <v>32</v>
      </c>
      <c r="I441" s="9">
        <v>52</v>
      </c>
      <c r="J441" s="9">
        <v>179</v>
      </c>
      <c r="K441" s="9">
        <v>286</v>
      </c>
      <c r="L441" s="74">
        <f t="shared" si="66"/>
        <v>4.1232963649538266E-5</v>
      </c>
      <c r="M441" s="9">
        <f>VLOOKUP([1]CensusPivot!A441,[1]CensusPivot!A440:J909,2,FALSE)</f>
        <v>1330820</v>
      </c>
      <c r="N441" s="9">
        <f>VLOOKUP([1]CensusPivot!B441,[1]CensusPivot!B440:K909,2,FALSE)</f>
        <v>935513</v>
      </c>
      <c r="O441" s="9">
        <f>VLOOKUP([1]CensusPivot!C441,[1]CensusPivot!C440:L909,2,FALSE)</f>
        <v>983400</v>
      </c>
      <c r="P441" s="9">
        <f>VLOOKUP([1]CensusPivot!D441,[1]CensusPivot!D440:M909,2,FALSE)</f>
        <v>916946</v>
      </c>
      <c r="Q441" s="9">
        <f>VLOOKUP([1]CensusPivot!E441,[1]CensusPivot!E440:N909,2,FALSE)</f>
        <v>968528</v>
      </c>
      <c r="R441" s="9">
        <f>VLOOKUP([1]CensusPivot!F441,[1]CensusPivot!F440:O909,2,FALSE)</f>
        <v>884997</v>
      </c>
      <c r="S441" s="9">
        <v>525249</v>
      </c>
      <c r="T441" s="9">
        <v>264003</v>
      </c>
      <c r="U441" s="9">
        <v>124059</v>
      </c>
      <c r="V441" s="9">
        <v>6936198</v>
      </c>
      <c r="W441" s="10">
        <f t="shared" si="67"/>
        <v>0</v>
      </c>
      <c r="X441" s="10">
        <f t="shared" si="68"/>
        <v>0</v>
      </c>
      <c r="Y441" s="10">
        <f t="shared" si="69"/>
        <v>0</v>
      </c>
      <c r="Z441" s="10">
        <f t="shared" si="70"/>
        <v>0</v>
      </c>
      <c r="AA441" s="10">
        <f t="shared" si="71"/>
        <v>0</v>
      </c>
      <c r="AB441" s="10">
        <f t="shared" si="72"/>
        <v>2.5988788662560438E-5</v>
      </c>
      <c r="AC441" s="10">
        <f t="shared" si="73"/>
        <v>6.0923485813395168E-5</v>
      </c>
      <c r="AD441" s="10">
        <f t="shared" si="74"/>
        <v>1.969674587031208E-4</v>
      </c>
      <c r="AE441" s="10">
        <f t="shared" si="75"/>
        <v>1.442861864113043E-3</v>
      </c>
      <c r="AF441" s="10">
        <f t="shared" si="76"/>
        <v>2.3053547102588287E-3</v>
      </c>
    </row>
    <row r="442" spans="1:32" x14ac:dyDescent="0.3">
      <c r="A442" t="s">
        <v>462</v>
      </c>
      <c r="B442" s="9">
        <v>0</v>
      </c>
      <c r="C442" s="9">
        <v>0</v>
      </c>
      <c r="D442" s="9">
        <v>0</v>
      </c>
      <c r="E442" s="9">
        <v>0</v>
      </c>
      <c r="F442" s="9">
        <v>0</v>
      </c>
      <c r="G442" s="9">
        <v>0</v>
      </c>
      <c r="H442" s="9">
        <v>45</v>
      </c>
      <c r="I442" s="9">
        <v>93</v>
      </c>
      <c r="J442" s="9">
        <v>207</v>
      </c>
      <c r="K442" s="9">
        <v>345</v>
      </c>
      <c r="L442" s="74">
        <f t="shared" si="66"/>
        <v>4.9664133699878633E-5</v>
      </c>
      <c r="M442" s="9">
        <f>VLOOKUP([1]CensusPivot!A442,[1]CensusPivot!A441:J910,2,FALSE)</f>
        <v>1321197</v>
      </c>
      <c r="N442" s="9">
        <f>VLOOKUP([1]CensusPivot!B442,[1]CensusPivot!B441:K910,2,FALSE)</f>
        <v>925864</v>
      </c>
      <c r="O442" s="9">
        <f>VLOOKUP([1]CensusPivot!C442,[1]CensusPivot!C441:L910,2,FALSE)</f>
        <v>1001145</v>
      </c>
      <c r="P442" s="9">
        <f>VLOOKUP([1]CensusPivot!D442,[1]CensusPivot!D441:M910,2,FALSE)</f>
        <v>917729</v>
      </c>
      <c r="Q442" s="9">
        <f>VLOOKUP([1]CensusPivot!E442,[1]CensusPivot!E441:N910,2,FALSE)</f>
        <v>952543</v>
      </c>
      <c r="R442" s="9">
        <f>VLOOKUP([1]CensusPivot!F442,[1]CensusPivot!F441:O910,2,FALSE)</f>
        <v>889667</v>
      </c>
      <c r="S442" s="9">
        <v>546892</v>
      </c>
      <c r="T442" s="9">
        <v>265425</v>
      </c>
      <c r="U442" s="9">
        <v>124771</v>
      </c>
      <c r="V442" s="9">
        <v>6946663</v>
      </c>
      <c r="W442" s="10">
        <f t="shared" si="67"/>
        <v>0</v>
      </c>
      <c r="X442" s="10">
        <f t="shared" si="68"/>
        <v>0</v>
      </c>
      <c r="Y442" s="10">
        <f t="shared" si="69"/>
        <v>0</v>
      </c>
      <c r="Z442" s="10">
        <f t="shared" si="70"/>
        <v>0</v>
      </c>
      <c r="AA442" s="10">
        <f t="shared" si="71"/>
        <v>0</v>
      </c>
      <c r="AB442" s="10">
        <f t="shared" si="72"/>
        <v>0</v>
      </c>
      <c r="AC442" s="10">
        <f t="shared" si="73"/>
        <v>8.2283156455022194E-5</v>
      </c>
      <c r="AD442" s="10">
        <f t="shared" si="74"/>
        <v>3.5038146369030797E-4</v>
      </c>
      <c r="AE442" s="10">
        <f t="shared" si="75"/>
        <v>1.6590393601077173E-3</v>
      </c>
      <c r="AF442" s="10">
        <f t="shared" si="76"/>
        <v>2.765065600179529E-3</v>
      </c>
    </row>
    <row r="443" spans="1:32" x14ac:dyDescent="0.3">
      <c r="A443" t="s">
        <v>463</v>
      </c>
      <c r="B443" s="9">
        <v>0</v>
      </c>
      <c r="C443" s="9">
        <v>0</v>
      </c>
      <c r="D443" s="9">
        <v>0</v>
      </c>
      <c r="E443" s="9">
        <v>0</v>
      </c>
      <c r="F443" s="9">
        <v>0</v>
      </c>
      <c r="G443" s="9">
        <v>0</v>
      </c>
      <c r="H443" s="9">
        <v>13</v>
      </c>
      <c r="I443" s="9">
        <v>51</v>
      </c>
      <c r="J443" s="9">
        <v>143</v>
      </c>
      <c r="K443" s="9">
        <v>207</v>
      </c>
      <c r="L443" s="74">
        <f t="shared" si="66"/>
        <v>2.955993397995808E-5</v>
      </c>
      <c r="M443" s="9">
        <f>VLOOKUP([1]CensusPivot!A443,[1]CensusPivot!A442:J911,2,FALSE)</f>
        <v>1325990</v>
      </c>
      <c r="N443" s="9">
        <f>VLOOKUP([1]CensusPivot!B443,[1]CensusPivot!B442:K911,2,FALSE)</f>
        <v>924088</v>
      </c>
      <c r="O443" s="9">
        <f>VLOOKUP([1]CensusPivot!C443,[1]CensusPivot!C442:L911,2,FALSE)</f>
        <v>1015085</v>
      </c>
      <c r="P443" s="9">
        <f>VLOOKUP([1]CensusPivot!D443,[1]CensusPivot!D442:M911,2,FALSE)</f>
        <v>915662</v>
      </c>
      <c r="Q443" s="9">
        <f>VLOOKUP([1]CensusPivot!E443,[1]CensusPivot!E442:N911,2,FALSE)</f>
        <v>945954</v>
      </c>
      <c r="R443" s="9">
        <f>VLOOKUP([1]CensusPivot!F443,[1]CensusPivot!F442:O911,2,FALSE)</f>
        <v>902152</v>
      </c>
      <c r="S443" s="9">
        <v>577675</v>
      </c>
      <c r="T443" s="9">
        <v>271587</v>
      </c>
      <c r="U443" s="9">
        <v>124633</v>
      </c>
      <c r="V443" s="9">
        <v>7002722</v>
      </c>
      <c r="W443" s="10">
        <f t="shared" si="67"/>
        <v>0</v>
      </c>
      <c r="X443" s="10">
        <f t="shared" si="68"/>
        <v>0</v>
      </c>
      <c r="Y443" s="10">
        <f t="shared" si="69"/>
        <v>0</v>
      </c>
      <c r="Z443" s="10">
        <f t="shared" si="70"/>
        <v>0</v>
      </c>
      <c r="AA443" s="10">
        <f t="shared" si="71"/>
        <v>0</v>
      </c>
      <c r="AB443" s="10">
        <f t="shared" si="72"/>
        <v>0</v>
      </c>
      <c r="AC443" s="10">
        <f t="shared" si="73"/>
        <v>2.2504003115938893E-5</v>
      </c>
      <c r="AD443" s="10">
        <f t="shared" si="74"/>
        <v>1.8778512962697036E-4</v>
      </c>
      <c r="AE443" s="10">
        <f t="shared" si="75"/>
        <v>1.1473686744281209E-3</v>
      </c>
      <c r="AF443" s="10">
        <f t="shared" si="76"/>
        <v>1.6608763329134339E-3</v>
      </c>
    </row>
    <row r="444" spans="1:32" x14ac:dyDescent="0.3">
      <c r="A444" t="s">
        <v>464</v>
      </c>
      <c r="B444" s="9">
        <v>0</v>
      </c>
      <c r="C444" s="9">
        <v>0</v>
      </c>
      <c r="D444" s="9">
        <v>0</v>
      </c>
      <c r="E444" s="9">
        <v>0</v>
      </c>
      <c r="F444" s="9">
        <v>0</v>
      </c>
      <c r="G444" s="9">
        <v>0</v>
      </c>
      <c r="H444" s="9">
        <v>33</v>
      </c>
      <c r="I444" s="9">
        <v>101</v>
      </c>
      <c r="J444" s="9">
        <v>160</v>
      </c>
      <c r="K444" s="9">
        <v>294</v>
      </c>
      <c r="L444" s="74">
        <f t="shared" si="66"/>
        <v>4.1408019127687966E-5</v>
      </c>
      <c r="M444" s="9">
        <f>VLOOKUP([1]CensusPivot!A444,[1]CensusPivot!A443:J912,2,FALSE)</f>
        <v>1330303</v>
      </c>
      <c r="N444" s="9">
        <f>VLOOKUP([1]CensusPivot!B444,[1]CensusPivot!B443:K912,2,FALSE)</f>
        <v>917135</v>
      </c>
      <c r="O444" s="9">
        <f>VLOOKUP([1]CensusPivot!C444,[1]CensusPivot!C443:L912,2,FALSE)</f>
        <v>1042519</v>
      </c>
      <c r="P444" s="9">
        <f>VLOOKUP([1]CensusPivot!D444,[1]CensusPivot!D443:M912,2,FALSE)</f>
        <v>930595</v>
      </c>
      <c r="Q444" s="9">
        <f>VLOOKUP([1]CensusPivot!E444,[1]CensusPivot!E443:N912,2,FALSE)</f>
        <v>942242</v>
      </c>
      <c r="R444" s="9">
        <f>VLOOKUP([1]CensusPivot!F444,[1]CensusPivot!F443:O912,2,FALSE)</f>
        <v>919015</v>
      </c>
      <c r="S444" s="9">
        <v>612201</v>
      </c>
      <c r="T444" s="9">
        <v>280157</v>
      </c>
      <c r="U444" s="9">
        <v>125907</v>
      </c>
      <c r="V444" s="9">
        <v>7100074</v>
      </c>
      <c r="W444" s="10">
        <f t="shared" si="67"/>
        <v>0</v>
      </c>
      <c r="X444" s="10">
        <f t="shared" si="68"/>
        <v>0</v>
      </c>
      <c r="Y444" s="10">
        <f t="shared" si="69"/>
        <v>0</v>
      </c>
      <c r="Z444" s="10">
        <f t="shared" si="70"/>
        <v>0</v>
      </c>
      <c r="AA444" s="10">
        <f t="shared" si="71"/>
        <v>0</v>
      </c>
      <c r="AB444" s="10">
        <f t="shared" si="72"/>
        <v>0</v>
      </c>
      <c r="AC444" s="10">
        <f t="shared" si="73"/>
        <v>5.390386490711384E-5</v>
      </c>
      <c r="AD444" s="10">
        <f t="shared" si="74"/>
        <v>3.6051214140642569E-4</v>
      </c>
      <c r="AE444" s="10">
        <f t="shared" si="75"/>
        <v>1.2707792259366039E-3</v>
      </c>
      <c r="AF444" s="10">
        <f t="shared" si="76"/>
        <v>2.3350568276585097E-3</v>
      </c>
    </row>
    <row r="445" spans="1:32" x14ac:dyDescent="0.3">
      <c r="A445" t="s">
        <v>465</v>
      </c>
      <c r="B445" s="9">
        <v>0</v>
      </c>
      <c r="C445" s="9">
        <v>0</v>
      </c>
      <c r="D445" s="9">
        <v>0</v>
      </c>
      <c r="E445" s="9">
        <v>0</v>
      </c>
      <c r="F445" s="9">
        <v>22</v>
      </c>
      <c r="G445" s="9">
        <v>0</v>
      </c>
      <c r="H445" s="9">
        <v>25</v>
      </c>
      <c r="I445" s="9">
        <v>234</v>
      </c>
      <c r="J445" s="9">
        <v>514</v>
      </c>
      <c r="K445" s="9">
        <v>795</v>
      </c>
      <c r="L445" s="74">
        <f t="shared" si="66"/>
        <v>4.4866154947946794E-4</v>
      </c>
      <c r="M445" s="9">
        <f>VLOOKUP([1]CensusPivot!A445,[1]CensusPivot!A444:J913,2,FALSE)</f>
        <v>310158</v>
      </c>
      <c r="N445" s="9">
        <f>VLOOKUP([1]CensusPivot!B445,[1]CensusPivot!B444:K913,2,FALSE)</f>
        <v>235781</v>
      </c>
      <c r="O445" s="9">
        <f>VLOOKUP([1]CensusPivot!C445,[1]CensusPivot!C444:L913,2,FALSE)</f>
        <v>217245</v>
      </c>
      <c r="P445" s="9">
        <f>VLOOKUP([1]CensusPivot!D445,[1]CensusPivot!D444:M913,2,FALSE)</f>
        <v>236578</v>
      </c>
      <c r="Q445" s="9">
        <f>VLOOKUP([1]CensusPivot!E445,[1]CensusPivot!E444:N913,2,FALSE)</f>
        <v>268578</v>
      </c>
      <c r="R445" s="9">
        <f>VLOOKUP([1]CensusPivot!F445,[1]CensusPivot!F444:O913,2,FALSE)</f>
        <v>228271</v>
      </c>
      <c r="S445" s="9">
        <v>143810</v>
      </c>
      <c r="T445" s="9">
        <v>96772</v>
      </c>
      <c r="U445" s="9">
        <v>35055</v>
      </c>
      <c r="V445" s="9">
        <v>1771937</v>
      </c>
      <c r="W445" s="10">
        <f t="shared" si="67"/>
        <v>0</v>
      </c>
      <c r="X445" s="10">
        <f t="shared" si="68"/>
        <v>0</v>
      </c>
      <c r="Y445" s="10">
        <f t="shared" si="69"/>
        <v>0</v>
      </c>
      <c r="Z445" s="10">
        <f t="shared" si="70"/>
        <v>0</v>
      </c>
      <c r="AA445" s="10">
        <f t="shared" si="71"/>
        <v>8.1912889365472975E-5</v>
      </c>
      <c r="AB445" s="10">
        <f t="shared" si="72"/>
        <v>0</v>
      </c>
      <c r="AC445" s="10">
        <f t="shared" si="73"/>
        <v>1.7384048397190737E-4</v>
      </c>
      <c r="AD445" s="10">
        <f t="shared" si="74"/>
        <v>2.4180548092423426E-3</v>
      </c>
      <c r="AE445" s="10">
        <f t="shared" si="75"/>
        <v>1.46626729425189E-2</v>
      </c>
      <c r="AF445" s="10">
        <f t="shared" si="76"/>
        <v>2.2678647839109969E-2</v>
      </c>
    </row>
    <row r="446" spans="1:32" x14ac:dyDescent="0.3">
      <c r="A446" t="s">
        <v>466</v>
      </c>
      <c r="B446" s="9">
        <v>0</v>
      </c>
      <c r="C446" s="9">
        <v>0</v>
      </c>
      <c r="D446" s="9">
        <v>0</v>
      </c>
      <c r="E446" s="9">
        <v>0</v>
      </c>
      <c r="F446" s="9">
        <v>0</v>
      </c>
      <c r="G446" s="9">
        <v>0</v>
      </c>
      <c r="H446" s="9">
        <v>0</v>
      </c>
      <c r="I446" s="9">
        <v>225</v>
      </c>
      <c r="J446" s="9">
        <v>501</v>
      </c>
      <c r="K446" s="9">
        <v>726</v>
      </c>
      <c r="L446" s="74">
        <f t="shared" si="66"/>
        <v>3.8593105867906324E-4</v>
      </c>
      <c r="M446" s="9">
        <f>VLOOKUP([1]CensusPivot!A446,[1]CensusPivot!A445:J914,2,FALSE)</f>
        <v>327506</v>
      </c>
      <c r="N446" s="9">
        <f>VLOOKUP([1]CensusPivot!B446,[1]CensusPivot!B445:K914,2,FALSE)</f>
        <v>246094</v>
      </c>
      <c r="O446" s="9">
        <f>VLOOKUP([1]CensusPivot!C446,[1]CensusPivot!C445:L914,2,FALSE)</f>
        <v>225326</v>
      </c>
      <c r="P446" s="9">
        <f>VLOOKUP([1]CensusPivot!D446,[1]CensusPivot!D445:M914,2,FALSE)</f>
        <v>247468</v>
      </c>
      <c r="Q446" s="9">
        <f>VLOOKUP([1]CensusPivot!E446,[1]CensusPivot!E445:N914,2,FALSE)</f>
        <v>284958</v>
      </c>
      <c r="R446" s="9">
        <f>VLOOKUP([1]CensusPivot!F446,[1]CensusPivot!F445:O914,2,FALSE)</f>
        <v>253307</v>
      </c>
      <c r="S446" s="9">
        <v>159353</v>
      </c>
      <c r="T446" s="9">
        <v>101271</v>
      </c>
      <c r="U446" s="9">
        <v>35990</v>
      </c>
      <c r="V446" s="9">
        <v>1881165</v>
      </c>
      <c r="W446" s="10">
        <f t="shared" si="67"/>
        <v>0</v>
      </c>
      <c r="X446" s="10">
        <f t="shared" si="68"/>
        <v>0</v>
      </c>
      <c r="Y446" s="10">
        <f t="shared" si="69"/>
        <v>0</v>
      </c>
      <c r="Z446" s="10">
        <f t="shared" si="70"/>
        <v>0</v>
      </c>
      <c r="AA446" s="10">
        <f t="shared" si="71"/>
        <v>0</v>
      </c>
      <c r="AB446" s="10">
        <f t="shared" si="72"/>
        <v>0</v>
      </c>
      <c r="AC446" s="10">
        <f t="shared" si="73"/>
        <v>0</v>
      </c>
      <c r="AD446" s="10">
        <f t="shared" si="74"/>
        <v>2.2217614124477886E-3</v>
      </c>
      <c r="AE446" s="10">
        <f t="shared" si="75"/>
        <v>1.3920533481522645E-2</v>
      </c>
      <c r="AF446" s="10">
        <f t="shared" si="76"/>
        <v>2.0172270075020839E-2</v>
      </c>
    </row>
    <row r="447" spans="1:32" x14ac:dyDescent="0.3">
      <c r="A447" t="s">
        <v>467</v>
      </c>
      <c r="B447" s="9">
        <v>0</v>
      </c>
      <c r="C447" s="9">
        <v>0</v>
      </c>
      <c r="D447" s="9">
        <v>0</v>
      </c>
      <c r="E447" s="9">
        <v>0</v>
      </c>
      <c r="F447" s="9">
        <v>0</v>
      </c>
      <c r="G447" s="9">
        <v>0</v>
      </c>
      <c r="H447" s="9">
        <v>33</v>
      </c>
      <c r="I447" s="9">
        <v>241</v>
      </c>
      <c r="J447" s="9">
        <v>532</v>
      </c>
      <c r="K447" s="9">
        <v>806</v>
      </c>
      <c r="L447" s="74">
        <f t="shared" si="66"/>
        <v>4.4427173334876712E-4</v>
      </c>
      <c r="M447" s="9">
        <f>VLOOKUP([1]CensusPivot!A447,[1]CensusPivot!A446:J915,2,FALSE)</f>
        <v>314907</v>
      </c>
      <c r="N447" s="9">
        <f>VLOOKUP([1]CensusPivot!B447,[1]CensusPivot!B446:K915,2,FALSE)</f>
        <v>237663</v>
      </c>
      <c r="O447" s="9">
        <f>VLOOKUP([1]CensusPivot!C447,[1]CensusPivot!C446:L915,2,FALSE)</f>
        <v>214919</v>
      </c>
      <c r="P447" s="9">
        <f>VLOOKUP([1]CensusPivot!D447,[1]CensusPivot!D446:M915,2,FALSE)</f>
        <v>234576</v>
      </c>
      <c r="Q447" s="9">
        <f>VLOOKUP([1]CensusPivot!E447,[1]CensusPivot!E446:N915,2,FALSE)</f>
        <v>270667</v>
      </c>
      <c r="R447" s="9">
        <f>VLOOKUP([1]CensusPivot!F447,[1]CensusPivot!F446:O915,2,FALSE)</f>
        <v>250878</v>
      </c>
      <c r="S447" s="9">
        <v>156961</v>
      </c>
      <c r="T447" s="9">
        <v>96929</v>
      </c>
      <c r="U447" s="9">
        <v>35867</v>
      </c>
      <c r="V447" s="9">
        <v>1814205</v>
      </c>
      <c r="W447" s="10">
        <f t="shared" si="67"/>
        <v>0</v>
      </c>
      <c r="X447" s="10">
        <f t="shared" si="68"/>
        <v>0</v>
      </c>
      <c r="Y447" s="10">
        <f t="shared" si="69"/>
        <v>0</v>
      </c>
      <c r="Z447" s="10">
        <f t="shared" si="70"/>
        <v>0</v>
      </c>
      <c r="AA447" s="10">
        <f t="shared" si="71"/>
        <v>0</v>
      </c>
      <c r="AB447" s="10">
        <f t="shared" si="72"/>
        <v>0</v>
      </c>
      <c r="AC447" s="10">
        <f t="shared" si="73"/>
        <v>2.1024330884742069E-4</v>
      </c>
      <c r="AD447" s="10">
        <f t="shared" si="74"/>
        <v>2.486355992530615E-3</v>
      </c>
      <c r="AE447" s="10">
        <f t="shared" si="75"/>
        <v>1.4832575905428387E-2</v>
      </c>
      <c r="AF447" s="10">
        <f t="shared" si="76"/>
        <v>2.247191011235955E-2</v>
      </c>
    </row>
    <row r="448" spans="1:32" x14ac:dyDescent="0.3">
      <c r="A448" t="s">
        <v>468</v>
      </c>
      <c r="B448" s="9">
        <v>0</v>
      </c>
      <c r="C448" s="9">
        <v>0</v>
      </c>
      <c r="D448" s="9">
        <v>0</v>
      </c>
      <c r="E448" s="9">
        <v>0</v>
      </c>
      <c r="F448" s="9">
        <v>0</v>
      </c>
      <c r="G448" s="9">
        <v>0</v>
      </c>
      <c r="H448" s="9">
        <v>37</v>
      </c>
      <c r="I448" s="9">
        <v>257</v>
      </c>
      <c r="J448" s="9">
        <v>546</v>
      </c>
      <c r="K448" s="9">
        <v>840</v>
      </c>
      <c r="L448" s="74">
        <f t="shared" si="66"/>
        <v>4.7054263088227303E-4</v>
      </c>
      <c r="M448" s="9">
        <f>VLOOKUP([1]CensusPivot!A448,[1]CensusPivot!A447:J916,2,FALSE)</f>
        <v>314606</v>
      </c>
      <c r="N448" s="9">
        <f>VLOOKUP([1]CensusPivot!B448,[1]CensusPivot!B447:K916,2,FALSE)</f>
        <v>234153</v>
      </c>
      <c r="O448" s="9">
        <f>VLOOKUP([1]CensusPivot!C448,[1]CensusPivot!C447:L916,2,FALSE)</f>
        <v>213817</v>
      </c>
      <c r="P448" s="9">
        <f>VLOOKUP([1]CensusPivot!D448,[1]CensusPivot!D447:M916,2,FALSE)</f>
        <v>228368</v>
      </c>
      <c r="Q448" s="9">
        <f>VLOOKUP([1]CensusPivot!E448,[1]CensusPivot!E447:N916,2,FALSE)</f>
        <v>261117</v>
      </c>
      <c r="R448" s="9">
        <f>VLOOKUP([1]CensusPivot!F448,[1]CensusPivot!F447:O916,2,FALSE)</f>
        <v>248113</v>
      </c>
      <c r="S448" s="9">
        <v>156894</v>
      </c>
      <c r="T448" s="9">
        <v>92546</v>
      </c>
      <c r="U448" s="9">
        <v>35306</v>
      </c>
      <c r="V448" s="9">
        <v>1785173</v>
      </c>
      <c r="W448" s="10">
        <f t="shared" si="67"/>
        <v>0</v>
      </c>
      <c r="X448" s="10">
        <f t="shared" si="68"/>
        <v>0</v>
      </c>
      <c r="Y448" s="10">
        <f t="shared" si="69"/>
        <v>0</v>
      </c>
      <c r="Z448" s="10">
        <f t="shared" si="70"/>
        <v>0</v>
      </c>
      <c r="AA448" s="10">
        <f t="shared" si="71"/>
        <v>0</v>
      </c>
      <c r="AB448" s="10">
        <f t="shared" si="72"/>
        <v>0</v>
      </c>
      <c r="AC448" s="10">
        <f t="shared" si="73"/>
        <v>2.3582801126875469E-4</v>
      </c>
      <c r="AD448" s="10">
        <f t="shared" si="74"/>
        <v>2.7769973850841744E-3</v>
      </c>
      <c r="AE448" s="10">
        <f t="shared" si="75"/>
        <v>1.5464793519515097E-2</v>
      </c>
      <c r="AF448" s="10">
        <f t="shared" si="76"/>
        <v>2.3791990030023226E-2</v>
      </c>
    </row>
    <row r="449" spans="1:32" x14ac:dyDescent="0.3">
      <c r="A449" t="s">
        <v>469</v>
      </c>
      <c r="B449" s="9">
        <v>0</v>
      </c>
      <c r="C449" s="9">
        <v>0</v>
      </c>
      <c r="D449" s="9">
        <v>0</v>
      </c>
      <c r="E449" s="9">
        <v>0</v>
      </c>
      <c r="F449" s="9">
        <v>0</v>
      </c>
      <c r="G449" s="9">
        <v>24</v>
      </c>
      <c r="H449" s="9">
        <v>70</v>
      </c>
      <c r="I449" s="9">
        <v>228</v>
      </c>
      <c r="J449" s="9">
        <v>642</v>
      </c>
      <c r="K449" s="9">
        <v>964</v>
      </c>
      <c r="L449" s="74">
        <f t="shared" si="66"/>
        <v>5.162641965959767E-4</v>
      </c>
      <c r="M449" s="9">
        <f>VLOOKUP([1]CensusPivot!A449,[1]CensusPivot!A448:J917,2,FALSE)</f>
        <v>320720</v>
      </c>
      <c r="N449" s="9">
        <f>VLOOKUP([1]CensusPivot!B449,[1]CensusPivot!B448:K917,2,FALSE)</f>
        <v>239775</v>
      </c>
      <c r="O449" s="9">
        <f>VLOOKUP([1]CensusPivot!C449,[1]CensusPivot!C448:L917,2,FALSE)</f>
        <v>221182</v>
      </c>
      <c r="P449" s="9">
        <f>VLOOKUP([1]CensusPivot!D449,[1]CensusPivot!D448:M917,2,FALSE)</f>
        <v>237085</v>
      </c>
      <c r="Q449" s="9">
        <f>VLOOKUP([1]CensusPivot!E449,[1]CensusPivot!E448:N917,2,FALSE)</f>
        <v>273507</v>
      </c>
      <c r="R449" s="9">
        <f>VLOOKUP([1]CensusPivot!F449,[1]CensusPivot!F448:O917,2,FALSE)</f>
        <v>269731</v>
      </c>
      <c r="S449" s="9">
        <v>169287</v>
      </c>
      <c r="T449" s="9">
        <v>98027</v>
      </c>
      <c r="U449" s="9">
        <v>37012</v>
      </c>
      <c r="V449" s="9">
        <v>1867261</v>
      </c>
      <c r="W449" s="10">
        <f t="shared" si="67"/>
        <v>0</v>
      </c>
      <c r="X449" s="10">
        <f t="shared" si="68"/>
        <v>0</v>
      </c>
      <c r="Y449" s="10">
        <f t="shared" si="69"/>
        <v>0</v>
      </c>
      <c r="Z449" s="10">
        <f t="shared" si="70"/>
        <v>0</v>
      </c>
      <c r="AA449" s="10">
        <f t="shared" si="71"/>
        <v>0</v>
      </c>
      <c r="AB449" s="10">
        <f t="shared" si="72"/>
        <v>8.897753687933534E-5</v>
      </c>
      <c r="AC449" s="10">
        <f t="shared" si="73"/>
        <v>4.1349896920614106E-4</v>
      </c>
      <c r="AD449" s="10">
        <f t="shared" si="74"/>
        <v>2.3258898058698112E-3</v>
      </c>
      <c r="AE449" s="10">
        <f t="shared" si="75"/>
        <v>1.7345725710580351E-2</v>
      </c>
      <c r="AF449" s="10">
        <f t="shared" si="76"/>
        <v>2.6045606830217227E-2</v>
      </c>
    </row>
    <row r="450" spans="1:32" x14ac:dyDescent="0.3">
      <c r="A450" t="s">
        <v>470</v>
      </c>
      <c r="B450" s="9">
        <v>0</v>
      </c>
      <c r="C450" s="9">
        <v>0</v>
      </c>
      <c r="D450" s="9">
        <v>0</v>
      </c>
      <c r="E450" s="9">
        <v>0</v>
      </c>
      <c r="F450" s="9">
        <v>14</v>
      </c>
      <c r="G450" s="9">
        <v>21</v>
      </c>
      <c r="H450" s="9">
        <v>44</v>
      </c>
      <c r="I450" s="9">
        <v>193</v>
      </c>
      <c r="J450" s="9">
        <v>560</v>
      </c>
      <c r="K450" s="9">
        <v>832</v>
      </c>
      <c r="L450" s="74">
        <f t="shared" si="66"/>
        <v>4.3292273317858428E-4</v>
      </c>
      <c r="M450" s="9">
        <f>VLOOKUP([1]CensusPivot!A450,[1]CensusPivot!A449:J918,2,FALSE)</f>
        <v>331830</v>
      </c>
      <c r="N450" s="9">
        <f>VLOOKUP([1]CensusPivot!B450,[1]CensusPivot!B449:K918,2,FALSE)</f>
        <v>245374</v>
      </c>
      <c r="O450" s="9">
        <f>VLOOKUP([1]CensusPivot!C450,[1]CensusPivot!C449:L918,2,FALSE)</f>
        <v>228332</v>
      </c>
      <c r="P450" s="9">
        <f>VLOOKUP([1]CensusPivot!D450,[1]CensusPivot!D449:M918,2,FALSE)</f>
        <v>239361</v>
      </c>
      <c r="Q450" s="9">
        <f>VLOOKUP([1]CensusPivot!E450,[1]CensusPivot!E449:N918,2,FALSE)</f>
        <v>271147</v>
      </c>
      <c r="R450" s="9">
        <f>VLOOKUP([1]CensusPivot!F450,[1]CensusPivot!F449:O918,2,FALSE)</f>
        <v>280810</v>
      </c>
      <c r="S450" s="9">
        <v>182531</v>
      </c>
      <c r="T450" s="9">
        <v>101930</v>
      </c>
      <c r="U450" s="9">
        <v>40150</v>
      </c>
      <c r="V450" s="9">
        <v>1921821</v>
      </c>
      <c r="W450" s="10">
        <f t="shared" si="67"/>
        <v>0</v>
      </c>
      <c r="X450" s="10">
        <f t="shared" si="68"/>
        <v>0</v>
      </c>
      <c r="Y450" s="10">
        <f t="shared" si="69"/>
        <v>0</v>
      </c>
      <c r="Z450" s="10">
        <f t="shared" si="70"/>
        <v>0</v>
      </c>
      <c r="AA450" s="10">
        <f t="shared" si="71"/>
        <v>5.1632509303071765E-5</v>
      </c>
      <c r="AB450" s="10">
        <f t="shared" si="72"/>
        <v>7.4783661550514583E-5</v>
      </c>
      <c r="AC450" s="10">
        <f t="shared" si="73"/>
        <v>2.4105494409168855E-4</v>
      </c>
      <c r="AD450" s="10">
        <f t="shared" si="74"/>
        <v>1.8934562935347787E-3</v>
      </c>
      <c r="AE450" s="10">
        <f t="shared" si="75"/>
        <v>1.3947696139476962E-2</v>
      </c>
      <c r="AF450" s="10">
        <f t="shared" si="76"/>
        <v>2.0722291407222915E-2</v>
      </c>
    </row>
    <row r="451" spans="1:32" x14ac:dyDescent="0.3">
      <c r="A451" t="s">
        <v>471</v>
      </c>
      <c r="B451" s="9">
        <v>0</v>
      </c>
      <c r="C451" s="9">
        <v>0</v>
      </c>
      <c r="D451" s="9">
        <v>0</v>
      </c>
      <c r="E451" s="9">
        <v>0</v>
      </c>
      <c r="F451" s="9">
        <v>0</v>
      </c>
      <c r="G451" s="9">
        <v>0</v>
      </c>
      <c r="H451" s="9">
        <v>52</v>
      </c>
      <c r="I451" s="9">
        <v>238</v>
      </c>
      <c r="J451" s="9">
        <v>595</v>
      </c>
      <c r="K451" s="9">
        <v>885</v>
      </c>
      <c r="L451" s="74">
        <f t="shared" si="66"/>
        <v>5.2790184962492131E-4</v>
      </c>
      <c r="M451" s="9">
        <f>VLOOKUP([1]CensusPivot!A451,[1]CensusPivot!A450:J919,2,FALSE)</f>
        <v>290806</v>
      </c>
      <c r="N451" s="9">
        <f>VLOOKUP([1]CensusPivot!B451,[1]CensusPivot!B450:K919,2,FALSE)</f>
        <v>220863</v>
      </c>
      <c r="O451" s="9">
        <f>VLOOKUP([1]CensusPivot!C451,[1]CensusPivot!C450:L919,2,FALSE)</f>
        <v>200475</v>
      </c>
      <c r="P451" s="9">
        <f>VLOOKUP([1]CensusPivot!D451,[1]CensusPivot!D450:M919,2,FALSE)</f>
        <v>207665</v>
      </c>
      <c r="Q451" s="9">
        <f>VLOOKUP([1]CensusPivot!E451,[1]CensusPivot!E450:N919,2,FALSE)</f>
        <v>231586</v>
      </c>
      <c r="R451" s="9">
        <f>VLOOKUP([1]CensusPivot!F451,[1]CensusPivot!F450:O919,2,FALSE)</f>
        <v>240582</v>
      </c>
      <c r="S451" s="9">
        <v>161306</v>
      </c>
      <c r="T451" s="9">
        <v>87312</v>
      </c>
      <c r="U451" s="9">
        <v>36338</v>
      </c>
      <c r="V451" s="9">
        <v>1676448</v>
      </c>
      <c r="W451" s="10">
        <f t="shared" si="67"/>
        <v>0</v>
      </c>
      <c r="X451" s="10">
        <f t="shared" si="68"/>
        <v>0</v>
      </c>
      <c r="Y451" s="10">
        <f t="shared" si="69"/>
        <v>0</v>
      </c>
      <c r="Z451" s="10">
        <f t="shared" si="70"/>
        <v>0</v>
      </c>
      <c r="AA451" s="10">
        <f t="shared" si="71"/>
        <v>0</v>
      </c>
      <c r="AB451" s="10">
        <f t="shared" si="72"/>
        <v>0</v>
      </c>
      <c r="AC451" s="10">
        <f t="shared" si="73"/>
        <v>3.2236866576568755E-4</v>
      </c>
      <c r="AD451" s="10">
        <f t="shared" si="74"/>
        <v>2.7258566978193145E-3</v>
      </c>
      <c r="AE451" s="10">
        <f t="shared" si="75"/>
        <v>1.6374043700809072E-2</v>
      </c>
      <c r="AF451" s="10">
        <f t="shared" si="76"/>
        <v>2.4354670042379879E-2</v>
      </c>
    </row>
    <row r="452" spans="1:32" x14ac:dyDescent="0.3">
      <c r="A452" t="s">
        <v>472</v>
      </c>
      <c r="B452" s="9">
        <v>0</v>
      </c>
      <c r="C452" s="9">
        <v>0</v>
      </c>
      <c r="D452" s="9">
        <v>0</v>
      </c>
      <c r="E452" s="9">
        <v>0</v>
      </c>
      <c r="F452" s="9">
        <v>0</v>
      </c>
      <c r="G452" s="9">
        <v>35</v>
      </c>
      <c r="H452" s="9">
        <v>45</v>
      </c>
      <c r="I452" s="9">
        <v>158</v>
      </c>
      <c r="J452" s="9">
        <v>471</v>
      </c>
      <c r="K452" s="9">
        <v>709</v>
      </c>
      <c r="L452" s="74">
        <f t="shared" ref="L452:L462" si="77">K452/V452</f>
        <v>3.8870251757521998E-4</v>
      </c>
      <c r="M452" s="9">
        <f>VLOOKUP([1]CensusPivot!A452,[1]CensusPivot!A451:J920,2,FALSE)</f>
        <v>315432</v>
      </c>
      <c r="N452" s="9">
        <f>VLOOKUP([1]CensusPivot!B452,[1]CensusPivot!B451:K920,2,FALSE)</f>
        <v>233950</v>
      </c>
      <c r="O452" s="9">
        <f>VLOOKUP([1]CensusPivot!C452,[1]CensusPivot!C451:L920,2,FALSE)</f>
        <v>218568</v>
      </c>
      <c r="P452" s="9">
        <f>VLOOKUP([1]CensusPivot!D452,[1]CensusPivot!D451:M920,2,FALSE)</f>
        <v>225461</v>
      </c>
      <c r="Q452" s="9">
        <f>VLOOKUP([1]CensusPivot!E452,[1]CensusPivot!E451:N920,2,FALSE)</f>
        <v>248461</v>
      </c>
      <c r="R452" s="9">
        <f>VLOOKUP([1]CensusPivot!F452,[1]CensusPivot!F451:O920,2,FALSE)</f>
        <v>262774</v>
      </c>
      <c r="S452" s="9">
        <v>184992</v>
      </c>
      <c r="T452" s="9">
        <v>96563</v>
      </c>
      <c r="U452" s="9">
        <v>37527</v>
      </c>
      <c r="V452" s="9">
        <v>1824017</v>
      </c>
      <c r="W452" s="10">
        <f t="shared" ref="W452:W463" si="78">B452/M452</f>
        <v>0</v>
      </c>
      <c r="X452" s="10">
        <f t="shared" ref="X452:X463" si="79">C452/N452</f>
        <v>0</v>
      </c>
      <c r="Y452" s="10">
        <f t="shared" ref="Y452:Y463" si="80">D452/O452</f>
        <v>0</v>
      </c>
      <c r="Z452" s="10">
        <f t="shared" ref="Z452:Z463" si="81">E452/P452</f>
        <v>0</v>
      </c>
      <c r="AA452" s="10">
        <f t="shared" ref="AA452:AA463" si="82">F452/Q452</f>
        <v>0</v>
      </c>
      <c r="AB452" s="10">
        <f t="shared" ref="AB452:AB463" si="83">G452/R452</f>
        <v>1.3319430385045706E-4</v>
      </c>
      <c r="AC452" s="10">
        <f t="shared" ref="AC452:AC463" si="84">H452/S452</f>
        <v>2.4325376232485729E-4</v>
      </c>
      <c r="AD452" s="10">
        <f t="shared" ref="AD452:AD463" si="85">I452/T452</f>
        <v>1.6362374822654639E-3</v>
      </c>
      <c r="AE452" s="10">
        <f t="shared" ref="AE452:AE463" si="86">J452/U452</f>
        <v>1.2550963306419378E-2</v>
      </c>
      <c r="AF452" s="10">
        <f t="shared" ref="AF452:AF463" si="87">K452/U452</f>
        <v>1.8893063660830867E-2</v>
      </c>
    </row>
    <row r="453" spans="1:32" x14ac:dyDescent="0.3">
      <c r="A453" t="s">
        <v>473</v>
      </c>
      <c r="B453" s="9">
        <v>0</v>
      </c>
      <c r="C453" s="9">
        <v>0</v>
      </c>
      <c r="D453" s="9">
        <v>0</v>
      </c>
      <c r="E453" s="9">
        <v>0</v>
      </c>
      <c r="F453" s="9">
        <v>0</v>
      </c>
      <c r="G453" s="9">
        <v>23</v>
      </c>
      <c r="H453" s="9">
        <v>105</v>
      </c>
      <c r="I453" s="9">
        <v>180</v>
      </c>
      <c r="J453" s="9">
        <v>521</v>
      </c>
      <c r="K453" s="9">
        <v>829</v>
      </c>
      <c r="L453" s="74">
        <f t="shared" si="77"/>
        <v>4.6635415125513395E-4</v>
      </c>
      <c r="M453" s="9">
        <f>VLOOKUP([1]CensusPivot!A453,[1]CensusPivot!A452:J921,2,FALSE)</f>
        <v>305686</v>
      </c>
      <c r="N453" s="9">
        <f>VLOOKUP([1]CensusPivot!B453,[1]CensusPivot!B452:K921,2,FALSE)</f>
        <v>224618</v>
      </c>
      <c r="O453" s="9">
        <f>VLOOKUP([1]CensusPivot!C453,[1]CensusPivot!C452:L921,2,FALSE)</f>
        <v>213472</v>
      </c>
      <c r="P453" s="9">
        <f>VLOOKUP([1]CensusPivot!D453,[1]CensusPivot!D452:M921,2,FALSE)</f>
        <v>214790</v>
      </c>
      <c r="Q453" s="9">
        <f>VLOOKUP([1]CensusPivot!E453,[1]CensusPivot!E452:N921,2,FALSE)</f>
        <v>237863</v>
      </c>
      <c r="R453" s="9">
        <f>VLOOKUP([1]CensusPivot!F453,[1]CensusPivot!F452:O921,2,FALSE)</f>
        <v>257692</v>
      </c>
      <c r="S453" s="9">
        <v>187986</v>
      </c>
      <c r="T453" s="9">
        <v>97923</v>
      </c>
      <c r="U453" s="9">
        <v>37589</v>
      </c>
      <c r="V453" s="9">
        <v>1777619</v>
      </c>
      <c r="W453" s="10">
        <f t="shared" si="78"/>
        <v>0</v>
      </c>
      <c r="X453" s="10">
        <f t="shared" si="79"/>
        <v>0</v>
      </c>
      <c r="Y453" s="10">
        <f t="shared" si="80"/>
        <v>0</v>
      </c>
      <c r="Z453" s="10">
        <f t="shared" si="81"/>
        <v>0</v>
      </c>
      <c r="AA453" s="10">
        <f t="shared" si="82"/>
        <v>0</v>
      </c>
      <c r="AB453" s="10">
        <f t="shared" si="83"/>
        <v>8.925383791503035E-5</v>
      </c>
      <c r="AC453" s="10">
        <f t="shared" si="84"/>
        <v>5.5855223261306697E-4</v>
      </c>
      <c r="AD453" s="10">
        <f t="shared" si="85"/>
        <v>1.8381789773597623E-3</v>
      </c>
      <c r="AE453" s="10">
        <f t="shared" si="86"/>
        <v>1.3860437894064753E-2</v>
      </c>
      <c r="AF453" s="10">
        <f t="shared" si="87"/>
        <v>2.2054324403415895E-2</v>
      </c>
    </row>
    <row r="454" spans="1:32" x14ac:dyDescent="0.3">
      <c r="A454" t="s">
        <v>474</v>
      </c>
      <c r="B454" s="9">
        <v>0</v>
      </c>
      <c r="C454" s="9">
        <v>0</v>
      </c>
      <c r="D454" s="9">
        <v>0</v>
      </c>
      <c r="E454" s="9">
        <v>0</v>
      </c>
      <c r="F454" s="9">
        <v>0</v>
      </c>
      <c r="G454" s="9">
        <v>0</v>
      </c>
      <c r="H454" s="9">
        <v>0</v>
      </c>
      <c r="I454" s="9">
        <v>0</v>
      </c>
      <c r="J454" s="9">
        <v>10</v>
      </c>
      <c r="K454" s="9">
        <v>10</v>
      </c>
      <c r="L454" s="74">
        <f t="shared" si="77"/>
        <v>1.7858992538512917E-6</v>
      </c>
      <c r="M454" s="9">
        <f>VLOOKUP([1]CensusPivot!A454,[1]CensusPivot!A453:J922,2,FALSE)</f>
        <v>1079713</v>
      </c>
      <c r="N454" s="9">
        <f>VLOOKUP([1]CensusPivot!B454,[1]CensusPivot!B453:K922,2,FALSE)</f>
        <v>826690</v>
      </c>
      <c r="O454" s="9">
        <f>VLOOKUP([1]CensusPivot!C454,[1]CensusPivot!C453:L922,2,FALSE)</f>
        <v>687414</v>
      </c>
      <c r="P454" s="9">
        <f>VLOOKUP([1]CensusPivot!D454,[1]CensusPivot!D453:M922,2,FALSE)</f>
        <v>786254</v>
      </c>
      <c r="Q454" s="9">
        <f>VLOOKUP([1]CensusPivot!E454,[1]CensusPivot!E453:N922,2,FALSE)</f>
        <v>860908</v>
      </c>
      <c r="R454" s="9">
        <f>VLOOKUP([1]CensusPivot!F454,[1]CensusPivot!F453:O922,2,FALSE)</f>
        <v>620629</v>
      </c>
      <c r="S454" s="9">
        <v>369187</v>
      </c>
      <c r="T454" s="9">
        <v>261494</v>
      </c>
      <c r="U454" s="9">
        <v>108898</v>
      </c>
      <c r="V454" s="9">
        <v>5599420</v>
      </c>
      <c r="W454" s="10">
        <f t="shared" si="78"/>
        <v>0</v>
      </c>
      <c r="X454" s="10">
        <f t="shared" si="79"/>
        <v>0</v>
      </c>
      <c r="Y454" s="10">
        <f t="shared" si="80"/>
        <v>0</v>
      </c>
      <c r="Z454" s="10">
        <f t="shared" si="81"/>
        <v>0</v>
      </c>
      <c r="AA454" s="10">
        <f t="shared" si="82"/>
        <v>0</v>
      </c>
      <c r="AB454" s="10">
        <f t="shared" si="83"/>
        <v>0</v>
      </c>
      <c r="AC454" s="10">
        <f t="shared" si="84"/>
        <v>0</v>
      </c>
      <c r="AD454" s="10">
        <f t="shared" si="85"/>
        <v>0</v>
      </c>
      <c r="AE454" s="10">
        <f t="shared" si="86"/>
        <v>9.182905103858657E-5</v>
      </c>
      <c r="AF454" s="10">
        <f t="shared" si="87"/>
        <v>9.182905103858657E-5</v>
      </c>
    </row>
    <row r="455" spans="1:32" x14ac:dyDescent="0.3">
      <c r="A455" t="s">
        <v>475</v>
      </c>
      <c r="B455" s="9">
        <v>0</v>
      </c>
      <c r="C455" s="9">
        <v>0</v>
      </c>
      <c r="D455" s="9">
        <v>0</v>
      </c>
      <c r="E455" s="9">
        <v>0</v>
      </c>
      <c r="F455" s="9">
        <v>0</v>
      </c>
      <c r="G455" s="9">
        <v>0</v>
      </c>
      <c r="H455" s="9">
        <v>0</v>
      </c>
      <c r="I455" s="9">
        <v>0</v>
      </c>
      <c r="J455" s="9">
        <v>10</v>
      </c>
      <c r="K455" s="9">
        <v>10</v>
      </c>
      <c r="L455" s="74">
        <f t="shared" si="77"/>
        <v>1.7859317866925937E-6</v>
      </c>
      <c r="M455" s="9">
        <f>VLOOKUP([1]CensusPivot!A455,[1]CensusPivot!A454:J923,2,FALSE)</f>
        <v>1094062</v>
      </c>
      <c r="N455" s="9">
        <f>VLOOKUP([1]CensusPivot!B455,[1]CensusPivot!B454:K923,2,FALSE)</f>
        <v>795690</v>
      </c>
      <c r="O455" s="9">
        <f>VLOOKUP([1]CensusPivot!C455,[1]CensusPivot!C454:L923,2,FALSE)</f>
        <v>697099</v>
      </c>
      <c r="P455" s="9">
        <f>VLOOKUP([1]CensusPivot!D455,[1]CensusPivot!D454:M923,2,FALSE)</f>
        <v>758614</v>
      </c>
      <c r="Q455" s="9">
        <f>VLOOKUP([1]CensusPivot!E455,[1]CensusPivot!E454:N923,2,FALSE)</f>
        <v>861932</v>
      </c>
      <c r="R455" s="9">
        <f>VLOOKUP([1]CensusPivot!F455,[1]CensusPivot!F454:O923,2,FALSE)</f>
        <v>647190</v>
      </c>
      <c r="S455" s="9">
        <v>374896</v>
      </c>
      <c r="T455" s="9">
        <v>259912</v>
      </c>
      <c r="U455" s="9">
        <v>110657</v>
      </c>
      <c r="V455" s="9">
        <v>5599318</v>
      </c>
      <c r="W455" s="10">
        <f t="shared" si="78"/>
        <v>0</v>
      </c>
      <c r="X455" s="10">
        <f t="shared" si="79"/>
        <v>0</v>
      </c>
      <c r="Y455" s="10">
        <f t="shared" si="80"/>
        <v>0</v>
      </c>
      <c r="Z455" s="10">
        <f t="shared" si="81"/>
        <v>0</v>
      </c>
      <c r="AA455" s="10">
        <f t="shared" si="82"/>
        <v>0</v>
      </c>
      <c r="AB455" s="10">
        <f t="shared" si="83"/>
        <v>0</v>
      </c>
      <c r="AC455" s="10">
        <f t="shared" si="84"/>
        <v>0</v>
      </c>
      <c r="AD455" s="10">
        <f t="shared" si="85"/>
        <v>0</v>
      </c>
      <c r="AE455" s="10">
        <f t="shared" si="86"/>
        <v>9.0369339490497659E-5</v>
      </c>
      <c r="AF455" s="10">
        <f t="shared" si="87"/>
        <v>9.0369339490497659E-5</v>
      </c>
    </row>
    <row r="456" spans="1:32" x14ac:dyDescent="0.3">
      <c r="A456" t="s">
        <v>476</v>
      </c>
      <c r="B456" s="9">
        <v>0</v>
      </c>
      <c r="C456" s="9">
        <v>0</v>
      </c>
      <c r="D456" s="9">
        <v>0</v>
      </c>
      <c r="E456" s="9">
        <v>0</v>
      </c>
      <c r="F456" s="9">
        <v>0</v>
      </c>
      <c r="G456" s="9">
        <v>0</v>
      </c>
      <c r="H456" s="9">
        <v>0</v>
      </c>
      <c r="I456" s="9">
        <v>0</v>
      </c>
      <c r="J456" s="9">
        <v>22</v>
      </c>
      <c r="K456" s="9">
        <v>22</v>
      </c>
      <c r="L456" s="74">
        <f t="shared" si="77"/>
        <v>4.0367416888993273E-6</v>
      </c>
      <c r="M456" s="9">
        <f>VLOOKUP([1]CensusPivot!A456,[1]CensusPivot!A455:J924,2,FALSE)</f>
        <v>1059358</v>
      </c>
      <c r="N456" s="9">
        <f>VLOOKUP([1]CensusPivot!B456,[1]CensusPivot!B455:K924,2,FALSE)</f>
        <v>769870</v>
      </c>
      <c r="O456" s="9">
        <f>VLOOKUP([1]CensusPivot!C456,[1]CensusPivot!C455:L924,2,FALSE)</f>
        <v>686944</v>
      </c>
      <c r="P456" s="9">
        <f>VLOOKUP([1]CensusPivot!D456,[1]CensusPivot!D455:M924,2,FALSE)</f>
        <v>717253</v>
      </c>
      <c r="Q456" s="9">
        <f>VLOOKUP([1]CensusPivot!E456,[1]CensusPivot!E455:N924,2,FALSE)</f>
        <v>832208</v>
      </c>
      <c r="R456" s="9">
        <f>VLOOKUP([1]CensusPivot!F456,[1]CensusPivot!F455:O924,2,FALSE)</f>
        <v>651000</v>
      </c>
      <c r="S456" s="9">
        <v>372766</v>
      </c>
      <c r="T456" s="9">
        <v>251436</v>
      </c>
      <c r="U456" s="9">
        <v>109639</v>
      </c>
      <c r="V456" s="9">
        <v>5449940</v>
      </c>
      <c r="W456" s="10">
        <f t="shared" si="78"/>
        <v>0</v>
      </c>
      <c r="X456" s="10">
        <f t="shared" si="79"/>
        <v>0</v>
      </c>
      <c r="Y456" s="10">
        <f t="shared" si="80"/>
        <v>0</v>
      </c>
      <c r="Z456" s="10">
        <f t="shared" si="81"/>
        <v>0</v>
      </c>
      <c r="AA456" s="10">
        <f t="shared" si="82"/>
        <v>0</v>
      </c>
      <c r="AB456" s="10">
        <f t="shared" si="83"/>
        <v>0</v>
      </c>
      <c r="AC456" s="10">
        <f t="shared" si="84"/>
        <v>0</v>
      </c>
      <c r="AD456" s="10">
        <f t="shared" si="85"/>
        <v>0</v>
      </c>
      <c r="AE456" s="10">
        <f t="shared" si="86"/>
        <v>2.0065852479500909E-4</v>
      </c>
      <c r="AF456" s="10">
        <f t="shared" si="87"/>
        <v>2.0065852479500909E-4</v>
      </c>
    </row>
    <row r="457" spans="1:32" x14ac:dyDescent="0.3">
      <c r="A457" t="s">
        <v>477</v>
      </c>
      <c r="B457" s="9">
        <v>0</v>
      </c>
      <c r="C457" s="9">
        <v>0</v>
      </c>
      <c r="D457" s="9">
        <v>0</v>
      </c>
      <c r="E457" s="9">
        <v>0</v>
      </c>
      <c r="F457" s="9">
        <v>0</v>
      </c>
      <c r="G457" s="9">
        <v>0</v>
      </c>
      <c r="H457" s="9">
        <v>0</v>
      </c>
      <c r="I457" s="9">
        <v>0</v>
      </c>
      <c r="J457" s="9">
        <v>0</v>
      </c>
      <c r="K457" s="9">
        <v>0</v>
      </c>
      <c r="L457" s="74">
        <f t="shared" si="77"/>
        <v>0</v>
      </c>
      <c r="M457" s="9">
        <f>VLOOKUP([1]CensusPivot!A457,[1]CensusPivot!A456:J925,2,FALSE)</f>
        <v>1152546</v>
      </c>
      <c r="N457" s="9">
        <f>VLOOKUP([1]CensusPivot!B457,[1]CensusPivot!B456:K925,2,FALSE)</f>
        <v>826311</v>
      </c>
      <c r="O457" s="9">
        <f>VLOOKUP([1]CensusPivot!C457,[1]CensusPivot!C456:L925,2,FALSE)</f>
        <v>753505</v>
      </c>
      <c r="P457" s="9">
        <f>VLOOKUP([1]CensusPivot!D457,[1]CensusPivot!D456:M925,2,FALSE)</f>
        <v>763543</v>
      </c>
      <c r="Q457" s="9">
        <f>VLOOKUP([1]CensusPivot!E457,[1]CensusPivot!E456:N925,2,FALSE)</f>
        <v>909278</v>
      </c>
      <c r="R457" s="9">
        <f>VLOOKUP([1]CensusPivot!F457,[1]CensusPivot!F456:O925,2,FALSE)</f>
        <v>743275</v>
      </c>
      <c r="S457" s="9">
        <v>427685</v>
      </c>
      <c r="T457" s="9">
        <v>273364</v>
      </c>
      <c r="U457" s="9">
        <v>121166</v>
      </c>
      <c r="V457" s="9">
        <v>5972135</v>
      </c>
      <c r="W457" s="10">
        <f t="shared" si="78"/>
        <v>0</v>
      </c>
      <c r="X457" s="10">
        <f t="shared" si="79"/>
        <v>0</v>
      </c>
      <c r="Y457" s="10">
        <f t="shared" si="80"/>
        <v>0</v>
      </c>
      <c r="Z457" s="10">
        <f t="shared" si="81"/>
        <v>0</v>
      </c>
      <c r="AA457" s="10">
        <f t="shared" si="82"/>
        <v>0</v>
      </c>
      <c r="AB457" s="10">
        <f t="shared" si="83"/>
        <v>0</v>
      </c>
      <c r="AC457" s="10">
        <f t="shared" si="84"/>
        <v>0</v>
      </c>
      <c r="AD457" s="10">
        <f t="shared" si="85"/>
        <v>0</v>
      </c>
      <c r="AE457" s="10">
        <f t="shared" si="86"/>
        <v>0</v>
      </c>
      <c r="AF457" s="10">
        <f t="shared" si="87"/>
        <v>0</v>
      </c>
    </row>
    <row r="458" spans="1:32" x14ac:dyDescent="0.3">
      <c r="A458" t="s">
        <v>478</v>
      </c>
      <c r="B458" s="9">
        <v>0</v>
      </c>
      <c r="C458" s="9">
        <v>0</v>
      </c>
      <c r="D458" s="9">
        <v>0</v>
      </c>
      <c r="E458" s="9">
        <v>0</v>
      </c>
      <c r="F458" s="9">
        <v>0</v>
      </c>
      <c r="G458" s="9">
        <v>0</v>
      </c>
      <c r="H458" s="9">
        <v>0</v>
      </c>
      <c r="I458" s="9">
        <v>0</v>
      </c>
      <c r="J458" s="9">
        <v>12</v>
      </c>
      <c r="K458" s="9">
        <v>12</v>
      </c>
      <c r="L458" s="74">
        <f t="shared" si="77"/>
        <v>2.1439352360043909E-6</v>
      </c>
      <c r="M458" s="9">
        <f>VLOOKUP([1]CensusPivot!A458,[1]CensusPivot!A457:J926,2,FALSE)</f>
        <v>1073669</v>
      </c>
      <c r="N458" s="9">
        <f>VLOOKUP([1]CensusPivot!B458,[1]CensusPivot!B457:K926,2,FALSE)</f>
        <v>777204</v>
      </c>
      <c r="O458" s="9">
        <f>VLOOKUP([1]CensusPivot!C458,[1]CensusPivot!C457:L926,2,FALSE)</f>
        <v>715225</v>
      </c>
      <c r="P458" s="9">
        <f>VLOOKUP([1]CensusPivot!D458,[1]CensusPivot!D457:M926,2,FALSE)</f>
        <v>702750</v>
      </c>
      <c r="Q458" s="9">
        <f>VLOOKUP([1]CensusPivot!E458,[1]CensusPivot!E457:N926,2,FALSE)</f>
        <v>842065</v>
      </c>
      <c r="R458" s="9">
        <f>VLOOKUP([1]CensusPivot!F458,[1]CensusPivot!F457:O926,2,FALSE)</f>
        <v>709702</v>
      </c>
      <c r="S458" s="9">
        <v>408749</v>
      </c>
      <c r="T458" s="9">
        <v>252239</v>
      </c>
      <c r="U458" s="9">
        <v>117272</v>
      </c>
      <c r="V458" s="9">
        <v>5597184</v>
      </c>
      <c r="W458" s="10">
        <f t="shared" si="78"/>
        <v>0</v>
      </c>
      <c r="X458" s="10">
        <f t="shared" si="79"/>
        <v>0</v>
      </c>
      <c r="Y458" s="10">
        <f t="shared" si="80"/>
        <v>0</v>
      </c>
      <c r="Z458" s="10">
        <f t="shared" si="81"/>
        <v>0</v>
      </c>
      <c r="AA458" s="10">
        <f t="shared" si="82"/>
        <v>0</v>
      </c>
      <c r="AB458" s="10">
        <f t="shared" si="83"/>
        <v>0</v>
      </c>
      <c r="AC458" s="10">
        <f t="shared" si="84"/>
        <v>0</v>
      </c>
      <c r="AD458" s="10">
        <f t="shared" si="85"/>
        <v>0</v>
      </c>
      <c r="AE458" s="10">
        <f t="shared" si="86"/>
        <v>1.0232621597653319E-4</v>
      </c>
      <c r="AF458" s="10">
        <f t="shared" si="87"/>
        <v>1.0232621597653319E-4</v>
      </c>
    </row>
    <row r="459" spans="1:32" x14ac:dyDescent="0.3">
      <c r="A459" t="s">
        <v>479</v>
      </c>
      <c r="B459" s="9">
        <v>0</v>
      </c>
      <c r="C459" s="9">
        <v>0</v>
      </c>
      <c r="D459" s="9">
        <v>0</v>
      </c>
      <c r="E459" s="9">
        <v>0</v>
      </c>
      <c r="F459" s="9">
        <v>0</v>
      </c>
      <c r="G459" s="9">
        <v>0</v>
      </c>
      <c r="H459" s="9">
        <v>0</v>
      </c>
      <c r="I459" s="9">
        <v>0</v>
      </c>
      <c r="J459" s="9">
        <v>0</v>
      </c>
      <c r="K459" s="9">
        <v>0</v>
      </c>
      <c r="L459" s="74">
        <f t="shared" si="77"/>
        <v>0</v>
      </c>
      <c r="M459" s="9">
        <f>VLOOKUP([1]CensusPivot!A459,[1]CensusPivot!A458:J927,2,FALSE)</f>
        <v>1078836</v>
      </c>
      <c r="N459" s="9">
        <f>VLOOKUP([1]CensusPivot!B459,[1]CensusPivot!B458:K927,2,FALSE)</f>
        <v>783005</v>
      </c>
      <c r="O459" s="9">
        <f>VLOOKUP([1]CensusPivot!C459,[1]CensusPivot!C458:L927,2,FALSE)</f>
        <v>724276</v>
      </c>
      <c r="P459" s="9">
        <f>VLOOKUP([1]CensusPivot!D459,[1]CensusPivot!D458:M927,2,FALSE)</f>
        <v>698780</v>
      </c>
      <c r="Q459" s="9">
        <f>VLOOKUP([1]CensusPivot!E459,[1]CensusPivot!E458:N927,2,FALSE)</f>
        <v>840067</v>
      </c>
      <c r="R459" s="9">
        <f>VLOOKUP([1]CensusPivot!F459,[1]CensusPivot!F458:O927,2,FALSE)</f>
        <v>741178</v>
      </c>
      <c r="S459" s="9">
        <v>435384</v>
      </c>
      <c r="T459" s="9">
        <v>258237</v>
      </c>
      <c r="U459" s="9">
        <v>120652</v>
      </c>
      <c r="V459" s="9">
        <v>5678734</v>
      </c>
      <c r="W459" s="10">
        <f t="shared" si="78"/>
        <v>0</v>
      </c>
      <c r="X459" s="10">
        <f t="shared" si="79"/>
        <v>0</v>
      </c>
      <c r="Y459" s="10">
        <f t="shared" si="80"/>
        <v>0</v>
      </c>
      <c r="Z459" s="10">
        <f t="shared" si="81"/>
        <v>0</v>
      </c>
      <c r="AA459" s="10">
        <f t="shared" si="82"/>
        <v>0</v>
      </c>
      <c r="AB459" s="10">
        <f t="shared" si="83"/>
        <v>0</v>
      </c>
      <c r="AC459" s="10">
        <f t="shared" si="84"/>
        <v>0</v>
      </c>
      <c r="AD459" s="10">
        <f t="shared" si="85"/>
        <v>0</v>
      </c>
      <c r="AE459" s="10">
        <f t="shared" si="86"/>
        <v>0</v>
      </c>
      <c r="AF459" s="10">
        <f t="shared" si="87"/>
        <v>0</v>
      </c>
    </row>
    <row r="460" spans="1:32" x14ac:dyDescent="0.3">
      <c r="A460" t="s">
        <v>480</v>
      </c>
      <c r="B460" s="9">
        <v>0</v>
      </c>
      <c r="C460" s="9">
        <v>0</v>
      </c>
      <c r="D460" s="9">
        <v>0</v>
      </c>
      <c r="E460" s="9">
        <v>0</v>
      </c>
      <c r="F460" s="9">
        <v>0</v>
      </c>
      <c r="G460" s="9">
        <v>0</v>
      </c>
      <c r="H460" s="9">
        <v>0</v>
      </c>
      <c r="I460" s="9">
        <v>0</v>
      </c>
      <c r="J460" s="9">
        <v>0</v>
      </c>
      <c r="K460" s="9">
        <v>0</v>
      </c>
      <c r="L460" s="74">
        <f t="shared" si="77"/>
        <v>0</v>
      </c>
      <c r="M460" s="9">
        <f>VLOOKUP([1]CensusPivot!A460,[1]CensusPivot!A459:J928,2,FALSE)</f>
        <v>1073335</v>
      </c>
      <c r="N460" s="9">
        <f>VLOOKUP([1]CensusPivot!B460,[1]CensusPivot!B459:K928,2,FALSE)</f>
        <v>787011</v>
      </c>
      <c r="O460" s="9">
        <f>VLOOKUP([1]CensusPivot!C460,[1]CensusPivot!C459:L928,2,FALSE)</f>
        <v>729172</v>
      </c>
      <c r="P460" s="9">
        <f>VLOOKUP([1]CensusPivot!D460,[1]CensusPivot!D459:M928,2,FALSE)</f>
        <v>695769</v>
      </c>
      <c r="Q460" s="9">
        <f>VLOOKUP([1]CensusPivot!E460,[1]CensusPivot!E459:N928,2,FALSE)</f>
        <v>822603</v>
      </c>
      <c r="R460" s="9">
        <f>VLOOKUP([1]CensusPivot!F460,[1]CensusPivot!F459:O928,2,FALSE)</f>
        <v>757184</v>
      </c>
      <c r="S460" s="9">
        <v>457668</v>
      </c>
      <c r="T460" s="9">
        <v>259859</v>
      </c>
      <c r="U460" s="9">
        <v>121942</v>
      </c>
      <c r="V460" s="9">
        <v>5702115</v>
      </c>
      <c r="W460" s="10">
        <f t="shared" si="78"/>
        <v>0</v>
      </c>
      <c r="X460" s="10">
        <f t="shared" si="79"/>
        <v>0</v>
      </c>
      <c r="Y460" s="10">
        <f t="shared" si="80"/>
        <v>0</v>
      </c>
      <c r="Z460" s="10">
        <f t="shared" si="81"/>
        <v>0</v>
      </c>
      <c r="AA460" s="10">
        <f t="shared" si="82"/>
        <v>0</v>
      </c>
      <c r="AB460" s="10">
        <f t="shared" si="83"/>
        <v>0</v>
      </c>
      <c r="AC460" s="10">
        <f t="shared" si="84"/>
        <v>0</v>
      </c>
      <c r="AD460" s="10">
        <f t="shared" si="85"/>
        <v>0</v>
      </c>
      <c r="AE460" s="10">
        <f t="shared" si="86"/>
        <v>0</v>
      </c>
      <c r="AF460" s="10">
        <f t="shared" si="87"/>
        <v>0</v>
      </c>
    </row>
    <row r="461" spans="1:32" x14ac:dyDescent="0.3">
      <c r="A461" t="s">
        <v>481</v>
      </c>
      <c r="B461" s="9">
        <v>0</v>
      </c>
      <c r="C461" s="9">
        <v>0</v>
      </c>
      <c r="D461" s="9">
        <v>0</v>
      </c>
      <c r="E461" s="9">
        <v>0</v>
      </c>
      <c r="F461" s="9">
        <v>0</v>
      </c>
      <c r="G461" s="9">
        <v>0</v>
      </c>
      <c r="H461" s="9">
        <v>0</v>
      </c>
      <c r="I461" s="9">
        <v>0</v>
      </c>
      <c r="J461" s="9">
        <v>0</v>
      </c>
      <c r="K461" s="9">
        <v>0</v>
      </c>
      <c r="L461" s="74">
        <f t="shared" si="77"/>
        <v>0</v>
      </c>
      <c r="M461" s="9">
        <f>VLOOKUP([1]CensusPivot!A461,[1]CensusPivot!A460:J929,2,FALSE)</f>
        <v>1070422</v>
      </c>
      <c r="N461" s="9">
        <f>VLOOKUP([1]CensusPivot!B461,[1]CensusPivot!B460:K929,2,FALSE)</f>
        <v>785300</v>
      </c>
      <c r="O461" s="9">
        <f>VLOOKUP([1]CensusPivot!C461,[1]CensusPivot!C460:L929,2,FALSE)</f>
        <v>724944</v>
      </c>
      <c r="P461" s="9">
        <f>VLOOKUP([1]CensusPivot!D461,[1]CensusPivot!D460:M929,2,FALSE)</f>
        <v>687995</v>
      </c>
      <c r="Q461" s="9">
        <f>VLOOKUP([1]CensusPivot!E461,[1]CensusPivot!E460:N929,2,FALSE)</f>
        <v>804039</v>
      </c>
      <c r="R461" s="9">
        <f>VLOOKUP([1]CensusPivot!F461,[1]CensusPivot!F460:O929,2,FALSE)</f>
        <v>765386</v>
      </c>
      <c r="S461" s="9">
        <v>474608</v>
      </c>
      <c r="T461" s="9">
        <v>257186</v>
      </c>
      <c r="U461" s="9">
        <v>122997</v>
      </c>
      <c r="V461" s="9">
        <v>5693776</v>
      </c>
      <c r="W461" s="10">
        <f t="shared" si="78"/>
        <v>0</v>
      </c>
      <c r="X461" s="10">
        <f t="shared" si="79"/>
        <v>0</v>
      </c>
      <c r="Y461" s="10">
        <f t="shared" si="80"/>
        <v>0</v>
      </c>
      <c r="Z461" s="10">
        <f t="shared" si="81"/>
        <v>0</v>
      </c>
      <c r="AA461" s="10">
        <f t="shared" si="82"/>
        <v>0</v>
      </c>
      <c r="AB461" s="10">
        <f t="shared" si="83"/>
        <v>0</v>
      </c>
      <c r="AC461" s="10">
        <f t="shared" si="84"/>
        <v>0</v>
      </c>
      <c r="AD461" s="10">
        <f t="shared" si="85"/>
        <v>0</v>
      </c>
      <c r="AE461" s="10">
        <f t="shared" si="86"/>
        <v>0</v>
      </c>
      <c r="AF461" s="10">
        <f t="shared" si="87"/>
        <v>0</v>
      </c>
    </row>
    <row r="462" spans="1:32" x14ac:dyDescent="0.3">
      <c r="A462" t="s">
        <v>482</v>
      </c>
      <c r="B462" s="9">
        <v>0</v>
      </c>
      <c r="C462" s="9">
        <v>0</v>
      </c>
      <c r="D462" s="9">
        <v>0</v>
      </c>
      <c r="E462" s="9">
        <v>0</v>
      </c>
      <c r="F462" s="9">
        <v>0</v>
      </c>
      <c r="G462" s="9">
        <v>0</v>
      </c>
      <c r="H462" s="9">
        <v>0</v>
      </c>
      <c r="I462" s="9">
        <v>0</v>
      </c>
      <c r="J462" s="9">
        <v>22</v>
      </c>
      <c r="K462" s="9">
        <v>22</v>
      </c>
      <c r="L462" s="74">
        <f t="shared" si="77"/>
        <v>3.7721776181270282E-6</v>
      </c>
      <c r="M462" s="9">
        <f>VLOOKUP([1]CensusPivot!A462,[1]CensusPivot!A461:J930,2,FALSE)</f>
        <v>1081404</v>
      </c>
      <c r="N462" s="9">
        <f>VLOOKUP([1]CensusPivot!B462,[1]CensusPivot!B461:K930,2,FALSE)</f>
        <v>792281</v>
      </c>
      <c r="O462" s="9">
        <f>VLOOKUP([1]CensusPivot!C462,[1]CensusPivot!C461:L930,2,FALSE)</f>
        <v>738604</v>
      </c>
      <c r="P462" s="9">
        <f>VLOOKUP([1]CensusPivot!D462,[1]CensusPivot!D461:M930,2,FALSE)</f>
        <v>702893</v>
      </c>
      <c r="Q462" s="9">
        <f>VLOOKUP([1]CensusPivot!E462,[1]CensusPivot!E461:N930,2,FALSE)</f>
        <v>806048</v>
      </c>
      <c r="R462" s="9">
        <f>VLOOKUP([1]CensusPivot!F462,[1]CensusPivot!F461:O930,2,FALSE)</f>
        <v>802186</v>
      </c>
      <c r="S462" s="9">
        <v>513232</v>
      </c>
      <c r="T462" s="9">
        <v>269252</v>
      </c>
      <c r="U462" s="9">
        <v>126275</v>
      </c>
      <c r="V462" s="9">
        <v>5832175</v>
      </c>
      <c r="W462" s="10">
        <f t="shared" si="78"/>
        <v>0</v>
      </c>
      <c r="X462" s="10">
        <f t="shared" si="79"/>
        <v>0</v>
      </c>
      <c r="Y462" s="10">
        <f t="shared" si="80"/>
        <v>0</v>
      </c>
      <c r="Z462" s="10">
        <f t="shared" si="81"/>
        <v>0</v>
      </c>
      <c r="AA462" s="10">
        <f t="shared" si="82"/>
        <v>0</v>
      </c>
      <c r="AB462" s="10">
        <f t="shared" si="83"/>
        <v>0</v>
      </c>
      <c r="AC462" s="10">
        <f t="shared" si="84"/>
        <v>0</v>
      </c>
      <c r="AD462" s="10">
        <f t="shared" si="85"/>
        <v>0</v>
      </c>
      <c r="AE462" s="10">
        <f t="shared" si="86"/>
        <v>1.7422292615323697E-4</v>
      </c>
      <c r="AF462" s="10">
        <f t="shared" si="87"/>
        <v>1.7422292615323697E-4</v>
      </c>
    </row>
    <row r="463" spans="1:32" x14ac:dyDescent="0.3">
      <c r="A463" t="s">
        <v>13</v>
      </c>
      <c r="B463" s="9">
        <v>10</v>
      </c>
      <c r="C463" s="9">
        <v>11</v>
      </c>
      <c r="D463" s="9">
        <v>304</v>
      </c>
      <c r="E463" s="9">
        <v>1192</v>
      </c>
      <c r="F463" s="9">
        <v>7779</v>
      </c>
      <c r="G463" s="9">
        <v>26857</v>
      </c>
      <c r="H463" s="9">
        <v>53446</v>
      </c>
      <c r="I463" s="9">
        <v>113081</v>
      </c>
      <c r="J463" s="9">
        <v>212739</v>
      </c>
      <c r="K463" s="9">
        <v>415419</v>
      </c>
      <c r="L463" s="74">
        <f>SUM(L4:L462)</f>
        <v>9.2049229386492529E-2</v>
      </c>
      <c r="M463" s="9">
        <f>VLOOKUP(A463,[1]CensusPivot!A472:J472,2,FALSE)</f>
        <v>556024748</v>
      </c>
      <c r="N463" s="9">
        <f>VLOOKUP(A463,[1]CensusPivot!A472:J472,3,FALSE)</f>
        <v>397462004</v>
      </c>
      <c r="O463" s="9">
        <f>VLOOKUP($A$463,[1]CensusPivot!$A$472:$J$472,4,FALSE)</f>
        <v>381170786</v>
      </c>
      <c r="P463" s="9">
        <f>VLOOKUP(A463,[1]CensusPivot!A472:J472,5,FALSE)</f>
        <v>375607572</v>
      </c>
      <c r="Q463" s="9">
        <f>VLOOKUP($A$463,[1]CensusPivot!$A$472:$J$472,6,FALSE)</f>
        <v>400655941</v>
      </c>
      <c r="R463" s="9">
        <f>VLOOKUP($A$463,[1]CensusPivot!$A$472:$J$472,7,FALSE)</f>
        <v>339391465</v>
      </c>
      <c r="S463" s="9">
        <f>VLOOKUP($A$463,[1]CensusPivot!$A$472:$J$472,8,FALSE)</f>
        <v>212117039</v>
      </c>
      <c r="T463" s="9">
        <f>VLOOKUP($A$463,[1]CensusPivot!$A$472:$J$472,9,FALSE)</f>
        <v>122184322</v>
      </c>
      <c r="U463" s="9">
        <f>VLOOKUP($A$463,[1]CensusPivot!$A$472:$J$472,10,FALSE)</f>
        <v>51428609</v>
      </c>
      <c r="V463" s="9">
        <f>VLOOKUP(A463,[1]CensusPivot!A472:K472,11,FALSE)</f>
        <v>2835955652</v>
      </c>
      <c r="W463" s="10">
        <f t="shared" si="78"/>
        <v>1.7984810992621501E-8</v>
      </c>
      <c r="X463" s="10">
        <f t="shared" si="79"/>
        <v>2.7675601414217194E-8</v>
      </c>
      <c r="Y463" s="10">
        <f t="shared" si="80"/>
        <v>7.9754275816929995E-7</v>
      </c>
      <c r="Z463" s="10">
        <f t="shared" si="81"/>
        <v>3.1735249469358408E-6</v>
      </c>
      <c r="AA463" s="10">
        <f t="shared" si="82"/>
        <v>1.9415661179475685E-5</v>
      </c>
      <c r="AB463" s="10">
        <f t="shared" si="83"/>
        <v>7.9132809070493274E-5</v>
      </c>
      <c r="AC463" s="10">
        <f t="shared" si="84"/>
        <v>2.5196467125868186E-4</v>
      </c>
      <c r="AD463" s="10">
        <f t="shared" si="85"/>
        <v>9.2549517113987834E-4</v>
      </c>
      <c r="AE463" s="10">
        <f t="shared" si="86"/>
        <v>4.1365886446588515E-3</v>
      </c>
      <c r="AF463" s="10">
        <f t="shared" si="87"/>
        <v>8.0775857655415104E-3</v>
      </c>
    </row>
    <row r="464" spans="1:32" x14ac:dyDescent="0.3"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75"/>
      <c r="M464" s="9"/>
      <c r="N464" s="9"/>
      <c r="O464" s="9"/>
      <c r="P464" s="9"/>
      <c r="Q464" s="9"/>
    </row>
    <row r="465" spans="1:17" x14ac:dyDescent="0.3"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75"/>
      <c r="M465" s="9"/>
      <c r="N465" s="9"/>
      <c r="O465" s="9"/>
      <c r="P465" s="9"/>
      <c r="Q465" s="9"/>
    </row>
    <row r="466" spans="1:17" x14ac:dyDescent="0.3"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75"/>
      <c r="M466" s="9"/>
      <c r="N466" s="9"/>
      <c r="O466" s="9"/>
      <c r="P466" s="9"/>
      <c r="Q466" s="9"/>
    </row>
    <row r="467" spans="1:17" x14ac:dyDescent="0.3"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75"/>
      <c r="M467" s="9"/>
      <c r="N467" s="9"/>
      <c r="O467" s="9"/>
      <c r="P467" s="9"/>
      <c r="Q467" s="9"/>
    </row>
    <row r="468" spans="1:17" x14ac:dyDescent="0.3"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75"/>
      <c r="M468" s="9"/>
      <c r="N468" s="9"/>
      <c r="O468" s="9"/>
      <c r="P468" s="9"/>
      <c r="Q468" s="9"/>
    </row>
    <row r="469" spans="1:17" x14ac:dyDescent="0.3"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75"/>
      <c r="M469" s="9"/>
      <c r="N469" s="9"/>
      <c r="O469" s="9"/>
      <c r="P469" s="9"/>
      <c r="Q469" s="9"/>
    </row>
    <row r="470" spans="1:17" x14ac:dyDescent="0.3"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75"/>
      <c r="M470" s="9"/>
      <c r="N470" s="9"/>
      <c r="O470" s="9"/>
      <c r="P470" s="9"/>
      <c r="Q470" s="9"/>
    </row>
    <row r="471" spans="1:17" x14ac:dyDescent="0.3"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75"/>
      <c r="M471" s="9"/>
      <c r="N471" s="9"/>
      <c r="O471" s="9"/>
      <c r="P471" s="9"/>
      <c r="Q471" s="9"/>
    </row>
    <row r="472" spans="1:17" x14ac:dyDescent="0.3">
      <c r="A472" s="11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76"/>
      <c r="M472" s="12"/>
      <c r="N472" s="12"/>
      <c r="O472" s="12"/>
      <c r="P472" s="12"/>
      <c r="Q472" s="12"/>
    </row>
  </sheetData>
  <autoFilter ref="A3:AE463" xr:uid="{6B11D4F5-F09E-4108-97E6-8D8EA99B6C58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2B9F3-1B9D-4DE1-A91A-23FA4BCC5D27}">
  <dimension ref="A5:F30"/>
  <sheetViews>
    <sheetView tabSelected="1" topLeftCell="A18" workbookViewId="0">
      <selection activeCell="H27" sqref="H27"/>
    </sheetView>
  </sheetViews>
  <sheetFormatPr defaultRowHeight="14.4" x14ac:dyDescent="0.3"/>
  <cols>
    <col min="2" max="2" width="40.33203125" customWidth="1"/>
    <col min="3" max="3" width="27.77734375" customWidth="1"/>
    <col min="4" max="4" width="30.6640625" bestFit="1" customWidth="1"/>
    <col min="5" max="5" width="26.21875" bestFit="1" customWidth="1"/>
    <col min="6" max="6" width="30.88671875" bestFit="1" customWidth="1"/>
  </cols>
  <sheetData>
    <row r="5" spans="1:5" ht="86.4" x14ac:dyDescent="0.3">
      <c r="A5" s="14"/>
      <c r="B5" s="13" t="s">
        <v>483</v>
      </c>
    </row>
    <row r="7" spans="1:5" ht="17.399999999999999" x14ac:dyDescent="0.3">
      <c r="B7" s="22" t="s">
        <v>496</v>
      </c>
      <c r="C7" s="19"/>
      <c r="D7" s="19"/>
      <c r="E7" s="19"/>
    </row>
    <row r="8" spans="1:5" ht="17.399999999999999" x14ac:dyDescent="0.3">
      <c r="B8" s="23"/>
      <c r="C8" s="24" t="s">
        <v>485</v>
      </c>
      <c r="D8" s="24" t="s">
        <v>484</v>
      </c>
      <c r="E8" s="24" t="s">
        <v>23</v>
      </c>
    </row>
    <row r="9" spans="1:5" ht="17.399999999999999" x14ac:dyDescent="0.3">
      <c r="B9" s="25" t="s">
        <v>497</v>
      </c>
      <c r="C9" s="21" t="s">
        <v>498</v>
      </c>
      <c r="D9" s="21" t="s">
        <v>498</v>
      </c>
      <c r="E9" s="21" t="s">
        <v>498</v>
      </c>
    </row>
    <row r="10" spans="1:5" ht="17.399999999999999" x14ac:dyDescent="0.3">
      <c r="B10" s="25" t="s">
        <v>499</v>
      </c>
      <c r="C10" s="21" t="s">
        <v>500</v>
      </c>
      <c r="D10" s="21" t="s">
        <v>500</v>
      </c>
      <c r="E10" s="21" t="s">
        <v>501</v>
      </c>
    </row>
    <row r="11" spans="1:5" ht="17.399999999999999" x14ac:dyDescent="0.3">
      <c r="B11" s="25" t="s">
        <v>502</v>
      </c>
      <c r="C11" s="21" t="s">
        <v>509</v>
      </c>
      <c r="D11" s="21" t="s">
        <v>509</v>
      </c>
      <c r="E11" s="21" t="s">
        <v>509</v>
      </c>
    </row>
    <row r="12" spans="1:5" ht="17.399999999999999" x14ac:dyDescent="0.3">
      <c r="B12" s="25" t="s">
        <v>486</v>
      </c>
      <c r="C12" s="26">
        <v>1028483.7468105146</v>
      </c>
      <c r="D12" s="26">
        <v>787163877421.57361</v>
      </c>
      <c r="E12" s="20">
        <v>46334062210831.789</v>
      </c>
    </row>
    <row r="13" spans="1:5" ht="17.399999999999999" x14ac:dyDescent="0.3">
      <c r="B13" s="25" t="s">
        <v>487</v>
      </c>
      <c r="C13" s="26">
        <v>1014.1418770618412</v>
      </c>
      <c r="D13" s="26">
        <v>887222.56363416137</v>
      </c>
      <c r="E13" s="20">
        <v>6806912.8252704833</v>
      </c>
    </row>
    <row r="14" spans="1:5" ht="17.399999999999999" x14ac:dyDescent="0.3">
      <c r="B14" s="25" t="s">
        <v>488</v>
      </c>
      <c r="C14" s="26">
        <v>826.28758169934645</v>
      </c>
      <c r="D14" s="26">
        <v>838790.24400871457</v>
      </c>
      <c r="E14" s="20">
        <v>6166644.6427015252</v>
      </c>
    </row>
    <row r="15" spans="1:5" ht="17.399999999999999" x14ac:dyDescent="0.3">
      <c r="B15" s="25" t="s">
        <v>503</v>
      </c>
      <c r="C15" s="21">
        <v>-1201.996172424336</v>
      </c>
      <c r="D15" s="21">
        <v>-935654.88325960818</v>
      </c>
      <c r="E15" s="21">
        <v>-7564869.6472847154</v>
      </c>
    </row>
    <row r="16" spans="1:5" ht="17.399999999999999" x14ac:dyDescent="0.3">
      <c r="B16" s="25" t="s">
        <v>504</v>
      </c>
      <c r="C16" s="28">
        <v>2854.5713358230287</v>
      </c>
      <c r="D16" s="21">
        <v>2613235.3712770371</v>
      </c>
      <c r="E16" s="21">
        <v>19741936.623319574</v>
      </c>
    </row>
    <row r="17" spans="2:6" ht="17.399999999999999" x14ac:dyDescent="0.3">
      <c r="B17" s="25" t="s">
        <v>505</v>
      </c>
      <c r="C17" s="21">
        <v>-2216.1380494861774</v>
      </c>
      <c r="D17" s="21">
        <v>-1822877.4468937695</v>
      </c>
      <c r="E17" s="21">
        <v>-14391571.214935791</v>
      </c>
    </row>
    <row r="18" spans="2:6" ht="17.399999999999999" x14ac:dyDescent="0.3">
      <c r="B18" s="25" t="s">
        <v>506</v>
      </c>
      <c r="C18" s="21">
        <v>3868.7132128848698</v>
      </c>
      <c r="D18" s="21">
        <v>3500457.9349111984</v>
      </c>
      <c r="E18" s="21">
        <v>26568638.190970648</v>
      </c>
    </row>
    <row r="19" spans="2:6" ht="17.399999999999999" x14ac:dyDescent="0.3">
      <c r="B19" s="25" t="s">
        <v>507</v>
      </c>
      <c r="C19" s="21">
        <v>36</v>
      </c>
      <c r="D19" s="21">
        <v>42</v>
      </c>
      <c r="E19" s="21">
        <v>32</v>
      </c>
    </row>
    <row r="20" spans="2:6" ht="17.399999999999999" x14ac:dyDescent="0.3">
      <c r="B20" s="25" t="s">
        <v>508</v>
      </c>
      <c r="C20" s="27">
        <v>7.8431372549019607E-2</v>
      </c>
      <c r="D20" s="27">
        <v>9.1503267973856203E-2</v>
      </c>
      <c r="E20" s="27">
        <v>6.9716775599128547E-2</v>
      </c>
    </row>
    <row r="25" spans="2:6" ht="17.399999999999999" x14ac:dyDescent="0.3">
      <c r="B25" s="81" t="s">
        <v>523</v>
      </c>
      <c r="C25" s="60"/>
    </row>
    <row r="26" spans="2:6" ht="52.2" x14ac:dyDescent="0.3">
      <c r="B26" s="82" t="s">
        <v>524</v>
      </c>
      <c r="C26" s="83" t="s">
        <v>543</v>
      </c>
      <c r="D26" s="83" t="s">
        <v>534</v>
      </c>
      <c r="F26" s="83" t="s">
        <v>546</v>
      </c>
    </row>
    <row r="27" spans="2:6" ht="87" x14ac:dyDescent="0.3">
      <c r="B27" s="82" t="s">
        <v>525</v>
      </c>
      <c r="C27" s="84" t="s">
        <v>530</v>
      </c>
      <c r="D27" s="84" t="s">
        <v>535</v>
      </c>
      <c r="F27" s="84" t="s">
        <v>530</v>
      </c>
    </row>
    <row r="28" spans="2:6" ht="17.399999999999999" x14ac:dyDescent="0.3">
      <c r="B28" s="82" t="s">
        <v>526</v>
      </c>
      <c r="C28" s="85">
        <v>0.06</v>
      </c>
      <c r="D28" s="85">
        <v>3.56E-2</v>
      </c>
      <c r="F28" s="84">
        <v>0.77368684763739159</v>
      </c>
    </row>
    <row r="29" spans="2:6" ht="17.399999999999999" x14ac:dyDescent="0.3">
      <c r="B29" s="82" t="s">
        <v>527</v>
      </c>
      <c r="C29" s="60" t="s">
        <v>528</v>
      </c>
      <c r="D29" s="60" t="s">
        <v>536</v>
      </c>
      <c r="F29" s="84" t="s">
        <v>547</v>
      </c>
    </row>
    <row r="30" spans="2:6" ht="104.4" x14ac:dyDescent="0.3">
      <c r="B30" s="82" t="s">
        <v>529</v>
      </c>
      <c r="C30" s="84" t="s">
        <v>531</v>
      </c>
      <c r="D30" s="84" t="s">
        <v>537</v>
      </c>
      <c r="F30" s="84" t="s">
        <v>548</v>
      </c>
    </row>
  </sheetData>
  <hyperlinks>
    <hyperlink ref="B7" location="'spread calculations'!A1" display="Data Spread" xr:uid="{4EBE5F61-2F12-8C46-A7D7-29EC8CA6E3A1}"/>
    <hyperlink ref="C28" location="'correlation calculation'!A1" display="'correlation calculation'!A1" xr:uid="{B0A124E9-FE73-4DBC-B2D5-880E897E378E}"/>
    <hyperlink ref="C26" location="'85+ correlation calculation'!A1" display="Total Influenza deaths / Total population: 85+ years" xr:uid="{6CEB48C0-103D-47E2-A254-D656AFABC466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03C66-5413-49E0-8DEC-CE12DFDCC435}">
  <dimension ref="A2:E477"/>
  <sheetViews>
    <sheetView topLeftCell="A2" workbookViewId="0">
      <selection activeCell="F4" sqref="F4"/>
    </sheetView>
  </sheetViews>
  <sheetFormatPr defaultRowHeight="14.4" x14ac:dyDescent="0.3"/>
  <cols>
    <col min="1" max="1" width="21.88671875" bestFit="1" customWidth="1"/>
    <col min="2" max="4" width="29.109375" bestFit="1" customWidth="1"/>
    <col min="5" max="5" width="16.33203125" bestFit="1" customWidth="1"/>
  </cols>
  <sheetData>
    <row r="2" spans="1:5" x14ac:dyDescent="0.3">
      <c r="A2" s="5" t="s">
        <v>3</v>
      </c>
      <c r="B2" s="5" t="s">
        <v>485</v>
      </c>
      <c r="C2" s="6" t="s">
        <v>484</v>
      </c>
      <c r="D2" s="6" t="s">
        <v>23</v>
      </c>
      <c r="E2" s="5" t="s">
        <v>544</v>
      </c>
    </row>
    <row r="3" spans="1:5" x14ac:dyDescent="0.3">
      <c r="A3" t="s">
        <v>24</v>
      </c>
      <c r="B3" s="9">
        <v>700</v>
      </c>
      <c r="C3" s="9">
        <v>636579</v>
      </c>
      <c r="D3" s="9">
        <v>4713550</v>
      </c>
      <c r="E3" s="9">
        <v>755</v>
      </c>
    </row>
    <row r="4" spans="1:5" x14ac:dyDescent="0.3">
      <c r="A4" t="s">
        <v>25</v>
      </c>
      <c r="B4" s="9">
        <v>754</v>
      </c>
      <c r="C4" s="9">
        <v>657914</v>
      </c>
      <c r="D4" s="9">
        <v>4862140</v>
      </c>
      <c r="E4" s="9">
        <v>809</v>
      </c>
    </row>
    <row r="5" spans="1:5" x14ac:dyDescent="0.3">
      <c r="A5" t="s">
        <v>26</v>
      </c>
      <c r="B5" s="9">
        <v>756</v>
      </c>
      <c r="C5" s="9">
        <v>698911</v>
      </c>
      <c r="D5" s="9">
        <v>5081072</v>
      </c>
      <c r="E5" s="9">
        <v>776</v>
      </c>
    </row>
    <row r="6" spans="1:5" x14ac:dyDescent="0.3">
      <c r="A6" t="s">
        <v>27</v>
      </c>
      <c r="B6" s="9">
        <v>736</v>
      </c>
      <c r="C6" s="9">
        <v>681172</v>
      </c>
      <c r="D6" s="9">
        <v>4866478</v>
      </c>
      <c r="E6" s="9">
        <v>761</v>
      </c>
    </row>
    <row r="7" spans="1:5" x14ac:dyDescent="0.3">
      <c r="A7" t="s">
        <v>28</v>
      </c>
      <c r="B7" s="9">
        <v>767</v>
      </c>
      <c r="C7" s="9">
        <v>698707</v>
      </c>
      <c r="D7" s="9">
        <v>4876320</v>
      </c>
      <c r="E7" s="9">
        <v>861</v>
      </c>
    </row>
    <row r="8" spans="1:5" x14ac:dyDescent="0.3">
      <c r="A8" t="s">
        <v>29</v>
      </c>
      <c r="B8" s="9">
        <v>773</v>
      </c>
      <c r="C8" s="9">
        <v>664455</v>
      </c>
      <c r="D8" s="9">
        <v>4622427</v>
      </c>
      <c r="E8" s="9">
        <v>887</v>
      </c>
    </row>
    <row r="9" spans="1:5" x14ac:dyDescent="0.3">
      <c r="A9" t="s">
        <v>30</v>
      </c>
      <c r="B9" s="9">
        <v>875</v>
      </c>
      <c r="C9" s="9">
        <v>704792</v>
      </c>
      <c r="D9" s="9">
        <v>4727058</v>
      </c>
      <c r="E9" s="9">
        <v>977</v>
      </c>
    </row>
    <row r="10" spans="1:5" x14ac:dyDescent="0.3">
      <c r="A10" t="s">
        <v>31</v>
      </c>
      <c r="B10" s="9">
        <v>757</v>
      </c>
      <c r="C10" s="9">
        <v>765974</v>
      </c>
      <c r="D10" s="9">
        <v>4939554</v>
      </c>
      <c r="E10" s="9">
        <v>875</v>
      </c>
    </row>
    <row r="11" spans="1:5" x14ac:dyDescent="0.3">
      <c r="A11" t="s">
        <v>32</v>
      </c>
      <c r="B11" s="9">
        <v>940</v>
      </c>
      <c r="C11" s="9">
        <v>751405</v>
      </c>
      <c r="D11" s="9">
        <v>4761712</v>
      </c>
      <c r="E11" s="9">
        <v>1044</v>
      </c>
    </row>
    <row r="12" spans="1:5" x14ac:dyDescent="0.3">
      <c r="A12" t="s">
        <v>33</v>
      </c>
      <c r="B12" s="9">
        <v>0</v>
      </c>
      <c r="C12" s="9">
        <v>54816</v>
      </c>
      <c r="D12" s="9">
        <v>734628</v>
      </c>
      <c r="E12" s="9">
        <v>0</v>
      </c>
    </row>
    <row r="13" spans="1:5" x14ac:dyDescent="0.3">
      <c r="A13" t="s">
        <v>34</v>
      </c>
      <c r="B13" s="9">
        <v>0</v>
      </c>
      <c r="C13" s="9">
        <v>54268</v>
      </c>
      <c r="D13" s="9">
        <v>702506</v>
      </c>
      <c r="E13" s="9">
        <v>0</v>
      </c>
    </row>
    <row r="14" spans="1:5" x14ac:dyDescent="0.3">
      <c r="A14" t="s">
        <v>35</v>
      </c>
      <c r="B14" s="9">
        <v>0</v>
      </c>
      <c r="C14" s="9">
        <v>53308</v>
      </c>
      <c r="D14" s="9">
        <v>677432</v>
      </c>
      <c r="E14" s="9">
        <v>0</v>
      </c>
    </row>
    <row r="15" spans="1:5" x14ac:dyDescent="0.3">
      <c r="A15" t="s">
        <v>36</v>
      </c>
      <c r="B15" s="9">
        <v>0</v>
      </c>
      <c r="C15" s="9">
        <v>53262</v>
      </c>
      <c r="D15" s="9">
        <v>675805</v>
      </c>
      <c r="E15" s="9">
        <v>0</v>
      </c>
    </row>
    <row r="16" spans="1:5" x14ac:dyDescent="0.3">
      <c r="A16" t="s">
        <v>37</v>
      </c>
      <c r="B16" s="9">
        <v>0</v>
      </c>
      <c r="C16" s="9">
        <v>63132</v>
      </c>
      <c r="D16" s="9">
        <v>724271</v>
      </c>
      <c r="E16" s="9">
        <v>0</v>
      </c>
    </row>
    <row r="17" spans="1:5" x14ac:dyDescent="0.3">
      <c r="A17" t="s">
        <v>38</v>
      </c>
      <c r="B17" s="9">
        <v>0</v>
      </c>
      <c r="C17" s="9">
        <v>58245</v>
      </c>
      <c r="D17" s="9">
        <v>647536</v>
      </c>
      <c r="E17" s="9">
        <v>0</v>
      </c>
    </row>
    <row r="18" spans="1:5" x14ac:dyDescent="0.3">
      <c r="A18" t="s">
        <v>39</v>
      </c>
      <c r="B18" s="9">
        <v>0</v>
      </c>
      <c r="C18" s="9">
        <v>68741</v>
      </c>
      <c r="D18" s="9">
        <v>705215</v>
      </c>
      <c r="E18" s="9">
        <v>0</v>
      </c>
    </row>
    <row r="19" spans="1:5" x14ac:dyDescent="0.3">
      <c r="A19" t="s">
        <v>40</v>
      </c>
      <c r="B19" s="9">
        <v>0</v>
      </c>
      <c r="C19" s="9">
        <v>76262</v>
      </c>
      <c r="D19" s="9">
        <v>728682</v>
      </c>
      <c r="E19" s="9">
        <v>0</v>
      </c>
    </row>
    <row r="20" spans="1:5" x14ac:dyDescent="0.3">
      <c r="A20" t="s">
        <v>41</v>
      </c>
      <c r="B20" s="9">
        <v>0</v>
      </c>
      <c r="C20" s="9">
        <v>79935</v>
      </c>
      <c r="D20" s="9">
        <v>731616</v>
      </c>
      <c r="E20" s="9">
        <v>0</v>
      </c>
    </row>
    <row r="21" spans="1:5" x14ac:dyDescent="0.3">
      <c r="A21" t="s">
        <v>42</v>
      </c>
      <c r="B21" s="9">
        <v>779</v>
      </c>
      <c r="C21" s="9">
        <v>814058</v>
      </c>
      <c r="D21" s="9">
        <v>6324865</v>
      </c>
      <c r="E21" s="9">
        <v>848</v>
      </c>
    </row>
    <row r="22" spans="1:5" x14ac:dyDescent="0.3">
      <c r="A22" t="s">
        <v>43</v>
      </c>
      <c r="B22" s="9">
        <v>560</v>
      </c>
      <c r="C22" s="9">
        <v>838437</v>
      </c>
      <c r="D22" s="9">
        <v>6287420</v>
      </c>
      <c r="E22" s="9">
        <v>586</v>
      </c>
    </row>
    <row r="23" spans="1:5" x14ac:dyDescent="0.3">
      <c r="A23" t="s">
        <v>44</v>
      </c>
      <c r="B23" s="9">
        <v>522</v>
      </c>
      <c r="C23" s="9">
        <v>859872</v>
      </c>
      <c r="D23" s="9">
        <v>6304046</v>
      </c>
      <c r="E23" s="9">
        <v>532</v>
      </c>
    </row>
    <row r="24" spans="1:5" x14ac:dyDescent="0.3">
      <c r="A24" t="s">
        <v>45</v>
      </c>
      <c r="B24" s="9">
        <v>507</v>
      </c>
      <c r="C24" s="9">
        <v>894932</v>
      </c>
      <c r="D24" s="9">
        <v>6462829</v>
      </c>
      <c r="E24" s="9">
        <v>518</v>
      </c>
    </row>
    <row r="25" spans="1:5" x14ac:dyDescent="0.3">
      <c r="A25" t="s">
        <v>46</v>
      </c>
      <c r="B25" s="9">
        <v>583</v>
      </c>
      <c r="C25" s="9">
        <v>932563</v>
      </c>
      <c r="D25" s="9">
        <v>6518081</v>
      </c>
      <c r="E25" s="9">
        <v>593</v>
      </c>
    </row>
    <row r="26" spans="1:5" x14ac:dyDescent="0.3">
      <c r="A26" t="s">
        <v>47</v>
      </c>
      <c r="B26" s="9">
        <v>553</v>
      </c>
      <c r="C26" s="9">
        <v>971012</v>
      </c>
      <c r="D26" s="9">
        <v>6552388</v>
      </c>
      <c r="E26" s="9">
        <v>611</v>
      </c>
    </row>
    <row r="27" spans="1:5" x14ac:dyDescent="0.3">
      <c r="A27" t="s">
        <v>48</v>
      </c>
      <c r="B27" s="9">
        <v>596</v>
      </c>
      <c r="C27" s="9">
        <v>1009588</v>
      </c>
      <c r="D27" s="9">
        <v>6522731</v>
      </c>
      <c r="E27" s="9">
        <v>608</v>
      </c>
    </row>
    <row r="28" spans="1:5" x14ac:dyDescent="0.3">
      <c r="A28" t="s">
        <v>49</v>
      </c>
      <c r="B28" s="9">
        <v>649</v>
      </c>
      <c r="C28" s="9">
        <v>1011861</v>
      </c>
      <c r="D28" s="9">
        <v>6545958</v>
      </c>
      <c r="E28" s="9">
        <v>742</v>
      </c>
    </row>
    <row r="29" spans="1:5" x14ac:dyDescent="0.3">
      <c r="A29" t="s">
        <v>50</v>
      </c>
      <c r="B29" s="9">
        <v>666</v>
      </c>
      <c r="C29" s="9">
        <v>1092768</v>
      </c>
      <c r="D29" s="9">
        <v>6742401</v>
      </c>
      <c r="E29" s="9">
        <v>696</v>
      </c>
    </row>
    <row r="30" spans="1:5" x14ac:dyDescent="0.3">
      <c r="A30" t="s">
        <v>51</v>
      </c>
      <c r="B30" s="9">
        <v>498</v>
      </c>
      <c r="C30" s="9">
        <v>400224</v>
      </c>
      <c r="D30" s="9">
        <v>2843554</v>
      </c>
      <c r="E30" s="9">
        <v>508</v>
      </c>
    </row>
    <row r="31" spans="1:5" x14ac:dyDescent="0.3">
      <c r="A31" t="s">
        <v>52</v>
      </c>
      <c r="B31" s="9">
        <v>462</v>
      </c>
      <c r="C31" s="9">
        <v>436101</v>
      </c>
      <c r="D31" s="9">
        <v>3041661</v>
      </c>
      <c r="E31" s="9">
        <v>462</v>
      </c>
    </row>
    <row r="32" spans="1:5" x14ac:dyDescent="0.3">
      <c r="A32" t="s">
        <v>53</v>
      </c>
      <c r="B32" s="9">
        <v>563</v>
      </c>
      <c r="C32" s="9">
        <v>424035</v>
      </c>
      <c r="D32" s="9">
        <v>2971204</v>
      </c>
      <c r="E32" s="9">
        <v>574</v>
      </c>
    </row>
    <row r="33" spans="1:5" x14ac:dyDescent="0.3">
      <c r="A33" t="s">
        <v>54</v>
      </c>
      <c r="B33" s="9">
        <v>536</v>
      </c>
      <c r="C33" s="9">
        <v>448773</v>
      </c>
      <c r="D33" s="9">
        <v>3063186</v>
      </c>
      <c r="E33" s="9">
        <v>546</v>
      </c>
    </row>
    <row r="34" spans="1:5" x14ac:dyDescent="0.3">
      <c r="A34" t="s">
        <v>55</v>
      </c>
      <c r="B34" s="9">
        <v>619</v>
      </c>
      <c r="C34" s="9">
        <v>445721</v>
      </c>
      <c r="D34" s="9">
        <v>3039533</v>
      </c>
      <c r="E34" s="9">
        <v>619</v>
      </c>
    </row>
    <row r="35" spans="1:5" x14ac:dyDescent="0.3">
      <c r="A35" t="s">
        <v>56</v>
      </c>
      <c r="B35" s="9">
        <v>485</v>
      </c>
      <c r="C35" s="9">
        <v>436098</v>
      </c>
      <c r="D35" s="9">
        <v>2953381</v>
      </c>
      <c r="E35" s="9">
        <v>528</v>
      </c>
    </row>
    <row r="36" spans="1:5" x14ac:dyDescent="0.3">
      <c r="A36" t="s">
        <v>57</v>
      </c>
      <c r="B36" s="9">
        <v>521</v>
      </c>
      <c r="C36" s="9">
        <v>481990</v>
      </c>
      <c r="D36" s="9">
        <v>3099972</v>
      </c>
      <c r="E36" s="9">
        <v>521</v>
      </c>
    </row>
    <row r="37" spans="1:5" x14ac:dyDescent="0.3">
      <c r="A37" t="s">
        <v>58</v>
      </c>
      <c r="B37" s="9">
        <v>491</v>
      </c>
      <c r="C37" s="9">
        <v>480261</v>
      </c>
      <c r="D37" s="9">
        <v>3082240</v>
      </c>
      <c r="E37" s="9">
        <v>491</v>
      </c>
    </row>
    <row r="38" spans="1:5" x14ac:dyDescent="0.3">
      <c r="A38" t="s">
        <v>59</v>
      </c>
      <c r="B38" s="9">
        <v>549</v>
      </c>
      <c r="C38" s="9">
        <v>495334</v>
      </c>
      <c r="D38" s="9">
        <v>3144162</v>
      </c>
      <c r="E38" s="9">
        <v>560</v>
      </c>
    </row>
    <row r="39" spans="1:5" x14ac:dyDescent="0.3">
      <c r="A39" t="s">
        <v>60</v>
      </c>
      <c r="B39" s="9">
        <v>5197</v>
      </c>
      <c r="C39" s="9">
        <v>3975682</v>
      </c>
      <c r="D39" s="9">
        <v>36329077</v>
      </c>
      <c r="E39" s="9">
        <v>6261</v>
      </c>
    </row>
    <row r="40" spans="1:5" x14ac:dyDescent="0.3">
      <c r="A40" t="s">
        <v>61</v>
      </c>
      <c r="B40" s="9">
        <v>5229</v>
      </c>
      <c r="C40" s="9">
        <v>4020751</v>
      </c>
      <c r="D40" s="9">
        <v>36388689</v>
      </c>
      <c r="E40" s="9">
        <v>5732</v>
      </c>
    </row>
    <row r="41" spans="1:5" x14ac:dyDescent="0.3">
      <c r="A41" t="s">
        <v>62</v>
      </c>
      <c r="B41" s="9">
        <v>5338</v>
      </c>
      <c r="C41" s="9">
        <v>4185170</v>
      </c>
      <c r="D41" s="9">
        <v>36986746</v>
      </c>
      <c r="E41" s="9">
        <v>6046</v>
      </c>
    </row>
    <row r="42" spans="1:5" x14ac:dyDescent="0.3">
      <c r="A42" t="s">
        <v>63</v>
      </c>
      <c r="B42" s="9">
        <v>5119</v>
      </c>
      <c r="C42" s="9">
        <v>4315199</v>
      </c>
      <c r="D42" s="9">
        <v>37341855</v>
      </c>
      <c r="E42" s="9">
        <v>5682</v>
      </c>
    </row>
    <row r="43" spans="1:5" x14ac:dyDescent="0.3">
      <c r="A43" t="s">
        <v>64</v>
      </c>
      <c r="B43" s="9">
        <v>5694</v>
      </c>
      <c r="C43" s="9">
        <v>4443322</v>
      </c>
      <c r="D43" s="9">
        <v>37606937</v>
      </c>
      <c r="E43" s="9">
        <v>6387</v>
      </c>
    </row>
    <row r="44" spans="1:5" x14ac:dyDescent="0.3">
      <c r="A44" t="s">
        <v>65</v>
      </c>
      <c r="B44" s="9">
        <v>4888</v>
      </c>
      <c r="C44" s="9">
        <v>4621541</v>
      </c>
      <c r="D44" s="9">
        <v>38107157</v>
      </c>
      <c r="E44" s="9">
        <v>5836</v>
      </c>
    </row>
    <row r="45" spans="1:5" x14ac:dyDescent="0.3">
      <c r="A45" t="s">
        <v>66</v>
      </c>
      <c r="B45" s="9">
        <v>5423</v>
      </c>
      <c r="C45" s="9">
        <v>4825502</v>
      </c>
      <c r="D45" s="9">
        <v>38692954</v>
      </c>
      <c r="E45" s="9">
        <v>6043</v>
      </c>
    </row>
    <row r="46" spans="1:5" x14ac:dyDescent="0.3">
      <c r="A46" t="s">
        <v>67</v>
      </c>
      <c r="B46" s="9">
        <v>5085</v>
      </c>
      <c r="C46" s="9">
        <v>5006462</v>
      </c>
      <c r="D46" s="9">
        <v>38841344</v>
      </c>
      <c r="E46" s="9">
        <v>5818</v>
      </c>
    </row>
    <row r="47" spans="1:5" x14ac:dyDescent="0.3">
      <c r="A47" t="s">
        <v>68</v>
      </c>
      <c r="B47" s="9">
        <v>5510</v>
      </c>
      <c r="C47" s="9">
        <v>5115069</v>
      </c>
      <c r="D47" s="9">
        <v>38760119</v>
      </c>
      <c r="E47" s="9">
        <v>6197</v>
      </c>
    </row>
    <row r="48" spans="1:5" x14ac:dyDescent="0.3">
      <c r="A48" t="s">
        <v>69</v>
      </c>
      <c r="B48" s="9">
        <v>411</v>
      </c>
      <c r="C48" s="9">
        <v>499938</v>
      </c>
      <c r="D48" s="9">
        <v>4868211</v>
      </c>
      <c r="E48" s="9">
        <v>450</v>
      </c>
    </row>
    <row r="49" spans="1:5" x14ac:dyDescent="0.3">
      <c r="A49" t="s">
        <v>70</v>
      </c>
      <c r="B49" s="9">
        <v>385</v>
      </c>
      <c r="C49" s="9">
        <v>521337</v>
      </c>
      <c r="D49" s="9">
        <v>4913915</v>
      </c>
      <c r="E49" s="9">
        <v>385</v>
      </c>
    </row>
    <row r="50" spans="1:5" x14ac:dyDescent="0.3">
      <c r="A50" t="s">
        <v>71</v>
      </c>
      <c r="B50" s="9">
        <v>408</v>
      </c>
      <c r="C50" s="9">
        <v>549186</v>
      </c>
      <c r="D50" s="9">
        <v>5053317</v>
      </c>
      <c r="E50" s="9">
        <v>408</v>
      </c>
    </row>
    <row r="51" spans="1:5" x14ac:dyDescent="0.3">
      <c r="A51" t="s">
        <v>72</v>
      </c>
      <c r="B51" s="9">
        <v>375</v>
      </c>
      <c r="C51" s="9">
        <v>559552</v>
      </c>
      <c r="D51" s="9">
        <v>5005219</v>
      </c>
      <c r="E51" s="9">
        <v>375</v>
      </c>
    </row>
    <row r="52" spans="1:5" x14ac:dyDescent="0.3">
      <c r="A52" t="s">
        <v>73</v>
      </c>
      <c r="B52" s="9">
        <v>375</v>
      </c>
      <c r="C52" s="9">
        <v>594863</v>
      </c>
      <c r="D52" s="9">
        <v>5177271</v>
      </c>
      <c r="E52" s="9">
        <v>397</v>
      </c>
    </row>
    <row r="53" spans="1:5" x14ac:dyDescent="0.3">
      <c r="A53" t="s">
        <v>74</v>
      </c>
      <c r="B53" s="9">
        <v>427</v>
      </c>
      <c r="C53" s="9">
        <v>624299</v>
      </c>
      <c r="D53" s="9">
        <v>5270658</v>
      </c>
      <c r="E53" s="9">
        <v>460</v>
      </c>
    </row>
    <row r="54" spans="1:5" x14ac:dyDescent="0.3">
      <c r="A54" t="s">
        <v>75</v>
      </c>
      <c r="B54" s="9">
        <v>440</v>
      </c>
      <c r="C54" s="9">
        <v>734485</v>
      </c>
      <c r="D54" s="9">
        <v>5872653</v>
      </c>
      <c r="E54" s="9">
        <v>440</v>
      </c>
    </row>
    <row r="55" spans="1:5" x14ac:dyDescent="0.3">
      <c r="A55" t="s">
        <v>76</v>
      </c>
      <c r="B55" s="9">
        <v>319</v>
      </c>
      <c r="C55" s="9">
        <v>682754</v>
      </c>
      <c r="D55" s="9">
        <v>5359693</v>
      </c>
      <c r="E55" s="9">
        <v>331</v>
      </c>
    </row>
    <row r="56" spans="1:5" x14ac:dyDescent="0.3">
      <c r="A56" t="s">
        <v>77</v>
      </c>
      <c r="B56" s="9">
        <v>334</v>
      </c>
      <c r="C56" s="9">
        <v>782495</v>
      </c>
      <c r="D56" s="9">
        <v>5915370</v>
      </c>
      <c r="E56" s="9">
        <v>376</v>
      </c>
    </row>
    <row r="57" spans="1:5" x14ac:dyDescent="0.3">
      <c r="A57" t="s">
        <v>78</v>
      </c>
      <c r="B57" s="9">
        <v>546</v>
      </c>
      <c r="C57" s="9">
        <v>476174</v>
      </c>
      <c r="D57" s="9">
        <v>3494487</v>
      </c>
      <c r="E57" s="9">
        <v>546</v>
      </c>
    </row>
    <row r="58" spans="1:5" x14ac:dyDescent="0.3">
      <c r="A58" t="s">
        <v>79</v>
      </c>
      <c r="B58" s="9">
        <v>459</v>
      </c>
      <c r="C58" s="9">
        <v>491650</v>
      </c>
      <c r="D58" s="9">
        <v>3545837</v>
      </c>
      <c r="E58" s="9">
        <v>459</v>
      </c>
    </row>
    <row r="59" spans="1:5" x14ac:dyDescent="0.3">
      <c r="A59" t="s">
        <v>80</v>
      </c>
      <c r="B59" s="9">
        <v>534</v>
      </c>
      <c r="C59" s="9">
        <v>499636</v>
      </c>
      <c r="D59" s="9">
        <v>3558172</v>
      </c>
      <c r="E59" s="9">
        <v>534</v>
      </c>
    </row>
    <row r="60" spans="1:5" x14ac:dyDescent="0.3">
      <c r="A60" t="s">
        <v>81</v>
      </c>
      <c r="B60" s="9">
        <v>430</v>
      </c>
      <c r="C60" s="9">
        <v>510278</v>
      </c>
      <c r="D60" s="9">
        <v>3572213</v>
      </c>
      <c r="E60" s="9">
        <v>430</v>
      </c>
    </row>
    <row r="61" spans="1:5" x14ac:dyDescent="0.3">
      <c r="A61" t="s">
        <v>82</v>
      </c>
      <c r="B61" s="9">
        <v>467</v>
      </c>
      <c r="C61" s="9">
        <v>519809</v>
      </c>
      <c r="D61" s="9">
        <v>3583561</v>
      </c>
      <c r="E61" s="9">
        <v>467</v>
      </c>
    </row>
    <row r="62" spans="1:5" x14ac:dyDescent="0.3">
      <c r="A62" t="s">
        <v>83</v>
      </c>
      <c r="B62" s="9">
        <v>497</v>
      </c>
      <c r="C62" s="9">
        <v>531466</v>
      </c>
      <c r="D62" s="9">
        <v>3592053</v>
      </c>
      <c r="E62" s="9">
        <v>497</v>
      </c>
    </row>
    <row r="63" spans="1:5" x14ac:dyDescent="0.3">
      <c r="A63" t="s">
        <v>84</v>
      </c>
      <c r="B63" s="9">
        <v>548</v>
      </c>
      <c r="C63" s="9">
        <v>542416</v>
      </c>
      <c r="D63" s="9">
        <v>3593222</v>
      </c>
      <c r="E63" s="9">
        <v>548</v>
      </c>
    </row>
    <row r="64" spans="1:5" x14ac:dyDescent="0.3">
      <c r="A64" t="s">
        <v>85</v>
      </c>
      <c r="B64" s="9">
        <v>399</v>
      </c>
      <c r="C64" s="9">
        <v>553639</v>
      </c>
      <c r="D64" s="9">
        <v>3588570</v>
      </c>
      <c r="E64" s="9">
        <v>399</v>
      </c>
    </row>
    <row r="65" spans="1:5" x14ac:dyDescent="0.3">
      <c r="A65" t="s">
        <v>86</v>
      </c>
      <c r="B65" s="9">
        <v>527</v>
      </c>
      <c r="C65" s="9">
        <v>575757</v>
      </c>
      <c r="D65" s="9">
        <v>3594478</v>
      </c>
      <c r="E65" s="9">
        <v>537</v>
      </c>
    </row>
    <row r="66" spans="1:5" x14ac:dyDescent="0.3">
      <c r="A66" t="s">
        <v>87</v>
      </c>
      <c r="B66" s="9">
        <v>0</v>
      </c>
      <c r="C66" s="9">
        <v>119149</v>
      </c>
      <c r="D66" s="9">
        <v>863832</v>
      </c>
      <c r="E66" s="9">
        <v>0</v>
      </c>
    </row>
    <row r="67" spans="1:5" x14ac:dyDescent="0.3">
      <c r="A67" t="s">
        <v>88</v>
      </c>
      <c r="B67" s="9">
        <v>10</v>
      </c>
      <c r="C67" s="9">
        <v>122780</v>
      </c>
      <c r="D67" s="9">
        <v>881278</v>
      </c>
      <c r="E67" s="9">
        <v>10</v>
      </c>
    </row>
    <row r="68" spans="1:5" x14ac:dyDescent="0.3">
      <c r="A68" t="s">
        <v>89</v>
      </c>
      <c r="B68" s="9">
        <v>0</v>
      </c>
      <c r="C68" s="9">
        <v>126583</v>
      </c>
      <c r="D68" s="9">
        <v>890856</v>
      </c>
      <c r="E68" s="9">
        <v>0</v>
      </c>
    </row>
    <row r="69" spans="1:5" x14ac:dyDescent="0.3">
      <c r="A69" t="s">
        <v>90</v>
      </c>
      <c r="B69" s="9">
        <v>21</v>
      </c>
      <c r="C69" s="9">
        <v>130733</v>
      </c>
      <c r="D69" s="9">
        <v>900131</v>
      </c>
      <c r="E69" s="9">
        <v>21</v>
      </c>
    </row>
    <row r="70" spans="1:5" x14ac:dyDescent="0.3">
      <c r="A70" t="s">
        <v>91</v>
      </c>
      <c r="B70" s="9">
        <v>10</v>
      </c>
      <c r="C70" s="9">
        <v>135397</v>
      </c>
      <c r="D70" s="9">
        <v>908446</v>
      </c>
      <c r="E70" s="9">
        <v>10</v>
      </c>
    </row>
    <row r="71" spans="1:5" x14ac:dyDescent="0.3">
      <c r="A71" t="s">
        <v>92</v>
      </c>
      <c r="B71" s="9">
        <v>31</v>
      </c>
      <c r="C71" s="9">
        <v>141084</v>
      </c>
      <c r="D71" s="9">
        <v>917060</v>
      </c>
      <c r="E71" s="9">
        <v>31</v>
      </c>
    </row>
    <row r="72" spans="1:5" x14ac:dyDescent="0.3">
      <c r="A72" t="s">
        <v>93</v>
      </c>
      <c r="B72" s="9">
        <v>52</v>
      </c>
      <c r="C72" s="9">
        <v>147550</v>
      </c>
      <c r="D72" s="9">
        <v>926454</v>
      </c>
      <c r="E72" s="9">
        <v>52</v>
      </c>
    </row>
    <row r="73" spans="1:5" x14ac:dyDescent="0.3">
      <c r="A73" t="s">
        <v>94</v>
      </c>
      <c r="B73" s="9">
        <v>0</v>
      </c>
      <c r="C73" s="9">
        <v>153661</v>
      </c>
      <c r="D73" s="9">
        <v>934695</v>
      </c>
      <c r="E73" s="9">
        <v>0</v>
      </c>
    </row>
    <row r="74" spans="1:5" x14ac:dyDescent="0.3">
      <c r="A74" t="s">
        <v>95</v>
      </c>
      <c r="B74" s="9">
        <v>10</v>
      </c>
      <c r="C74" s="9">
        <v>160565</v>
      </c>
      <c r="D74" s="9">
        <v>943732</v>
      </c>
      <c r="E74" s="9">
        <v>10</v>
      </c>
    </row>
    <row r="75" spans="1:5" x14ac:dyDescent="0.3">
      <c r="A75" t="s">
        <v>96</v>
      </c>
      <c r="B75" s="9">
        <v>0</v>
      </c>
      <c r="C75" s="9">
        <v>70024</v>
      </c>
      <c r="D75" s="9">
        <v>588433</v>
      </c>
      <c r="E75" s="9">
        <v>0</v>
      </c>
    </row>
    <row r="76" spans="1:5" x14ac:dyDescent="0.3">
      <c r="A76" t="s">
        <v>97</v>
      </c>
      <c r="B76" s="9">
        <v>0</v>
      </c>
      <c r="C76" s="9">
        <v>67205</v>
      </c>
      <c r="D76" s="9">
        <v>584400</v>
      </c>
      <c r="E76" s="9">
        <v>0</v>
      </c>
    </row>
    <row r="77" spans="1:5" x14ac:dyDescent="0.3">
      <c r="A77" t="s">
        <v>98</v>
      </c>
      <c r="B77" s="9">
        <v>0</v>
      </c>
      <c r="C77" s="9">
        <v>67116</v>
      </c>
      <c r="D77" s="9">
        <v>593955</v>
      </c>
      <c r="E77" s="9">
        <v>0</v>
      </c>
    </row>
    <row r="78" spans="1:5" x14ac:dyDescent="0.3">
      <c r="A78" t="s">
        <v>99</v>
      </c>
      <c r="B78" s="9">
        <v>0</v>
      </c>
      <c r="C78" s="9">
        <v>69662</v>
      </c>
      <c r="D78" s="9">
        <v>605759</v>
      </c>
      <c r="E78" s="9">
        <v>0</v>
      </c>
    </row>
    <row r="79" spans="1:5" x14ac:dyDescent="0.3">
      <c r="A79" t="s">
        <v>100</v>
      </c>
      <c r="B79" s="9">
        <v>0</v>
      </c>
      <c r="C79" s="9">
        <v>69989</v>
      </c>
      <c r="D79" s="9">
        <v>619371</v>
      </c>
      <c r="E79" s="9">
        <v>0</v>
      </c>
    </row>
    <row r="80" spans="1:5" x14ac:dyDescent="0.3">
      <c r="A80" t="s">
        <v>101</v>
      </c>
      <c r="B80" s="9">
        <v>0</v>
      </c>
      <c r="C80" s="9">
        <v>71612</v>
      </c>
      <c r="D80" s="9">
        <v>633736</v>
      </c>
      <c r="E80" s="9">
        <v>0</v>
      </c>
    </row>
    <row r="81" spans="1:5" x14ac:dyDescent="0.3">
      <c r="A81" t="s">
        <v>102</v>
      </c>
      <c r="B81" s="9">
        <v>0</v>
      </c>
      <c r="C81" s="9">
        <v>73814</v>
      </c>
      <c r="D81" s="9">
        <v>647484</v>
      </c>
      <c r="E81" s="9">
        <v>0</v>
      </c>
    </row>
    <row r="82" spans="1:5" x14ac:dyDescent="0.3">
      <c r="A82" t="s">
        <v>103</v>
      </c>
      <c r="B82" s="9">
        <v>0</v>
      </c>
      <c r="C82" s="9">
        <v>75126</v>
      </c>
      <c r="D82" s="9">
        <v>659009</v>
      </c>
      <c r="E82" s="9">
        <v>0</v>
      </c>
    </row>
    <row r="83" spans="1:5" x14ac:dyDescent="0.3">
      <c r="A83" t="s">
        <v>104</v>
      </c>
      <c r="B83" s="9">
        <v>0</v>
      </c>
      <c r="C83" s="9">
        <v>79769</v>
      </c>
      <c r="D83" s="9">
        <v>672391</v>
      </c>
      <c r="E83" s="9">
        <v>0</v>
      </c>
    </row>
    <row r="84" spans="1:5" x14ac:dyDescent="0.3">
      <c r="A84" t="s">
        <v>105</v>
      </c>
      <c r="B84" s="9">
        <v>1861</v>
      </c>
      <c r="C84" s="9">
        <v>3071464</v>
      </c>
      <c r="D84" s="9">
        <v>18222420</v>
      </c>
      <c r="E84" s="9">
        <v>2254</v>
      </c>
    </row>
    <row r="85" spans="1:5" x14ac:dyDescent="0.3">
      <c r="A85" t="s">
        <v>106</v>
      </c>
      <c r="B85" s="9">
        <v>1904</v>
      </c>
      <c r="C85" s="9">
        <v>3140408</v>
      </c>
      <c r="D85" s="9">
        <v>18549507</v>
      </c>
      <c r="E85" s="9">
        <v>2104</v>
      </c>
    </row>
    <row r="86" spans="1:5" x14ac:dyDescent="0.3">
      <c r="A86" t="s">
        <v>107</v>
      </c>
      <c r="B86" s="9">
        <v>2034</v>
      </c>
      <c r="C86" s="9">
        <v>3201113</v>
      </c>
      <c r="D86" s="9">
        <v>18633958</v>
      </c>
      <c r="E86" s="9">
        <v>2311</v>
      </c>
    </row>
    <row r="87" spans="1:5" x14ac:dyDescent="0.3">
      <c r="A87" t="s">
        <v>108</v>
      </c>
      <c r="B87" s="9">
        <v>1985</v>
      </c>
      <c r="C87" s="9">
        <v>3272926</v>
      </c>
      <c r="D87" s="9">
        <v>18696017</v>
      </c>
      <c r="E87" s="9">
        <v>2196</v>
      </c>
    </row>
    <row r="88" spans="1:5" x14ac:dyDescent="0.3">
      <c r="A88" t="s">
        <v>109</v>
      </c>
      <c r="B88" s="9">
        <v>2136</v>
      </c>
      <c r="C88" s="9">
        <v>3332895</v>
      </c>
      <c r="D88" s="9">
        <v>18828013</v>
      </c>
      <c r="E88" s="9">
        <v>2542</v>
      </c>
    </row>
    <row r="89" spans="1:5" x14ac:dyDescent="0.3">
      <c r="A89" t="s">
        <v>110</v>
      </c>
      <c r="B89" s="9">
        <v>2143</v>
      </c>
      <c r="C89" s="9">
        <v>3472168</v>
      </c>
      <c r="D89" s="9">
        <v>19202176</v>
      </c>
      <c r="E89" s="9">
        <v>2594</v>
      </c>
    </row>
    <row r="90" spans="1:5" x14ac:dyDescent="0.3">
      <c r="A90" t="s">
        <v>111</v>
      </c>
      <c r="B90" s="9">
        <v>2271</v>
      </c>
      <c r="C90" s="9">
        <v>3614378</v>
      </c>
      <c r="D90" s="9">
        <v>19358086</v>
      </c>
      <c r="E90" s="9">
        <v>2551</v>
      </c>
    </row>
    <row r="91" spans="1:5" x14ac:dyDescent="0.3">
      <c r="A91" t="s">
        <v>112</v>
      </c>
      <c r="B91" s="9">
        <v>2260</v>
      </c>
      <c r="C91" s="9">
        <v>3815663</v>
      </c>
      <c r="D91" s="9">
        <v>20031616</v>
      </c>
      <c r="E91" s="9">
        <v>2672</v>
      </c>
    </row>
    <row r="92" spans="1:5" x14ac:dyDescent="0.3">
      <c r="A92" t="s">
        <v>113</v>
      </c>
      <c r="B92" s="9">
        <v>2554</v>
      </c>
      <c r="C92" s="9">
        <v>3952286</v>
      </c>
      <c r="D92" s="9">
        <v>20438732</v>
      </c>
      <c r="E92" s="9">
        <v>2905</v>
      </c>
    </row>
    <row r="93" spans="1:5" x14ac:dyDescent="0.3">
      <c r="A93" t="s">
        <v>114</v>
      </c>
      <c r="B93" s="9">
        <v>1161</v>
      </c>
      <c r="C93" s="9">
        <v>978925</v>
      </c>
      <c r="D93" s="9">
        <v>9713030</v>
      </c>
      <c r="E93" s="9">
        <v>1318</v>
      </c>
    </row>
    <row r="94" spans="1:5" x14ac:dyDescent="0.3">
      <c r="A94" t="s">
        <v>115</v>
      </c>
      <c r="B94" s="9">
        <v>1172</v>
      </c>
      <c r="C94" s="9">
        <v>991428</v>
      </c>
      <c r="D94" s="9">
        <v>9598767</v>
      </c>
      <c r="E94" s="9">
        <v>1285</v>
      </c>
    </row>
    <row r="95" spans="1:5" x14ac:dyDescent="0.3">
      <c r="A95" t="s">
        <v>116</v>
      </c>
      <c r="B95" s="9">
        <v>1173</v>
      </c>
      <c r="C95" s="9">
        <v>1013098</v>
      </c>
      <c r="D95" s="9">
        <v>9627433</v>
      </c>
      <c r="E95" s="9">
        <v>1315</v>
      </c>
    </row>
    <row r="96" spans="1:5" x14ac:dyDescent="0.3">
      <c r="A96" t="s">
        <v>117</v>
      </c>
      <c r="B96" s="9">
        <v>1108</v>
      </c>
      <c r="C96" s="9">
        <v>1086332</v>
      </c>
      <c r="D96" s="9">
        <v>9955103</v>
      </c>
      <c r="E96" s="9">
        <v>1230</v>
      </c>
    </row>
    <row r="97" spans="1:5" x14ac:dyDescent="0.3">
      <c r="A97" t="s">
        <v>118</v>
      </c>
      <c r="B97" s="9">
        <v>1151</v>
      </c>
      <c r="C97" s="9">
        <v>1130964</v>
      </c>
      <c r="D97" s="9">
        <v>10022337</v>
      </c>
      <c r="E97" s="9">
        <v>1323</v>
      </c>
    </row>
    <row r="98" spans="1:5" x14ac:dyDescent="0.3">
      <c r="A98" t="s">
        <v>119</v>
      </c>
      <c r="B98" s="9">
        <v>1133</v>
      </c>
      <c r="C98" s="9">
        <v>1124333</v>
      </c>
      <c r="D98" s="9">
        <v>9817046</v>
      </c>
      <c r="E98" s="9">
        <v>1381</v>
      </c>
    </row>
    <row r="99" spans="1:5" x14ac:dyDescent="0.3">
      <c r="A99" t="s">
        <v>120</v>
      </c>
      <c r="B99" s="9">
        <v>1159</v>
      </c>
      <c r="C99" s="9">
        <v>1246854</v>
      </c>
      <c r="D99" s="9">
        <v>10307372</v>
      </c>
      <c r="E99" s="9">
        <v>1332</v>
      </c>
    </row>
    <row r="100" spans="1:5" x14ac:dyDescent="0.3">
      <c r="A100" t="s">
        <v>121</v>
      </c>
      <c r="B100" s="9">
        <v>1068</v>
      </c>
      <c r="C100" s="9">
        <v>1245016</v>
      </c>
      <c r="D100" s="9">
        <v>10082058</v>
      </c>
      <c r="E100" s="9">
        <v>1270</v>
      </c>
    </row>
    <row r="101" spans="1:5" x14ac:dyDescent="0.3">
      <c r="A101" t="s">
        <v>122</v>
      </c>
      <c r="B101" s="9">
        <v>1117</v>
      </c>
      <c r="C101" s="9">
        <v>1333349</v>
      </c>
      <c r="D101" s="9">
        <v>10346352</v>
      </c>
      <c r="E101" s="9">
        <v>1286</v>
      </c>
    </row>
    <row r="102" spans="1:5" x14ac:dyDescent="0.3">
      <c r="A102" t="s">
        <v>123</v>
      </c>
      <c r="B102" s="9">
        <v>105</v>
      </c>
      <c r="C102" s="9">
        <v>180645</v>
      </c>
      <c r="D102" s="9">
        <v>1280241</v>
      </c>
      <c r="E102" s="9">
        <v>105</v>
      </c>
    </row>
    <row r="103" spans="1:5" x14ac:dyDescent="0.3">
      <c r="A103" t="s">
        <v>124</v>
      </c>
      <c r="B103" s="9">
        <v>141</v>
      </c>
      <c r="C103" s="9">
        <v>185910</v>
      </c>
      <c r="D103" s="9">
        <v>1333591</v>
      </c>
      <c r="E103" s="9">
        <v>141</v>
      </c>
    </row>
    <row r="104" spans="1:5" x14ac:dyDescent="0.3">
      <c r="A104" t="s">
        <v>125</v>
      </c>
      <c r="B104" s="9">
        <v>193</v>
      </c>
      <c r="C104" s="9">
        <v>191820</v>
      </c>
      <c r="D104" s="9">
        <v>1346554</v>
      </c>
      <c r="E104" s="9">
        <v>193</v>
      </c>
    </row>
    <row r="105" spans="1:5" x14ac:dyDescent="0.3">
      <c r="A105" t="s">
        <v>126</v>
      </c>
      <c r="B105" s="9">
        <v>270</v>
      </c>
      <c r="C105" s="9">
        <v>197109</v>
      </c>
      <c r="D105" s="9">
        <v>1362730</v>
      </c>
      <c r="E105" s="9">
        <v>270</v>
      </c>
    </row>
    <row r="106" spans="1:5" x14ac:dyDescent="0.3">
      <c r="A106" t="s">
        <v>127</v>
      </c>
      <c r="B106" s="9">
        <v>319</v>
      </c>
      <c r="C106" s="9">
        <v>202208</v>
      </c>
      <c r="D106" s="9">
        <v>1376298</v>
      </c>
      <c r="E106" s="9">
        <v>319</v>
      </c>
    </row>
    <row r="107" spans="1:5" x14ac:dyDescent="0.3">
      <c r="A107" t="s">
        <v>128</v>
      </c>
      <c r="B107" s="9">
        <v>286</v>
      </c>
      <c r="C107" s="9">
        <v>212874</v>
      </c>
      <c r="D107" s="9">
        <v>1391072</v>
      </c>
      <c r="E107" s="9">
        <v>286</v>
      </c>
    </row>
    <row r="108" spans="1:5" x14ac:dyDescent="0.3">
      <c r="A108" t="s">
        <v>129</v>
      </c>
      <c r="B108" s="9">
        <v>405</v>
      </c>
      <c r="C108" s="9">
        <v>219912</v>
      </c>
      <c r="D108" s="9">
        <v>1406214</v>
      </c>
      <c r="E108" s="9">
        <v>405</v>
      </c>
    </row>
    <row r="109" spans="1:5" x14ac:dyDescent="0.3">
      <c r="A109" t="s">
        <v>130</v>
      </c>
      <c r="B109" s="9">
        <v>348</v>
      </c>
      <c r="C109" s="9">
        <v>228154</v>
      </c>
      <c r="D109" s="9">
        <v>1413673</v>
      </c>
      <c r="E109" s="9">
        <v>348</v>
      </c>
    </row>
    <row r="110" spans="1:5" x14ac:dyDescent="0.3">
      <c r="A110" t="s">
        <v>131</v>
      </c>
      <c r="B110" s="9">
        <v>458</v>
      </c>
      <c r="C110" s="9">
        <v>238144</v>
      </c>
      <c r="D110" s="9">
        <v>1421732</v>
      </c>
      <c r="E110" s="9">
        <v>458</v>
      </c>
    </row>
    <row r="111" spans="1:5" x14ac:dyDescent="0.3">
      <c r="A111" t="s">
        <v>132</v>
      </c>
      <c r="B111" s="9">
        <v>10</v>
      </c>
      <c r="C111" s="9">
        <v>176539</v>
      </c>
      <c r="D111" s="9">
        <v>1498101</v>
      </c>
      <c r="E111" s="9">
        <v>10</v>
      </c>
    </row>
    <row r="112" spans="1:5" x14ac:dyDescent="0.3">
      <c r="A112" t="s">
        <v>133</v>
      </c>
      <c r="B112" s="9">
        <v>78</v>
      </c>
      <c r="C112" s="9">
        <v>183160</v>
      </c>
      <c r="D112" s="9">
        <v>1535086</v>
      </c>
      <c r="E112" s="9">
        <v>78</v>
      </c>
    </row>
    <row r="113" spans="1:5" x14ac:dyDescent="0.3">
      <c r="A113" t="s">
        <v>134</v>
      </c>
      <c r="B113" s="9">
        <v>61</v>
      </c>
      <c r="C113" s="9">
        <v>198073</v>
      </c>
      <c r="D113" s="9">
        <v>1587086</v>
      </c>
      <c r="E113" s="9">
        <v>61</v>
      </c>
    </row>
    <row r="114" spans="1:5" x14ac:dyDescent="0.3">
      <c r="A114" t="s">
        <v>135</v>
      </c>
      <c r="B114" s="9">
        <v>46</v>
      </c>
      <c r="C114" s="9">
        <v>197867</v>
      </c>
      <c r="D114" s="9">
        <v>1570747</v>
      </c>
      <c r="E114" s="9">
        <v>46</v>
      </c>
    </row>
    <row r="115" spans="1:5" x14ac:dyDescent="0.3">
      <c r="A115" t="s">
        <v>136</v>
      </c>
      <c r="B115" s="9">
        <v>106</v>
      </c>
      <c r="C115" s="9">
        <v>222672</v>
      </c>
      <c r="D115" s="9">
        <v>1704449</v>
      </c>
      <c r="E115" s="9">
        <v>106</v>
      </c>
    </row>
    <row r="116" spans="1:5" x14ac:dyDescent="0.3">
      <c r="A116" t="s">
        <v>137</v>
      </c>
      <c r="B116" s="9">
        <v>56</v>
      </c>
      <c r="C116" s="9">
        <v>223233</v>
      </c>
      <c r="D116" s="9">
        <v>1650525</v>
      </c>
      <c r="E116" s="9">
        <v>56</v>
      </c>
    </row>
    <row r="117" spans="1:5" x14ac:dyDescent="0.3">
      <c r="A117" t="s">
        <v>138</v>
      </c>
      <c r="B117" s="9">
        <v>82</v>
      </c>
      <c r="C117" s="9">
        <v>235440</v>
      </c>
      <c r="D117" s="9">
        <v>1705292</v>
      </c>
      <c r="E117" s="9">
        <v>82</v>
      </c>
    </row>
    <row r="118" spans="1:5" x14ac:dyDescent="0.3">
      <c r="A118" t="s">
        <v>139</v>
      </c>
      <c r="B118" s="9">
        <v>42</v>
      </c>
      <c r="C118" s="9">
        <v>221724</v>
      </c>
      <c r="D118" s="9">
        <v>1554682</v>
      </c>
      <c r="E118" s="9">
        <v>42</v>
      </c>
    </row>
    <row r="119" spans="1:5" x14ac:dyDescent="0.3">
      <c r="A119" t="s">
        <v>140</v>
      </c>
      <c r="B119" s="9">
        <v>105</v>
      </c>
      <c r="C119" s="9">
        <v>234462</v>
      </c>
      <c r="D119" s="9">
        <v>1576319</v>
      </c>
      <c r="E119" s="9">
        <v>105</v>
      </c>
    </row>
    <row r="120" spans="1:5" x14ac:dyDescent="0.3">
      <c r="A120" t="s">
        <v>141</v>
      </c>
      <c r="B120" s="9">
        <v>2006</v>
      </c>
      <c r="C120" s="9">
        <v>1567728</v>
      </c>
      <c r="D120" s="9">
        <v>12892496</v>
      </c>
      <c r="E120" s="9">
        <v>2268</v>
      </c>
    </row>
    <row r="121" spans="1:5" x14ac:dyDescent="0.3">
      <c r="A121" t="s">
        <v>142</v>
      </c>
      <c r="B121" s="9">
        <v>1912</v>
      </c>
      <c r="C121" s="9">
        <v>1588843</v>
      </c>
      <c r="D121" s="9">
        <v>12896183</v>
      </c>
      <c r="E121" s="9">
        <v>2080</v>
      </c>
    </row>
    <row r="122" spans="1:5" x14ac:dyDescent="0.3">
      <c r="A122" t="s">
        <v>143</v>
      </c>
      <c r="B122" s="9">
        <v>2049</v>
      </c>
      <c r="C122" s="9">
        <v>1583942</v>
      </c>
      <c r="D122" s="9">
        <v>12741975</v>
      </c>
      <c r="E122" s="9">
        <v>2291</v>
      </c>
    </row>
    <row r="123" spans="1:5" x14ac:dyDescent="0.3">
      <c r="A123" t="s">
        <v>144</v>
      </c>
      <c r="B123" s="9">
        <v>1983</v>
      </c>
      <c r="C123" s="9">
        <v>1631517</v>
      </c>
      <c r="D123" s="9">
        <v>12856518</v>
      </c>
      <c r="E123" s="9">
        <v>2201</v>
      </c>
    </row>
    <row r="124" spans="1:5" x14ac:dyDescent="0.3">
      <c r="A124" t="s">
        <v>145</v>
      </c>
      <c r="B124" s="9">
        <v>2122</v>
      </c>
      <c r="C124" s="9">
        <v>1638826</v>
      </c>
      <c r="D124" s="9">
        <v>12791075</v>
      </c>
      <c r="E124" s="9">
        <v>2307</v>
      </c>
    </row>
    <row r="125" spans="1:5" x14ac:dyDescent="0.3">
      <c r="A125" t="s">
        <v>146</v>
      </c>
      <c r="B125" s="9">
        <v>2125</v>
      </c>
      <c r="C125" s="9">
        <v>1669804</v>
      </c>
      <c r="D125" s="9">
        <v>12811495</v>
      </c>
      <c r="E125" s="9">
        <v>2354</v>
      </c>
    </row>
    <row r="126" spans="1:5" x14ac:dyDescent="0.3">
      <c r="A126" t="s">
        <v>147</v>
      </c>
      <c r="B126" s="9">
        <v>1997</v>
      </c>
      <c r="C126" s="9">
        <v>1775020</v>
      </c>
      <c r="D126" s="9">
        <v>13220780</v>
      </c>
      <c r="E126" s="9">
        <v>2211</v>
      </c>
    </row>
    <row r="127" spans="1:5" x14ac:dyDescent="0.3">
      <c r="A127" t="s">
        <v>148</v>
      </c>
      <c r="B127" s="9">
        <v>1799</v>
      </c>
      <c r="C127" s="9">
        <v>1786350</v>
      </c>
      <c r="D127" s="9">
        <v>12858632</v>
      </c>
      <c r="E127" s="9">
        <v>2041</v>
      </c>
    </row>
    <row r="128" spans="1:5" x14ac:dyDescent="0.3">
      <c r="A128" t="s">
        <v>149</v>
      </c>
      <c r="B128" s="9">
        <v>2026</v>
      </c>
      <c r="C128" s="9">
        <v>1871479</v>
      </c>
      <c r="D128" s="9">
        <v>13030989</v>
      </c>
      <c r="E128" s="9">
        <v>2251</v>
      </c>
    </row>
    <row r="129" spans="1:5" x14ac:dyDescent="0.3">
      <c r="A129" t="s">
        <v>150</v>
      </c>
      <c r="B129" s="9">
        <v>931</v>
      </c>
      <c r="C129" s="9">
        <v>807249</v>
      </c>
      <c r="D129" s="9">
        <v>6401961</v>
      </c>
      <c r="E129" s="9">
        <v>976</v>
      </c>
    </row>
    <row r="130" spans="1:5" x14ac:dyDescent="0.3">
      <c r="A130" t="s">
        <v>151</v>
      </c>
      <c r="B130" s="9">
        <v>951</v>
      </c>
      <c r="C130" s="9">
        <v>825341</v>
      </c>
      <c r="D130" s="9">
        <v>6481765</v>
      </c>
      <c r="E130" s="9">
        <v>1004</v>
      </c>
    </row>
    <row r="131" spans="1:5" x14ac:dyDescent="0.3">
      <c r="A131" t="s">
        <v>152</v>
      </c>
      <c r="B131" s="9">
        <v>785</v>
      </c>
      <c r="C131" s="9">
        <v>801279</v>
      </c>
      <c r="D131" s="9">
        <v>6258004</v>
      </c>
      <c r="E131" s="9">
        <v>797</v>
      </c>
    </row>
    <row r="132" spans="1:5" x14ac:dyDescent="0.3">
      <c r="A132" t="s">
        <v>153</v>
      </c>
      <c r="B132" s="9">
        <v>751</v>
      </c>
      <c r="C132" s="9">
        <v>857930</v>
      </c>
      <c r="D132" s="9">
        <v>6524394</v>
      </c>
      <c r="E132" s="9">
        <v>751</v>
      </c>
    </row>
    <row r="133" spans="1:5" x14ac:dyDescent="0.3">
      <c r="A133" t="s">
        <v>154</v>
      </c>
      <c r="B133" s="9">
        <v>892</v>
      </c>
      <c r="C133" s="9">
        <v>869852</v>
      </c>
      <c r="D133" s="9">
        <v>6566223</v>
      </c>
      <c r="E133" s="9">
        <v>947</v>
      </c>
    </row>
    <row r="134" spans="1:5" x14ac:dyDescent="0.3">
      <c r="A134" t="s">
        <v>155</v>
      </c>
      <c r="B134" s="9">
        <v>805</v>
      </c>
      <c r="C134" s="9">
        <v>866927</v>
      </c>
      <c r="D134" s="9">
        <v>6372916</v>
      </c>
      <c r="E134" s="9">
        <v>882</v>
      </c>
    </row>
    <row r="135" spans="1:5" x14ac:dyDescent="0.3">
      <c r="A135" t="s">
        <v>156</v>
      </c>
      <c r="B135" s="9">
        <v>850</v>
      </c>
      <c r="C135" s="9">
        <v>911634</v>
      </c>
      <c r="D135" s="9">
        <v>6539401</v>
      </c>
      <c r="E135" s="9">
        <v>863</v>
      </c>
    </row>
    <row r="136" spans="1:5" x14ac:dyDescent="0.3">
      <c r="A136" t="s">
        <v>157</v>
      </c>
      <c r="B136" s="9">
        <v>749</v>
      </c>
      <c r="C136" s="9">
        <v>957087</v>
      </c>
      <c r="D136" s="9">
        <v>6685870</v>
      </c>
      <c r="E136" s="9">
        <v>812</v>
      </c>
    </row>
    <row r="137" spans="1:5" x14ac:dyDescent="0.3">
      <c r="A137" t="s">
        <v>158</v>
      </c>
      <c r="B137" s="9">
        <v>882</v>
      </c>
      <c r="C137" s="9">
        <v>999469</v>
      </c>
      <c r="D137" s="9">
        <v>6761818</v>
      </c>
      <c r="E137" s="9">
        <v>939</v>
      </c>
    </row>
    <row r="138" spans="1:5" x14ac:dyDescent="0.3">
      <c r="A138" t="s">
        <v>159</v>
      </c>
      <c r="B138" s="9">
        <v>506</v>
      </c>
      <c r="C138" s="9">
        <v>436985</v>
      </c>
      <c r="D138" s="9">
        <v>2972825</v>
      </c>
      <c r="E138" s="9">
        <v>528</v>
      </c>
    </row>
    <row r="139" spans="1:5" x14ac:dyDescent="0.3">
      <c r="A139" t="s">
        <v>160</v>
      </c>
      <c r="B139" s="9">
        <v>434</v>
      </c>
      <c r="C139" s="9">
        <v>442693</v>
      </c>
      <c r="D139" s="9">
        <v>2995769</v>
      </c>
      <c r="E139" s="9">
        <v>434</v>
      </c>
    </row>
    <row r="140" spans="1:5" x14ac:dyDescent="0.3">
      <c r="A140" t="s">
        <v>161</v>
      </c>
      <c r="B140" s="9">
        <v>497</v>
      </c>
      <c r="C140" s="9">
        <v>438648</v>
      </c>
      <c r="D140" s="9">
        <v>2980619</v>
      </c>
      <c r="E140" s="9">
        <v>497</v>
      </c>
    </row>
    <row r="141" spans="1:5" x14ac:dyDescent="0.3">
      <c r="A141" t="s">
        <v>162</v>
      </c>
      <c r="B141" s="9">
        <v>513</v>
      </c>
      <c r="C141" s="9">
        <v>468964</v>
      </c>
      <c r="D141" s="9">
        <v>3164320</v>
      </c>
      <c r="E141" s="9">
        <v>513</v>
      </c>
    </row>
    <row r="142" spans="1:5" x14ac:dyDescent="0.3">
      <c r="A142" t="s">
        <v>163</v>
      </c>
      <c r="B142" s="9">
        <v>621</v>
      </c>
      <c r="C142" s="9">
        <v>448149</v>
      </c>
      <c r="D142" s="9">
        <v>3011954</v>
      </c>
      <c r="E142" s="9">
        <v>621</v>
      </c>
    </row>
    <row r="143" spans="1:5" x14ac:dyDescent="0.3">
      <c r="A143" t="s">
        <v>164</v>
      </c>
      <c r="B143" s="9">
        <v>420</v>
      </c>
      <c r="C143" s="9">
        <v>451046</v>
      </c>
      <c r="D143" s="9">
        <v>2996688</v>
      </c>
      <c r="E143" s="9">
        <v>420</v>
      </c>
    </row>
    <row r="144" spans="1:5" x14ac:dyDescent="0.3">
      <c r="A144" t="s">
        <v>165</v>
      </c>
      <c r="B144" s="9">
        <v>451</v>
      </c>
      <c r="C144" s="9">
        <v>514469</v>
      </c>
      <c r="D144" s="9">
        <v>3310134</v>
      </c>
      <c r="E144" s="9">
        <v>462</v>
      </c>
    </row>
    <row r="145" spans="1:5" x14ac:dyDescent="0.3">
      <c r="A145" t="s">
        <v>166</v>
      </c>
      <c r="B145" s="9">
        <v>362</v>
      </c>
      <c r="C145" s="9">
        <v>486382</v>
      </c>
      <c r="D145" s="9">
        <v>3128608</v>
      </c>
      <c r="E145" s="9">
        <v>362</v>
      </c>
    </row>
    <row r="146" spans="1:5" x14ac:dyDescent="0.3">
      <c r="A146" t="s">
        <v>167</v>
      </c>
      <c r="B146" s="9">
        <v>413</v>
      </c>
      <c r="C146" s="9">
        <v>485962</v>
      </c>
      <c r="D146" s="9">
        <v>3049856</v>
      </c>
      <c r="E146" s="9">
        <v>413</v>
      </c>
    </row>
    <row r="147" spans="1:5" x14ac:dyDescent="0.3">
      <c r="A147" t="s">
        <v>168</v>
      </c>
      <c r="B147" s="9">
        <v>449</v>
      </c>
      <c r="C147" s="9">
        <v>363171</v>
      </c>
      <c r="D147" s="9">
        <v>2793990</v>
      </c>
      <c r="E147" s="9">
        <v>449</v>
      </c>
    </row>
    <row r="148" spans="1:5" x14ac:dyDescent="0.3">
      <c r="A148" t="s">
        <v>169</v>
      </c>
      <c r="B148" s="9">
        <v>402</v>
      </c>
      <c r="C148" s="9">
        <v>357935</v>
      </c>
      <c r="D148" s="9">
        <v>2740733</v>
      </c>
      <c r="E148" s="9">
        <v>402</v>
      </c>
    </row>
    <row r="149" spans="1:5" x14ac:dyDescent="0.3">
      <c r="A149" t="s">
        <v>170</v>
      </c>
      <c r="B149" s="9">
        <v>481</v>
      </c>
      <c r="C149" s="9">
        <v>384203</v>
      </c>
      <c r="D149" s="9">
        <v>2931206</v>
      </c>
      <c r="E149" s="9">
        <v>481</v>
      </c>
    </row>
    <row r="150" spans="1:5" x14ac:dyDescent="0.3">
      <c r="A150" t="s">
        <v>171</v>
      </c>
      <c r="B150" s="9">
        <v>492</v>
      </c>
      <c r="C150" s="9">
        <v>390036</v>
      </c>
      <c r="D150" s="9">
        <v>2925322</v>
      </c>
      <c r="E150" s="9">
        <v>492</v>
      </c>
    </row>
    <row r="151" spans="1:5" x14ac:dyDescent="0.3">
      <c r="A151" t="s">
        <v>172</v>
      </c>
      <c r="B151" s="9">
        <v>537</v>
      </c>
      <c r="C151" s="9">
        <v>391322</v>
      </c>
      <c r="D151" s="9">
        <v>2873594</v>
      </c>
      <c r="E151" s="9">
        <v>548</v>
      </c>
    </row>
    <row r="152" spans="1:5" x14ac:dyDescent="0.3">
      <c r="A152" t="s">
        <v>173</v>
      </c>
      <c r="B152" s="9">
        <v>453</v>
      </c>
      <c r="C152" s="9">
        <v>401675</v>
      </c>
      <c r="D152" s="9">
        <v>2905975</v>
      </c>
      <c r="E152" s="9">
        <v>465</v>
      </c>
    </row>
    <row r="153" spans="1:5" x14ac:dyDescent="0.3">
      <c r="A153" t="s">
        <v>174</v>
      </c>
      <c r="B153" s="9">
        <v>497</v>
      </c>
      <c r="C153" s="9">
        <v>421098</v>
      </c>
      <c r="D153" s="9">
        <v>2985149</v>
      </c>
      <c r="E153" s="9">
        <v>497</v>
      </c>
    </row>
    <row r="154" spans="1:5" x14ac:dyDescent="0.3">
      <c r="A154" t="s">
        <v>175</v>
      </c>
      <c r="B154" s="9">
        <v>384</v>
      </c>
      <c r="C154" s="9">
        <v>417966</v>
      </c>
      <c r="D154" s="9">
        <v>2919733</v>
      </c>
      <c r="E154" s="9">
        <v>384</v>
      </c>
    </row>
    <row r="155" spans="1:5" x14ac:dyDescent="0.3">
      <c r="A155" t="s">
        <v>176</v>
      </c>
      <c r="B155" s="9">
        <v>404</v>
      </c>
      <c r="C155" s="9">
        <v>441260</v>
      </c>
      <c r="D155" s="9">
        <v>2961871</v>
      </c>
      <c r="E155" s="9">
        <v>404</v>
      </c>
    </row>
    <row r="156" spans="1:5" x14ac:dyDescent="0.3">
      <c r="A156" t="s">
        <v>177</v>
      </c>
      <c r="B156" s="9">
        <v>794</v>
      </c>
      <c r="C156" s="9">
        <v>559353</v>
      </c>
      <c r="D156" s="9">
        <v>4318288</v>
      </c>
      <c r="E156" s="9">
        <v>828</v>
      </c>
    </row>
    <row r="157" spans="1:5" x14ac:dyDescent="0.3">
      <c r="A157" t="s">
        <v>178</v>
      </c>
      <c r="B157" s="9">
        <v>734</v>
      </c>
      <c r="C157" s="9">
        <v>547785</v>
      </c>
      <c r="D157" s="9">
        <v>4178330</v>
      </c>
      <c r="E157" s="9">
        <v>745</v>
      </c>
    </row>
    <row r="158" spans="1:5" x14ac:dyDescent="0.3">
      <c r="A158" t="s">
        <v>179</v>
      </c>
      <c r="B158" s="9">
        <v>743</v>
      </c>
      <c r="C158" s="9">
        <v>573684</v>
      </c>
      <c r="D158" s="9">
        <v>4295103</v>
      </c>
      <c r="E158" s="9">
        <v>800</v>
      </c>
    </row>
    <row r="159" spans="1:5" x14ac:dyDescent="0.3">
      <c r="A159" t="s">
        <v>180</v>
      </c>
      <c r="B159" s="9">
        <v>691</v>
      </c>
      <c r="C159" s="9">
        <v>590102</v>
      </c>
      <c r="D159" s="9">
        <v>4353333</v>
      </c>
      <c r="E159" s="9">
        <v>714</v>
      </c>
    </row>
    <row r="160" spans="1:5" x14ac:dyDescent="0.3">
      <c r="A160" t="s">
        <v>181</v>
      </c>
      <c r="B160" s="9">
        <v>736</v>
      </c>
      <c r="C160" s="9">
        <v>605152</v>
      </c>
      <c r="D160" s="9">
        <v>4383424</v>
      </c>
      <c r="E160" s="9">
        <v>757</v>
      </c>
    </row>
    <row r="161" spans="1:5" x14ac:dyDescent="0.3">
      <c r="A161" t="s">
        <v>182</v>
      </c>
      <c r="B161" s="9">
        <v>785</v>
      </c>
      <c r="C161" s="9">
        <v>621033</v>
      </c>
      <c r="D161" s="9">
        <v>4391453</v>
      </c>
      <c r="E161" s="9">
        <v>860</v>
      </c>
    </row>
    <row r="162" spans="1:5" x14ac:dyDescent="0.3">
      <c r="A162" t="s">
        <v>183</v>
      </c>
      <c r="B162" s="9">
        <v>779</v>
      </c>
      <c r="C162" s="9">
        <v>701286</v>
      </c>
      <c r="D162" s="9">
        <v>4777819</v>
      </c>
      <c r="E162" s="9">
        <v>835</v>
      </c>
    </row>
    <row r="163" spans="1:5" x14ac:dyDescent="0.3">
      <c r="A163" t="s">
        <v>184</v>
      </c>
      <c r="B163" s="9">
        <v>691</v>
      </c>
      <c r="C163" s="9">
        <v>687252</v>
      </c>
      <c r="D163" s="9">
        <v>4572329</v>
      </c>
      <c r="E163" s="9">
        <v>744</v>
      </c>
    </row>
    <row r="164" spans="1:5" x14ac:dyDescent="0.3">
      <c r="A164" t="s">
        <v>185</v>
      </c>
      <c r="B164" s="9">
        <v>724</v>
      </c>
      <c r="C164" s="9">
        <v>694537</v>
      </c>
      <c r="D164" s="9">
        <v>4501623</v>
      </c>
      <c r="E164" s="9">
        <v>763</v>
      </c>
    </row>
    <row r="165" spans="1:5" x14ac:dyDescent="0.3">
      <c r="A165" t="s">
        <v>186</v>
      </c>
      <c r="B165" s="9">
        <v>661</v>
      </c>
      <c r="C165" s="9">
        <v>538365</v>
      </c>
      <c r="D165" s="9">
        <v>4437074</v>
      </c>
      <c r="E165" s="9">
        <v>661</v>
      </c>
    </row>
    <row r="166" spans="1:5" x14ac:dyDescent="0.3">
      <c r="A166" t="s">
        <v>187</v>
      </c>
      <c r="B166" s="9">
        <v>707</v>
      </c>
      <c r="C166" s="9">
        <v>547496</v>
      </c>
      <c r="D166" s="9">
        <v>4490871</v>
      </c>
      <c r="E166" s="9">
        <v>718</v>
      </c>
    </row>
    <row r="167" spans="1:5" x14ac:dyDescent="0.3">
      <c r="A167" t="s">
        <v>188</v>
      </c>
      <c r="B167" s="9">
        <v>618</v>
      </c>
      <c r="C167" s="9">
        <v>558878</v>
      </c>
      <c r="D167" s="9">
        <v>4539451</v>
      </c>
      <c r="E167" s="9">
        <v>656</v>
      </c>
    </row>
    <row r="168" spans="1:5" x14ac:dyDescent="0.3">
      <c r="A168" t="s">
        <v>189</v>
      </c>
      <c r="B168" s="9">
        <v>600</v>
      </c>
      <c r="C168" s="9">
        <v>589849</v>
      </c>
      <c r="D168" s="9">
        <v>4722489</v>
      </c>
      <c r="E168" s="9">
        <v>612</v>
      </c>
    </row>
    <row r="169" spans="1:5" x14ac:dyDescent="0.3">
      <c r="A169" t="s">
        <v>190</v>
      </c>
      <c r="B169" s="9">
        <v>636</v>
      </c>
      <c r="C169" s="9">
        <v>569220</v>
      </c>
      <c r="D169" s="9">
        <v>4472031</v>
      </c>
      <c r="E169" s="9">
        <v>730</v>
      </c>
    </row>
    <row r="170" spans="1:5" x14ac:dyDescent="0.3">
      <c r="A170" t="s">
        <v>191</v>
      </c>
      <c r="B170" s="9">
        <v>568</v>
      </c>
      <c r="C170" s="9">
        <v>624208</v>
      </c>
      <c r="D170" s="9">
        <v>4714491</v>
      </c>
      <c r="E170" s="9">
        <v>665</v>
      </c>
    </row>
    <row r="171" spans="1:5" x14ac:dyDescent="0.3">
      <c r="A171" t="s">
        <v>192</v>
      </c>
      <c r="B171" s="9">
        <v>543</v>
      </c>
      <c r="C171" s="9">
        <v>613660</v>
      </c>
      <c r="D171" s="9">
        <v>4572767</v>
      </c>
      <c r="E171" s="9">
        <v>569</v>
      </c>
    </row>
    <row r="172" spans="1:5" x14ac:dyDescent="0.3">
      <c r="A172" t="s">
        <v>193</v>
      </c>
      <c r="B172" s="9">
        <v>509</v>
      </c>
      <c r="C172" s="9">
        <v>718110</v>
      </c>
      <c r="D172" s="9">
        <v>4956698</v>
      </c>
      <c r="E172" s="9">
        <v>540</v>
      </c>
    </row>
    <row r="173" spans="1:5" x14ac:dyDescent="0.3">
      <c r="A173" t="s">
        <v>194</v>
      </c>
      <c r="B173" s="9">
        <v>570</v>
      </c>
      <c r="C173" s="9">
        <v>625132</v>
      </c>
      <c r="D173" s="9">
        <v>4444334</v>
      </c>
      <c r="E173" s="9">
        <v>628</v>
      </c>
    </row>
    <row r="174" spans="1:5" x14ac:dyDescent="0.3">
      <c r="A174" t="s">
        <v>195</v>
      </c>
      <c r="B174" s="9">
        <v>81</v>
      </c>
      <c r="C174" s="9">
        <v>197787</v>
      </c>
      <c r="D174" s="9">
        <v>1316380</v>
      </c>
      <c r="E174" s="9">
        <v>81</v>
      </c>
    </row>
    <row r="175" spans="1:5" x14ac:dyDescent="0.3">
      <c r="A175" t="s">
        <v>196</v>
      </c>
      <c r="B175" s="9">
        <v>100</v>
      </c>
      <c r="C175" s="9">
        <v>203417</v>
      </c>
      <c r="D175" s="9">
        <v>1327665</v>
      </c>
      <c r="E175" s="9">
        <v>100</v>
      </c>
    </row>
    <row r="176" spans="1:5" x14ac:dyDescent="0.3">
      <c r="A176" t="s">
        <v>197</v>
      </c>
      <c r="B176" s="9">
        <v>148</v>
      </c>
      <c r="C176" s="9">
        <v>219814</v>
      </c>
      <c r="D176" s="9">
        <v>1417781</v>
      </c>
      <c r="E176" s="9">
        <v>148</v>
      </c>
    </row>
    <row r="177" spans="1:5" x14ac:dyDescent="0.3">
      <c r="A177" t="s">
        <v>198</v>
      </c>
      <c r="B177" s="9">
        <v>51</v>
      </c>
      <c r="C177" s="9">
        <v>209726</v>
      </c>
      <c r="D177" s="9">
        <v>1311652</v>
      </c>
      <c r="E177" s="9">
        <v>51</v>
      </c>
    </row>
    <row r="178" spans="1:5" x14ac:dyDescent="0.3">
      <c r="A178" t="s">
        <v>199</v>
      </c>
      <c r="B178" s="9">
        <v>105</v>
      </c>
      <c r="C178" s="9">
        <v>220400</v>
      </c>
      <c r="D178" s="9">
        <v>1328320</v>
      </c>
      <c r="E178" s="9">
        <v>105</v>
      </c>
    </row>
    <row r="179" spans="1:5" x14ac:dyDescent="0.3">
      <c r="A179" t="s">
        <v>200</v>
      </c>
      <c r="B179" s="9">
        <v>61</v>
      </c>
      <c r="C179" s="9">
        <v>230562</v>
      </c>
      <c r="D179" s="9">
        <v>1346053</v>
      </c>
      <c r="E179" s="9">
        <v>61</v>
      </c>
    </row>
    <row r="180" spans="1:5" x14ac:dyDescent="0.3">
      <c r="A180" t="s">
        <v>201</v>
      </c>
      <c r="B180" s="9">
        <v>170</v>
      </c>
      <c r="C180" s="9">
        <v>234862</v>
      </c>
      <c r="D180" s="9">
        <v>1333487</v>
      </c>
      <c r="E180" s="9">
        <v>170</v>
      </c>
    </row>
    <row r="181" spans="1:5" x14ac:dyDescent="0.3">
      <c r="A181" t="s">
        <v>202</v>
      </c>
      <c r="B181" s="9">
        <v>80</v>
      </c>
      <c r="C181" s="9">
        <v>243907</v>
      </c>
      <c r="D181" s="9">
        <v>1359301</v>
      </c>
      <c r="E181" s="9">
        <v>80</v>
      </c>
    </row>
    <row r="182" spans="1:5" x14ac:dyDescent="0.3">
      <c r="A182" t="s">
        <v>203</v>
      </c>
      <c r="B182" s="9">
        <v>130</v>
      </c>
      <c r="C182" s="9">
        <v>255178</v>
      </c>
      <c r="D182" s="9">
        <v>1365894</v>
      </c>
      <c r="E182" s="9">
        <v>130</v>
      </c>
    </row>
    <row r="183" spans="1:5" x14ac:dyDescent="0.3">
      <c r="A183" t="s">
        <v>204</v>
      </c>
      <c r="B183" s="9">
        <v>692</v>
      </c>
      <c r="C183" s="9">
        <v>663112</v>
      </c>
      <c r="D183" s="9">
        <v>5637418</v>
      </c>
      <c r="E183" s="9">
        <v>724</v>
      </c>
    </row>
    <row r="184" spans="1:5" x14ac:dyDescent="0.3">
      <c r="A184" t="s">
        <v>205</v>
      </c>
      <c r="B184" s="9">
        <v>726</v>
      </c>
      <c r="C184" s="9">
        <v>680713</v>
      </c>
      <c r="D184" s="9">
        <v>5729150</v>
      </c>
      <c r="E184" s="9">
        <v>739</v>
      </c>
    </row>
    <row r="185" spans="1:5" x14ac:dyDescent="0.3">
      <c r="A185" t="s">
        <v>206</v>
      </c>
      <c r="B185" s="9">
        <v>847</v>
      </c>
      <c r="C185" s="9">
        <v>698138</v>
      </c>
      <c r="D185" s="9">
        <v>5750718</v>
      </c>
      <c r="E185" s="9">
        <v>877</v>
      </c>
    </row>
    <row r="186" spans="1:5" x14ac:dyDescent="0.3">
      <c r="A186" t="s">
        <v>207</v>
      </c>
      <c r="B186" s="9">
        <v>752</v>
      </c>
      <c r="C186" s="9">
        <v>716288</v>
      </c>
      <c r="D186" s="9">
        <v>5785496</v>
      </c>
      <c r="E186" s="9">
        <v>763</v>
      </c>
    </row>
    <row r="187" spans="1:5" x14ac:dyDescent="0.3">
      <c r="A187" t="s">
        <v>208</v>
      </c>
      <c r="B187" s="9">
        <v>900</v>
      </c>
      <c r="C187" s="9">
        <v>734079</v>
      </c>
      <c r="D187" s="9">
        <v>5801682</v>
      </c>
      <c r="E187" s="9">
        <v>943</v>
      </c>
    </row>
    <row r="188" spans="1:5" x14ac:dyDescent="0.3">
      <c r="A188" t="s">
        <v>209</v>
      </c>
      <c r="B188" s="9">
        <v>797</v>
      </c>
      <c r="C188" s="9">
        <v>769136</v>
      </c>
      <c r="D188" s="9">
        <v>5923810</v>
      </c>
      <c r="E188" s="9">
        <v>855</v>
      </c>
    </row>
    <row r="189" spans="1:5" x14ac:dyDescent="0.3">
      <c r="A189" t="s">
        <v>210</v>
      </c>
      <c r="B189" s="9">
        <v>993</v>
      </c>
      <c r="C189" s="9">
        <v>790926</v>
      </c>
      <c r="D189" s="9">
        <v>5950118</v>
      </c>
      <c r="E189" s="9">
        <v>1018</v>
      </c>
    </row>
    <row r="190" spans="1:5" x14ac:dyDescent="0.3">
      <c r="A190" t="s">
        <v>211</v>
      </c>
      <c r="B190" s="9">
        <v>833</v>
      </c>
      <c r="C190" s="9">
        <v>808815</v>
      </c>
      <c r="D190" s="9">
        <v>5904814</v>
      </c>
      <c r="E190" s="9">
        <v>871</v>
      </c>
    </row>
    <row r="191" spans="1:5" x14ac:dyDescent="0.3">
      <c r="A191" t="s">
        <v>212</v>
      </c>
      <c r="B191" s="9">
        <v>822</v>
      </c>
      <c r="C191" s="9">
        <v>836474</v>
      </c>
      <c r="D191" s="9">
        <v>5921207</v>
      </c>
      <c r="E191" s="9">
        <v>837</v>
      </c>
    </row>
    <row r="192" spans="1:5" x14ac:dyDescent="0.3">
      <c r="A192" t="s">
        <v>213</v>
      </c>
      <c r="B192" s="9">
        <v>1160</v>
      </c>
      <c r="C192" s="9">
        <v>869001</v>
      </c>
      <c r="D192" s="9">
        <v>6511176</v>
      </c>
      <c r="E192" s="9">
        <v>1173</v>
      </c>
    </row>
    <row r="193" spans="1:5" x14ac:dyDescent="0.3">
      <c r="A193" t="s">
        <v>214</v>
      </c>
      <c r="B193" s="9">
        <v>1121</v>
      </c>
      <c r="C193" s="9">
        <v>877122</v>
      </c>
      <c r="D193" s="9">
        <v>6492771</v>
      </c>
      <c r="E193" s="9">
        <v>1133</v>
      </c>
    </row>
    <row r="194" spans="1:5" x14ac:dyDescent="0.3">
      <c r="A194" t="s">
        <v>215</v>
      </c>
      <c r="B194" s="9">
        <v>1244</v>
      </c>
      <c r="C194" s="9">
        <v>897017</v>
      </c>
      <c r="D194" s="9">
        <v>6522562</v>
      </c>
      <c r="E194" s="9">
        <v>1257</v>
      </c>
    </row>
    <row r="195" spans="1:5" x14ac:dyDescent="0.3">
      <c r="A195" t="s">
        <v>216</v>
      </c>
      <c r="B195" s="9">
        <v>1197</v>
      </c>
      <c r="C195" s="9">
        <v>911506</v>
      </c>
      <c r="D195" s="9">
        <v>6555027</v>
      </c>
      <c r="E195" s="9">
        <v>1197</v>
      </c>
    </row>
    <row r="196" spans="1:5" x14ac:dyDescent="0.3">
      <c r="A196" t="s">
        <v>217</v>
      </c>
      <c r="B196" s="9">
        <v>1383</v>
      </c>
      <c r="C196" s="9">
        <v>937471</v>
      </c>
      <c r="D196" s="9">
        <v>6615252</v>
      </c>
      <c r="E196" s="9">
        <v>1422</v>
      </c>
    </row>
    <row r="197" spans="1:5" x14ac:dyDescent="0.3">
      <c r="A197" t="s">
        <v>218</v>
      </c>
      <c r="B197" s="9">
        <v>1178</v>
      </c>
      <c r="C197" s="9">
        <v>962391</v>
      </c>
      <c r="D197" s="9">
        <v>6667515</v>
      </c>
      <c r="E197" s="9">
        <v>1252</v>
      </c>
    </row>
    <row r="198" spans="1:5" x14ac:dyDescent="0.3">
      <c r="A198" t="s">
        <v>219</v>
      </c>
      <c r="B198" s="9">
        <v>1366</v>
      </c>
      <c r="C198" s="9">
        <v>980269</v>
      </c>
      <c r="D198" s="9">
        <v>6688538</v>
      </c>
      <c r="E198" s="9">
        <v>1406</v>
      </c>
    </row>
    <row r="199" spans="1:5" x14ac:dyDescent="0.3">
      <c r="A199" t="s">
        <v>220</v>
      </c>
      <c r="B199" s="9">
        <v>1096</v>
      </c>
      <c r="C199" s="9">
        <v>1016594</v>
      </c>
      <c r="D199" s="9">
        <v>6741921</v>
      </c>
      <c r="E199" s="9">
        <v>1118</v>
      </c>
    </row>
    <row r="200" spans="1:5" x14ac:dyDescent="0.3">
      <c r="A200" t="s">
        <v>221</v>
      </c>
      <c r="B200" s="9">
        <v>1297</v>
      </c>
      <c r="C200" s="9">
        <v>1049218</v>
      </c>
      <c r="D200" s="9">
        <v>6792932</v>
      </c>
      <c r="E200" s="9">
        <v>1335</v>
      </c>
    </row>
    <row r="201" spans="1:5" x14ac:dyDescent="0.3">
      <c r="A201" t="s">
        <v>222</v>
      </c>
      <c r="B201" s="9">
        <v>1293</v>
      </c>
      <c r="C201" s="9">
        <v>1286359</v>
      </c>
      <c r="D201" s="9">
        <v>10032443</v>
      </c>
      <c r="E201" s="9">
        <v>1460</v>
      </c>
    </row>
    <row r="202" spans="1:5" x14ac:dyDescent="0.3">
      <c r="A202" t="s">
        <v>223</v>
      </c>
      <c r="B202" s="9">
        <v>1269</v>
      </c>
      <c r="C202" s="9">
        <v>1325666</v>
      </c>
      <c r="D202" s="9">
        <v>10036819</v>
      </c>
      <c r="E202" s="9">
        <v>1331</v>
      </c>
    </row>
    <row r="203" spans="1:5" x14ac:dyDescent="0.3">
      <c r="A203" t="s">
        <v>224</v>
      </c>
      <c r="B203" s="9">
        <v>1460</v>
      </c>
      <c r="C203" s="9">
        <v>1356063</v>
      </c>
      <c r="D203" s="9">
        <v>10032554</v>
      </c>
      <c r="E203" s="9">
        <v>1602</v>
      </c>
    </row>
    <row r="204" spans="1:5" x14ac:dyDescent="0.3">
      <c r="A204" t="s">
        <v>225</v>
      </c>
      <c r="B204" s="9">
        <v>1330</v>
      </c>
      <c r="C204" s="9">
        <v>1377239</v>
      </c>
      <c r="D204" s="9">
        <v>9964477</v>
      </c>
      <c r="E204" s="9">
        <v>1427</v>
      </c>
    </row>
    <row r="205" spans="1:5" x14ac:dyDescent="0.3">
      <c r="A205" t="s">
        <v>226</v>
      </c>
      <c r="B205" s="9">
        <v>1586</v>
      </c>
      <c r="C205" s="9">
        <v>1416947</v>
      </c>
      <c r="D205" s="9">
        <v>10002911</v>
      </c>
      <c r="E205" s="9">
        <v>1767</v>
      </c>
    </row>
    <row r="206" spans="1:5" x14ac:dyDescent="0.3">
      <c r="A206" t="s">
        <v>227</v>
      </c>
      <c r="B206" s="9">
        <v>1553</v>
      </c>
      <c r="C206" s="9">
        <v>1481842</v>
      </c>
      <c r="D206" s="9">
        <v>10210022</v>
      </c>
      <c r="E206" s="9">
        <v>1726</v>
      </c>
    </row>
    <row r="207" spans="1:5" x14ac:dyDescent="0.3">
      <c r="A207" t="s">
        <v>228</v>
      </c>
      <c r="B207" s="9">
        <v>1607</v>
      </c>
      <c r="C207" s="9">
        <v>1468338</v>
      </c>
      <c r="D207" s="9">
        <v>9833515</v>
      </c>
      <c r="E207" s="9">
        <v>1776</v>
      </c>
    </row>
    <row r="208" spans="1:5" x14ac:dyDescent="0.3">
      <c r="A208" t="s">
        <v>229</v>
      </c>
      <c r="B208" s="9">
        <v>1354</v>
      </c>
      <c r="C208" s="9">
        <v>1531811</v>
      </c>
      <c r="D208" s="9">
        <v>10038266</v>
      </c>
      <c r="E208" s="9">
        <v>1514</v>
      </c>
    </row>
    <row r="209" spans="1:5" x14ac:dyDescent="0.3">
      <c r="A209" t="s">
        <v>230</v>
      </c>
      <c r="B209" s="9">
        <v>1495</v>
      </c>
      <c r="C209" s="9">
        <v>1544991</v>
      </c>
      <c r="D209" s="9">
        <v>9835701</v>
      </c>
      <c r="E209" s="9">
        <v>1667</v>
      </c>
    </row>
    <row r="210" spans="1:5" x14ac:dyDescent="0.3">
      <c r="A210" t="s">
        <v>231</v>
      </c>
      <c r="B210" s="9">
        <v>439</v>
      </c>
      <c r="C210" s="9">
        <v>641680</v>
      </c>
      <c r="D210" s="9">
        <v>5177992</v>
      </c>
      <c r="E210" s="9">
        <v>450</v>
      </c>
    </row>
    <row r="211" spans="1:5" x14ac:dyDescent="0.3">
      <c r="A211" t="s">
        <v>232</v>
      </c>
      <c r="B211" s="9">
        <v>439</v>
      </c>
      <c r="C211" s="9">
        <v>664166</v>
      </c>
      <c r="D211" s="9">
        <v>5293148</v>
      </c>
      <c r="E211" s="9">
        <v>439</v>
      </c>
    </row>
    <row r="212" spans="1:5" x14ac:dyDescent="0.3">
      <c r="A212" t="s">
        <v>233</v>
      </c>
      <c r="B212" s="9">
        <v>501</v>
      </c>
      <c r="C212" s="9">
        <v>651830</v>
      </c>
      <c r="D212" s="9">
        <v>5176137</v>
      </c>
      <c r="E212" s="9">
        <v>501</v>
      </c>
    </row>
    <row r="213" spans="1:5" x14ac:dyDescent="0.3">
      <c r="A213" t="s">
        <v>234</v>
      </c>
      <c r="B213" s="9">
        <v>517</v>
      </c>
      <c r="C213" s="9">
        <v>646558</v>
      </c>
      <c r="D213" s="9">
        <v>5110756</v>
      </c>
      <c r="E213" s="9">
        <v>517</v>
      </c>
    </row>
    <row r="214" spans="1:5" x14ac:dyDescent="0.3">
      <c r="A214" t="s">
        <v>235</v>
      </c>
      <c r="B214" s="9">
        <v>567</v>
      </c>
      <c r="C214" s="9">
        <v>795152</v>
      </c>
      <c r="D214" s="9">
        <v>5721822</v>
      </c>
      <c r="E214" s="9">
        <v>567</v>
      </c>
    </row>
    <row r="215" spans="1:5" x14ac:dyDescent="0.3">
      <c r="A215" t="s">
        <v>236</v>
      </c>
      <c r="B215" s="9">
        <v>425</v>
      </c>
      <c r="C215" s="9">
        <v>719643</v>
      </c>
      <c r="D215" s="9">
        <v>5381551</v>
      </c>
      <c r="E215" s="9">
        <v>445</v>
      </c>
    </row>
    <row r="216" spans="1:5" x14ac:dyDescent="0.3">
      <c r="A216" t="s">
        <v>237</v>
      </c>
      <c r="B216" s="9">
        <v>562</v>
      </c>
      <c r="C216" s="9">
        <v>754885</v>
      </c>
      <c r="D216" s="9">
        <v>5453931</v>
      </c>
      <c r="E216" s="9">
        <v>562</v>
      </c>
    </row>
    <row r="217" spans="1:5" x14ac:dyDescent="0.3">
      <c r="A217" t="s">
        <v>238</v>
      </c>
      <c r="B217" s="9">
        <v>344</v>
      </c>
      <c r="C217" s="9">
        <v>775641</v>
      </c>
      <c r="D217" s="9">
        <v>5449528</v>
      </c>
      <c r="E217" s="9">
        <v>344</v>
      </c>
    </row>
    <row r="218" spans="1:5" x14ac:dyDescent="0.3">
      <c r="A218" t="s">
        <v>239</v>
      </c>
      <c r="B218" s="9">
        <v>492</v>
      </c>
      <c r="C218" s="9">
        <v>773934</v>
      </c>
      <c r="D218" s="9">
        <v>5314189</v>
      </c>
      <c r="E218" s="9">
        <v>492</v>
      </c>
    </row>
    <row r="219" spans="1:5" x14ac:dyDescent="0.3">
      <c r="A219" t="s">
        <v>240</v>
      </c>
      <c r="B219" s="9">
        <v>404</v>
      </c>
      <c r="C219" s="9">
        <v>374946</v>
      </c>
      <c r="D219" s="9">
        <v>2987771</v>
      </c>
      <c r="E219" s="9">
        <v>404</v>
      </c>
    </row>
    <row r="220" spans="1:5" x14ac:dyDescent="0.3">
      <c r="A220" t="s">
        <v>241</v>
      </c>
      <c r="B220" s="9">
        <v>371</v>
      </c>
      <c r="C220" s="9">
        <v>352262</v>
      </c>
      <c r="D220" s="9">
        <v>2830107</v>
      </c>
      <c r="E220" s="9">
        <v>381</v>
      </c>
    </row>
    <row r="221" spans="1:5" x14ac:dyDescent="0.3">
      <c r="A221" t="s">
        <v>242</v>
      </c>
      <c r="B221" s="9">
        <v>439</v>
      </c>
      <c r="C221" s="9">
        <v>382021</v>
      </c>
      <c r="D221" s="9">
        <v>2986137</v>
      </c>
      <c r="E221" s="9">
        <v>439</v>
      </c>
    </row>
    <row r="222" spans="1:5" x14ac:dyDescent="0.3">
      <c r="A222" t="s">
        <v>243</v>
      </c>
      <c r="B222" s="9">
        <v>385</v>
      </c>
      <c r="C222" s="9">
        <v>389991</v>
      </c>
      <c r="D222" s="9">
        <v>2995152</v>
      </c>
      <c r="E222" s="9">
        <v>385</v>
      </c>
    </row>
    <row r="223" spans="1:5" x14ac:dyDescent="0.3">
      <c r="A223" t="s">
        <v>244</v>
      </c>
      <c r="B223" s="9">
        <v>560</v>
      </c>
      <c r="C223" s="9">
        <v>408411</v>
      </c>
      <c r="D223" s="9">
        <v>3052906</v>
      </c>
      <c r="E223" s="9">
        <v>598</v>
      </c>
    </row>
    <row r="224" spans="1:5" x14ac:dyDescent="0.3">
      <c r="A224" t="s">
        <v>245</v>
      </c>
      <c r="B224" s="9">
        <v>525</v>
      </c>
      <c r="C224" s="9">
        <v>423467</v>
      </c>
      <c r="D224" s="9">
        <v>3028046</v>
      </c>
      <c r="E224" s="9">
        <v>612</v>
      </c>
    </row>
    <row r="225" spans="1:5" x14ac:dyDescent="0.3">
      <c r="A225" t="s">
        <v>246</v>
      </c>
      <c r="B225" s="9">
        <v>628</v>
      </c>
      <c r="C225" s="9">
        <v>408646</v>
      </c>
      <c r="D225" s="9">
        <v>2933682</v>
      </c>
      <c r="E225" s="9">
        <v>661</v>
      </c>
    </row>
    <row r="226" spans="1:5" x14ac:dyDescent="0.3">
      <c r="A226" t="s">
        <v>247</v>
      </c>
      <c r="B226" s="9">
        <v>611</v>
      </c>
      <c r="C226" s="9">
        <v>438891</v>
      </c>
      <c r="D226" s="9">
        <v>3041972</v>
      </c>
      <c r="E226" s="9">
        <v>656</v>
      </c>
    </row>
    <row r="227" spans="1:5" x14ac:dyDescent="0.3">
      <c r="A227" t="s">
        <v>248</v>
      </c>
      <c r="B227" s="9">
        <v>567</v>
      </c>
      <c r="C227" s="9">
        <v>405335</v>
      </c>
      <c r="D227" s="9">
        <v>2679353</v>
      </c>
      <c r="E227" s="9">
        <v>621</v>
      </c>
    </row>
    <row r="228" spans="1:5" x14ac:dyDescent="0.3">
      <c r="A228" t="s">
        <v>249</v>
      </c>
      <c r="B228" s="9">
        <v>1108</v>
      </c>
      <c r="C228" s="9">
        <v>777186</v>
      </c>
      <c r="D228" s="9">
        <v>5784755</v>
      </c>
      <c r="E228" s="9">
        <v>1178</v>
      </c>
    </row>
    <row r="229" spans="1:5" x14ac:dyDescent="0.3">
      <c r="A229" t="s">
        <v>250</v>
      </c>
      <c r="B229" s="9">
        <v>986</v>
      </c>
      <c r="C229" s="9">
        <v>807466</v>
      </c>
      <c r="D229" s="9">
        <v>5871467</v>
      </c>
      <c r="E229" s="9">
        <v>1008</v>
      </c>
    </row>
    <row r="230" spans="1:5" x14ac:dyDescent="0.3">
      <c r="A230" t="s">
        <v>251</v>
      </c>
      <c r="B230" s="9">
        <v>1001</v>
      </c>
      <c r="C230" s="9">
        <v>811798</v>
      </c>
      <c r="D230" s="9">
        <v>5886675</v>
      </c>
      <c r="E230" s="9">
        <v>1040</v>
      </c>
    </row>
    <row r="231" spans="1:5" x14ac:dyDescent="0.3">
      <c r="A231" t="s">
        <v>252</v>
      </c>
      <c r="B231" s="9">
        <v>1019</v>
      </c>
      <c r="C231" s="9">
        <v>841517</v>
      </c>
      <c r="D231" s="9">
        <v>5975295</v>
      </c>
      <c r="E231" s="9">
        <v>1088</v>
      </c>
    </row>
    <row r="232" spans="1:5" x14ac:dyDescent="0.3">
      <c r="A232" t="s">
        <v>253</v>
      </c>
      <c r="B232" s="9">
        <v>1130</v>
      </c>
      <c r="C232" s="9">
        <v>820129</v>
      </c>
      <c r="D232" s="9">
        <v>5786199</v>
      </c>
      <c r="E232" s="9">
        <v>1185</v>
      </c>
    </row>
    <row r="233" spans="1:5" x14ac:dyDescent="0.3">
      <c r="A233" t="s">
        <v>254</v>
      </c>
      <c r="B233" s="9">
        <v>1090</v>
      </c>
      <c r="C233" s="9">
        <v>923837</v>
      </c>
      <c r="D233" s="9">
        <v>6312109</v>
      </c>
      <c r="E233" s="9">
        <v>1177</v>
      </c>
    </row>
    <row r="234" spans="1:5" x14ac:dyDescent="0.3">
      <c r="A234" t="s">
        <v>255</v>
      </c>
      <c r="B234" s="9">
        <v>1149</v>
      </c>
      <c r="C234" s="9">
        <v>886297</v>
      </c>
      <c r="D234" s="9">
        <v>5954813</v>
      </c>
      <c r="E234" s="9">
        <v>1185</v>
      </c>
    </row>
    <row r="235" spans="1:5" x14ac:dyDescent="0.3">
      <c r="A235" t="s">
        <v>256</v>
      </c>
      <c r="B235" s="9">
        <v>956</v>
      </c>
      <c r="C235" s="9">
        <v>945956</v>
      </c>
      <c r="D235" s="9">
        <v>6185934</v>
      </c>
      <c r="E235" s="9">
        <v>1027</v>
      </c>
    </row>
    <row r="236" spans="1:5" x14ac:dyDescent="0.3">
      <c r="A236" t="s">
        <v>257</v>
      </c>
      <c r="B236" s="9">
        <v>1097</v>
      </c>
      <c r="C236" s="9">
        <v>909607</v>
      </c>
      <c r="D236" s="9">
        <v>5897576</v>
      </c>
      <c r="E236" s="9">
        <v>1117</v>
      </c>
    </row>
    <row r="237" spans="1:5" x14ac:dyDescent="0.3">
      <c r="A237" t="s">
        <v>258</v>
      </c>
      <c r="B237" s="9">
        <v>27</v>
      </c>
      <c r="C237" s="9">
        <v>131838</v>
      </c>
      <c r="D237" s="9">
        <v>938828</v>
      </c>
      <c r="E237" s="9">
        <v>27</v>
      </c>
    </row>
    <row r="238" spans="1:5" x14ac:dyDescent="0.3">
      <c r="A238" t="s">
        <v>259</v>
      </c>
      <c r="B238" s="9">
        <v>53</v>
      </c>
      <c r="C238" s="9">
        <v>134095</v>
      </c>
      <c r="D238" s="9">
        <v>937821</v>
      </c>
      <c r="E238" s="9">
        <v>53</v>
      </c>
    </row>
    <row r="239" spans="1:5" x14ac:dyDescent="0.3">
      <c r="A239" t="s">
        <v>260</v>
      </c>
      <c r="B239" s="9">
        <v>27</v>
      </c>
      <c r="C239" s="9">
        <v>145954</v>
      </c>
      <c r="D239" s="9">
        <v>995740</v>
      </c>
      <c r="E239" s="9">
        <v>27</v>
      </c>
    </row>
    <row r="240" spans="1:5" x14ac:dyDescent="0.3">
      <c r="A240" t="s">
        <v>261</v>
      </c>
      <c r="B240" s="9">
        <v>39</v>
      </c>
      <c r="C240" s="9">
        <v>146951</v>
      </c>
      <c r="D240" s="9">
        <v>969860</v>
      </c>
      <c r="E240" s="9">
        <v>39</v>
      </c>
    </row>
    <row r="241" spans="1:5" x14ac:dyDescent="0.3">
      <c r="A241" t="s">
        <v>262</v>
      </c>
      <c r="B241" s="9">
        <v>71</v>
      </c>
      <c r="C241" s="9">
        <v>147582</v>
      </c>
      <c r="D241" s="9">
        <v>963052</v>
      </c>
      <c r="E241" s="9">
        <v>71</v>
      </c>
    </row>
    <row r="242" spans="1:5" x14ac:dyDescent="0.3">
      <c r="A242" t="s">
        <v>263</v>
      </c>
      <c r="B242" s="9">
        <v>46</v>
      </c>
      <c r="C242" s="9">
        <v>141968</v>
      </c>
      <c r="D242" s="9">
        <v>918790</v>
      </c>
      <c r="E242" s="9">
        <v>46</v>
      </c>
    </row>
    <row r="243" spans="1:5" x14ac:dyDescent="0.3">
      <c r="A243" t="s">
        <v>264</v>
      </c>
      <c r="B243" s="9">
        <v>58</v>
      </c>
      <c r="C243" s="9">
        <v>175134</v>
      </c>
      <c r="D243" s="9">
        <v>1066866</v>
      </c>
      <c r="E243" s="9">
        <v>58</v>
      </c>
    </row>
    <row r="244" spans="1:5" x14ac:dyDescent="0.3">
      <c r="A244" t="s">
        <v>265</v>
      </c>
      <c r="B244" s="9">
        <v>11</v>
      </c>
      <c r="C244" s="9">
        <v>171201</v>
      </c>
      <c r="D244" s="9">
        <v>1030376</v>
      </c>
      <c r="E244" s="9">
        <v>11</v>
      </c>
    </row>
    <row r="245" spans="1:5" x14ac:dyDescent="0.3">
      <c r="A245" t="s">
        <v>266</v>
      </c>
      <c r="B245" s="9">
        <v>54</v>
      </c>
      <c r="C245" s="9">
        <v>153831</v>
      </c>
      <c r="D245" s="9">
        <v>924716</v>
      </c>
      <c r="E245" s="9">
        <v>54</v>
      </c>
    </row>
    <row r="246" spans="1:5" x14ac:dyDescent="0.3">
      <c r="A246" t="s">
        <v>267</v>
      </c>
      <c r="B246" s="9">
        <v>130</v>
      </c>
      <c r="C246" s="9">
        <v>232249</v>
      </c>
      <c r="D246" s="9">
        <v>1743003</v>
      </c>
      <c r="E246" s="9">
        <v>130</v>
      </c>
    </row>
    <row r="247" spans="1:5" x14ac:dyDescent="0.3">
      <c r="A247" t="s">
        <v>268</v>
      </c>
      <c r="B247" s="9">
        <v>139</v>
      </c>
      <c r="C247" s="9">
        <v>240043</v>
      </c>
      <c r="D247" s="9">
        <v>1790032</v>
      </c>
      <c r="E247" s="9">
        <v>139</v>
      </c>
    </row>
    <row r="248" spans="1:5" x14ac:dyDescent="0.3">
      <c r="A248" t="s">
        <v>269</v>
      </c>
      <c r="B248" s="9">
        <v>189</v>
      </c>
      <c r="C248" s="9">
        <v>245227</v>
      </c>
      <c r="D248" s="9">
        <v>1817825</v>
      </c>
      <c r="E248" s="9">
        <v>189</v>
      </c>
    </row>
    <row r="249" spans="1:5" x14ac:dyDescent="0.3">
      <c r="A249" t="s">
        <v>270</v>
      </c>
      <c r="B249" s="9">
        <v>168</v>
      </c>
      <c r="C249" s="9">
        <v>238403</v>
      </c>
      <c r="D249" s="9">
        <v>1777623</v>
      </c>
      <c r="E249" s="9">
        <v>168</v>
      </c>
    </row>
    <row r="250" spans="1:5" x14ac:dyDescent="0.3">
      <c r="A250" t="s">
        <v>271</v>
      </c>
      <c r="B250" s="9">
        <v>208</v>
      </c>
      <c r="C250" s="9">
        <v>245052</v>
      </c>
      <c r="D250" s="9">
        <v>1810303</v>
      </c>
      <c r="E250" s="9">
        <v>208</v>
      </c>
    </row>
    <row r="251" spans="1:5" x14ac:dyDescent="0.3">
      <c r="A251" t="s">
        <v>272</v>
      </c>
      <c r="B251" s="9">
        <v>187</v>
      </c>
      <c r="C251" s="9">
        <v>261359</v>
      </c>
      <c r="D251" s="9">
        <v>1854867</v>
      </c>
      <c r="E251" s="9">
        <v>187</v>
      </c>
    </row>
    <row r="252" spans="1:5" x14ac:dyDescent="0.3">
      <c r="A252" t="s">
        <v>273</v>
      </c>
      <c r="B252" s="9">
        <v>208</v>
      </c>
      <c r="C252" s="9">
        <v>277000</v>
      </c>
      <c r="D252" s="9">
        <v>1930224</v>
      </c>
      <c r="E252" s="9">
        <v>208</v>
      </c>
    </row>
    <row r="253" spans="1:5" x14ac:dyDescent="0.3">
      <c r="A253" t="s">
        <v>274</v>
      </c>
      <c r="B253" s="9">
        <v>187</v>
      </c>
      <c r="C253" s="9">
        <v>283437</v>
      </c>
      <c r="D253" s="9">
        <v>1939639</v>
      </c>
      <c r="E253" s="9">
        <v>187</v>
      </c>
    </row>
    <row r="254" spans="1:5" x14ac:dyDescent="0.3">
      <c r="A254" t="s">
        <v>275</v>
      </c>
      <c r="B254" s="9">
        <v>243</v>
      </c>
      <c r="C254" s="9">
        <v>267220</v>
      </c>
      <c r="D254" s="9">
        <v>1837106</v>
      </c>
      <c r="E254" s="9">
        <v>243</v>
      </c>
    </row>
    <row r="255" spans="1:5" x14ac:dyDescent="0.3">
      <c r="A255" t="s">
        <v>276</v>
      </c>
      <c r="B255" s="9">
        <v>271</v>
      </c>
      <c r="C255" s="9">
        <v>287536</v>
      </c>
      <c r="D255" s="9">
        <v>2534911</v>
      </c>
      <c r="E255" s="9">
        <v>281</v>
      </c>
    </row>
    <row r="256" spans="1:5" x14ac:dyDescent="0.3">
      <c r="A256" t="s">
        <v>277</v>
      </c>
      <c r="B256" s="9">
        <v>233</v>
      </c>
      <c r="C256" s="9">
        <v>301764</v>
      </c>
      <c r="D256" s="9">
        <v>2633331</v>
      </c>
      <c r="E256" s="9">
        <v>233</v>
      </c>
    </row>
    <row r="257" spans="1:5" x14ac:dyDescent="0.3">
      <c r="A257" t="s">
        <v>278</v>
      </c>
      <c r="B257" s="9">
        <v>240</v>
      </c>
      <c r="C257" s="9">
        <v>315100</v>
      </c>
      <c r="D257" s="9">
        <v>2671338</v>
      </c>
      <c r="E257" s="9">
        <v>240</v>
      </c>
    </row>
    <row r="258" spans="1:5" x14ac:dyDescent="0.3">
      <c r="A258" t="s">
        <v>279</v>
      </c>
      <c r="B258" s="9">
        <v>314</v>
      </c>
      <c r="C258" s="9">
        <v>327819</v>
      </c>
      <c r="D258" s="9">
        <v>2685965</v>
      </c>
      <c r="E258" s="9">
        <v>314</v>
      </c>
    </row>
    <row r="259" spans="1:5" x14ac:dyDescent="0.3">
      <c r="A259" t="s">
        <v>280</v>
      </c>
      <c r="B259" s="9">
        <v>253</v>
      </c>
      <c r="C259" s="9">
        <v>344453</v>
      </c>
      <c r="D259" s="9">
        <v>2727982</v>
      </c>
      <c r="E259" s="9">
        <v>276</v>
      </c>
    </row>
    <row r="260" spans="1:5" x14ac:dyDescent="0.3">
      <c r="A260" t="s">
        <v>281</v>
      </c>
      <c r="B260" s="9">
        <v>488</v>
      </c>
      <c r="C260" s="9">
        <v>364640</v>
      </c>
      <c r="D260" s="9">
        <v>2767742</v>
      </c>
      <c r="E260" s="9">
        <v>520</v>
      </c>
    </row>
    <row r="261" spans="1:5" x14ac:dyDescent="0.3">
      <c r="A261" t="s">
        <v>282</v>
      </c>
      <c r="B261" s="9">
        <v>422</v>
      </c>
      <c r="C261" s="9">
        <v>391239</v>
      </c>
      <c r="D261" s="9">
        <v>2892387</v>
      </c>
      <c r="E261" s="9">
        <v>454</v>
      </c>
    </row>
    <row r="262" spans="1:5" x14ac:dyDescent="0.3">
      <c r="A262" t="s">
        <v>283</v>
      </c>
      <c r="B262" s="9">
        <v>327</v>
      </c>
      <c r="C262" s="9">
        <v>422285</v>
      </c>
      <c r="D262" s="9">
        <v>2941149</v>
      </c>
      <c r="E262" s="9">
        <v>374</v>
      </c>
    </row>
    <row r="263" spans="1:5" x14ac:dyDescent="0.3">
      <c r="A263" t="s">
        <v>284</v>
      </c>
      <c r="B263" s="9">
        <v>408</v>
      </c>
      <c r="C263" s="9">
        <v>421690</v>
      </c>
      <c r="D263" s="9">
        <v>2871151</v>
      </c>
      <c r="E263" s="9">
        <v>457</v>
      </c>
    </row>
    <row r="264" spans="1:5" x14ac:dyDescent="0.3">
      <c r="A264" t="s">
        <v>285</v>
      </c>
      <c r="B264" s="9">
        <v>49</v>
      </c>
      <c r="C264" s="9">
        <v>169181</v>
      </c>
      <c r="D264" s="9">
        <v>1315419</v>
      </c>
      <c r="E264" s="9">
        <v>49</v>
      </c>
    </row>
    <row r="265" spans="1:5" x14ac:dyDescent="0.3">
      <c r="A265" t="s">
        <v>286</v>
      </c>
      <c r="B265" s="9">
        <v>63</v>
      </c>
      <c r="C265" s="9">
        <v>170321</v>
      </c>
      <c r="D265" s="9">
        <v>1313939</v>
      </c>
      <c r="E265" s="9">
        <v>63</v>
      </c>
    </row>
    <row r="266" spans="1:5" x14ac:dyDescent="0.3">
      <c r="A266" t="s">
        <v>287</v>
      </c>
      <c r="B266" s="9">
        <v>113</v>
      </c>
      <c r="C266" s="9">
        <v>176032</v>
      </c>
      <c r="D266" s="9">
        <v>1332919</v>
      </c>
      <c r="E266" s="9">
        <v>113</v>
      </c>
    </row>
    <row r="267" spans="1:5" x14ac:dyDescent="0.3">
      <c r="A267" t="s">
        <v>288</v>
      </c>
      <c r="B267" s="9">
        <v>98</v>
      </c>
      <c r="C267" s="9">
        <v>181158</v>
      </c>
      <c r="D267" s="9">
        <v>1317474</v>
      </c>
      <c r="E267" s="9">
        <v>98</v>
      </c>
    </row>
    <row r="268" spans="1:5" x14ac:dyDescent="0.3">
      <c r="A268" t="s">
        <v>289</v>
      </c>
      <c r="B268" s="9">
        <v>80</v>
      </c>
      <c r="C268" s="9">
        <v>186856</v>
      </c>
      <c r="D268" s="9">
        <v>1319171</v>
      </c>
      <c r="E268" s="9">
        <v>80</v>
      </c>
    </row>
    <row r="269" spans="1:5" x14ac:dyDescent="0.3">
      <c r="A269" t="s">
        <v>290</v>
      </c>
      <c r="B269" s="9">
        <v>59</v>
      </c>
      <c r="C269" s="9">
        <v>186226</v>
      </c>
      <c r="D269" s="9">
        <v>1277778</v>
      </c>
      <c r="E269" s="9">
        <v>59</v>
      </c>
    </row>
    <row r="270" spans="1:5" x14ac:dyDescent="0.3">
      <c r="A270" t="s">
        <v>291</v>
      </c>
      <c r="B270" s="9">
        <v>140</v>
      </c>
      <c r="C270" s="9">
        <v>184195</v>
      </c>
      <c r="D270" s="9">
        <v>1244818</v>
      </c>
      <c r="E270" s="9">
        <v>140</v>
      </c>
    </row>
    <row r="271" spans="1:5" x14ac:dyDescent="0.3">
      <c r="A271" t="s">
        <v>292</v>
      </c>
      <c r="B271" s="9">
        <v>45</v>
      </c>
      <c r="C271" s="9">
        <v>210513</v>
      </c>
      <c r="D271" s="9">
        <v>1327503</v>
      </c>
      <c r="E271" s="9">
        <v>45</v>
      </c>
    </row>
    <row r="272" spans="1:5" x14ac:dyDescent="0.3">
      <c r="A272" t="s">
        <v>293</v>
      </c>
      <c r="B272" s="9">
        <v>98</v>
      </c>
      <c r="C272" s="9">
        <v>225300</v>
      </c>
      <c r="D272" s="9">
        <v>1375382</v>
      </c>
      <c r="E272" s="9">
        <v>98</v>
      </c>
    </row>
    <row r="273" spans="1:5" x14ac:dyDescent="0.3">
      <c r="A273" t="s">
        <v>294</v>
      </c>
      <c r="B273" s="9">
        <v>1074</v>
      </c>
      <c r="C273" s="9">
        <v>1141424</v>
      </c>
      <c r="D273" s="9">
        <v>8650548</v>
      </c>
      <c r="E273" s="9">
        <v>1143</v>
      </c>
    </row>
    <row r="274" spans="1:5" x14ac:dyDescent="0.3">
      <c r="A274" t="s">
        <v>295</v>
      </c>
      <c r="B274" s="9">
        <v>924</v>
      </c>
      <c r="C274" s="9">
        <v>1155587</v>
      </c>
      <c r="D274" s="9">
        <v>8721577</v>
      </c>
      <c r="E274" s="9">
        <v>955</v>
      </c>
    </row>
    <row r="275" spans="1:5" x14ac:dyDescent="0.3">
      <c r="A275" t="s">
        <v>296</v>
      </c>
      <c r="B275" s="9">
        <v>989</v>
      </c>
      <c r="C275" s="9">
        <v>1173042</v>
      </c>
      <c r="D275" s="9">
        <v>8753064</v>
      </c>
      <c r="E275" s="9">
        <v>1047</v>
      </c>
    </row>
    <row r="276" spans="1:5" x14ac:dyDescent="0.3">
      <c r="A276" t="s">
        <v>297</v>
      </c>
      <c r="B276" s="9">
        <v>952</v>
      </c>
      <c r="C276" s="9">
        <v>1198405</v>
      </c>
      <c r="D276" s="9">
        <v>8793888</v>
      </c>
      <c r="E276" s="9">
        <v>975</v>
      </c>
    </row>
    <row r="277" spans="1:5" x14ac:dyDescent="0.3">
      <c r="A277" t="s">
        <v>298</v>
      </c>
      <c r="B277" s="9">
        <v>1146</v>
      </c>
      <c r="C277" s="9">
        <v>1221818</v>
      </c>
      <c r="D277" s="9">
        <v>8832406</v>
      </c>
      <c r="E277" s="9">
        <v>1209</v>
      </c>
    </row>
    <row r="278" spans="1:5" x14ac:dyDescent="0.3">
      <c r="A278" t="s">
        <v>299</v>
      </c>
      <c r="B278" s="9">
        <v>1026</v>
      </c>
      <c r="C278" s="9">
        <v>1247953</v>
      </c>
      <c r="D278" s="9">
        <v>8874374</v>
      </c>
      <c r="E278" s="9">
        <v>1069</v>
      </c>
    </row>
    <row r="279" spans="1:5" x14ac:dyDescent="0.3">
      <c r="A279" t="s">
        <v>300</v>
      </c>
      <c r="B279" s="9">
        <v>1225</v>
      </c>
      <c r="C279" s="9">
        <v>1279770</v>
      </c>
      <c r="D279" s="9">
        <v>8904413</v>
      </c>
      <c r="E279" s="9">
        <v>1278</v>
      </c>
    </row>
    <row r="280" spans="1:5" x14ac:dyDescent="0.3">
      <c r="A280" t="s">
        <v>301</v>
      </c>
      <c r="B280" s="9">
        <v>1021</v>
      </c>
      <c r="C280" s="9">
        <v>1301694</v>
      </c>
      <c r="D280" s="9">
        <v>8850952</v>
      </c>
      <c r="E280" s="9">
        <v>1084</v>
      </c>
    </row>
    <row r="281" spans="1:5" x14ac:dyDescent="0.3">
      <c r="A281" t="s">
        <v>302</v>
      </c>
      <c r="B281" s="9">
        <v>1124</v>
      </c>
      <c r="C281" s="9">
        <v>1368792</v>
      </c>
      <c r="D281" s="9">
        <v>9115905</v>
      </c>
      <c r="E281" s="9">
        <v>1193</v>
      </c>
    </row>
    <row r="282" spans="1:5" x14ac:dyDescent="0.3">
      <c r="A282" t="s">
        <v>303</v>
      </c>
      <c r="B282" s="9">
        <v>112</v>
      </c>
      <c r="C282" s="9">
        <v>248676</v>
      </c>
      <c r="D282" s="9">
        <v>1964860</v>
      </c>
      <c r="E282" s="9">
        <v>112</v>
      </c>
    </row>
    <row r="283" spans="1:5" x14ac:dyDescent="0.3">
      <c r="A283" t="s">
        <v>304</v>
      </c>
      <c r="B283" s="9">
        <v>132</v>
      </c>
      <c r="C283" s="9">
        <v>267825</v>
      </c>
      <c r="D283" s="9">
        <v>2107569</v>
      </c>
      <c r="E283" s="9">
        <v>132</v>
      </c>
    </row>
    <row r="284" spans="1:5" x14ac:dyDescent="0.3">
      <c r="A284" t="s">
        <v>305</v>
      </c>
      <c r="B284" s="9">
        <v>162</v>
      </c>
      <c r="C284" s="9">
        <v>266516</v>
      </c>
      <c r="D284" s="9">
        <v>2050625</v>
      </c>
      <c r="E284" s="9">
        <v>162</v>
      </c>
    </row>
    <row r="285" spans="1:5" x14ac:dyDescent="0.3">
      <c r="A285" t="s">
        <v>306</v>
      </c>
      <c r="B285" s="9">
        <v>103</v>
      </c>
      <c r="C285" s="9">
        <v>266486</v>
      </c>
      <c r="D285" s="9">
        <v>2016248</v>
      </c>
      <c r="E285" s="9">
        <v>103</v>
      </c>
    </row>
    <row r="286" spans="1:5" x14ac:dyDescent="0.3">
      <c r="A286" t="s">
        <v>307</v>
      </c>
      <c r="B286" s="9">
        <v>166</v>
      </c>
      <c r="C286" s="9">
        <v>283263</v>
      </c>
      <c r="D286" s="9">
        <v>2067785</v>
      </c>
      <c r="E286" s="9">
        <v>166</v>
      </c>
    </row>
    <row r="287" spans="1:5" x14ac:dyDescent="0.3">
      <c r="A287" t="s">
        <v>308</v>
      </c>
      <c r="B287" s="9">
        <v>129</v>
      </c>
      <c r="C287" s="9">
        <v>283698</v>
      </c>
      <c r="D287" s="9">
        <v>2008756</v>
      </c>
      <c r="E287" s="9">
        <v>129</v>
      </c>
    </row>
    <row r="288" spans="1:5" x14ac:dyDescent="0.3">
      <c r="A288" t="s">
        <v>309</v>
      </c>
      <c r="B288" s="9">
        <v>115</v>
      </c>
      <c r="C288" s="9">
        <v>281257</v>
      </c>
      <c r="D288" s="9">
        <v>1939978</v>
      </c>
      <c r="E288" s="9">
        <v>115</v>
      </c>
    </row>
    <row r="289" spans="1:5" x14ac:dyDescent="0.3">
      <c r="A289" t="s">
        <v>310</v>
      </c>
      <c r="B289" s="9">
        <v>119</v>
      </c>
      <c r="C289" s="9">
        <v>311248</v>
      </c>
      <c r="D289" s="9">
        <v>2063342</v>
      </c>
      <c r="E289" s="9">
        <v>119</v>
      </c>
    </row>
    <row r="290" spans="1:5" x14ac:dyDescent="0.3">
      <c r="A290" t="s">
        <v>311</v>
      </c>
      <c r="B290" s="9">
        <v>120</v>
      </c>
      <c r="C290" s="9">
        <v>318816</v>
      </c>
      <c r="D290" s="9">
        <v>2065568</v>
      </c>
      <c r="E290" s="9">
        <v>120</v>
      </c>
    </row>
    <row r="291" spans="1:5" x14ac:dyDescent="0.3">
      <c r="A291" t="s">
        <v>312</v>
      </c>
      <c r="B291" s="9">
        <v>3878</v>
      </c>
      <c r="C291" s="9">
        <v>2562311</v>
      </c>
      <c r="D291" s="9">
        <v>19423896</v>
      </c>
      <c r="E291" s="9">
        <v>4389</v>
      </c>
    </row>
    <row r="292" spans="1:5" x14ac:dyDescent="0.3">
      <c r="A292" t="s">
        <v>313</v>
      </c>
      <c r="B292" s="9">
        <v>4065</v>
      </c>
      <c r="C292" s="9">
        <v>2556537</v>
      </c>
      <c r="D292" s="9">
        <v>19229752</v>
      </c>
      <c r="E292" s="9">
        <v>4522</v>
      </c>
    </row>
    <row r="293" spans="1:5" x14ac:dyDescent="0.3">
      <c r="A293" t="s">
        <v>314</v>
      </c>
      <c r="B293" s="9">
        <v>4296</v>
      </c>
      <c r="C293" s="9">
        <v>2603944</v>
      </c>
      <c r="D293" s="9">
        <v>19359449</v>
      </c>
      <c r="E293" s="9">
        <v>4787</v>
      </c>
    </row>
    <row r="294" spans="1:5" x14ac:dyDescent="0.3">
      <c r="A294" t="s">
        <v>315</v>
      </c>
      <c r="B294" s="9">
        <v>3869</v>
      </c>
      <c r="C294" s="9">
        <v>2622458</v>
      </c>
      <c r="D294" s="9">
        <v>19312883</v>
      </c>
      <c r="E294" s="9">
        <v>4292</v>
      </c>
    </row>
    <row r="295" spans="1:5" x14ac:dyDescent="0.3">
      <c r="A295" t="s">
        <v>316</v>
      </c>
      <c r="B295" s="9">
        <v>4282</v>
      </c>
      <c r="C295" s="9">
        <v>2699965</v>
      </c>
      <c r="D295" s="9">
        <v>19490635</v>
      </c>
      <c r="E295" s="9">
        <v>4767</v>
      </c>
    </row>
    <row r="296" spans="1:5" x14ac:dyDescent="0.3">
      <c r="A296" t="s">
        <v>317</v>
      </c>
      <c r="B296" s="9">
        <v>4030</v>
      </c>
      <c r="C296" s="9">
        <v>2763749</v>
      </c>
      <c r="D296" s="9">
        <v>19644020</v>
      </c>
      <c r="E296" s="9">
        <v>4601</v>
      </c>
    </row>
    <row r="297" spans="1:5" x14ac:dyDescent="0.3">
      <c r="A297" t="s">
        <v>318</v>
      </c>
      <c r="B297" s="9">
        <v>4298</v>
      </c>
      <c r="C297" s="9">
        <v>2802361</v>
      </c>
      <c r="D297" s="9">
        <v>19601171</v>
      </c>
      <c r="E297" s="9">
        <v>4753</v>
      </c>
    </row>
    <row r="298" spans="1:5" x14ac:dyDescent="0.3">
      <c r="A298" t="s">
        <v>319</v>
      </c>
      <c r="B298" s="9">
        <v>3903</v>
      </c>
      <c r="C298" s="9">
        <v>2907768</v>
      </c>
      <c r="D298" s="9">
        <v>19781344</v>
      </c>
      <c r="E298" s="9">
        <v>4372</v>
      </c>
    </row>
    <row r="299" spans="1:5" x14ac:dyDescent="0.3">
      <c r="A299" t="s">
        <v>320</v>
      </c>
      <c r="B299" s="9">
        <v>3955</v>
      </c>
      <c r="C299" s="9">
        <v>3011494</v>
      </c>
      <c r="D299" s="9">
        <v>19899801</v>
      </c>
      <c r="E299" s="9">
        <v>4392</v>
      </c>
    </row>
    <row r="300" spans="1:5" x14ac:dyDescent="0.3">
      <c r="A300" t="s">
        <v>321</v>
      </c>
      <c r="B300" s="9">
        <v>1432</v>
      </c>
      <c r="C300" s="9">
        <v>1112005</v>
      </c>
      <c r="D300" s="9">
        <v>8983850</v>
      </c>
      <c r="E300" s="9">
        <v>1567</v>
      </c>
    </row>
    <row r="301" spans="1:5" x14ac:dyDescent="0.3">
      <c r="A301" t="s">
        <v>322</v>
      </c>
      <c r="B301" s="9">
        <v>1436</v>
      </c>
      <c r="C301" s="9">
        <v>1165937</v>
      </c>
      <c r="D301" s="9">
        <v>9256890</v>
      </c>
      <c r="E301" s="9">
        <v>1572</v>
      </c>
    </row>
    <row r="302" spans="1:5" x14ac:dyDescent="0.3">
      <c r="A302" t="s">
        <v>323</v>
      </c>
      <c r="B302" s="9">
        <v>1344</v>
      </c>
      <c r="C302" s="9">
        <v>1186076</v>
      </c>
      <c r="D302" s="9">
        <v>9326745</v>
      </c>
      <c r="E302" s="9">
        <v>1432</v>
      </c>
    </row>
    <row r="303" spans="1:5" x14ac:dyDescent="0.3">
      <c r="A303" t="s">
        <v>324</v>
      </c>
      <c r="B303" s="9">
        <v>1597</v>
      </c>
      <c r="C303" s="9">
        <v>1229075</v>
      </c>
      <c r="D303" s="9">
        <v>9473471</v>
      </c>
      <c r="E303" s="9">
        <v>1787</v>
      </c>
    </row>
    <row r="304" spans="1:5" x14ac:dyDescent="0.3">
      <c r="A304" t="s">
        <v>325</v>
      </c>
      <c r="B304" s="9">
        <v>1586</v>
      </c>
      <c r="C304" s="9">
        <v>1321227</v>
      </c>
      <c r="D304" s="9">
        <v>9872176</v>
      </c>
      <c r="E304" s="9">
        <v>1793</v>
      </c>
    </row>
    <row r="305" spans="1:5" x14ac:dyDescent="0.3">
      <c r="A305" t="s">
        <v>326</v>
      </c>
      <c r="B305" s="9">
        <v>1528</v>
      </c>
      <c r="C305" s="9">
        <v>1405667</v>
      </c>
      <c r="D305" s="9">
        <v>10135660</v>
      </c>
      <c r="E305" s="9">
        <v>1744</v>
      </c>
    </row>
    <row r="306" spans="1:5" x14ac:dyDescent="0.3">
      <c r="A306" t="s">
        <v>327</v>
      </c>
      <c r="B306" s="9">
        <v>1778</v>
      </c>
      <c r="C306" s="9">
        <v>1350290</v>
      </c>
      <c r="D306" s="9">
        <v>9600041</v>
      </c>
      <c r="E306" s="9">
        <v>1986</v>
      </c>
    </row>
    <row r="307" spans="1:5" x14ac:dyDescent="0.3">
      <c r="A307" t="s">
        <v>328</v>
      </c>
      <c r="B307" s="9">
        <v>1550</v>
      </c>
      <c r="C307" s="9">
        <v>1410713</v>
      </c>
      <c r="D307" s="9">
        <v>9790104</v>
      </c>
      <c r="E307" s="9">
        <v>1783</v>
      </c>
    </row>
    <row r="308" spans="1:5" x14ac:dyDescent="0.3">
      <c r="A308" t="s">
        <v>329</v>
      </c>
      <c r="B308" s="9">
        <v>1690</v>
      </c>
      <c r="C308" s="9">
        <v>1544859</v>
      </c>
      <c r="D308" s="9">
        <v>10250849</v>
      </c>
      <c r="E308" s="9">
        <v>1933</v>
      </c>
    </row>
    <row r="309" spans="1:5" x14ac:dyDescent="0.3">
      <c r="A309" t="s">
        <v>330</v>
      </c>
      <c r="B309" s="9">
        <v>21</v>
      </c>
      <c r="C309" s="9">
        <v>90570</v>
      </c>
      <c r="D309" s="9">
        <v>623992</v>
      </c>
      <c r="E309" s="9">
        <v>21</v>
      </c>
    </row>
    <row r="310" spans="1:5" x14ac:dyDescent="0.3">
      <c r="A310" t="s">
        <v>331</v>
      </c>
      <c r="B310" s="9">
        <v>10</v>
      </c>
      <c r="C310" s="9">
        <v>84915</v>
      </c>
      <c r="D310" s="9">
        <v>570866</v>
      </c>
      <c r="E310" s="9">
        <v>10</v>
      </c>
    </row>
    <row r="311" spans="1:5" x14ac:dyDescent="0.3">
      <c r="A311" t="s">
        <v>332</v>
      </c>
      <c r="B311" s="9">
        <v>0</v>
      </c>
      <c r="C311" s="9">
        <v>125167</v>
      </c>
      <c r="D311" s="9">
        <v>820058</v>
      </c>
      <c r="E311" s="9">
        <v>0</v>
      </c>
    </row>
    <row r="312" spans="1:5" x14ac:dyDescent="0.3">
      <c r="A312" t="s">
        <v>333</v>
      </c>
      <c r="B312" s="9">
        <v>21</v>
      </c>
      <c r="C312" s="9">
        <v>103960</v>
      </c>
      <c r="D312" s="9">
        <v>706929</v>
      </c>
      <c r="E312" s="9">
        <v>21</v>
      </c>
    </row>
    <row r="313" spans="1:5" x14ac:dyDescent="0.3">
      <c r="A313" t="s">
        <v>334</v>
      </c>
      <c r="B313" s="9">
        <v>25</v>
      </c>
      <c r="C313" s="9">
        <v>106644</v>
      </c>
      <c r="D313" s="9">
        <v>737626</v>
      </c>
      <c r="E313" s="9">
        <v>25</v>
      </c>
    </row>
    <row r="314" spans="1:5" x14ac:dyDescent="0.3">
      <c r="A314" t="s">
        <v>335</v>
      </c>
      <c r="B314" s="9">
        <v>64</v>
      </c>
      <c r="C314" s="9">
        <v>101466</v>
      </c>
      <c r="D314" s="9">
        <v>708911</v>
      </c>
      <c r="E314" s="9">
        <v>64</v>
      </c>
    </row>
    <row r="315" spans="1:5" x14ac:dyDescent="0.3">
      <c r="A315" t="s">
        <v>336</v>
      </c>
      <c r="B315" s="9">
        <v>38</v>
      </c>
      <c r="C315" s="9">
        <v>105558</v>
      </c>
      <c r="D315" s="9">
        <v>732713</v>
      </c>
      <c r="E315" s="9">
        <v>38</v>
      </c>
    </row>
    <row r="316" spans="1:5" x14ac:dyDescent="0.3">
      <c r="A316" t="s">
        <v>337</v>
      </c>
      <c r="B316" s="9">
        <v>0</v>
      </c>
      <c r="C316" s="9">
        <v>92401</v>
      </c>
      <c r="D316" s="9">
        <v>624247</v>
      </c>
      <c r="E316" s="9">
        <v>0</v>
      </c>
    </row>
    <row r="317" spans="1:5" x14ac:dyDescent="0.3">
      <c r="A317" t="s">
        <v>338</v>
      </c>
      <c r="B317" s="9">
        <v>0</v>
      </c>
      <c r="C317" s="9">
        <v>126296</v>
      </c>
      <c r="D317" s="9">
        <v>834941</v>
      </c>
      <c r="E317" s="9">
        <v>0</v>
      </c>
    </row>
    <row r="318" spans="1:5" x14ac:dyDescent="0.3">
      <c r="A318" t="s">
        <v>339</v>
      </c>
      <c r="B318" s="9">
        <v>1640</v>
      </c>
      <c r="C318" s="9">
        <v>1557295</v>
      </c>
      <c r="D318" s="9">
        <v>11448785</v>
      </c>
      <c r="E318" s="9">
        <v>1900</v>
      </c>
    </row>
    <row r="319" spans="1:5" x14ac:dyDescent="0.3">
      <c r="A319" t="s">
        <v>340</v>
      </c>
      <c r="B319" s="9">
        <v>1669</v>
      </c>
      <c r="C319" s="9">
        <v>1583870</v>
      </c>
      <c r="D319" s="9">
        <v>11537145</v>
      </c>
      <c r="E319" s="9">
        <v>1829</v>
      </c>
    </row>
    <row r="320" spans="1:5" x14ac:dyDescent="0.3">
      <c r="A320" t="s">
        <v>341</v>
      </c>
      <c r="B320" s="9">
        <v>1892</v>
      </c>
      <c r="C320" s="9">
        <v>1603198</v>
      </c>
      <c r="D320" s="9">
        <v>11514097</v>
      </c>
      <c r="E320" s="9">
        <v>2151</v>
      </c>
    </row>
    <row r="321" spans="1:5" x14ac:dyDescent="0.3">
      <c r="A321" t="s">
        <v>342</v>
      </c>
      <c r="B321" s="9">
        <v>1881</v>
      </c>
      <c r="C321" s="9">
        <v>1635849</v>
      </c>
      <c r="D321" s="9">
        <v>11528293</v>
      </c>
      <c r="E321" s="9">
        <v>2081</v>
      </c>
    </row>
    <row r="322" spans="1:5" x14ac:dyDescent="0.3">
      <c r="A322" t="s">
        <v>343</v>
      </c>
      <c r="B322" s="9">
        <v>2005</v>
      </c>
      <c r="C322" s="9">
        <v>1614616</v>
      </c>
      <c r="D322" s="9">
        <v>11209614</v>
      </c>
      <c r="E322" s="9">
        <v>2269</v>
      </c>
    </row>
    <row r="323" spans="1:5" x14ac:dyDescent="0.3">
      <c r="A323" t="s">
        <v>344</v>
      </c>
      <c r="B323" s="9">
        <v>2025</v>
      </c>
      <c r="C323" s="9">
        <v>1723322</v>
      </c>
      <c r="D323" s="9">
        <v>11680583</v>
      </c>
      <c r="E323" s="9">
        <v>2322</v>
      </c>
    </row>
    <row r="324" spans="1:5" x14ac:dyDescent="0.3">
      <c r="A324" t="s">
        <v>345</v>
      </c>
      <c r="B324" s="9">
        <v>2093</v>
      </c>
      <c r="C324" s="9">
        <v>1685112</v>
      </c>
      <c r="D324" s="9">
        <v>11141119</v>
      </c>
      <c r="E324" s="9">
        <v>2341</v>
      </c>
    </row>
    <row r="325" spans="1:5" x14ac:dyDescent="0.3">
      <c r="A325" t="s">
        <v>346</v>
      </c>
      <c r="B325" s="9">
        <v>1773</v>
      </c>
      <c r="C325" s="9">
        <v>1814306</v>
      </c>
      <c r="D325" s="9">
        <v>11653442</v>
      </c>
      <c r="E325" s="9">
        <v>2020</v>
      </c>
    </row>
    <row r="326" spans="1:5" x14ac:dyDescent="0.3">
      <c r="A326" t="s">
        <v>347</v>
      </c>
      <c r="B326" s="9">
        <v>1888</v>
      </c>
      <c r="C326" s="9">
        <v>1794381</v>
      </c>
      <c r="D326" s="9">
        <v>11305853</v>
      </c>
      <c r="E326" s="9">
        <v>2129</v>
      </c>
    </row>
    <row r="327" spans="1:5" x14ac:dyDescent="0.3">
      <c r="A327" t="s">
        <v>348</v>
      </c>
      <c r="B327" s="9">
        <v>633</v>
      </c>
      <c r="C327" s="9">
        <v>480884</v>
      </c>
      <c r="D327" s="9">
        <v>3607249</v>
      </c>
      <c r="E327" s="9">
        <v>669</v>
      </c>
    </row>
    <row r="328" spans="1:5" x14ac:dyDescent="0.3">
      <c r="A328" t="s">
        <v>349</v>
      </c>
      <c r="B328" s="9">
        <v>579</v>
      </c>
      <c r="C328" s="9">
        <v>482005</v>
      </c>
      <c r="D328" s="9">
        <v>3629062</v>
      </c>
      <c r="E328" s="9">
        <v>589</v>
      </c>
    </row>
    <row r="329" spans="1:5" x14ac:dyDescent="0.3">
      <c r="A329" t="s">
        <v>350</v>
      </c>
      <c r="B329" s="9">
        <v>660</v>
      </c>
      <c r="C329" s="9">
        <v>472153</v>
      </c>
      <c r="D329" s="9">
        <v>3556899</v>
      </c>
      <c r="E329" s="9">
        <v>696</v>
      </c>
    </row>
    <row r="330" spans="1:5" x14ac:dyDescent="0.3">
      <c r="A330" t="s">
        <v>351</v>
      </c>
      <c r="B330" s="9">
        <v>374</v>
      </c>
      <c r="C330" s="9">
        <v>510962</v>
      </c>
      <c r="D330" s="9">
        <v>3764791</v>
      </c>
      <c r="E330" s="9">
        <v>407</v>
      </c>
    </row>
    <row r="331" spans="1:5" x14ac:dyDescent="0.3">
      <c r="A331" t="s">
        <v>352</v>
      </c>
      <c r="B331" s="9">
        <v>506</v>
      </c>
      <c r="C331" s="9">
        <v>525525</v>
      </c>
      <c r="D331" s="9">
        <v>3781894</v>
      </c>
      <c r="E331" s="9">
        <v>553</v>
      </c>
    </row>
    <row r="332" spans="1:5" x14ac:dyDescent="0.3">
      <c r="A332" t="s">
        <v>353</v>
      </c>
      <c r="B332" s="9">
        <v>483</v>
      </c>
      <c r="C332" s="9">
        <v>538177</v>
      </c>
      <c r="D332" s="9">
        <v>3831863</v>
      </c>
      <c r="E332" s="9">
        <v>558</v>
      </c>
    </row>
    <row r="333" spans="1:5" x14ac:dyDescent="0.3">
      <c r="A333" t="s">
        <v>354</v>
      </c>
      <c r="B333" s="9">
        <v>540</v>
      </c>
      <c r="C333" s="9">
        <v>602407</v>
      </c>
      <c r="D333" s="9">
        <v>4148512</v>
      </c>
      <c r="E333" s="9">
        <v>566</v>
      </c>
    </row>
    <row r="334" spans="1:5" x14ac:dyDescent="0.3">
      <c r="A334" t="s">
        <v>355</v>
      </c>
      <c r="B334" s="9">
        <v>335</v>
      </c>
      <c r="C334" s="9">
        <v>551968</v>
      </c>
      <c r="D334" s="9">
        <v>3791992</v>
      </c>
      <c r="E334" s="9">
        <v>358</v>
      </c>
    </row>
    <row r="335" spans="1:5" x14ac:dyDescent="0.3">
      <c r="A335" t="s">
        <v>356</v>
      </c>
      <c r="B335" s="9">
        <v>428</v>
      </c>
      <c r="C335" s="9">
        <v>586249</v>
      </c>
      <c r="D335" s="9">
        <v>3999441</v>
      </c>
      <c r="E335" s="9">
        <v>448</v>
      </c>
    </row>
    <row r="336" spans="1:5" x14ac:dyDescent="0.3">
      <c r="A336" t="s">
        <v>357</v>
      </c>
      <c r="B336" s="9">
        <v>304</v>
      </c>
      <c r="C336" s="9">
        <v>488306</v>
      </c>
      <c r="D336" s="9">
        <v>3694697</v>
      </c>
      <c r="E336" s="9">
        <v>304</v>
      </c>
    </row>
    <row r="337" spans="1:5" x14ac:dyDescent="0.3">
      <c r="A337" t="s">
        <v>358</v>
      </c>
      <c r="B337" s="9">
        <v>261</v>
      </c>
      <c r="C337" s="9">
        <v>508496</v>
      </c>
      <c r="D337" s="9">
        <v>3761910</v>
      </c>
      <c r="E337" s="9">
        <v>261</v>
      </c>
    </row>
    <row r="338" spans="1:5" x14ac:dyDescent="0.3">
      <c r="A338" t="s">
        <v>359</v>
      </c>
      <c r="B338" s="9">
        <v>237</v>
      </c>
      <c r="C338" s="9">
        <v>509647</v>
      </c>
      <c r="D338" s="9">
        <v>3745417</v>
      </c>
      <c r="E338" s="9">
        <v>237</v>
      </c>
    </row>
    <row r="339" spans="1:5" x14ac:dyDescent="0.3">
      <c r="A339" t="s">
        <v>360</v>
      </c>
      <c r="B339" s="9">
        <v>220</v>
      </c>
      <c r="C339" s="9">
        <v>531076</v>
      </c>
      <c r="D339" s="9">
        <v>3859680</v>
      </c>
      <c r="E339" s="9">
        <v>220</v>
      </c>
    </row>
    <row r="340" spans="1:5" x14ac:dyDescent="0.3">
      <c r="A340" t="s">
        <v>361</v>
      </c>
      <c r="B340" s="9">
        <v>293</v>
      </c>
      <c r="C340" s="9">
        <v>558171</v>
      </c>
      <c r="D340" s="9">
        <v>3894343</v>
      </c>
      <c r="E340" s="9">
        <v>293</v>
      </c>
    </row>
    <row r="341" spans="1:5" x14ac:dyDescent="0.3">
      <c r="A341" t="s">
        <v>362</v>
      </c>
      <c r="B341" s="9">
        <v>240</v>
      </c>
      <c r="C341" s="9">
        <v>583157</v>
      </c>
      <c r="D341" s="9">
        <v>3931719</v>
      </c>
      <c r="E341" s="9">
        <v>273</v>
      </c>
    </row>
    <row r="342" spans="1:5" x14ac:dyDescent="0.3">
      <c r="A342" t="s">
        <v>363</v>
      </c>
      <c r="B342" s="9">
        <v>268</v>
      </c>
      <c r="C342" s="9">
        <v>579439</v>
      </c>
      <c r="D342" s="9">
        <v>3813556</v>
      </c>
      <c r="E342" s="9">
        <v>268</v>
      </c>
    </row>
    <row r="343" spans="1:5" x14ac:dyDescent="0.3">
      <c r="A343" t="s">
        <v>364</v>
      </c>
      <c r="B343" s="9">
        <v>245</v>
      </c>
      <c r="C343" s="9">
        <v>643987</v>
      </c>
      <c r="D343" s="9">
        <v>4029474</v>
      </c>
      <c r="E343" s="9">
        <v>245</v>
      </c>
    </row>
    <row r="344" spans="1:5" x14ac:dyDescent="0.3">
      <c r="A344" t="s">
        <v>365</v>
      </c>
      <c r="B344" s="9">
        <v>379</v>
      </c>
      <c r="C344" s="9">
        <v>637400</v>
      </c>
      <c r="D344" s="9">
        <v>3951844</v>
      </c>
      <c r="E344" s="9">
        <v>400</v>
      </c>
    </row>
    <row r="345" spans="1:5" x14ac:dyDescent="0.3">
      <c r="A345" t="s">
        <v>366</v>
      </c>
      <c r="B345" s="9">
        <v>2188</v>
      </c>
      <c r="C345" s="9">
        <v>1919360</v>
      </c>
      <c r="D345" s="9">
        <v>12539703</v>
      </c>
      <c r="E345" s="9">
        <v>2432</v>
      </c>
    </row>
    <row r="346" spans="1:5" x14ac:dyDescent="0.3">
      <c r="A346" t="s">
        <v>367</v>
      </c>
      <c r="B346" s="9">
        <v>2047</v>
      </c>
      <c r="C346" s="9">
        <v>1919787</v>
      </c>
      <c r="D346" s="9">
        <v>12554832</v>
      </c>
      <c r="E346" s="9">
        <v>2174</v>
      </c>
    </row>
    <row r="347" spans="1:5" x14ac:dyDescent="0.3">
      <c r="A347" t="s">
        <v>368</v>
      </c>
      <c r="B347" s="9">
        <v>2426</v>
      </c>
      <c r="C347" s="9">
        <v>1922946</v>
      </c>
      <c r="D347" s="9">
        <v>12537929</v>
      </c>
      <c r="E347" s="9">
        <v>2638</v>
      </c>
    </row>
    <row r="348" spans="1:5" x14ac:dyDescent="0.3">
      <c r="A348" t="s">
        <v>369</v>
      </c>
      <c r="B348" s="9">
        <v>2112</v>
      </c>
      <c r="C348" s="9">
        <v>1963042</v>
      </c>
      <c r="D348" s="9">
        <v>12638726</v>
      </c>
      <c r="E348" s="9">
        <v>2190</v>
      </c>
    </row>
    <row r="349" spans="1:5" x14ac:dyDescent="0.3">
      <c r="A349" t="s">
        <v>370</v>
      </c>
      <c r="B349" s="9">
        <v>2536</v>
      </c>
      <c r="C349" s="9">
        <v>1990008</v>
      </c>
      <c r="D349" s="9">
        <v>12666382</v>
      </c>
      <c r="E349" s="9">
        <v>2741</v>
      </c>
    </row>
    <row r="350" spans="1:5" x14ac:dyDescent="0.3">
      <c r="A350" t="s">
        <v>371</v>
      </c>
      <c r="B350" s="9">
        <v>2163</v>
      </c>
      <c r="C350" s="9">
        <v>2012056</v>
      </c>
      <c r="D350" s="9">
        <v>12566922</v>
      </c>
      <c r="E350" s="9">
        <v>2432</v>
      </c>
    </row>
    <row r="351" spans="1:5" x14ac:dyDescent="0.3">
      <c r="A351" t="s">
        <v>372</v>
      </c>
      <c r="B351" s="9">
        <v>2560</v>
      </c>
      <c r="C351" s="9">
        <v>2045071</v>
      </c>
      <c r="D351" s="9">
        <v>12617386</v>
      </c>
      <c r="E351" s="9">
        <v>2786</v>
      </c>
    </row>
    <row r="352" spans="1:5" x14ac:dyDescent="0.3">
      <c r="A352" t="s">
        <v>373</v>
      </c>
      <c r="B352" s="9">
        <v>2171</v>
      </c>
      <c r="C352" s="9">
        <v>2148224</v>
      </c>
      <c r="D352" s="9">
        <v>12893949</v>
      </c>
      <c r="E352" s="9">
        <v>2329</v>
      </c>
    </row>
    <row r="353" spans="1:5" x14ac:dyDescent="0.3">
      <c r="A353" t="s">
        <v>374</v>
      </c>
      <c r="B353" s="9">
        <v>2393</v>
      </c>
      <c r="C353" s="9">
        <v>2193404</v>
      </c>
      <c r="D353" s="9">
        <v>12858104</v>
      </c>
      <c r="E353" s="9">
        <v>2612</v>
      </c>
    </row>
    <row r="354" spans="1:5" x14ac:dyDescent="0.3">
      <c r="A354" t="s">
        <v>375</v>
      </c>
      <c r="B354" s="9">
        <v>70</v>
      </c>
      <c r="C354" s="9">
        <v>517349</v>
      </c>
      <c r="D354" s="9">
        <v>3889937</v>
      </c>
      <c r="E354" s="9">
        <v>70</v>
      </c>
    </row>
    <row r="355" spans="1:5" x14ac:dyDescent="0.3">
      <c r="A355" t="s">
        <v>376</v>
      </c>
      <c r="B355" s="9">
        <v>95</v>
      </c>
      <c r="C355" s="9">
        <v>499938</v>
      </c>
      <c r="D355" s="9">
        <v>3605444</v>
      </c>
      <c r="E355" s="9">
        <v>95</v>
      </c>
    </row>
    <row r="356" spans="1:5" x14ac:dyDescent="0.3">
      <c r="A356" t="s">
        <v>377</v>
      </c>
      <c r="B356" s="9">
        <v>101</v>
      </c>
      <c r="C356" s="9">
        <v>534464</v>
      </c>
      <c r="D356" s="9">
        <v>3685160</v>
      </c>
      <c r="E356" s="9">
        <v>101</v>
      </c>
    </row>
    <row r="357" spans="1:5" x14ac:dyDescent="0.3">
      <c r="A357" t="s">
        <v>378</v>
      </c>
      <c r="B357" s="9">
        <v>31</v>
      </c>
      <c r="C357" s="9">
        <v>524252</v>
      </c>
      <c r="D357" s="9">
        <v>3546468</v>
      </c>
      <c r="E357" s="9">
        <v>31</v>
      </c>
    </row>
    <row r="358" spans="1:5" x14ac:dyDescent="0.3">
      <c r="A358" t="s">
        <v>379</v>
      </c>
      <c r="B358" s="9">
        <v>71</v>
      </c>
      <c r="C358" s="9">
        <v>580698</v>
      </c>
      <c r="D358" s="9">
        <v>3732530</v>
      </c>
      <c r="E358" s="9">
        <v>71</v>
      </c>
    </row>
    <row r="359" spans="1:5" x14ac:dyDescent="0.3">
      <c r="A359" t="s">
        <v>380</v>
      </c>
      <c r="B359" s="9">
        <v>56</v>
      </c>
      <c r="C359" s="9">
        <v>551075</v>
      </c>
      <c r="D359" s="9">
        <v>3455578</v>
      </c>
      <c r="E359" s="9">
        <v>56</v>
      </c>
    </row>
    <row r="360" spans="1:5" x14ac:dyDescent="0.3">
      <c r="A360" t="s">
        <v>381</v>
      </c>
      <c r="B360" s="9">
        <v>135</v>
      </c>
      <c r="C360" s="9">
        <v>580465</v>
      </c>
      <c r="D360" s="9">
        <v>3474636</v>
      </c>
      <c r="E360" s="9">
        <v>135</v>
      </c>
    </row>
    <row r="361" spans="1:5" x14ac:dyDescent="0.3">
      <c r="A361" t="s">
        <v>382</v>
      </c>
      <c r="B361" s="9">
        <v>21</v>
      </c>
      <c r="C361" s="9">
        <v>588480</v>
      </c>
      <c r="D361" s="9">
        <v>3399813</v>
      </c>
      <c r="E361" s="9">
        <v>21</v>
      </c>
    </row>
    <row r="362" spans="1:5" x14ac:dyDescent="0.3">
      <c r="A362" t="s">
        <v>383</v>
      </c>
      <c r="B362" s="9">
        <v>79</v>
      </c>
      <c r="C362" s="9">
        <v>644556</v>
      </c>
      <c r="D362" s="9">
        <v>3536555</v>
      </c>
      <c r="E362" s="9">
        <v>79</v>
      </c>
    </row>
    <row r="363" spans="1:5" x14ac:dyDescent="0.3">
      <c r="A363" t="s">
        <v>384</v>
      </c>
      <c r="B363" s="9">
        <v>540</v>
      </c>
      <c r="C363" s="9">
        <v>149384</v>
      </c>
      <c r="D363" s="9">
        <v>1057381</v>
      </c>
      <c r="E363" s="9">
        <v>562</v>
      </c>
    </row>
    <row r="364" spans="1:5" x14ac:dyDescent="0.3">
      <c r="A364" t="s">
        <v>385</v>
      </c>
      <c r="B364" s="9">
        <v>567</v>
      </c>
      <c r="C364" s="9">
        <v>149864</v>
      </c>
      <c r="D364" s="9">
        <v>1056389</v>
      </c>
      <c r="E364" s="9">
        <v>567</v>
      </c>
    </row>
    <row r="365" spans="1:5" x14ac:dyDescent="0.3">
      <c r="A365" t="s">
        <v>386</v>
      </c>
      <c r="B365" s="9">
        <v>591</v>
      </c>
      <c r="C365" s="9">
        <v>151002</v>
      </c>
      <c r="D365" s="9">
        <v>1053959</v>
      </c>
      <c r="E365" s="9">
        <v>601</v>
      </c>
    </row>
    <row r="366" spans="1:5" x14ac:dyDescent="0.3">
      <c r="A366" t="s">
        <v>387</v>
      </c>
      <c r="B366" s="9">
        <v>533</v>
      </c>
      <c r="C366" s="9">
        <v>152635</v>
      </c>
      <c r="D366" s="9">
        <v>1052471</v>
      </c>
      <c r="E366" s="9">
        <v>558</v>
      </c>
    </row>
    <row r="367" spans="1:5" x14ac:dyDescent="0.3">
      <c r="A367" t="s">
        <v>388</v>
      </c>
      <c r="B367" s="9">
        <v>542</v>
      </c>
      <c r="C367" s="9">
        <v>155906</v>
      </c>
      <c r="D367" s="9">
        <v>1051695</v>
      </c>
      <c r="E367" s="9">
        <v>559</v>
      </c>
    </row>
    <row r="368" spans="1:5" x14ac:dyDescent="0.3">
      <c r="A368" t="s">
        <v>389</v>
      </c>
      <c r="B368" s="9">
        <v>504</v>
      </c>
      <c r="C368" s="9">
        <v>158893</v>
      </c>
      <c r="D368" s="9">
        <v>1053252</v>
      </c>
      <c r="E368" s="9">
        <v>562</v>
      </c>
    </row>
    <row r="369" spans="1:5" x14ac:dyDescent="0.3">
      <c r="A369" t="s">
        <v>390</v>
      </c>
      <c r="B369" s="9">
        <v>674</v>
      </c>
      <c r="C369" s="9">
        <v>177166</v>
      </c>
      <c r="D369" s="9">
        <v>1136426</v>
      </c>
      <c r="E369" s="9">
        <v>708</v>
      </c>
    </row>
    <row r="370" spans="1:5" x14ac:dyDescent="0.3">
      <c r="A370" t="s">
        <v>391</v>
      </c>
      <c r="B370" s="9">
        <v>479</v>
      </c>
      <c r="C370" s="9">
        <v>165586</v>
      </c>
      <c r="D370" s="9">
        <v>1054491</v>
      </c>
      <c r="E370" s="9">
        <v>533</v>
      </c>
    </row>
    <row r="371" spans="1:5" x14ac:dyDescent="0.3">
      <c r="A371" t="s">
        <v>392</v>
      </c>
      <c r="B371" s="9">
        <v>539</v>
      </c>
      <c r="C371" s="9">
        <v>170144</v>
      </c>
      <c r="D371" s="9">
        <v>1056138</v>
      </c>
      <c r="E371" s="9">
        <v>570</v>
      </c>
    </row>
    <row r="372" spans="1:5" x14ac:dyDescent="0.3">
      <c r="A372" t="s">
        <v>393</v>
      </c>
      <c r="B372" s="9">
        <v>30</v>
      </c>
      <c r="C372" s="9">
        <v>575796</v>
      </c>
      <c r="D372" s="9">
        <v>4386090</v>
      </c>
      <c r="E372" s="9">
        <v>30</v>
      </c>
    </row>
    <row r="373" spans="1:5" x14ac:dyDescent="0.3">
      <c r="A373" t="s">
        <v>394</v>
      </c>
      <c r="B373" s="9">
        <v>47</v>
      </c>
      <c r="C373" s="9">
        <v>639202</v>
      </c>
      <c r="D373" s="9">
        <v>4815846</v>
      </c>
      <c r="E373" s="9">
        <v>47</v>
      </c>
    </row>
    <row r="374" spans="1:5" x14ac:dyDescent="0.3">
      <c r="A374" t="s">
        <v>395</v>
      </c>
      <c r="B374" s="9">
        <v>40</v>
      </c>
      <c r="C374" s="9">
        <v>604119</v>
      </c>
      <c r="D374" s="9">
        <v>4484229</v>
      </c>
      <c r="E374" s="9">
        <v>40</v>
      </c>
    </row>
    <row r="375" spans="1:5" x14ac:dyDescent="0.3">
      <c r="A375" t="s">
        <v>396</v>
      </c>
      <c r="B375" s="9">
        <v>70</v>
      </c>
      <c r="C375" s="9">
        <v>641785</v>
      </c>
      <c r="D375" s="9">
        <v>4634882</v>
      </c>
      <c r="E375" s="9">
        <v>70</v>
      </c>
    </row>
    <row r="376" spans="1:5" x14ac:dyDescent="0.3">
      <c r="A376" t="s">
        <v>397</v>
      </c>
      <c r="B376" s="9">
        <v>67</v>
      </c>
      <c r="C376" s="9">
        <v>659819</v>
      </c>
      <c r="D376" s="9">
        <v>4642701</v>
      </c>
      <c r="E376" s="9">
        <v>67</v>
      </c>
    </row>
    <row r="377" spans="1:5" x14ac:dyDescent="0.3">
      <c r="A377" t="s">
        <v>398</v>
      </c>
      <c r="B377" s="9">
        <v>69</v>
      </c>
      <c r="C377" s="9">
        <v>698411</v>
      </c>
      <c r="D377" s="9">
        <v>4725911</v>
      </c>
      <c r="E377" s="9">
        <v>69</v>
      </c>
    </row>
    <row r="378" spans="1:5" x14ac:dyDescent="0.3">
      <c r="A378" t="s">
        <v>399</v>
      </c>
      <c r="B378" s="9">
        <v>82</v>
      </c>
      <c r="C378" s="9">
        <v>705286</v>
      </c>
      <c r="D378" s="9">
        <v>4630051</v>
      </c>
      <c r="E378" s="9">
        <v>82</v>
      </c>
    </row>
    <row r="379" spans="1:5" x14ac:dyDescent="0.3">
      <c r="A379" t="s">
        <v>400</v>
      </c>
      <c r="B379" s="9">
        <v>70</v>
      </c>
      <c r="C379" s="9">
        <v>786819</v>
      </c>
      <c r="D379" s="9">
        <v>4929093</v>
      </c>
      <c r="E379" s="9">
        <v>70</v>
      </c>
    </row>
    <row r="380" spans="1:5" x14ac:dyDescent="0.3">
      <c r="A380" t="s">
        <v>401</v>
      </c>
      <c r="B380" s="9">
        <v>55</v>
      </c>
      <c r="C380" s="9">
        <v>780377</v>
      </c>
      <c r="D380" s="9">
        <v>4822234</v>
      </c>
      <c r="E380" s="9">
        <v>55</v>
      </c>
    </row>
    <row r="381" spans="1:5" x14ac:dyDescent="0.3">
      <c r="A381" t="s">
        <v>402</v>
      </c>
      <c r="B381" s="9">
        <v>1087</v>
      </c>
      <c r="C381" s="9">
        <v>112914</v>
      </c>
      <c r="D381" s="9">
        <v>786961</v>
      </c>
      <c r="E381" s="9">
        <v>1207</v>
      </c>
    </row>
    <row r="382" spans="1:5" x14ac:dyDescent="0.3">
      <c r="A382" t="s">
        <v>403</v>
      </c>
      <c r="B382" s="9">
        <v>1117</v>
      </c>
      <c r="C382" s="9">
        <v>104581</v>
      </c>
      <c r="D382" s="9">
        <v>741943</v>
      </c>
      <c r="E382" s="9">
        <v>1227</v>
      </c>
    </row>
    <row r="383" spans="1:5" x14ac:dyDescent="0.3">
      <c r="A383" t="s">
        <v>404</v>
      </c>
      <c r="B383" s="9">
        <v>1192</v>
      </c>
      <c r="C383" s="9">
        <v>119534</v>
      </c>
      <c r="D383" s="9">
        <v>848110</v>
      </c>
      <c r="E383" s="9">
        <v>1306</v>
      </c>
    </row>
    <row r="384" spans="1:5" x14ac:dyDescent="0.3">
      <c r="A384" t="s">
        <v>405</v>
      </c>
      <c r="B384" s="9">
        <v>1196</v>
      </c>
      <c r="C384" s="9">
        <v>118614</v>
      </c>
      <c r="D384" s="9">
        <v>798524</v>
      </c>
      <c r="E384" s="9">
        <v>1279</v>
      </c>
    </row>
    <row r="385" spans="1:5" x14ac:dyDescent="0.3">
      <c r="A385" t="s">
        <v>406</v>
      </c>
      <c r="B385" s="9">
        <v>1255</v>
      </c>
      <c r="C385" s="9">
        <v>116374</v>
      </c>
      <c r="D385" s="9">
        <v>773290</v>
      </c>
      <c r="E385" s="9">
        <v>1435</v>
      </c>
    </row>
    <row r="386" spans="1:5" x14ac:dyDescent="0.3">
      <c r="A386" t="s">
        <v>407</v>
      </c>
      <c r="B386" s="9">
        <v>1248</v>
      </c>
      <c r="C386" s="9">
        <v>106734</v>
      </c>
      <c r="D386" s="9">
        <v>711602</v>
      </c>
      <c r="E386" s="9">
        <v>1485</v>
      </c>
    </row>
    <row r="387" spans="1:5" x14ac:dyDescent="0.3">
      <c r="A387" t="s">
        <v>408</v>
      </c>
      <c r="B387" s="9">
        <v>1438</v>
      </c>
      <c r="C387" s="9">
        <v>102351</v>
      </c>
      <c r="D387" s="9">
        <v>657576</v>
      </c>
      <c r="E387" s="9">
        <v>1550</v>
      </c>
    </row>
    <row r="388" spans="1:5" x14ac:dyDescent="0.3">
      <c r="A388" t="s">
        <v>409</v>
      </c>
      <c r="B388" s="9">
        <v>1212</v>
      </c>
      <c r="C388" s="9">
        <v>117118</v>
      </c>
      <c r="D388" s="9">
        <v>768118</v>
      </c>
      <c r="E388" s="9">
        <v>1427</v>
      </c>
    </row>
    <row r="389" spans="1:5" x14ac:dyDescent="0.3">
      <c r="A389" t="s">
        <v>410</v>
      </c>
      <c r="B389" s="9">
        <v>1321</v>
      </c>
      <c r="C389" s="9">
        <v>141579</v>
      </c>
      <c r="D389" s="9">
        <v>892703</v>
      </c>
      <c r="E389" s="9">
        <v>1526</v>
      </c>
    </row>
    <row r="390" spans="1:5" x14ac:dyDescent="0.3">
      <c r="A390" t="s">
        <v>411</v>
      </c>
      <c r="B390" s="9">
        <v>2512</v>
      </c>
      <c r="C390" s="9">
        <v>783547</v>
      </c>
      <c r="D390" s="9">
        <v>6056214</v>
      </c>
      <c r="E390" s="9">
        <v>3168</v>
      </c>
    </row>
    <row r="391" spans="1:5" x14ac:dyDescent="0.3">
      <c r="A391" t="s">
        <v>412</v>
      </c>
      <c r="B391" s="9">
        <v>2435</v>
      </c>
      <c r="C391" s="9">
        <v>820101</v>
      </c>
      <c r="D391" s="9">
        <v>6268463</v>
      </c>
      <c r="E391" s="9">
        <v>2854</v>
      </c>
    </row>
    <row r="392" spans="1:5" x14ac:dyDescent="0.3">
      <c r="A392" t="s">
        <v>413</v>
      </c>
      <c r="B392" s="9">
        <v>2473</v>
      </c>
      <c r="C392" s="9">
        <v>841054</v>
      </c>
      <c r="D392" s="9">
        <v>6341858</v>
      </c>
      <c r="E392" s="9">
        <v>2868</v>
      </c>
    </row>
    <row r="393" spans="1:5" x14ac:dyDescent="0.3">
      <c r="A393" t="s">
        <v>414</v>
      </c>
      <c r="B393" s="9">
        <v>2435</v>
      </c>
      <c r="C393" s="9">
        <v>855109</v>
      </c>
      <c r="D393" s="9">
        <v>6331873</v>
      </c>
      <c r="E393" s="9">
        <v>2815</v>
      </c>
    </row>
    <row r="394" spans="1:5" x14ac:dyDescent="0.3">
      <c r="A394" t="s">
        <v>415</v>
      </c>
      <c r="B394" s="9">
        <v>2608</v>
      </c>
      <c r="C394" s="9">
        <v>851369</v>
      </c>
      <c r="D394" s="9">
        <v>6184829</v>
      </c>
      <c r="E394" s="9">
        <v>3195</v>
      </c>
    </row>
    <row r="395" spans="1:5" x14ac:dyDescent="0.3">
      <c r="A395" t="s">
        <v>416</v>
      </c>
      <c r="B395" s="9">
        <v>2552</v>
      </c>
      <c r="C395" s="9">
        <v>941350</v>
      </c>
      <c r="D395" s="9">
        <v>6516834</v>
      </c>
      <c r="E395" s="9">
        <v>3311</v>
      </c>
    </row>
    <row r="396" spans="1:5" x14ac:dyDescent="0.3">
      <c r="A396" t="s">
        <v>417</v>
      </c>
      <c r="B396" s="9">
        <v>2575</v>
      </c>
      <c r="C396" s="9">
        <v>943362</v>
      </c>
      <c r="D396" s="9">
        <v>6469040</v>
      </c>
      <c r="E396" s="9">
        <v>3070</v>
      </c>
    </row>
    <row r="397" spans="1:5" x14ac:dyDescent="0.3">
      <c r="A397" t="s">
        <v>418</v>
      </c>
      <c r="B397" s="9">
        <v>2260</v>
      </c>
      <c r="C397" s="9">
        <v>948746</v>
      </c>
      <c r="D397" s="9">
        <v>6350236</v>
      </c>
      <c r="E397" s="9">
        <v>2694</v>
      </c>
    </row>
    <row r="398" spans="1:5" x14ac:dyDescent="0.3">
      <c r="A398" t="s">
        <v>419</v>
      </c>
      <c r="B398" s="9">
        <v>2290</v>
      </c>
      <c r="C398" s="9">
        <v>1059400</v>
      </c>
      <c r="D398" s="9">
        <v>6889819</v>
      </c>
      <c r="E398" s="9">
        <v>2784</v>
      </c>
    </row>
    <row r="399" spans="1:5" x14ac:dyDescent="0.3">
      <c r="A399" t="s">
        <v>420</v>
      </c>
      <c r="B399" s="9">
        <v>120</v>
      </c>
      <c r="C399" s="9">
        <v>2387473</v>
      </c>
      <c r="D399" s="9">
        <v>23721521</v>
      </c>
      <c r="E399" s="9">
        <v>120</v>
      </c>
    </row>
    <row r="400" spans="1:5" x14ac:dyDescent="0.3">
      <c r="A400" t="s">
        <v>421</v>
      </c>
      <c r="B400" s="9">
        <v>173</v>
      </c>
      <c r="C400" s="9">
        <v>2452213</v>
      </c>
      <c r="D400" s="9">
        <v>24172190</v>
      </c>
      <c r="E400" s="9">
        <v>173</v>
      </c>
    </row>
    <row r="401" spans="1:5" x14ac:dyDescent="0.3">
      <c r="A401" t="s">
        <v>422</v>
      </c>
      <c r="B401" s="9">
        <v>176</v>
      </c>
      <c r="C401" s="9">
        <v>2553940</v>
      </c>
      <c r="D401" s="9">
        <v>24819768</v>
      </c>
      <c r="E401" s="9">
        <v>176</v>
      </c>
    </row>
    <row r="402" spans="1:5" x14ac:dyDescent="0.3">
      <c r="A402" t="s">
        <v>423</v>
      </c>
      <c r="B402" s="9">
        <v>157</v>
      </c>
      <c r="C402" s="9">
        <v>2621868</v>
      </c>
      <c r="D402" s="9">
        <v>25037667</v>
      </c>
      <c r="E402" s="9">
        <v>157</v>
      </c>
    </row>
    <row r="403" spans="1:5" x14ac:dyDescent="0.3">
      <c r="A403" t="s">
        <v>424</v>
      </c>
      <c r="B403" s="9">
        <v>230</v>
      </c>
      <c r="C403" s="9">
        <v>2749715</v>
      </c>
      <c r="D403" s="9">
        <v>25684305</v>
      </c>
      <c r="E403" s="9">
        <v>230</v>
      </c>
    </row>
    <row r="404" spans="1:5" x14ac:dyDescent="0.3">
      <c r="A404" t="s">
        <v>425</v>
      </c>
      <c r="B404" s="9">
        <v>186</v>
      </c>
      <c r="C404" s="9">
        <v>2839382</v>
      </c>
      <c r="D404" s="9">
        <v>26011866</v>
      </c>
      <c r="E404" s="9">
        <v>186</v>
      </c>
    </row>
    <row r="405" spans="1:5" x14ac:dyDescent="0.3">
      <c r="A405" t="s">
        <v>426</v>
      </c>
      <c r="B405" s="9">
        <v>170</v>
      </c>
      <c r="C405" s="9">
        <v>2910461</v>
      </c>
      <c r="D405" s="9">
        <v>26071613</v>
      </c>
      <c r="E405" s="9">
        <v>170</v>
      </c>
    </row>
    <row r="406" spans="1:5" x14ac:dyDescent="0.3">
      <c r="A406" t="s">
        <v>427</v>
      </c>
      <c r="B406" s="9">
        <v>183</v>
      </c>
      <c r="C406" s="9">
        <v>3049063</v>
      </c>
      <c r="D406" s="9">
        <v>26545899</v>
      </c>
      <c r="E406" s="9">
        <v>183</v>
      </c>
    </row>
    <row r="407" spans="1:5" x14ac:dyDescent="0.3">
      <c r="A407" t="s">
        <v>428</v>
      </c>
      <c r="B407" s="9">
        <v>109</v>
      </c>
      <c r="C407" s="9">
        <v>3207022</v>
      </c>
      <c r="D407" s="9">
        <v>27167870</v>
      </c>
      <c r="E407" s="9">
        <v>109</v>
      </c>
    </row>
    <row r="408" spans="1:5" x14ac:dyDescent="0.3">
      <c r="A408" t="s">
        <v>429</v>
      </c>
      <c r="B408" s="9">
        <v>0</v>
      </c>
      <c r="C408" s="9">
        <v>231879</v>
      </c>
      <c r="D408" s="9">
        <v>2632280</v>
      </c>
      <c r="E408" s="9">
        <v>0</v>
      </c>
    </row>
    <row r="409" spans="1:5" x14ac:dyDescent="0.3">
      <c r="A409" t="s">
        <v>430</v>
      </c>
      <c r="B409" s="9">
        <v>0</v>
      </c>
      <c r="C409" s="9">
        <v>236652</v>
      </c>
      <c r="D409" s="9">
        <v>2665430</v>
      </c>
      <c r="E409" s="9">
        <v>0</v>
      </c>
    </row>
    <row r="410" spans="1:5" x14ac:dyDescent="0.3">
      <c r="A410" t="s">
        <v>431</v>
      </c>
      <c r="B410" s="9">
        <v>0</v>
      </c>
      <c r="C410" s="9">
        <v>243688</v>
      </c>
      <c r="D410" s="9">
        <v>2672834</v>
      </c>
      <c r="E410" s="9">
        <v>0</v>
      </c>
    </row>
    <row r="411" spans="1:5" x14ac:dyDescent="0.3">
      <c r="A411" t="s">
        <v>432</v>
      </c>
      <c r="B411" s="9">
        <v>0</v>
      </c>
      <c r="C411" s="9">
        <v>253167</v>
      </c>
      <c r="D411" s="9">
        <v>2773327</v>
      </c>
      <c r="E411" s="9">
        <v>0</v>
      </c>
    </row>
    <row r="412" spans="1:5" x14ac:dyDescent="0.3">
      <c r="A412" t="s">
        <v>433</v>
      </c>
      <c r="B412" s="9">
        <v>0</v>
      </c>
      <c r="C412" s="9">
        <v>287138</v>
      </c>
      <c r="D412" s="9">
        <v>2938531</v>
      </c>
      <c r="E412" s="9">
        <v>0</v>
      </c>
    </row>
    <row r="413" spans="1:5" x14ac:dyDescent="0.3">
      <c r="A413" t="s">
        <v>434</v>
      </c>
      <c r="B413" s="9">
        <v>0</v>
      </c>
      <c r="C413" s="9">
        <v>275474</v>
      </c>
      <c r="D413" s="9">
        <v>2835421</v>
      </c>
      <c r="E413" s="9">
        <v>0</v>
      </c>
    </row>
    <row r="414" spans="1:5" x14ac:dyDescent="0.3">
      <c r="A414" t="s">
        <v>435</v>
      </c>
      <c r="B414" s="9">
        <v>20</v>
      </c>
      <c r="C414" s="9">
        <v>287990</v>
      </c>
      <c r="D414" s="9">
        <v>2906075</v>
      </c>
      <c r="E414" s="9">
        <v>20</v>
      </c>
    </row>
    <row r="415" spans="1:5" x14ac:dyDescent="0.3">
      <c r="A415" t="s">
        <v>436</v>
      </c>
      <c r="B415" s="9">
        <v>0</v>
      </c>
      <c r="C415" s="9">
        <v>296778</v>
      </c>
      <c r="D415" s="9">
        <v>2919477</v>
      </c>
      <c r="E415" s="9">
        <v>0</v>
      </c>
    </row>
    <row r="416" spans="1:5" x14ac:dyDescent="0.3">
      <c r="A416" t="s">
        <v>437</v>
      </c>
      <c r="B416" s="9">
        <v>0</v>
      </c>
      <c r="C416" s="9">
        <v>313983</v>
      </c>
      <c r="D416" s="9">
        <v>2989969</v>
      </c>
      <c r="E416" s="9">
        <v>0</v>
      </c>
    </row>
    <row r="417" spans="1:5" x14ac:dyDescent="0.3">
      <c r="A417" t="s">
        <v>438</v>
      </c>
      <c r="B417" s="9">
        <v>1011</v>
      </c>
      <c r="C417" s="9">
        <v>85496</v>
      </c>
      <c r="D417" s="9">
        <v>620414</v>
      </c>
      <c r="E417" s="9">
        <v>1055</v>
      </c>
    </row>
    <row r="418" spans="1:5" x14ac:dyDescent="0.3">
      <c r="A418" t="s">
        <v>439</v>
      </c>
      <c r="B418" s="9">
        <v>1023</v>
      </c>
      <c r="C418" s="9">
        <v>80004</v>
      </c>
      <c r="D418" s="9">
        <v>572962</v>
      </c>
      <c r="E418" s="9">
        <v>1023</v>
      </c>
    </row>
    <row r="419" spans="1:5" x14ac:dyDescent="0.3">
      <c r="A419" t="s">
        <v>440</v>
      </c>
      <c r="B419" s="9">
        <v>1204</v>
      </c>
      <c r="C419" s="9">
        <v>99762</v>
      </c>
      <c r="D419" s="9">
        <v>691057</v>
      </c>
      <c r="E419" s="9">
        <v>1285</v>
      </c>
    </row>
    <row r="420" spans="1:5" x14ac:dyDescent="0.3">
      <c r="A420" t="s">
        <v>441</v>
      </c>
      <c r="B420" s="9">
        <v>1096</v>
      </c>
      <c r="C420" s="9">
        <v>95093</v>
      </c>
      <c r="D420" s="9">
        <v>647458</v>
      </c>
      <c r="E420" s="9">
        <v>1116</v>
      </c>
    </row>
    <row r="421" spans="1:5" x14ac:dyDescent="0.3">
      <c r="A421" t="s">
        <v>442</v>
      </c>
      <c r="B421" s="9">
        <v>1226</v>
      </c>
      <c r="C421" s="9">
        <v>83030</v>
      </c>
      <c r="D421" s="9">
        <v>557930</v>
      </c>
      <c r="E421" s="9">
        <v>1272</v>
      </c>
    </row>
    <row r="422" spans="1:5" x14ac:dyDescent="0.3">
      <c r="A422" t="s">
        <v>443</v>
      </c>
      <c r="B422" s="9">
        <v>1229</v>
      </c>
      <c r="C422" s="9">
        <v>78258</v>
      </c>
      <c r="D422" s="9">
        <v>508585</v>
      </c>
      <c r="E422" s="9">
        <v>1373</v>
      </c>
    </row>
    <row r="423" spans="1:5" x14ac:dyDescent="0.3">
      <c r="A423" t="s">
        <v>444</v>
      </c>
      <c r="B423" s="9">
        <v>1206</v>
      </c>
      <c r="C423" s="9">
        <v>120386</v>
      </c>
      <c r="D423" s="9">
        <v>746112</v>
      </c>
      <c r="E423" s="9">
        <v>1307</v>
      </c>
    </row>
    <row r="424" spans="1:5" x14ac:dyDescent="0.3">
      <c r="A424" t="s">
        <v>445</v>
      </c>
      <c r="B424" s="9">
        <v>982</v>
      </c>
      <c r="C424" s="9">
        <v>95054</v>
      </c>
      <c r="D424" s="9">
        <v>555569</v>
      </c>
      <c r="E424" s="9">
        <v>1062</v>
      </c>
    </row>
    <row r="425" spans="1:5" x14ac:dyDescent="0.3">
      <c r="A425" t="s">
        <v>446</v>
      </c>
      <c r="B425" s="9">
        <v>1027</v>
      </c>
      <c r="C425" s="9">
        <v>115576</v>
      </c>
      <c r="D425" s="9">
        <v>657467</v>
      </c>
      <c r="E425" s="9">
        <v>1112</v>
      </c>
    </row>
    <row r="426" spans="1:5" x14ac:dyDescent="0.3">
      <c r="A426" t="s">
        <v>447</v>
      </c>
      <c r="B426" s="9">
        <v>490</v>
      </c>
      <c r="C426" s="9">
        <v>900517</v>
      </c>
      <c r="D426" s="9">
        <v>7685567</v>
      </c>
      <c r="E426" s="9">
        <v>546</v>
      </c>
    </row>
    <row r="427" spans="1:5" x14ac:dyDescent="0.3">
      <c r="A427" t="s">
        <v>448</v>
      </c>
      <c r="B427" s="9">
        <v>400</v>
      </c>
      <c r="C427" s="9">
        <v>889384</v>
      </c>
      <c r="D427" s="9">
        <v>7572296</v>
      </c>
      <c r="E427" s="9">
        <v>411</v>
      </c>
    </row>
    <row r="428" spans="1:5" x14ac:dyDescent="0.3">
      <c r="A428" t="s">
        <v>449</v>
      </c>
      <c r="B428" s="9">
        <v>569</v>
      </c>
      <c r="C428" s="9">
        <v>950665</v>
      </c>
      <c r="D428" s="9">
        <v>7910723</v>
      </c>
      <c r="E428" s="9">
        <v>581</v>
      </c>
    </row>
    <row r="429" spans="1:5" x14ac:dyDescent="0.3">
      <c r="A429" t="s">
        <v>450</v>
      </c>
      <c r="B429" s="9">
        <v>521</v>
      </c>
      <c r="C429" s="9">
        <v>929511</v>
      </c>
      <c r="D429" s="9">
        <v>7625851</v>
      </c>
      <c r="E429" s="9">
        <v>521</v>
      </c>
    </row>
    <row r="430" spans="1:5" x14ac:dyDescent="0.3">
      <c r="A430" t="s">
        <v>451</v>
      </c>
      <c r="B430" s="9">
        <v>596</v>
      </c>
      <c r="C430" s="9">
        <v>1016810</v>
      </c>
      <c r="D430" s="9">
        <v>8076916</v>
      </c>
      <c r="E430" s="9">
        <v>606</v>
      </c>
    </row>
    <row r="431" spans="1:5" x14ac:dyDescent="0.3">
      <c r="A431" t="s">
        <v>452</v>
      </c>
      <c r="B431" s="9">
        <v>509</v>
      </c>
      <c r="C431" s="9">
        <v>1052555</v>
      </c>
      <c r="D431" s="9">
        <v>8114452</v>
      </c>
      <c r="E431" s="9">
        <v>564</v>
      </c>
    </row>
    <row r="432" spans="1:5" x14ac:dyDescent="0.3">
      <c r="A432" t="s">
        <v>453</v>
      </c>
      <c r="B432" s="9">
        <v>671</v>
      </c>
      <c r="C432" s="9">
        <v>1107700</v>
      </c>
      <c r="D432" s="9">
        <v>8323168</v>
      </c>
      <c r="E432" s="9">
        <v>671</v>
      </c>
    </row>
    <row r="433" spans="1:5" x14ac:dyDescent="0.3">
      <c r="A433" t="s">
        <v>454</v>
      </c>
      <c r="B433" s="9">
        <v>604</v>
      </c>
      <c r="C433" s="9">
        <v>1110001</v>
      </c>
      <c r="D433" s="9">
        <v>8182040</v>
      </c>
      <c r="E433" s="9">
        <v>643</v>
      </c>
    </row>
    <row r="434" spans="1:5" x14ac:dyDescent="0.3">
      <c r="A434" t="s">
        <v>455</v>
      </c>
      <c r="B434" s="9">
        <v>837</v>
      </c>
      <c r="C434" s="9">
        <v>1152455</v>
      </c>
      <c r="D434" s="9">
        <v>8225462</v>
      </c>
      <c r="E434" s="9">
        <v>889</v>
      </c>
    </row>
    <row r="435" spans="1:5" x14ac:dyDescent="0.3">
      <c r="A435" t="s">
        <v>456</v>
      </c>
      <c r="B435" s="9">
        <v>278</v>
      </c>
      <c r="C435" s="9">
        <v>758541</v>
      </c>
      <c r="D435" s="9">
        <v>6465755</v>
      </c>
      <c r="E435" s="9">
        <v>288</v>
      </c>
    </row>
    <row r="436" spans="1:5" x14ac:dyDescent="0.3">
      <c r="A436" t="s">
        <v>457</v>
      </c>
      <c r="B436" s="9">
        <v>294</v>
      </c>
      <c r="C436" s="9">
        <v>775935</v>
      </c>
      <c r="D436" s="9">
        <v>6541242</v>
      </c>
      <c r="E436" s="9">
        <v>294</v>
      </c>
    </row>
    <row r="437" spans="1:5" x14ac:dyDescent="0.3">
      <c r="A437" t="s">
        <v>458</v>
      </c>
      <c r="B437" s="9">
        <v>248</v>
      </c>
      <c r="C437" s="9">
        <v>804859</v>
      </c>
      <c r="D437" s="9">
        <v>6628098</v>
      </c>
      <c r="E437" s="9">
        <v>248</v>
      </c>
    </row>
    <row r="438" spans="1:5" x14ac:dyDescent="0.3">
      <c r="A438" t="s">
        <v>459</v>
      </c>
      <c r="B438" s="9">
        <v>268</v>
      </c>
      <c r="C438" s="9">
        <v>841914</v>
      </c>
      <c r="D438" s="9">
        <v>6763880</v>
      </c>
      <c r="E438" s="9">
        <v>268</v>
      </c>
    </row>
    <row r="439" spans="1:5" x14ac:dyDescent="0.3">
      <c r="A439" t="s">
        <v>460</v>
      </c>
      <c r="B439" s="9">
        <v>324</v>
      </c>
      <c r="C439" s="9">
        <v>862116</v>
      </c>
      <c r="D439" s="9">
        <v>6780347</v>
      </c>
      <c r="E439" s="9">
        <v>324</v>
      </c>
    </row>
    <row r="440" spans="1:5" x14ac:dyDescent="0.3">
      <c r="A440" t="s">
        <v>461</v>
      </c>
      <c r="B440" s="9">
        <v>263</v>
      </c>
      <c r="C440" s="9">
        <v>913311</v>
      </c>
      <c r="D440" s="9">
        <v>6936198</v>
      </c>
      <c r="E440" s="9">
        <v>286</v>
      </c>
    </row>
    <row r="441" spans="1:5" x14ac:dyDescent="0.3">
      <c r="A441" t="s">
        <v>462</v>
      </c>
      <c r="B441" s="9">
        <v>345</v>
      </c>
      <c r="C441" s="9">
        <v>937088</v>
      </c>
      <c r="D441" s="9">
        <v>6946663</v>
      </c>
      <c r="E441" s="9">
        <v>345</v>
      </c>
    </row>
    <row r="442" spans="1:5" x14ac:dyDescent="0.3">
      <c r="A442" t="s">
        <v>463</v>
      </c>
      <c r="B442" s="9">
        <v>207</v>
      </c>
      <c r="C442" s="9">
        <v>973895</v>
      </c>
      <c r="D442" s="9">
        <v>7002722</v>
      </c>
      <c r="E442" s="9">
        <v>207</v>
      </c>
    </row>
    <row r="443" spans="1:5" x14ac:dyDescent="0.3">
      <c r="A443" t="s">
        <v>464</v>
      </c>
      <c r="B443" s="9">
        <v>294</v>
      </c>
      <c r="C443" s="9">
        <v>1018265</v>
      </c>
      <c r="D443" s="9">
        <v>7100074</v>
      </c>
      <c r="E443" s="9">
        <v>294</v>
      </c>
    </row>
    <row r="444" spans="1:5" x14ac:dyDescent="0.3">
      <c r="A444" t="s">
        <v>465</v>
      </c>
      <c r="B444" s="9">
        <v>773</v>
      </c>
      <c r="C444" s="9">
        <v>275637</v>
      </c>
      <c r="D444" s="9">
        <v>1771937</v>
      </c>
      <c r="E444" s="9">
        <v>795</v>
      </c>
    </row>
    <row r="445" spans="1:5" x14ac:dyDescent="0.3">
      <c r="A445" t="s">
        <v>466</v>
      </c>
      <c r="B445" s="9">
        <v>726</v>
      </c>
      <c r="C445" s="9">
        <v>296614</v>
      </c>
      <c r="D445" s="9">
        <v>1881165</v>
      </c>
      <c r="E445" s="9">
        <v>726</v>
      </c>
    </row>
    <row r="446" spans="1:5" x14ac:dyDescent="0.3">
      <c r="A446" t="s">
        <v>467</v>
      </c>
      <c r="B446" s="9">
        <v>806</v>
      </c>
      <c r="C446" s="9">
        <v>289757</v>
      </c>
      <c r="D446" s="9">
        <v>1814205</v>
      </c>
      <c r="E446" s="9">
        <v>806</v>
      </c>
    </row>
    <row r="447" spans="1:5" x14ac:dyDescent="0.3">
      <c r="A447" t="s">
        <v>468</v>
      </c>
      <c r="B447" s="9">
        <v>840</v>
      </c>
      <c r="C447" s="9">
        <v>284746</v>
      </c>
      <c r="D447" s="9">
        <v>1785173</v>
      </c>
      <c r="E447" s="9">
        <v>840</v>
      </c>
    </row>
    <row r="448" spans="1:5" x14ac:dyDescent="0.3">
      <c r="A448" t="s">
        <v>469</v>
      </c>
      <c r="B448" s="9">
        <v>940</v>
      </c>
      <c r="C448" s="9">
        <v>304326</v>
      </c>
      <c r="D448" s="9">
        <v>1867261</v>
      </c>
      <c r="E448" s="9">
        <v>964</v>
      </c>
    </row>
    <row r="449" spans="1:5" x14ac:dyDescent="0.3">
      <c r="A449" t="s">
        <v>470</v>
      </c>
      <c r="B449" s="9">
        <v>797</v>
      </c>
      <c r="C449" s="9">
        <v>324611</v>
      </c>
      <c r="D449" s="9">
        <v>1921821</v>
      </c>
      <c r="E449" s="9">
        <v>832</v>
      </c>
    </row>
    <row r="450" spans="1:5" x14ac:dyDescent="0.3">
      <c r="A450" t="s">
        <v>471</v>
      </c>
      <c r="B450" s="9">
        <v>885</v>
      </c>
      <c r="C450" s="9">
        <v>284956</v>
      </c>
      <c r="D450" s="9">
        <v>1676448</v>
      </c>
      <c r="E450" s="9">
        <v>885</v>
      </c>
    </row>
    <row r="451" spans="1:5" x14ac:dyDescent="0.3">
      <c r="A451" t="s">
        <v>472</v>
      </c>
      <c r="B451" s="9">
        <v>674</v>
      </c>
      <c r="C451" s="9">
        <v>319082</v>
      </c>
      <c r="D451" s="9">
        <v>1824017</v>
      </c>
      <c r="E451" s="9">
        <v>709</v>
      </c>
    </row>
    <row r="452" spans="1:5" x14ac:dyDescent="0.3">
      <c r="A452" t="s">
        <v>473</v>
      </c>
      <c r="B452" s="9">
        <v>806</v>
      </c>
      <c r="C452" s="9">
        <v>323498</v>
      </c>
      <c r="D452" s="9">
        <v>1777619</v>
      </c>
      <c r="E452" s="9">
        <v>829</v>
      </c>
    </row>
    <row r="453" spans="1:5" x14ac:dyDescent="0.3">
      <c r="A453" t="s">
        <v>474</v>
      </c>
      <c r="B453" s="9">
        <v>10</v>
      </c>
      <c r="C453" s="9">
        <v>739579</v>
      </c>
      <c r="D453" s="9">
        <v>5599420</v>
      </c>
      <c r="E453" s="9">
        <v>10</v>
      </c>
    </row>
    <row r="454" spans="1:5" x14ac:dyDescent="0.3">
      <c r="A454" t="s">
        <v>475</v>
      </c>
      <c r="B454" s="9">
        <v>10</v>
      </c>
      <c r="C454" s="9">
        <v>745465</v>
      </c>
      <c r="D454" s="9">
        <v>5599318</v>
      </c>
      <c r="E454" s="9">
        <v>10</v>
      </c>
    </row>
    <row r="455" spans="1:5" x14ac:dyDescent="0.3">
      <c r="A455" t="s">
        <v>476</v>
      </c>
      <c r="B455" s="9">
        <v>22</v>
      </c>
      <c r="C455" s="9">
        <v>733841</v>
      </c>
      <c r="D455" s="9">
        <v>5449940</v>
      </c>
      <c r="E455" s="9">
        <v>22</v>
      </c>
    </row>
    <row r="456" spans="1:5" x14ac:dyDescent="0.3">
      <c r="A456" t="s">
        <v>477</v>
      </c>
      <c r="B456" s="9">
        <v>0</v>
      </c>
      <c r="C456" s="9">
        <v>822215</v>
      </c>
      <c r="D456" s="9">
        <v>5972135</v>
      </c>
      <c r="E456" s="9">
        <v>0</v>
      </c>
    </row>
    <row r="457" spans="1:5" x14ac:dyDescent="0.3">
      <c r="A457" t="s">
        <v>478</v>
      </c>
      <c r="B457" s="9">
        <v>12</v>
      </c>
      <c r="C457" s="9">
        <v>778260</v>
      </c>
      <c r="D457" s="9">
        <v>5597184</v>
      </c>
      <c r="E457" s="9">
        <v>12</v>
      </c>
    </row>
    <row r="458" spans="1:5" x14ac:dyDescent="0.3">
      <c r="A458" t="s">
        <v>479</v>
      </c>
      <c r="B458" s="9">
        <v>0</v>
      </c>
      <c r="C458" s="9">
        <v>814273</v>
      </c>
      <c r="D458" s="9">
        <v>5678734</v>
      </c>
      <c r="E458" s="9">
        <v>0</v>
      </c>
    </row>
    <row r="459" spans="1:5" x14ac:dyDescent="0.3">
      <c r="A459" t="s">
        <v>480</v>
      </c>
      <c r="B459" s="9">
        <v>0</v>
      </c>
      <c r="C459" s="9">
        <v>839469</v>
      </c>
      <c r="D459" s="9">
        <v>5702115</v>
      </c>
      <c r="E459" s="9">
        <v>0</v>
      </c>
    </row>
    <row r="460" spans="1:5" x14ac:dyDescent="0.3">
      <c r="A460" t="s">
        <v>481</v>
      </c>
      <c r="B460" s="9">
        <v>0</v>
      </c>
      <c r="C460" s="9">
        <v>854791</v>
      </c>
      <c r="D460" s="9">
        <v>5693776</v>
      </c>
      <c r="E460" s="9">
        <v>0</v>
      </c>
    </row>
    <row r="461" spans="1:5" x14ac:dyDescent="0.3">
      <c r="A461" t="s">
        <v>482</v>
      </c>
      <c r="B461" s="9">
        <v>22</v>
      </c>
      <c r="C461" s="9">
        <v>908759</v>
      </c>
      <c r="D461" s="9">
        <v>5832175</v>
      </c>
      <c r="E461" s="9">
        <v>22</v>
      </c>
    </row>
    <row r="462" spans="1:5" ht="18" x14ac:dyDescent="0.35">
      <c r="A462" s="15" t="s">
        <v>486</v>
      </c>
      <c r="B462" s="15">
        <f>_xlfn.VAR.S(B3:B461)</f>
        <v>1028483.7468105146</v>
      </c>
      <c r="C462" s="16">
        <f>_xlfn.VAR.S(C3:C461)</f>
        <v>787163877421.57361</v>
      </c>
      <c r="D462" s="16">
        <f>_xlfn.VAR.S(D3:D461)</f>
        <v>46334062210831.789</v>
      </c>
      <c r="E462" s="16">
        <f>_xlfn.VAR.S(E3:E461)</f>
        <v>1332863.7265176815</v>
      </c>
    </row>
    <row r="463" spans="1:5" ht="18" x14ac:dyDescent="0.35">
      <c r="A463" s="15" t="s">
        <v>487</v>
      </c>
      <c r="B463" s="17">
        <f>_xlfn.STDEV.S(B3:B461)</f>
        <v>1014.1418770618412</v>
      </c>
      <c r="C463" s="17">
        <f>_xlfn.STDEV.S(C3:C461)</f>
        <v>887222.56363416137</v>
      </c>
      <c r="D463" s="17">
        <f>_xlfn.STDEV.S(D3:D461)</f>
        <v>6806912.8252704833</v>
      </c>
      <c r="E463" s="17">
        <f>_xlfn.STDEV.S(E3:E461)</f>
        <v>1154.4971747551751</v>
      </c>
    </row>
    <row r="464" spans="1:5" ht="18" x14ac:dyDescent="0.35">
      <c r="A464" s="15" t="s">
        <v>488</v>
      </c>
      <c r="B464" s="17">
        <f>AVERAGE(B3:B461)</f>
        <v>826.28758169934645</v>
      </c>
      <c r="C464" s="17">
        <f>AVERAGE(C3:C461)</f>
        <v>838790.24400871457</v>
      </c>
      <c r="D464" s="17">
        <f>AVERAGE(D3:D461)</f>
        <v>6166644.6427015252</v>
      </c>
      <c r="E464" s="17">
        <f>AVERAGE(E3:E461)</f>
        <v>905.05228758169937</v>
      </c>
    </row>
    <row r="465" spans="1:5" ht="18" x14ac:dyDescent="0.35">
      <c r="A465" s="15" t="s">
        <v>489</v>
      </c>
      <c r="B465" s="15">
        <f>MEDIAN(B3:B461)</f>
        <v>521</v>
      </c>
      <c r="C465" s="15">
        <f>MEDIAN(C3:C461)</f>
        <v>580698</v>
      </c>
      <c r="D465" s="15">
        <f t="shared" ref="D465:E465" si="0">MEDIAN(D3:D461)</f>
        <v>4383424</v>
      </c>
      <c r="E465" s="15">
        <f t="shared" si="0"/>
        <v>546</v>
      </c>
    </row>
    <row r="466" spans="1:5" ht="18" x14ac:dyDescent="0.35">
      <c r="B466" s="15" t="s">
        <v>490</v>
      </c>
      <c r="C466" s="15" t="s">
        <v>490</v>
      </c>
      <c r="D466" s="15" t="s">
        <v>490</v>
      </c>
    </row>
    <row r="469" spans="1:5" x14ac:dyDescent="0.3">
      <c r="A469" t="s">
        <v>493</v>
      </c>
    </row>
    <row r="470" spans="1:5" x14ac:dyDescent="0.3">
      <c r="A470" t="s">
        <v>491</v>
      </c>
      <c r="B470" s="18">
        <v>1840.4294587611876</v>
      </c>
      <c r="C470" s="18">
        <v>1726012.8076428759</v>
      </c>
      <c r="D470" s="18">
        <v>12973557.467972009</v>
      </c>
    </row>
    <row r="471" spans="1:5" x14ac:dyDescent="0.3">
      <c r="A471" t="s">
        <v>492</v>
      </c>
      <c r="B471" s="18">
        <v>-187.85429536249478</v>
      </c>
      <c r="C471" s="18">
        <v>-48432.319625446806</v>
      </c>
      <c r="D471" s="18">
        <v>-640268.18256895803</v>
      </c>
    </row>
    <row r="473" spans="1:5" x14ac:dyDescent="0.3">
      <c r="A473" t="s">
        <v>494</v>
      </c>
      <c r="B473" s="18">
        <v>2854.5713358230287</v>
      </c>
      <c r="C473" s="18">
        <v>2613235.3712770371</v>
      </c>
      <c r="D473" s="18">
        <v>19780470.293242492</v>
      </c>
    </row>
    <row r="474" spans="1:5" x14ac:dyDescent="0.3">
      <c r="B474" s="18">
        <v>-1201.996172424336</v>
      </c>
      <c r="C474" s="18">
        <v>-935654.88325960818</v>
      </c>
      <c r="D474" s="18">
        <v>-7447181.0078394413</v>
      </c>
    </row>
    <row r="476" spans="1:5" x14ac:dyDescent="0.3">
      <c r="A476" t="s">
        <v>495</v>
      </c>
      <c r="B476" s="18">
        <v>3868.7132128848698</v>
      </c>
      <c r="C476" s="18">
        <v>3500457.9349111984</v>
      </c>
      <c r="D476" s="18">
        <v>26587383.118512973</v>
      </c>
    </row>
    <row r="477" spans="1:5" x14ac:dyDescent="0.3">
      <c r="B477" s="18">
        <v>-2216.1380494861774</v>
      </c>
      <c r="C477" s="18">
        <v>-1822877.4468937695</v>
      </c>
      <c r="D477" s="18">
        <v>-14254093.833109925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6AA9B-D671-4527-AAC6-C30CDF7E480C}">
  <dimension ref="A1:P460"/>
  <sheetViews>
    <sheetView topLeftCell="B425" zoomScale="80" zoomScaleNormal="80" workbookViewId="0">
      <selection activeCell="B2" sqref="B2:B460"/>
    </sheetView>
  </sheetViews>
  <sheetFormatPr defaultRowHeight="14.4" x14ac:dyDescent="0.3"/>
  <cols>
    <col min="1" max="1" width="14.44140625" bestFit="1" customWidth="1"/>
    <col min="2" max="3" width="25.44140625" bestFit="1" customWidth="1"/>
    <col min="4" max="4" width="20.77734375" bestFit="1" customWidth="1"/>
    <col min="9" max="9" width="29.109375" customWidth="1"/>
    <col min="10" max="10" width="17.6640625" bestFit="1" customWidth="1"/>
    <col min="11" max="11" width="30.6640625" bestFit="1" customWidth="1"/>
    <col min="12" max="12" width="34.109375" bestFit="1" customWidth="1"/>
    <col min="13" max="13" width="34.44140625" bestFit="1" customWidth="1"/>
    <col min="14" max="14" width="14.6640625" bestFit="1" customWidth="1"/>
    <col min="15" max="15" width="29.21875" bestFit="1" customWidth="1"/>
    <col min="16" max="16" width="10.109375" bestFit="1" customWidth="1"/>
  </cols>
  <sheetData>
    <row r="1" spans="1:16" x14ac:dyDescent="0.3">
      <c r="A1" s="5" t="s">
        <v>3</v>
      </c>
      <c r="B1" s="6" t="s">
        <v>485</v>
      </c>
      <c r="C1" s="6" t="s">
        <v>484</v>
      </c>
      <c r="D1" s="6" t="s">
        <v>23</v>
      </c>
    </row>
    <row r="2" spans="1:16" x14ac:dyDescent="0.3">
      <c r="A2" s="9" t="s">
        <v>24</v>
      </c>
      <c r="B2" s="9">
        <v>700</v>
      </c>
      <c r="C2" s="9">
        <v>636579</v>
      </c>
      <c r="D2">
        <v>4713550</v>
      </c>
    </row>
    <row r="3" spans="1:16" x14ac:dyDescent="0.3">
      <c r="A3" s="9" t="s">
        <v>25</v>
      </c>
      <c r="B3" s="9">
        <v>754</v>
      </c>
      <c r="C3" s="9">
        <v>657914</v>
      </c>
      <c r="D3">
        <v>4862140</v>
      </c>
    </row>
    <row r="4" spans="1:16" x14ac:dyDescent="0.3">
      <c r="A4" s="9" t="s">
        <v>26</v>
      </c>
      <c r="B4" s="9">
        <v>756</v>
      </c>
      <c r="C4" s="9">
        <v>698911</v>
      </c>
      <c r="D4">
        <v>5081072</v>
      </c>
    </row>
    <row r="5" spans="1:16" x14ac:dyDescent="0.3">
      <c r="A5" s="9" t="s">
        <v>27</v>
      </c>
      <c r="B5" s="9">
        <v>736</v>
      </c>
      <c r="C5" s="9">
        <v>681172</v>
      </c>
      <c r="D5">
        <v>4866478</v>
      </c>
    </row>
    <row r="6" spans="1:16" x14ac:dyDescent="0.3">
      <c r="A6" s="9" t="s">
        <v>28</v>
      </c>
      <c r="B6" s="9">
        <v>767</v>
      </c>
      <c r="C6" s="9">
        <v>698707</v>
      </c>
      <c r="D6">
        <v>4876320</v>
      </c>
    </row>
    <row r="7" spans="1:16" x14ac:dyDescent="0.3">
      <c r="A7" s="9" t="s">
        <v>29</v>
      </c>
      <c r="B7" s="9">
        <v>773</v>
      </c>
      <c r="C7" s="9">
        <v>664455</v>
      </c>
      <c r="D7">
        <v>4622427</v>
      </c>
    </row>
    <row r="8" spans="1:16" ht="17.399999999999999" x14ac:dyDescent="0.35">
      <c r="A8" s="9" t="s">
        <v>30</v>
      </c>
      <c r="B8" s="9">
        <v>875</v>
      </c>
      <c r="C8" s="9">
        <v>704792</v>
      </c>
      <c r="D8">
        <v>4727058</v>
      </c>
      <c r="I8" s="29"/>
      <c r="J8" s="30" t="s">
        <v>485</v>
      </c>
      <c r="K8" s="30" t="s">
        <v>484</v>
      </c>
      <c r="L8" s="31" t="s">
        <v>23</v>
      </c>
      <c r="M8" s="32"/>
      <c r="N8" s="32"/>
      <c r="O8" s="33"/>
      <c r="P8" s="33"/>
    </row>
    <row r="9" spans="1:16" ht="17.399999999999999" x14ac:dyDescent="0.35">
      <c r="A9" s="9" t="s">
        <v>31</v>
      </c>
      <c r="B9" s="9">
        <v>757</v>
      </c>
      <c r="C9" s="9">
        <v>765974</v>
      </c>
      <c r="D9">
        <v>4939554</v>
      </c>
      <c r="I9" s="34" t="s">
        <v>486</v>
      </c>
      <c r="J9" s="35">
        <v>1028483.7468105146</v>
      </c>
      <c r="K9" s="35">
        <v>787163877421.57361</v>
      </c>
      <c r="L9" s="36">
        <v>46334062210831.789</v>
      </c>
      <c r="M9" s="32"/>
      <c r="N9" s="32"/>
      <c r="O9" s="33"/>
      <c r="P9" s="33"/>
    </row>
    <row r="10" spans="1:16" ht="17.399999999999999" x14ac:dyDescent="0.35">
      <c r="A10" s="9" t="s">
        <v>32</v>
      </c>
      <c r="B10" s="9">
        <v>940</v>
      </c>
      <c r="C10" s="9">
        <v>751405</v>
      </c>
      <c r="D10">
        <v>4761712</v>
      </c>
      <c r="I10" s="34" t="s">
        <v>487</v>
      </c>
      <c r="J10" s="35">
        <v>1014.1418770618412</v>
      </c>
      <c r="K10" s="35">
        <v>887222.56363416137</v>
      </c>
      <c r="L10" s="36">
        <v>6806912.8252704833</v>
      </c>
      <c r="M10" s="32"/>
      <c r="N10" s="32"/>
      <c r="O10" s="33"/>
      <c r="P10" s="33"/>
    </row>
    <row r="11" spans="1:16" ht="17.399999999999999" x14ac:dyDescent="0.35">
      <c r="A11" s="9" t="s">
        <v>33</v>
      </c>
      <c r="B11" s="9">
        <v>0</v>
      </c>
      <c r="C11" s="9">
        <v>54816</v>
      </c>
      <c r="D11">
        <v>734628</v>
      </c>
      <c r="I11" s="37" t="s">
        <v>488</v>
      </c>
      <c r="J11" s="38">
        <v>826.28758169934645</v>
      </c>
      <c r="K11" s="38">
        <v>838790.24400871457</v>
      </c>
      <c r="L11" s="39">
        <v>6166644.6427015252</v>
      </c>
      <c r="M11" s="32"/>
      <c r="N11" s="32"/>
      <c r="O11" s="33"/>
      <c r="P11" s="33"/>
    </row>
    <row r="12" spans="1:16" ht="17.399999999999999" x14ac:dyDescent="0.35">
      <c r="A12" s="9" t="s">
        <v>34</v>
      </c>
      <c r="B12" s="9">
        <v>0</v>
      </c>
      <c r="C12" s="9">
        <v>54268</v>
      </c>
      <c r="D12">
        <v>702506</v>
      </c>
      <c r="I12" s="40"/>
      <c r="J12" s="41"/>
      <c r="K12" s="41"/>
      <c r="L12" s="41"/>
      <c r="M12" s="32"/>
      <c r="N12" s="32"/>
      <c r="O12" s="33"/>
      <c r="P12" s="33"/>
    </row>
    <row r="13" spans="1:16" ht="17.399999999999999" x14ac:dyDescent="0.35">
      <c r="A13" s="9" t="s">
        <v>35</v>
      </c>
      <c r="B13" s="9">
        <v>0</v>
      </c>
      <c r="C13" s="9">
        <v>53308</v>
      </c>
      <c r="D13">
        <v>677432</v>
      </c>
      <c r="I13" s="30" t="s">
        <v>485</v>
      </c>
      <c r="J13" s="43"/>
      <c r="K13" s="43"/>
      <c r="L13" s="43"/>
      <c r="M13" s="44"/>
      <c r="N13" s="44"/>
      <c r="O13" s="44"/>
      <c r="P13" s="45"/>
    </row>
    <row r="14" spans="1:16" ht="17.399999999999999" x14ac:dyDescent="0.35">
      <c r="A14" s="9" t="s">
        <v>36</v>
      </c>
      <c r="B14" s="9">
        <v>0</v>
      </c>
      <c r="C14" s="9">
        <v>53262</v>
      </c>
      <c r="D14">
        <v>675805</v>
      </c>
      <c r="I14" s="34" t="s">
        <v>510</v>
      </c>
      <c r="J14" s="46" t="s">
        <v>511</v>
      </c>
      <c r="K14" s="46" t="s">
        <v>512</v>
      </c>
      <c r="L14" s="46" t="s">
        <v>513</v>
      </c>
      <c r="M14" s="46" t="s">
        <v>514</v>
      </c>
      <c r="N14" s="47" t="s">
        <v>515</v>
      </c>
      <c r="O14" s="47" t="s">
        <v>516</v>
      </c>
      <c r="P14" s="48" t="s">
        <v>517</v>
      </c>
    </row>
    <row r="15" spans="1:16" ht="17.399999999999999" x14ac:dyDescent="0.35">
      <c r="A15" s="9" t="s">
        <v>37</v>
      </c>
      <c r="B15" s="9">
        <v>0</v>
      </c>
      <c r="C15" s="9">
        <v>63132</v>
      </c>
      <c r="D15">
        <v>724271</v>
      </c>
      <c r="I15" s="49">
        <v>1</v>
      </c>
      <c r="J15" s="35">
        <f>J11-J10</f>
        <v>-187.85429536249478</v>
      </c>
      <c r="K15" s="50">
        <f>J11+J10</f>
        <v>1840.4294587611876</v>
      </c>
      <c r="L15" s="35">
        <f>COUNTIF(B2:B460, "&lt;" &amp; J15)</f>
        <v>0</v>
      </c>
      <c r="M15" s="51">
        <f>COUNTIF(B2:B460, "&gt;" &amp; K15)</f>
        <v>59</v>
      </c>
      <c r="N15" s="35">
        <f>SUM(L15:M15)</f>
        <v>59</v>
      </c>
      <c r="O15" s="51"/>
      <c r="P15" s="52"/>
    </row>
    <row r="16" spans="1:16" ht="17.399999999999999" x14ac:dyDescent="0.35">
      <c r="A16" s="9" t="s">
        <v>38</v>
      </c>
      <c r="B16" s="9">
        <v>0</v>
      </c>
      <c r="C16" s="9">
        <v>58245</v>
      </c>
      <c r="D16">
        <v>647536</v>
      </c>
      <c r="I16" s="49">
        <v>2</v>
      </c>
      <c r="J16" s="53">
        <f>J11-2*J10</f>
        <v>-1201.996172424336</v>
      </c>
      <c r="K16" s="53">
        <f>J11+2*J10</f>
        <v>2854.5713358230287</v>
      </c>
      <c r="L16" s="35">
        <f t="shared" ref="L16:L17" si="0">COUNTIF(B3:B461, "&lt;" &amp; J16)</f>
        <v>0</v>
      </c>
      <c r="M16" s="51">
        <f t="shared" ref="M16:M17" si="1">COUNTIF(B3:B461, "&gt;" &amp; K16)</f>
        <v>18</v>
      </c>
      <c r="N16" s="54">
        <f>SUM(L16:M16)</f>
        <v>18</v>
      </c>
      <c r="O16" s="55"/>
      <c r="P16" s="52"/>
    </row>
    <row r="17" spans="1:16" ht="17.399999999999999" x14ac:dyDescent="0.35">
      <c r="A17" s="9" t="s">
        <v>39</v>
      </c>
      <c r="B17" s="9">
        <v>0</v>
      </c>
      <c r="C17" s="9">
        <v>68741</v>
      </c>
      <c r="D17">
        <v>705215</v>
      </c>
      <c r="I17" s="56">
        <v>3</v>
      </c>
      <c r="J17" s="57">
        <f>J11-3*J10</f>
        <v>-2216.1380494861774</v>
      </c>
      <c r="K17" s="57">
        <f>J11+3*J10</f>
        <v>3868.7132128848702</v>
      </c>
      <c r="L17" s="35">
        <f t="shared" si="0"/>
        <v>0</v>
      </c>
      <c r="M17" s="51">
        <f t="shared" si="1"/>
        <v>18</v>
      </c>
      <c r="N17" s="58">
        <f>SUM(L17:M17)</f>
        <v>18</v>
      </c>
      <c r="O17" s="58">
        <f>SUM(N16:N17)</f>
        <v>36</v>
      </c>
      <c r="P17" s="59">
        <f>O17/ (COUNT(B2:B460))</f>
        <v>7.8431372549019607E-2</v>
      </c>
    </row>
    <row r="18" spans="1:16" ht="17.399999999999999" x14ac:dyDescent="0.35">
      <c r="A18" s="9" t="s">
        <v>40</v>
      </c>
      <c r="B18" s="9">
        <v>0</v>
      </c>
      <c r="C18" s="9">
        <v>76262</v>
      </c>
      <c r="D18">
        <v>728682</v>
      </c>
      <c r="I18" s="60"/>
      <c r="J18" s="61"/>
      <c r="K18" s="32"/>
      <c r="L18" s="32"/>
      <c r="M18" s="32"/>
      <c r="N18" s="32"/>
      <c r="O18" s="32"/>
      <c r="P18" s="32"/>
    </row>
    <row r="19" spans="1:16" ht="17.399999999999999" x14ac:dyDescent="0.35">
      <c r="A19" s="9" t="s">
        <v>41</v>
      </c>
      <c r="B19" s="9">
        <v>0</v>
      </c>
      <c r="C19" s="9">
        <v>79935</v>
      </c>
      <c r="D19">
        <v>731616</v>
      </c>
      <c r="I19" s="40"/>
      <c r="J19" s="32"/>
      <c r="K19" s="32"/>
      <c r="L19" s="32"/>
      <c r="M19" s="32"/>
      <c r="N19" s="32"/>
      <c r="O19" s="32"/>
      <c r="P19" s="32"/>
    </row>
    <row r="20" spans="1:16" ht="17.399999999999999" x14ac:dyDescent="0.35">
      <c r="A20" s="9" t="s">
        <v>42</v>
      </c>
      <c r="B20" s="9">
        <v>779</v>
      </c>
      <c r="C20" s="9">
        <v>814058</v>
      </c>
      <c r="D20">
        <v>6324865</v>
      </c>
      <c r="I20" s="30" t="s">
        <v>484</v>
      </c>
      <c r="J20" s="43"/>
      <c r="K20" s="43"/>
      <c r="L20" s="43"/>
      <c r="M20" s="44"/>
      <c r="N20" s="44"/>
      <c r="O20" s="44"/>
      <c r="P20" s="45"/>
    </row>
    <row r="21" spans="1:16" ht="17.399999999999999" x14ac:dyDescent="0.35">
      <c r="A21" s="9" t="s">
        <v>43</v>
      </c>
      <c r="B21" s="9">
        <v>560</v>
      </c>
      <c r="C21" s="9">
        <v>838437</v>
      </c>
      <c r="D21">
        <v>6287420</v>
      </c>
      <c r="I21" s="34" t="s">
        <v>510</v>
      </c>
      <c r="J21" s="46" t="s">
        <v>511</v>
      </c>
      <c r="K21" s="46" t="s">
        <v>512</v>
      </c>
      <c r="L21" s="46" t="s">
        <v>513</v>
      </c>
      <c r="M21" s="46" t="s">
        <v>514</v>
      </c>
      <c r="N21" s="47" t="s">
        <v>515</v>
      </c>
      <c r="O21" s="47" t="s">
        <v>516</v>
      </c>
      <c r="P21" s="48" t="s">
        <v>517</v>
      </c>
    </row>
    <row r="22" spans="1:16" ht="17.399999999999999" x14ac:dyDescent="0.35">
      <c r="A22" s="9" t="s">
        <v>44</v>
      </c>
      <c r="B22" s="9">
        <v>522</v>
      </c>
      <c r="C22" s="9">
        <v>859872</v>
      </c>
      <c r="D22">
        <v>6304046</v>
      </c>
      <c r="I22" s="49">
        <v>1</v>
      </c>
      <c r="J22" s="35">
        <f>K11-K10</f>
        <v>-48432.319625446806</v>
      </c>
      <c r="K22" s="50">
        <f>K11+K10</f>
        <v>1726012.8076428759</v>
      </c>
      <c r="L22" s="51">
        <f>COUNTIF($C$3:$C$461, "&lt;" &amp; J22)</f>
        <v>0</v>
      </c>
      <c r="M22" s="51">
        <f>COUNTIF($C$3:$C$461, "&gt;" &amp; K22)</f>
        <v>50</v>
      </c>
      <c r="N22" s="51">
        <f>SUM(L22:M22)</f>
        <v>50</v>
      </c>
      <c r="O22" s="51"/>
      <c r="P22" s="52"/>
    </row>
    <row r="23" spans="1:16" ht="17.399999999999999" x14ac:dyDescent="0.35">
      <c r="A23" s="9" t="s">
        <v>45</v>
      </c>
      <c r="B23" s="9">
        <v>507</v>
      </c>
      <c r="C23" s="9">
        <v>894932</v>
      </c>
      <c r="D23">
        <v>6462829</v>
      </c>
      <c r="I23" s="49">
        <v>2</v>
      </c>
      <c r="J23" s="53">
        <f>K11-2*K10</f>
        <v>-935654.88325960818</v>
      </c>
      <c r="K23" s="53">
        <f>K11+2*K10</f>
        <v>2613235.3712770371</v>
      </c>
      <c r="L23" s="51">
        <f t="shared" ref="L23:L24" si="2">COUNTIF($C$3:$C$461, "&lt;" &amp; J23)</f>
        <v>0</v>
      </c>
      <c r="M23" s="51">
        <f t="shared" ref="M23:M24" si="3">COUNTIF($C$3:$C$461, "&gt;" &amp; K23)</f>
        <v>30</v>
      </c>
      <c r="N23" s="55">
        <f t="shared" ref="N23:N24" si="4">SUM(L23:M23)</f>
        <v>30</v>
      </c>
      <c r="O23" s="55">
        <f>N23+N24</f>
        <v>42</v>
      </c>
      <c r="P23" s="52"/>
    </row>
    <row r="24" spans="1:16" ht="17.399999999999999" x14ac:dyDescent="0.35">
      <c r="A24" s="9" t="s">
        <v>46</v>
      </c>
      <c r="B24" s="9">
        <v>583</v>
      </c>
      <c r="C24" s="9">
        <v>932563</v>
      </c>
      <c r="D24">
        <v>6518081</v>
      </c>
      <c r="I24" s="56">
        <v>3</v>
      </c>
      <c r="J24" s="57">
        <f>K11-3*K10</f>
        <v>-1822877.4468937695</v>
      </c>
      <c r="K24" s="57">
        <f>K11+3*K10</f>
        <v>3500457.9349111989</v>
      </c>
      <c r="L24" s="51">
        <f t="shared" si="2"/>
        <v>0</v>
      </c>
      <c r="M24" s="51">
        <f t="shared" si="3"/>
        <v>12</v>
      </c>
      <c r="N24" s="62">
        <f t="shared" si="4"/>
        <v>12</v>
      </c>
      <c r="O24" s="62"/>
      <c r="P24" s="59">
        <f>O23/ (COUNT(C2:C460))</f>
        <v>9.1503267973856203E-2</v>
      </c>
    </row>
    <row r="25" spans="1:16" ht="17.399999999999999" x14ac:dyDescent="0.35">
      <c r="A25" s="9" t="s">
        <v>47</v>
      </c>
      <c r="B25" s="9">
        <v>553</v>
      </c>
      <c r="C25" s="9">
        <v>971012</v>
      </c>
      <c r="D25">
        <v>6552388</v>
      </c>
      <c r="I25" s="60"/>
      <c r="J25" s="32"/>
      <c r="K25" s="32"/>
      <c r="L25" s="32"/>
      <c r="M25" s="32"/>
      <c r="N25" s="32"/>
      <c r="O25" s="32"/>
      <c r="P25" s="32"/>
    </row>
    <row r="26" spans="1:16" ht="17.399999999999999" x14ac:dyDescent="0.35">
      <c r="A26" s="9" t="s">
        <v>48</v>
      </c>
      <c r="B26" s="9">
        <v>596</v>
      </c>
      <c r="C26" s="9">
        <v>1009588</v>
      </c>
      <c r="D26">
        <v>6522731</v>
      </c>
      <c r="I26" s="63"/>
      <c r="J26" s="64"/>
      <c r="K26" s="64"/>
      <c r="L26" s="64"/>
      <c r="M26" s="32"/>
      <c r="N26" s="32"/>
      <c r="O26" s="32"/>
      <c r="P26" s="32"/>
    </row>
    <row r="27" spans="1:16" ht="17.399999999999999" x14ac:dyDescent="0.35">
      <c r="A27" s="9" t="s">
        <v>49</v>
      </c>
      <c r="B27" s="9">
        <v>649</v>
      </c>
      <c r="C27" s="9">
        <v>1011861</v>
      </c>
      <c r="D27">
        <v>6545958</v>
      </c>
      <c r="I27" s="42" t="s">
        <v>23</v>
      </c>
      <c r="J27" s="65"/>
      <c r="K27" s="65"/>
      <c r="L27" s="65"/>
      <c r="M27" s="44"/>
      <c r="N27" s="44"/>
      <c r="O27" s="44"/>
      <c r="P27" s="45"/>
    </row>
    <row r="28" spans="1:16" ht="17.399999999999999" x14ac:dyDescent="0.35">
      <c r="A28" s="9" t="s">
        <v>50</v>
      </c>
      <c r="B28" s="9">
        <v>666</v>
      </c>
      <c r="C28" s="9">
        <v>1092768</v>
      </c>
      <c r="D28">
        <v>6742401</v>
      </c>
      <c r="I28" s="34" t="s">
        <v>510</v>
      </c>
      <c r="J28" s="46" t="s">
        <v>511</v>
      </c>
      <c r="K28" s="46" t="s">
        <v>512</v>
      </c>
      <c r="L28" s="46" t="s">
        <v>513</v>
      </c>
      <c r="M28" s="46" t="s">
        <v>514</v>
      </c>
      <c r="N28" s="47" t="s">
        <v>515</v>
      </c>
      <c r="O28" s="47" t="s">
        <v>516</v>
      </c>
      <c r="P28" s="48" t="s">
        <v>517</v>
      </c>
    </row>
    <row r="29" spans="1:16" ht="17.399999999999999" x14ac:dyDescent="0.35">
      <c r="A29" s="9" t="s">
        <v>51</v>
      </c>
      <c r="B29" s="9">
        <v>498</v>
      </c>
      <c r="C29" s="9">
        <v>400224</v>
      </c>
      <c r="D29">
        <v>2843554</v>
      </c>
      <c r="I29" s="49">
        <v>1</v>
      </c>
      <c r="J29" s="35">
        <f>L11-L10</f>
        <v>-640268.18256895803</v>
      </c>
      <c r="K29" s="66">
        <f>L11+L10</f>
        <v>12973557.467972009</v>
      </c>
      <c r="L29" s="51">
        <f>COUNTIF($D$3:$D$461, "&lt;" &amp; J29)</f>
        <v>0</v>
      </c>
      <c r="M29" s="51">
        <f>COUNTIF($D$3:$D$461, "&gt;" &amp; K29)</f>
        <v>38</v>
      </c>
      <c r="N29" s="51">
        <f>SUM(L29:M29)</f>
        <v>38</v>
      </c>
      <c r="O29" s="51"/>
      <c r="P29" s="52"/>
    </row>
    <row r="30" spans="1:16" ht="17.399999999999999" x14ac:dyDescent="0.35">
      <c r="A30" s="9" t="s">
        <v>52</v>
      </c>
      <c r="B30" s="9">
        <v>462</v>
      </c>
      <c r="C30" s="9">
        <v>436101</v>
      </c>
      <c r="D30">
        <v>3041661</v>
      </c>
      <c r="I30" s="49">
        <v>2</v>
      </c>
      <c r="J30" s="67">
        <f>L11-2*L10</f>
        <v>-7447181.0078394413</v>
      </c>
      <c r="K30" s="68">
        <f>L11+2*L10</f>
        <v>19780470.293242492</v>
      </c>
      <c r="L30" s="51">
        <f t="shared" ref="L30:L31" si="5">COUNTIF($D$3:$D$461, "&lt;" &amp; J30)</f>
        <v>0</v>
      </c>
      <c r="M30" s="51">
        <f t="shared" ref="M30:M31" si="6">COUNTIF($D$3:$D$461, "&gt;" &amp; K30)</f>
        <v>22</v>
      </c>
      <c r="N30" s="55">
        <f t="shared" ref="N30:N31" si="7">SUM(L30:M30)</f>
        <v>22</v>
      </c>
      <c r="O30" s="55">
        <f>N30+N31</f>
        <v>32</v>
      </c>
      <c r="P30" s="52"/>
    </row>
    <row r="31" spans="1:16" ht="17.399999999999999" x14ac:dyDescent="0.35">
      <c r="A31" s="9" t="s">
        <v>53</v>
      </c>
      <c r="B31" s="9">
        <v>563</v>
      </c>
      <c r="C31" s="9">
        <v>424035</v>
      </c>
      <c r="D31">
        <v>2971204</v>
      </c>
      <c r="I31" s="56">
        <v>3</v>
      </c>
      <c r="J31" s="69">
        <f>L11-3*L10</f>
        <v>-14254093.833109926</v>
      </c>
      <c r="K31" s="69">
        <f>L11+3*L10</f>
        <v>26587383.118512977</v>
      </c>
      <c r="L31" s="51">
        <f t="shared" si="5"/>
        <v>0</v>
      </c>
      <c r="M31" s="51">
        <f t="shared" si="6"/>
        <v>10</v>
      </c>
      <c r="N31" s="62">
        <f t="shared" si="7"/>
        <v>10</v>
      </c>
      <c r="O31" s="62"/>
      <c r="P31" s="59">
        <f>O30/ (COUNT(D2:D460))</f>
        <v>6.9716775599128547E-2</v>
      </c>
    </row>
    <row r="32" spans="1:16" ht="17.399999999999999" x14ac:dyDescent="0.35">
      <c r="A32" s="9" t="s">
        <v>54</v>
      </c>
      <c r="B32" s="9">
        <v>536</v>
      </c>
      <c r="C32" s="9">
        <v>448773</v>
      </c>
      <c r="D32">
        <v>3063186</v>
      </c>
      <c r="I32" s="63"/>
      <c r="J32" s="64"/>
      <c r="K32" s="64"/>
      <c r="L32" s="64"/>
      <c r="M32" s="32"/>
      <c r="N32" s="32"/>
      <c r="O32" s="33"/>
      <c r="P32" s="33"/>
    </row>
    <row r="33" spans="1:16" ht="17.399999999999999" x14ac:dyDescent="0.35">
      <c r="A33" s="9" t="s">
        <v>55</v>
      </c>
      <c r="B33" s="9">
        <v>619</v>
      </c>
      <c r="C33" s="9">
        <v>445721</v>
      </c>
      <c r="D33">
        <v>3039533</v>
      </c>
      <c r="I33" s="70" t="s">
        <v>518</v>
      </c>
      <c r="J33" s="71"/>
      <c r="K33" s="71"/>
      <c r="L33" s="72"/>
      <c r="M33" s="32"/>
      <c r="N33" s="32"/>
      <c r="O33" s="33"/>
      <c r="P33" s="33"/>
    </row>
    <row r="34" spans="1:16" x14ac:dyDescent="0.3">
      <c r="A34" s="9" t="s">
        <v>56</v>
      </c>
      <c r="B34" s="9">
        <v>485</v>
      </c>
      <c r="C34" s="9">
        <v>436098</v>
      </c>
      <c r="D34">
        <v>2953381</v>
      </c>
    </row>
    <row r="35" spans="1:16" x14ac:dyDescent="0.3">
      <c r="A35" s="9" t="s">
        <v>57</v>
      </c>
      <c r="B35" s="9">
        <v>521</v>
      </c>
      <c r="C35" s="9">
        <v>481990</v>
      </c>
      <c r="D35">
        <v>3099972</v>
      </c>
    </row>
    <row r="36" spans="1:16" x14ac:dyDescent="0.3">
      <c r="A36" s="9" t="s">
        <v>58</v>
      </c>
      <c r="B36" s="9">
        <v>491</v>
      </c>
      <c r="C36" s="9">
        <v>480261</v>
      </c>
      <c r="D36">
        <v>3082240</v>
      </c>
    </row>
    <row r="37" spans="1:16" x14ac:dyDescent="0.3">
      <c r="A37" s="9" t="s">
        <v>59</v>
      </c>
      <c r="B37" s="9">
        <v>549</v>
      </c>
      <c r="C37" s="9">
        <v>495334</v>
      </c>
      <c r="D37">
        <v>3144162</v>
      </c>
    </row>
    <row r="38" spans="1:16" x14ac:dyDescent="0.3">
      <c r="A38" s="9" t="s">
        <v>60</v>
      </c>
      <c r="B38" s="9">
        <v>5197</v>
      </c>
      <c r="C38" s="9">
        <v>3975682</v>
      </c>
      <c r="D38">
        <v>36329077</v>
      </c>
    </row>
    <row r="39" spans="1:16" x14ac:dyDescent="0.3">
      <c r="A39" s="9" t="s">
        <v>61</v>
      </c>
      <c r="B39" s="9">
        <v>5229</v>
      </c>
      <c r="C39" s="9">
        <v>4020751</v>
      </c>
      <c r="D39">
        <v>36388689</v>
      </c>
    </row>
    <row r="40" spans="1:16" x14ac:dyDescent="0.3">
      <c r="A40" s="9" t="s">
        <v>62</v>
      </c>
      <c r="B40" s="9">
        <v>5338</v>
      </c>
      <c r="C40" s="9">
        <v>4185170</v>
      </c>
      <c r="D40">
        <v>36986746</v>
      </c>
    </row>
    <row r="41" spans="1:16" x14ac:dyDescent="0.3">
      <c r="A41" s="9" t="s">
        <v>63</v>
      </c>
      <c r="B41" s="9">
        <v>5119</v>
      </c>
      <c r="C41" s="9">
        <v>4315199</v>
      </c>
      <c r="D41">
        <v>37341855</v>
      </c>
    </row>
    <row r="42" spans="1:16" x14ac:dyDescent="0.3">
      <c r="A42" s="9" t="s">
        <v>64</v>
      </c>
      <c r="B42" s="9">
        <v>5694</v>
      </c>
      <c r="C42" s="9">
        <v>4443322</v>
      </c>
      <c r="D42">
        <v>37606937</v>
      </c>
    </row>
    <row r="43" spans="1:16" x14ac:dyDescent="0.3">
      <c r="A43" s="9" t="s">
        <v>65</v>
      </c>
      <c r="B43" s="9">
        <v>4888</v>
      </c>
      <c r="C43" s="9">
        <v>4621541</v>
      </c>
      <c r="D43">
        <v>38107157</v>
      </c>
    </row>
    <row r="44" spans="1:16" x14ac:dyDescent="0.3">
      <c r="A44" s="9" t="s">
        <v>66</v>
      </c>
      <c r="B44" s="9">
        <v>5423</v>
      </c>
      <c r="C44" s="9">
        <v>4825502</v>
      </c>
      <c r="D44">
        <v>38692954</v>
      </c>
    </row>
    <row r="45" spans="1:16" x14ac:dyDescent="0.3">
      <c r="A45" s="9" t="s">
        <v>67</v>
      </c>
      <c r="B45" s="9">
        <v>5085</v>
      </c>
      <c r="C45" s="9">
        <v>5006462</v>
      </c>
      <c r="D45">
        <v>38841344</v>
      </c>
    </row>
    <row r="46" spans="1:16" x14ac:dyDescent="0.3">
      <c r="A46" s="9" t="s">
        <v>68</v>
      </c>
      <c r="B46" s="9">
        <v>5510</v>
      </c>
      <c r="C46" s="9">
        <v>5115069</v>
      </c>
      <c r="D46">
        <v>38760119</v>
      </c>
    </row>
    <row r="47" spans="1:16" x14ac:dyDescent="0.3">
      <c r="A47" s="9" t="s">
        <v>69</v>
      </c>
      <c r="B47" s="9">
        <v>411</v>
      </c>
      <c r="C47" s="9">
        <v>499938</v>
      </c>
      <c r="D47">
        <v>4868211</v>
      </c>
    </row>
    <row r="48" spans="1:16" x14ac:dyDescent="0.3">
      <c r="A48" s="9" t="s">
        <v>70</v>
      </c>
      <c r="B48" s="9">
        <v>385</v>
      </c>
      <c r="C48" s="9">
        <v>521337</v>
      </c>
      <c r="D48">
        <v>4913915</v>
      </c>
    </row>
    <row r="49" spans="1:4" x14ac:dyDescent="0.3">
      <c r="A49" s="9" t="s">
        <v>71</v>
      </c>
      <c r="B49" s="9">
        <v>408</v>
      </c>
      <c r="C49" s="9">
        <v>549186</v>
      </c>
      <c r="D49">
        <v>5053317</v>
      </c>
    </row>
    <row r="50" spans="1:4" x14ac:dyDescent="0.3">
      <c r="A50" s="9" t="s">
        <v>72</v>
      </c>
      <c r="B50" s="9">
        <v>375</v>
      </c>
      <c r="C50" s="9">
        <v>559552</v>
      </c>
      <c r="D50">
        <v>5005219</v>
      </c>
    </row>
    <row r="51" spans="1:4" x14ac:dyDescent="0.3">
      <c r="A51" s="9" t="s">
        <v>73</v>
      </c>
      <c r="B51" s="9">
        <v>375</v>
      </c>
      <c r="C51" s="9">
        <v>594863</v>
      </c>
      <c r="D51">
        <v>5177271</v>
      </c>
    </row>
    <row r="52" spans="1:4" x14ac:dyDescent="0.3">
      <c r="A52" s="9" t="s">
        <v>74</v>
      </c>
      <c r="B52" s="9">
        <v>427</v>
      </c>
      <c r="C52" s="9">
        <v>624299</v>
      </c>
      <c r="D52">
        <v>5270658</v>
      </c>
    </row>
    <row r="53" spans="1:4" x14ac:dyDescent="0.3">
      <c r="A53" s="9" t="s">
        <v>75</v>
      </c>
      <c r="B53" s="9">
        <v>440</v>
      </c>
      <c r="C53" s="9">
        <v>734485</v>
      </c>
      <c r="D53">
        <v>5872653</v>
      </c>
    </row>
    <row r="54" spans="1:4" x14ac:dyDescent="0.3">
      <c r="A54" s="9" t="s">
        <v>76</v>
      </c>
      <c r="B54" s="9">
        <v>319</v>
      </c>
      <c r="C54" s="9">
        <v>682754</v>
      </c>
      <c r="D54">
        <v>5359693</v>
      </c>
    </row>
    <row r="55" spans="1:4" x14ac:dyDescent="0.3">
      <c r="A55" s="9" t="s">
        <v>77</v>
      </c>
      <c r="B55" s="9">
        <v>334</v>
      </c>
      <c r="C55" s="9">
        <v>782495</v>
      </c>
      <c r="D55">
        <v>5915370</v>
      </c>
    </row>
    <row r="56" spans="1:4" x14ac:dyDescent="0.3">
      <c r="A56" s="9" t="s">
        <v>78</v>
      </c>
      <c r="B56" s="9">
        <v>546</v>
      </c>
      <c r="C56" s="9">
        <v>476174</v>
      </c>
      <c r="D56">
        <v>3494487</v>
      </c>
    </row>
    <row r="57" spans="1:4" x14ac:dyDescent="0.3">
      <c r="A57" s="9" t="s">
        <v>79</v>
      </c>
      <c r="B57" s="9">
        <v>459</v>
      </c>
      <c r="C57" s="9">
        <v>491650</v>
      </c>
      <c r="D57">
        <v>3545837</v>
      </c>
    </row>
    <row r="58" spans="1:4" x14ac:dyDescent="0.3">
      <c r="A58" s="9" t="s">
        <v>80</v>
      </c>
      <c r="B58" s="9">
        <v>534</v>
      </c>
      <c r="C58" s="9">
        <v>499636</v>
      </c>
      <c r="D58">
        <v>3558172</v>
      </c>
    </row>
    <row r="59" spans="1:4" x14ac:dyDescent="0.3">
      <c r="A59" s="9" t="s">
        <v>81</v>
      </c>
      <c r="B59" s="9">
        <v>430</v>
      </c>
      <c r="C59" s="9">
        <v>510278</v>
      </c>
      <c r="D59">
        <v>3572213</v>
      </c>
    </row>
    <row r="60" spans="1:4" x14ac:dyDescent="0.3">
      <c r="A60" s="9" t="s">
        <v>82</v>
      </c>
      <c r="B60" s="9">
        <v>467</v>
      </c>
      <c r="C60" s="9">
        <v>519809</v>
      </c>
      <c r="D60">
        <v>3583561</v>
      </c>
    </row>
    <row r="61" spans="1:4" x14ac:dyDescent="0.3">
      <c r="A61" s="9" t="s">
        <v>83</v>
      </c>
      <c r="B61" s="9">
        <v>497</v>
      </c>
      <c r="C61" s="9">
        <v>531466</v>
      </c>
      <c r="D61">
        <v>3592053</v>
      </c>
    </row>
    <row r="62" spans="1:4" x14ac:dyDescent="0.3">
      <c r="A62" s="9" t="s">
        <v>84</v>
      </c>
      <c r="B62" s="9">
        <v>548</v>
      </c>
      <c r="C62" s="9">
        <v>542416</v>
      </c>
      <c r="D62">
        <v>3593222</v>
      </c>
    </row>
    <row r="63" spans="1:4" x14ac:dyDescent="0.3">
      <c r="A63" s="9" t="s">
        <v>85</v>
      </c>
      <c r="B63" s="9">
        <v>399</v>
      </c>
      <c r="C63" s="9">
        <v>553639</v>
      </c>
      <c r="D63">
        <v>3588570</v>
      </c>
    </row>
    <row r="64" spans="1:4" x14ac:dyDescent="0.3">
      <c r="A64" s="9" t="s">
        <v>86</v>
      </c>
      <c r="B64" s="9">
        <v>527</v>
      </c>
      <c r="C64" s="9">
        <v>575757</v>
      </c>
      <c r="D64">
        <v>3594478</v>
      </c>
    </row>
    <row r="65" spans="1:4" x14ac:dyDescent="0.3">
      <c r="A65" s="9" t="s">
        <v>87</v>
      </c>
      <c r="B65" s="9">
        <v>0</v>
      </c>
      <c r="C65" s="9">
        <v>119149</v>
      </c>
      <c r="D65">
        <v>863832</v>
      </c>
    </row>
    <row r="66" spans="1:4" x14ac:dyDescent="0.3">
      <c r="A66" s="9" t="s">
        <v>88</v>
      </c>
      <c r="B66" s="9">
        <v>10</v>
      </c>
      <c r="C66" s="9">
        <v>122780</v>
      </c>
      <c r="D66">
        <v>881278</v>
      </c>
    </row>
    <row r="67" spans="1:4" x14ac:dyDescent="0.3">
      <c r="A67" s="9" t="s">
        <v>89</v>
      </c>
      <c r="B67" s="9">
        <v>0</v>
      </c>
      <c r="C67" s="9">
        <v>126583</v>
      </c>
      <c r="D67">
        <v>890856</v>
      </c>
    </row>
    <row r="68" spans="1:4" x14ac:dyDescent="0.3">
      <c r="A68" s="9" t="s">
        <v>90</v>
      </c>
      <c r="B68" s="9">
        <v>21</v>
      </c>
      <c r="C68" s="9">
        <v>130733</v>
      </c>
      <c r="D68">
        <v>900131</v>
      </c>
    </row>
    <row r="69" spans="1:4" x14ac:dyDescent="0.3">
      <c r="A69" s="9" t="s">
        <v>91</v>
      </c>
      <c r="B69" s="9">
        <v>10</v>
      </c>
      <c r="C69" s="9">
        <v>135397</v>
      </c>
      <c r="D69">
        <v>908446</v>
      </c>
    </row>
    <row r="70" spans="1:4" x14ac:dyDescent="0.3">
      <c r="A70" s="9" t="s">
        <v>92</v>
      </c>
      <c r="B70" s="9">
        <v>31</v>
      </c>
      <c r="C70" s="9">
        <v>141084</v>
      </c>
      <c r="D70">
        <v>917060</v>
      </c>
    </row>
    <row r="71" spans="1:4" x14ac:dyDescent="0.3">
      <c r="A71" s="9" t="s">
        <v>93</v>
      </c>
      <c r="B71" s="9">
        <v>52</v>
      </c>
      <c r="C71" s="9">
        <v>147550</v>
      </c>
      <c r="D71">
        <v>926454</v>
      </c>
    </row>
    <row r="72" spans="1:4" x14ac:dyDescent="0.3">
      <c r="A72" s="9" t="s">
        <v>94</v>
      </c>
      <c r="B72" s="9">
        <v>0</v>
      </c>
      <c r="C72" s="9">
        <v>153661</v>
      </c>
      <c r="D72">
        <v>934695</v>
      </c>
    </row>
    <row r="73" spans="1:4" x14ac:dyDescent="0.3">
      <c r="A73" s="9" t="s">
        <v>95</v>
      </c>
      <c r="B73" s="9">
        <v>10</v>
      </c>
      <c r="C73" s="9">
        <v>160565</v>
      </c>
      <c r="D73">
        <v>943732</v>
      </c>
    </row>
    <row r="74" spans="1:4" x14ac:dyDescent="0.3">
      <c r="A74" s="9" t="s">
        <v>96</v>
      </c>
      <c r="B74" s="9">
        <v>0</v>
      </c>
      <c r="C74" s="9">
        <v>70024</v>
      </c>
      <c r="D74">
        <v>588433</v>
      </c>
    </row>
    <row r="75" spans="1:4" x14ac:dyDescent="0.3">
      <c r="A75" s="9" t="s">
        <v>97</v>
      </c>
      <c r="B75" s="9">
        <v>0</v>
      </c>
      <c r="C75" s="9">
        <v>67205</v>
      </c>
      <c r="D75">
        <v>584400</v>
      </c>
    </row>
    <row r="76" spans="1:4" x14ac:dyDescent="0.3">
      <c r="A76" s="9" t="s">
        <v>98</v>
      </c>
      <c r="B76" s="9">
        <v>0</v>
      </c>
      <c r="C76" s="9">
        <v>67116</v>
      </c>
      <c r="D76">
        <v>593955</v>
      </c>
    </row>
    <row r="77" spans="1:4" x14ac:dyDescent="0.3">
      <c r="A77" s="9" t="s">
        <v>99</v>
      </c>
      <c r="B77" s="9">
        <v>0</v>
      </c>
      <c r="C77" s="9">
        <v>69662</v>
      </c>
      <c r="D77">
        <v>605759</v>
      </c>
    </row>
    <row r="78" spans="1:4" x14ac:dyDescent="0.3">
      <c r="A78" s="9" t="s">
        <v>100</v>
      </c>
      <c r="B78" s="9">
        <v>0</v>
      </c>
      <c r="C78" s="9">
        <v>69989</v>
      </c>
      <c r="D78">
        <v>619371</v>
      </c>
    </row>
    <row r="79" spans="1:4" x14ac:dyDescent="0.3">
      <c r="A79" s="9" t="s">
        <v>101</v>
      </c>
      <c r="B79" s="9">
        <v>0</v>
      </c>
      <c r="C79" s="9">
        <v>71612</v>
      </c>
      <c r="D79">
        <v>633736</v>
      </c>
    </row>
    <row r="80" spans="1:4" x14ac:dyDescent="0.3">
      <c r="A80" s="9" t="s">
        <v>102</v>
      </c>
      <c r="B80" s="9">
        <v>0</v>
      </c>
      <c r="C80" s="9">
        <v>73814</v>
      </c>
      <c r="D80">
        <v>647484</v>
      </c>
    </row>
    <row r="81" spans="1:4" x14ac:dyDescent="0.3">
      <c r="A81" s="9" t="s">
        <v>103</v>
      </c>
      <c r="B81" s="9">
        <v>0</v>
      </c>
      <c r="C81" s="9">
        <v>75126</v>
      </c>
      <c r="D81">
        <v>659009</v>
      </c>
    </row>
    <row r="82" spans="1:4" x14ac:dyDescent="0.3">
      <c r="A82" s="9" t="s">
        <v>104</v>
      </c>
      <c r="B82" s="9">
        <v>0</v>
      </c>
      <c r="C82" s="9">
        <v>79769</v>
      </c>
      <c r="D82">
        <v>672391</v>
      </c>
    </row>
    <row r="83" spans="1:4" x14ac:dyDescent="0.3">
      <c r="A83" s="9" t="s">
        <v>105</v>
      </c>
      <c r="B83" s="9">
        <v>1861</v>
      </c>
      <c r="C83" s="9">
        <v>3071464</v>
      </c>
      <c r="D83">
        <v>18222420</v>
      </c>
    </row>
    <row r="84" spans="1:4" x14ac:dyDescent="0.3">
      <c r="A84" s="9" t="s">
        <v>106</v>
      </c>
      <c r="B84" s="9">
        <v>1904</v>
      </c>
      <c r="C84" s="9">
        <v>3140408</v>
      </c>
      <c r="D84">
        <v>18549507</v>
      </c>
    </row>
    <row r="85" spans="1:4" x14ac:dyDescent="0.3">
      <c r="A85" s="9" t="s">
        <v>107</v>
      </c>
      <c r="B85" s="9">
        <v>2034</v>
      </c>
      <c r="C85" s="9">
        <v>3201113</v>
      </c>
      <c r="D85">
        <v>18633958</v>
      </c>
    </row>
    <row r="86" spans="1:4" x14ac:dyDescent="0.3">
      <c r="A86" s="9" t="s">
        <v>108</v>
      </c>
      <c r="B86" s="9">
        <v>1985</v>
      </c>
      <c r="C86" s="9">
        <v>3272926</v>
      </c>
      <c r="D86">
        <v>18696017</v>
      </c>
    </row>
    <row r="87" spans="1:4" x14ac:dyDescent="0.3">
      <c r="A87" s="9" t="s">
        <v>109</v>
      </c>
      <c r="B87" s="9">
        <v>2136</v>
      </c>
      <c r="C87" s="9">
        <v>3332895</v>
      </c>
      <c r="D87">
        <v>18828013</v>
      </c>
    </row>
    <row r="88" spans="1:4" x14ac:dyDescent="0.3">
      <c r="A88" s="9" t="s">
        <v>110</v>
      </c>
      <c r="B88" s="9">
        <v>2143</v>
      </c>
      <c r="C88" s="9">
        <v>3472168</v>
      </c>
      <c r="D88">
        <v>19202176</v>
      </c>
    </row>
    <row r="89" spans="1:4" x14ac:dyDescent="0.3">
      <c r="A89" s="9" t="s">
        <v>111</v>
      </c>
      <c r="B89" s="9">
        <v>2271</v>
      </c>
      <c r="C89" s="9">
        <v>3614378</v>
      </c>
      <c r="D89">
        <v>19358086</v>
      </c>
    </row>
    <row r="90" spans="1:4" x14ac:dyDescent="0.3">
      <c r="A90" s="9" t="s">
        <v>112</v>
      </c>
      <c r="B90" s="9">
        <v>2260</v>
      </c>
      <c r="C90" s="9">
        <v>3815663</v>
      </c>
      <c r="D90">
        <v>20031616</v>
      </c>
    </row>
    <row r="91" spans="1:4" x14ac:dyDescent="0.3">
      <c r="A91" s="9" t="s">
        <v>113</v>
      </c>
      <c r="B91" s="9">
        <v>2554</v>
      </c>
      <c r="C91" s="9">
        <v>3952286</v>
      </c>
      <c r="D91">
        <v>20438732</v>
      </c>
    </row>
    <row r="92" spans="1:4" x14ac:dyDescent="0.3">
      <c r="A92" s="9" t="s">
        <v>114</v>
      </c>
      <c r="B92" s="9">
        <v>1161</v>
      </c>
      <c r="C92" s="9">
        <v>978925</v>
      </c>
      <c r="D92">
        <v>9713030</v>
      </c>
    </row>
    <row r="93" spans="1:4" x14ac:dyDescent="0.3">
      <c r="A93" s="9" t="s">
        <v>115</v>
      </c>
      <c r="B93" s="9">
        <v>1172</v>
      </c>
      <c r="C93" s="9">
        <v>991428</v>
      </c>
      <c r="D93">
        <v>9598767</v>
      </c>
    </row>
    <row r="94" spans="1:4" x14ac:dyDescent="0.3">
      <c r="A94" s="9" t="s">
        <v>116</v>
      </c>
      <c r="B94" s="9">
        <v>1173</v>
      </c>
      <c r="C94" s="9">
        <v>1013098</v>
      </c>
      <c r="D94">
        <v>9627433</v>
      </c>
    </row>
    <row r="95" spans="1:4" x14ac:dyDescent="0.3">
      <c r="A95" s="9" t="s">
        <v>117</v>
      </c>
      <c r="B95" s="9">
        <v>1108</v>
      </c>
      <c r="C95" s="9">
        <v>1086332</v>
      </c>
      <c r="D95">
        <v>9955103</v>
      </c>
    </row>
    <row r="96" spans="1:4" x14ac:dyDescent="0.3">
      <c r="A96" s="9" t="s">
        <v>118</v>
      </c>
      <c r="B96" s="9">
        <v>1151</v>
      </c>
      <c r="C96" s="9">
        <v>1130964</v>
      </c>
      <c r="D96">
        <v>10022337</v>
      </c>
    </row>
    <row r="97" spans="1:4" x14ac:dyDescent="0.3">
      <c r="A97" s="9" t="s">
        <v>119</v>
      </c>
      <c r="B97" s="9">
        <v>1133</v>
      </c>
      <c r="C97" s="9">
        <v>1124333</v>
      </c>
      <c r="D97">
        <v>9817046</v>
      </c>
    </row>
    <row r="98" spans="1:4" x14ac:dyDescent="0.3">
      <c r="A98" s="9" t="s">
        <v>120</v>
      </c>
      <c r="B98" s="9">
        <v>1159</v>
      </c>
      <c r="C98" s="9">
        <v>1246854</v>
      </c>
      <c r="D98">
        <v>10307372</v>
      </c>
    </row>
    <row r="99" spans="1:4" x14ac:dyDescent="0.3">
      <c r="A99" s="9" t="s">
        <v>121</v>
      </c>
      <c r="B99" s="9">
        <v>1068</v>
      </c>
      <c r="C99" s="9">
        <v>1245016</v>
      </c>
      <c r="D99">
        <v>10082058</v>
      </c>
    </row>
    <row r="100" spans="1:4" x14ac:dyDescent="0.3">
      <c r="A100" s="9" t="s">
        <v>122</v>
      </c>
      <c r="B100" s="9">
        <v>1117</v>
      </c>
      <c r="C100" s="9">
        <v>1333349</v>
      </c>
      <c r="D100">
        <v>10346352</v>
      </c>
    </row>
    <row r="101" spans="1:4" x14ac:dyDescent="0.3">
      <c r="A101" s="9" t="s">
        <v>123</v>
      </c>
      <c r="B101" s="9">
        <v>105</v>
      </c>
      <c r="C101" s="9">
        <v>180645</v>
      </c>
      <c r="D101">
        <v>1280241</v>
      </c>
    </row>
    <row r="102" spans="1:4" x14ac:dyDescent="0.3">
      <c r="A102" s="9" t="s">
        <v>124</v>
      </c>
      <c r="B102" s="9">
        <v>141</v>
      </c>
      <c r="C102" s="9">
        <v>185910</v>
      </c>
      <c r="D102">
        <v>1333591</v>
      </c>
    </row>
    <row r="103" spans="1:4" x14ac:dyDescent="0.3">
      <c r="A103" s="9" t="s">
        <v>125</v>
      </c>
      <c r="B103" s="9">
        <v>193</v>
      </c>
      <c r="C103" s="9">
        <v>191820</v>
      </c>
      <c r="D103">
        <v>1346554</v>
      </c>
    </row>
    <row r="104" spans="1:4" x14ac:dyDescent="0.3">
      <c r="A104" s="9" t="s">
        <v>126</v>
      </c>
      <c r="B104" s="9">
        <v>270</v>
      </c>
      <c r="C104" s="9">
        <v>197109</v>
      </c>
      <c r="D104">
        <v>1362730</v>
      </c>
    </row>
    <row r="105" spans="1:4" x14ac:dyDescent="0.3">
      <c r="A105" s="9" t="s">
        <v>127</v>
      </c>
      <c r="B105" s="9">
        <v>319</v>
      </c>
      <c r="C105" s="9">
        <v>202208</v>
      </c>
      <c r="D105">
        <v>1376298</v>
      </c>
    </row>
    <row r="106" spans="1:4" x14ac:dyDescent="0.3">
      <c r="A106" s="9" t="s">
        <v>128</v>
      </c>
      <c r="B106" s="9">
        <v>286</v>
      </c>
      <c r="C106" s="9">
        <v>212874</v>
      </c>
      <c r="D106">
        <v>1391072</v>
      </c>
    </row>
    <row r="107" spans="1:4" x14ac:dyDescent="0.3">
      <c r="A107" s="9" t="s">
        <v>129</v>
      </c>
      <c r="B107" s="9">
        <v>405</v>
      </c>
      <c r="C107" s="9">
        <v>219912</v>
      </c>
      <c r="D107">
        <v>1406214</v>
      </c>
    </row>
    <row r="108" spans="1:4" x14ac:dyDescent="0.3">
      <c r="A108" s="9" t="s">
        <v>130</v>
      </c>
      <c r="B108" s="9">
        <v>348</v>
      </c>
      <c r="C108" s="9">
        <v>228154</v>
      </c>
      <c r="D108">
        <v>1413673</v>
      </c>
    </row>
    <row r="109" spans="1:4" x14ac:dyDescent="0.3">
      <c r="A109" s="9" t="s">
        <v>131</v>
      </c>
      <c r="B109" s="9">
        <v>458</v>
      </c>
      <c r="C109" s="9">
        <v>238144</v>
      </c>
      <c r="D109">
        <v>1421732</v>
      </c>
    </row>
    <row r="110" spans="1:4" x14ac:dyDescent="0.3">
      <c r="A110" s="9" t="s">
        <v>132</v>
      </c>
      <c r="B110" s="9">
        <v>10</v>
      </c>
      <c r="C110" s="9">
        <v>176539</v>
      </c>
      <c r="D110">
        <v>1498101</v>
      </c>
    </row>
    <row r="111" spans="1:4" x14ac:dyDescent="0.3">
      <c r="A111" s="9" t="s">
        <v>133</v>
      </c>
      <c r="B111" s="9">
        <v>78</v>
      </c>
      <c r="C111" s="9">
        <v>183160</v>
      </c>
      <c r="D111">
        <v>1535086</v>
      </c>
    </row>
    <row r="112" spans="1:4" x14ac:dyDescent="0.3">
      <c r="A112" s="9" t="s">
        <v>134</v>
      </c>
      <c r="B112" s="9">
        <v>61</v>
      </c>
      <c r="C112" s="9">
        <v>198073</v>
      </c>
      <c r="D112">
        <v>1587086</v>
      </c>
    </row>
    <row r="113" spans="1:4" x14ac:dyDescent="0.3">
      <c r="A113" s="9" t="s">
        <v>135</v>
      </c>
      <c r="B113" s="9">
        <v>46</v>
      </c>
      <c r="C113" s="9">
        <v>197867</v>
      </c>
      <c r="D113">
        <v>1570747</v>
      </c>
    </row>
    <row r="114" spans="1:4" x14ac:dyDescent="0.3">
      <c r="A114" s="9" t="s">
        <v>136</v>
      </c>
      <c r="B114" s="9">
        <v>106</v>
      </c>
      <c r="C114" s="9">
        <v>222672</v>
      </c>
      <c r="D114">
        <v>1704449</v>
      </c>
    </row>
    <row r="115" spans="1:4" x14ac:dyDescent="0.3">
      <c r="A115" s="9" t="s">
        <v>137</v>
      </c>
      <c r="B115" s="9">
        <v>56</v>
      </c>
      <c r="C115" s="9">
        <v>223233</v>
      </c>
      <c r="D115">
        <v>1650525</v>
      </c>
    </row>
    <row r="116" spans="1:4" x14ac:dyDescent="0.3">
      <c r="A116" s="9" t="s">
        <v>138</v>
      </c>
      <c r="B116" s="9">
        <v>82</v>
      </c>
      <c r="C116" s="9">
        <v>235440</v>
      </c>
      <c r="D116">
        <v>1705292</v>
      </c>
    </row>
    <row r="117" spans="1:4" x14ac:dyDescent="0.3">
      <c r="A117" s="9" t="s">
        <v>139</v>
      </c>
      <c r="B117" s="9">
        <v>42</v>
      </c>
      <c r="C117" s="9">
        <v>221724</v>
      </c>
      <c r="D117">
        <v>1554682</v>
      </c>
    </row>
    <row r="118" spans="1:4" x14ac:dyDescent="0.3">
      <c r="A118" s="9" t="s">
        <v>140</v>
      </c>
      <c r="B118" s="9">
        <v>105</v>
      </c>
      <c r="C118" s="9">
        <v>234462</v>
      </c>
      <c r="D118">
        <v>1576319</v>
      </c>
    </row>
    <row r="119" spans="1:4" x14ac:dyDescent="0.3">
      <c r="A119" s="9" t="s">
        <v>141</v>
      </c>
      <c r="B119" s="9">
        <v>2006</v>
      </c>
      <c r="C119" s="9">
        <v>1567728</v>
      </c>
      <c r="D119">
        <v>12892496</v>
      </c>
    </row>
    <row r="120" spans="1:4" x14ac:dyDescent="0.3">
      <c r="A120" s="9" t="s">
        <v>142</v>
      </c>
      <c r="B120" s="9">
        <v>1912</v>
      </c>
      <c r="C120" s="9">
        <v>1588843</v>
      </c>
      <c r="D120">
        <v>12896183</v>
      </c>
    </row>
    <row r="121" spans="1:4" x14ac:dyDescent="0.3">
      <c r="A121" s="9" t="s">
        <v>143</v>
      </c>
      <c r="B121" s="9">
        <v>2049</v>
      </c>
      <c r="C121" s="9">
        <v>1583942</v>
      </c>
      <c r="D121">
        <v>12741975</v>
      </c>
    </row>
    <row r="122" spans="1:4" x14ac:dyDescent="0.3">
      <c r="A122" s="9" t="s">
        <v>144</v>
      </c>
      <c r="B122" s="9">
        <v>1983</v>
      </c>
      <c r="C122" s="9">
        <v>1631517</v>
      </c>
      <c r="D122">
        <v>12856518</v>
      </c>
    </row>
    <row r="123" spans="1:4" x14ac:dyDescent="0.3">
      <c r="A123" s="9" t="s">
        <v>145</v>
      </c>
      <c r="B123" s="9">
        <v>2122</v>
      </c>
      <c r="C123" s="9">
        <v>1638826</v>
      </c>
      <c r="D123">
        <v>12791075</v>
      </c>
    </row>
    <row r="124" spans="1:4" x14ac:dyDescent="0.3">
      <c r="A124" s="9" t="s">
        <v>146</v>
      </c>
      <c r="B124" s="9">
        <v>2125</v>
      </c>
      <c r="C124" s="9">
        <v>1669804</v>
      </c>
      <c r="D124">
        <v>12811495</v>
      </c>
    </row>
    <row r="125" spans="1:4" x14ac:dyDescent="0.3">
      <c r="A125" s="9" t="s">
        <v>147</v>
      </c>
      <c r="B125" s="9">
        <v>1997</v>
      </c>
      <c r="C125" s="9">
        <v>1775020</v>
      </c>
      <c r="D125">
        <v>13220780</v>
      </c>
    </row>
    <row r="126" spans="1:4" x14ac:dyDescent="0.3">
      <c r="A126" s="9" t="s">
        <v>148</v>
      </c>
      <c r="B126" s="9">
        <v>1799</v>
      </c>
      <c r="C126" s="9">
        <v>1786350</v>
      </c>
      <c r="D126">
        <v>12858632</v>
      </c>
    </row>
    <row r="127" spans="1:4" x14ac:dyDescent="0.3">
      <c r="A127" s="9" t="s">
        <v>149</v>
      </c>
      <c r="B127" s="9">
        <v>2026</v>
      </c>
      <c r="C127" s="9">
        <v>1871479</v>
      </c>
      <c r="D127">
        <v>13030989</v>
      </c>
    </row>
    <row r="128" spans="1:4" x14ac:dyDescent="0.3">
      <c r="A128" s="9" t="s">
        <v>150</v>
      </c>
      <c r="B128" s="9">
        <v>931</v>
      </c>
      <c r="C128" s="9">
        <v>807249</v>
      </c>
      <c r="D128">
        <v>6401961</v>
      </c>
    </row>
    <row r="129" spans="1:4" x14ac:dyDescent="0.3">
      <c r="A129" s="9" t="s">
        <v>151</v>
      </c>
      <c r="B129" s="9">
        <v>951</v>
      </c>
      <c r="C129" s="9">
        <v>825341</v>
      </c>
      <c r="D129">
        <v>6481765</v>
      </c>
    </row>
    <row r="130" spans="1:4" x14ac:dyDescent="0.3">
      <c r="A130" s="9" t="s">
        <v>152</v>
      </c>
      <c r="B130" s="9">
        <v>785</v>
      </c>
      <c r="C130" s="9">
        <v>801279</v>
      </c>
      <c r="D130">
        <v>6258004</v>
      </c>
    </row>
    <row r="131" spans="1:4" x14ac:dyDescent="0.3">
      <c r="A131" s="9" t="s">
        <v>153</v>
      </c>
      <c r="B131" s="9">
        <v>751</v>
      </c>
      <c r="C131" s="9">
        <v>857930</v>
      </c>
      <c r="D131">
        <v>6524394</v>
      </c>
    </row>
    <row r="132" spans="1:4" x14ac:dyDescent="0.3">
      <c r="A132" s="9" t="s">
        <v>154</v>
      </c>
      <c r="B132" s="9">
        <v>892</v>
      </c>
      <c r="C132" s="9">
        <v>869852</v>
      </c>
      <c r="D132">
        <v>6566223</v>
      </c>
    </row>
    <row r="133" spans="1:4" x14ac:dyDescent="0.3">
      <c r="A133" s="9" t="s">
        <v>155</v>
      </c>
      <c r="B133" s="9">
        <v>805</v>
      </c>
      <c r="C133" s="9">
        <v>866927</v>
      </c>
      <c r="D133">
        <v>6372916</v>
      </c>
    </row>
    <row r="134" spans="1:4" x14ac:dyDescent="0.3">
      <c r="A134" s="9" t="s">
        <v>156</v>
      </c>
      <c r="B134" s="9">
        <v>850</v>
      </c>
      <c r="C134" s="9">
        <v>911634</v>
      </c>
      <c r="D134">
        <v>6539401</v>
      </c>
    </row>
    <row r="135" spans="1:4" x14ac:dyDescent="0.3">
      <c r="A135" s="9" t="s">
        <v>157</v>
      </c>
      <c r="B135" s="9">
        <v>749</v>
      </c>
      <c r="C135" s="9">
        <v>957087</v>
      </c>
      <c r="D135">
        <v>6685870</v>
      </c>
    </row>
    <row r="136" spans="1:4" x14ac:dyDescent="0.3">
      <c r="A136" s="9" t="s">
        <v>158</v>
      </c>
      <c r="B136" s="9">
        <v>882</v>
      </c>
      <c r="C136" s="9">
        <v>999469</v>
      </c>
      <c r="D136">
        <v>6761818</v>
      </c>
    </row>
    <row r="137" spans="1:4" x14ac:dyDescent="0.3">
      <c r="A137" s="9" t="s">
        <v>159</v>
      </c>
      <c r="B137" s="9">
        <v>506</v>
      </c>
      <c r="C137" s="9">
        <v>436985</v>
      </c>
      <c r="D137">
        <v>2972825</v>
      </c>
    </row>
    <row r="138" spans="1:4" x14ac:dyDescent="0.3">
      <c r="A138" s="9" t="s">
        <v>160</v>
      </c>
      <c r="B138" s="9">
        <v>434</v>
      </c>
      <c r="C138" s="9">
        <v>442693</v>
      </c>
      <c r="D138">
        <v>2995769</v>
      </c>
    </row>
    <row r="139" spans="1:4" x14ac:dyDescent="0.3">
      <c r="A139" s="9" t="s">
        <v>161</v>
      </c>
      <c r="B139" s="9">
        <v>497</v>
      </c>
      <c r="C139" s="9">
        <v>438648</v>
      </c>
      <c r="D139">
        <v>2980619</v>
      </c>
    </row>
    <row r="140" spans="1:4" x14ac:dyDescent="0.3">
      <c r="A140" s="9" t="s">
        <v>162</v>
      </c>
      <c r="B140" s="9">
        <v>513</v>
      </c>
      <c r="C140" s="9">
        <v>468964</v>
      </c>
      <c r="D140">
        <v>3164320</v>
      </c>
    </row>
    <row r="141" spans="1:4" x14ac:dyDescent="0.3">
      <c r="A141" s="9" t="s">
        <v>163</v>
      </c>
      <c r="B141" s="9">
        <v>621</v>
      </c>
      <c r="C141" s="9">
        <v>448149</v>
      </c>
      <c r="D141">
        <v>3011954</v>
      </c>
    </row>
    <row r="142" spans="1:4" x14ac:dyDescent="0.3">
      <c r="A142" s="9" t="s">
        <v>164</v>
      </c>
      <c r="B142" s="9">
        <v>420</v>
      </c>
      <c r="C142" s="9">
        <v>451046</v>
      </c>
      <c r="D142">
        <v>2996688</v>
      </c>
    </row>
    <row r="143" spans="1:4" x14ac:dyDescent="0.3">
      <c r="A143" s="9" t="s">
        <v>165</v>
      </c>
      <c r="B143" s="9">
        <v>451</v>
      </c>
      <c r="C143" s="9">
        <v>514469</v>
      </c>
      <c r="D143">
        <v>3310134</v>
      </c>
    </row>
    <row r="144" spans="1:4" x14ac:dyDescent="0.3">
      <c r="A144" s="9" t="s">
        <v>166</v>
      </c>
      <c r="B144" s="9">
        <v>362</v>
      </c>
      <c r="C144" s="9">
        <v>486382</v>
      </c>
      <c r="D144">
        <v>3128608</v>
      </c>
    </row>
    <row r="145" spans="1:4" x14ac:dyDescent="0.3">
      <c r="A145" s="9" t="s">
        <v>167</v>
      </c>
      <c r="B145" s="9">
        <v>413</v>
      </c>
      <c r="C145" s="9">
        <v>485962</v>
      </c>
      <c r="D145">
        <v>3049856</v>
      </c>
    </row>
    <row r="146" spans="1:4" x14ac:dyDescent="0.3">
      <c r="A146" s="9" t="s">
        <v>168</v>
      </c>
      <c r="B146" s="9">
        <v>449</v>
      </c>
      <c r="C146" s="9">
        <v>363171</v>
      </c>
      <c r="D146">
        <v>2793990</v>
      </c>
    </row>
    <row r="147" spans="1:4" x14ac:dyDescent="0.3">
      <c r="A147" s="9" t="s">
        <v>169</v>
      </c>
      <c r="B147" s="9">
        <v>402</v>
      </c>
      <c r="C147" s="9">
        <v>357935</v>
      </c>
      <c r="D147">
        <v>2740733</v>
      </c>
    </row>
    <row r="148" spans="1:4" x14ac:dyDescent="0.3">
      <c r="A148" s="9" t="s">
        <v>170</v>
      </c>
      <c r="B148" s="9">
        <v>481</v>
      </c>
      <c r="C148" s="9">
        <v>384203</v>
      </c>
      <c r="D148">
        <v>2931206</v>
      </c>
    </row>
    <row r="149" spans="1:4" x14ac:dyDescent="0.3">
      <c r="A149" s="9" t="s">
        <v>171</v>
      </c>
      <c r="B149" s="9">
        <v>492</v>
      </c>
      <c r="C149" s="9">
        <v>390036</v>
      </c>
      <c r="D149">
        <v>2925322</v>
      </c>
    </row>
    <row r="150" spans="1:4" x14ac:dyDescent="0.3">
      <c r="A150" s="9" t="s">
        <v>172</v>
      </c>
      <c r="B150" s="9">
        <v>537</v>
      </c>
      <c r="C150" s="9">
        <v>391322</v>
      </c>
      <c r="D150">
        <v>2873594</v>
      </c>
    </row>
    <row r="151" spans="1:4" x14ac:dyDescent="0.3">
      <c r="A151" s="9" t="s">
        <v>173</v>
      </c>
      <c r="B151" s="9">
        <v>453</v>
      </c>
      <c r="C151" s="9">
        <v>401675</v>
      </c>
      <c r="D151">
        <v>2905975</v>
      </c>
    </row>
    <row r="152" spans="1:4" x14ac:dyDescent="0.3">
      <c r="A152" s="9" t="s">
        <v>174</v>
      </c>
      <c r="B152" s="9">
        <v>497</v>
      </c>
      <c r="C152" s="9">
        <v>421098</v>
      </c>
      <c r="D152">
        <v>2985149</v>
      </c>
    </row>
    <row r="153" spans="1:4" x14ac:dyDescent="0.3">
      <c r="A153" s="9" t="s">
        <v>175</v>
      </c>
      <c r="B153" s="9">
        <v>384</v>
      </c>
      <c r="C153" s="9">
        <v>417966</v>
      </c>
      <c r="D153">
        <v>2919733</v>
      </c>
    </row>
    <row r="154" spans="1:4" x14ac:dyDescent="0.3">
      <c r="A154" s="9" t="s">
        <v>176</v>
      </c>
      <c r="B154" s="9">
        <v>404</v>
      </c>
      <c r="C154" s="9">
        <v>441260</v>
      </c>
      <c r="D154">
        <v>2961871</v>
      </c>
    </row>
    <row r="155" spans="1:4" x14ac:dyDescent="0.3">
      <c r="A155" s="9" t="s">
        <v>177</v>
      </c>
      <c r="B155" s="9">
        <v>794</v>
      </c>
      <c r="C155" s="9">
        <v>559353</v>
      </c>
      <c r="D155">
        <v>4318288</v>
      </c>
    </row>
    <row r="156" spans="1:4" x14ac:dyDescent="0.3">
      <c r="A156" s="9" t="s">
        <v>178</v>
      </c>
      <c r="B156" s="9">
        <v>734</v>
      </c>
      <c r="C156" s="9">
        <v>547785</v>
      </c>
      <c r="D156">
        <v>4178330</v>
      </c>
    </row>
    <row r="157" spans="1:4" x14ac:dyDescent="0.3">
      <c r="A157" s="9" t="s">
        <v>179</v>
      </c>
      <c r="B157" s="9">
        <v>743</v>
      </c>
      <c r="C157" s="9">
        <v>573684</v>
      </c>
      <c r="D157">
        <v>4295103</v>
      </c>
    </row>
    <row r="158" spans="1:4" x14ac:dyDescent="0.3">
      <c r="A158" s="9" t="s">
        <v>180</v>
      </c>
      <c r="B158" s="9">
        <v>691</v>
      </c>
      <c r="C158" s="9">
        <v>590102</v>
      </c>
      <c r="D158">
        <v>4353333</v>
      </c>
    </row>
    <row r="159" spans="1:4" x14ac:dyDescent="0.3">
      <c r="A159" s="9" t="s">
        <v>181</v>
      </c>
      <c r="B159" s="9">
        <v>736</v>
      </c>
      <c r="C159" s="9">
        <v>605152</v>
      </c>
      <c r="D159">
        <v>4383424</v>
      </c>
    </row>
    <row r="160" spans="1:4" x14ac:dyDescent="0.3">
      <c r="A160" s="9" t="s">
        <v>182</v>
      </c>
      <c r="B160" s="9">
        <v>785</v>
      </c>
      <c r="C160" s="9">
        <v>621033</v>
      </c>
      <c r="D160">
        <v>4391453</v>
      </c>
    </row>
    <row r="161" spans="1:4" x14ac:dyDescent="0.3">
      <c r="A161" s="9" t="s">
        <v>183</v>
      </c>
      <c r="B161" s="9">
        <v>779</v>
      </c>
      <c r="C161" s="9">
        <v>701286</v>
      </c>
      <c r="D161">
        <v>4777819</v>
      </c>
    </row>
    <row r="162" spans="1:4" x14ac:dyDescent="0.3">
      <c r="A162" s="9" t="s">
        <v>184</v>
      </c>
      <c r="B162" s="9">
        <v>691</v>
      </c>
      <c r="C162" s="9">
        <v>687252</v>
      </c>
      <c r="D162">
        <v>4572329</v>
      </c>
    </row>
    <row r="163" spans="1:4" x14ac:dyDescent="0.3">
      <c r="A163" s="9" t="s">
        <v>185</v>
      </c>
      <c r="B163" s="9">
        <v>724</v>
      </c>
      <c r="C163" s="9">
        <v>694537</v>
      </c>
      <c r="D163">
        <v>4501623</v>
      </c>
    </row>
    <row r="164" spans="1:4" x14ac:dyDescent="0.3">
      <c r="A164" s="9" t="s">
        <v>186</v>
      </c>
      <c r="B164" s="9">
        <v>661</v>
      </c>
      <c r="C164" s="9">
        <v>538365</v>
      </c>
      <c r="D164">
        <v>4437074</v>
      </c>
    </row>
    <row r="165" spans="1:4" x14ac:dyDescent="0.3">
      <c r="A165" s="9" t="s">
        <v>187</v>
      </c>
      <c r="B165" s="9">
        <v>707</v>
      </c>
      <c r="C165" s="9">
        <v>547496</v>
      </c>
      <c r="D165">
        <v>4490871</v>
      </c>
    </row>
    <row r="166" spans="1:4" x14ac:dyDescent="0.3">
      <c r="A166" s="9" t="s">
        <v>188</v>
      </c>
      <c r="B166" s="9">
        <v>618</v>
      </c>
      <c r="C166" s="9">
        <v>558878</v>
      </c>
      <c r="D166">
        <v>4539451</v>
      </c>
    </row>
    <row r="167" spans="1:4" x14ac:dyDescent="0.3">
      <c r="A167" s="9" t="s">
        <v>189</v>
      </c>
      <c r="B167" s="9">
        <v>600</v>
      </c>
      <c r="C167" s="9">
        <v>589849</v>
      </c>
      <c r="D167">
        <v>4722489</v>
      </c>
    </row>
    <row r="168" spans="1:4" x14ac:dyDescent="0.3">
      <c r="A168" s="9" t="s">
        <v>190</v>
      </c>
      <c r="B168" s="9">
        <v>636</v>
      </c>
      <c r="C168" s="9">
        <v>569220</v>
      </c>
      <c r="D168">
        <v>4472031</v>
      </c>
    </row>
    <row r="169" spans="1:4" x14ac:dyDescent="0.3">
      <c r="A169" s="9" t="s">
        <v>191</v>
      </c>
      <c r="B169" s="9">
        <v>568</v>
      </c>
      <c r="C169" s="9">
        <v>624208</v>
      </c>
      <c r="D169">
        <v>4714491</v>
      </c>
    </row>
    <row r="170" spans="1:4" x14ac:dyDescent="0.3">
      <c r="A170" s="9" t="s">
        <v>192</v>
      </c>
      <c r="B170" s="9">
        <v>543</v>
      </c>
      <c r="C170" s="9">
        <v>613660</v>
      </c>
      <c r="D170">
        <v>4572767</v>
      </c>
    </row>
    <row r="171" spans="1:4" x14ac:dyDescent="0.3">
      <c r="A171" s="9" t="s">
        <v>193</v>
      </c>
      <c r="B171" s="9">
        <v>509</v>
      </c>
      <c r="C171" s="9">
        <v>718110</v>
      </c>
      <c r="D171">
        <v>4956698</v>
      </c>
    </row>
    <row r="172" spans="1:4" x14ac:dyDescent="0.3">
      <c r="A172" s="9" t="s">
        <v>194</v>
      </c>
      <c r="B172" s="9">
        <v>570</v>
      </c>
      <c r="C172" s="9">
        <v>625132</v>
      </c>
      <c r="D172">
        <v>4444334</v>
      </c>
    </row>
    <row r="173" spans="1:4" x14ac:dyDescent="0.3">
      <c r="A173" s="9" t="s">
        <v>195</v>
      </c>
      <c r="B173" s="9">
        <v>81</v>
      </c>
      <c r="C173" s="9">
        <v>197787</v>
      </c>
      <c r="D173">
        <v>1316380</v>
      </c>
    </row>
    <row r="174" spans="1:4" x14ac:dyDescent="0.3">
      <c r="A174" s="9" t="s">
        <v>196</v>
      </c>
      <c r="B174" s="9">
        <v>100</v>
      </c>
      <c r="C174" s="9">
        <v>203417</v>
      </c>
      <c r="D174">
        <v>1327665</v>
      </c>
    </row>
    <row r="175" spans="1:4" x14ac:dyDescent="0.3">
      <c r="A175" s="9" t="s">
        <v>197</v>
      </c>
      <c r="B175" s="9">
        <v>148</v>
      </c>
      <c r="C175" s="9">
        <v>219814</v>
      </c>
      <c r="D175">
        <v>1417781</v>
      </c>
    </row>
    <row r="176" spans="1:4" x14ac:dyDescent="0.3">
      <c r="A176" s="9" t="s">
        <v>198</v>
      </c>
      <c r="B176" s="9">
        <v>51</v>
      </c>
      <c r="C176" s="9">
        <v>209726</v>
      </c>
      <c r="D176">
        <v>1311652</v>
      </c>
    </row>
    <row r="177" spans="1:4" x14ac:dyDescent="0.3">
      <c r="A177" s="9" t="s">
        <v>199</v>
      </c>
      <c r="B177" s="9">
        <v>105</v>
      </c>
      <c r="C177" s="9">
        <v>220400</v>
      </c>
      <c r="D177">
        <v>1328320</v>
      </c>
    </row>
    <row r="178" spans="1:4" x14ac:dyDescent="0.3">
      <c r="A178" s="9" t="s">
        <v>200</v>
      </c>
      <c r="B178" s="9">
        <v>61</v>
      </c>
      <c r="C178" s="9">
        <v>230562</v>
      </c>
      <c r="D178">
        <v>1346053</v>
      </c>
    </row>
    <row r="179" spans="1:4" x14ac:dyDescent="0.3">
      <c r="A179" s="9" t="s">
        <v>201</v>
      </c>
      <c r="B179" s="9">
        <v>170</v>
      </c>
      <c r="C179" s="9">
        <v>234862</v>
      </c>
      <c r="D179">
        <v>1333487</v>
      </c>
    </row>
    <row r="180" spans="1:4" x14ac:dyDescent="0.3">
      <c r="A180" s="9" t="s">
        <v>202</v>
      </c>
      <c r="B180" s="9">
        <v>80</v>
      </c>
      <c r="C180" s="9">
        <v>243907</v>
      </c>
      <c r="D180">
        <v>1359301</v>
      </c>
    </row>
    <row r="181" spans="1:4" x14ac:dyDescent="0.3">
      <c r="A181" s="9" t="s">
        <v>203</v>
      </c>
      <c r="B181" s="9">
        <v>130</v>
      </c>
      <c r="C181" s="9">
        <v>255178</v>
      </c>
      <c r="D181">
        <v>1365894</v>
      </c>
    </row>
    <row r="182" spans="1:4" x14ac:dyDescent="0.3">
      <c r="A182" s="9" t="s">
        <v>204</v>
      </c>
      <c r="B182" s="9">
        <v>692</v>
      </c>
      <c r="C182" s="9">
        <v>663112</v>
      </c>
      <c r="D182">
        <v>5637418</v>
      </c>
    </row>
    <row r="183" spans="1:4" x14ac:dyDescent="0.3">
      <c r="A183" s="9" t="s">
        <v>205</v>
      </c>
      <c r="B183" s="9">
        <v>726</v>
      </c>
      <c r="C183" s="9">
        <v>680713</v>
      </c>
      <c r="D183">
        <v>5729150</v>
      </c>
    </row>
    <row r="184" spans="1:4" x14ac:dyDescent="0.3">
      <c r="A184" s="9" t="s">
        <v>206</v>
      </c>
      <c r="B184" s="9">
        <v>847</v>
      </c>
      <c r="C184" s="9">
        <v>698138</v>
      </c>
      <c r="D184">
        <v>5750718</v>
      </c>
    </row>
    <row r="185" spans="1:4" x14ac:dyDescent="0.3">
      <c r="A185" s="9" t="s">
        <v>207</v>
      </c>
      <c r="B185" s="9">
        <v>752</v>
      </c>
      <c r="C185" s="9">
        <v>716288</v>
      </c>
      <c r="D185">
        <v>5785496</v>
      </c>
    </row>
    <row r="186" spans="1:4" x14ac:dyDescent="0.3">
      <c r="A186" s="9" t="s">
        <v>208</v>
      </c>
      <c r="B186" s="9">
        <v>900</v>
      </c>
      <c r="C186" s="9">
        <v>734079</v>
      </c>
      <c r="D186">
        <v>5801682</v>
      </c>
    </row>
    <row r="187" spans="1:4" x14ac:dyDescent="0.3">
      <c r="A187" s="9" t="s">
        <v>209</v>
      </c>
      <c r="B187" s="9">
        <v>797</v>
      </c>
      <c r="C187" s="9">
        <v>769136</v>
      </c>
      <c r="D187">
        <v>5923810</v>
      </c>
    </row>
    <row r="188" spans="1:4" x14ac:dyDescent="0.3">
      <c r="A188" s="9" t="s">
        <v>210</v>
      </c>
      <c r="B188" s="9">
        <v>993</v>
      </c>
      <c r="C188" s="9">
        <v>790926</v>
      </c>
      <c r="D188">
        <v>5950118</v>
      </c>
    </row>
    <row r="189" spans="1:4" x14ac:dyDescent="0.3">
      <c r="A189" s="9" t="s">
        <v>211</v>
      </c>
      <c r="B189" s="9">
        <v>833</v>
      </c>
      <c r="C189" s="9">
        <v>808815</v>
      </c>
      <c r="D189">
        <v>5904814</v>
      </c>
    </row>
    <row r="190" spans="1:4" x14ac:dyDescent="0.3">
      <c r="A190" s="9" t="s">
        <v>212</v>
      </c>
      <c r="B190" s="9">
        <v>822</v>
      </c>
      <c r="C190" s="9">
        <v>836474</v>
      </c>
      <c r="D190">
        <v>5921207</v>
      </c>
    </row>
    <row r="191" spans="1:4" x14ac:dyDescent="0.3">
      <c r="A191" s="9" t="s">
        <v>213</v>
      </c>
      <c r="B191" s="9">
        <v>1160</v>
      </c>
      <c r="C191" s="9">
        <v>869001</v>
      </c>
      <c r="D191">
        <v>6511176</v>
      </c>
    </row>
    <row r="192" spans="1:4" x14ac:dyDescent="0.3">
      <c r="A192" s="9" t="s">
        <v>214</v>
      </c>
      <c r="B192" s="9">
        <v>1121</v>
      </c>
      <c r="C192" s="9">
        <v>877122</v>
      </c>
      <c r="D192">
        <v>6492771</v>
      </c>
    </row>
    <row r="193" spans="1:4" x14ac:dyDescent="0.3">
      <c r="A193" s="9" t="s">
        <v>215</v>
      </c>
      <c r="B193" s="9">
        <v>1244</v>
      </c>
      <c r="C193" s="9">
        <v>897017</v>
      </c>
      <c r="D193">
        <v>6522562</v>
      </c>
    </row>
    <row r="194" spans="1:4" x14ac:dyDescent="0.3">
      <c r="A194" s="9" t="s">
        <v>216</v>
      </c>
      <c r="B194" s="9">
        <v>1197</v>
      </c>
      <c r="C194" s="9">
        <v>911506</v>
      </c>
      <c r="D194">
        <v>6555027</v>
      </c>
    </row>
    <row r="195" spans="1:4" x14ac:dyDescent="0.3">
      <c r="A195" s="9" t="s">
        <v>217</v>
      </c>
      <c r="B195" s="9">
        <v>1383</v>
      </c>
      <c r="C195" s="9">
        <v>937471</v>
      </c>
      <c r="D195">
        <v>6615252</v>
      </c>
    </row>
    <row r="196" spans="1:4" x14ac:dyDescent="0.3">
      <c r="A196" s="9" t="s">
        <v>218</v>
      </c>
      <c r="B196" s="9">
        <v>1178</v>
      </c>
      <c r="C196" s="9">
        <v>962391</v>
      </c>
      <c r="D196">
        <v>6667515</v>
      </c>
    </row>
    <row r="197" spans="1:4" x14ac:dyDescent="0.3">
      <c r="A197" s="9" t="s">
        <v>219</v>
      </c>
      <c r="B197" s="9">
        <v>1366</v>
      </c>
      <c r="C197" s="9">
        <v>980269</v>
      </c>
      <c r="D197">
        <v>6688538</v>
      </c>
    </row>
    <row r="198" spans="1:4" x14ac:dyDescent="0.3">
      <c r="A198" s="9" t="s">
        <v>220</v>
      </c>
      <c r="B198" s="9">
        <v>1096</v>
      </c>
      <c r="C198" s="9">
        <v>1016594</v>
      </c>
      <c r="D198">
        <v>6741921</v>
      </c>
    </row>
    <row r="199" spans="1:4" x14ac:dyDescent="0.3">
      <c r="A199" s="9" t="s">
        <v>221</v>
      </c>
      <c r="B199" s="9">
        <v>1297</v>
      </c>
      <c r="C199" s="9">
        <v>1049218</v>
      </c>
      <c r="D199">
        <v>6792932</v>
      </c>
    </row>
    <row r="200" spans="1:4" x14ac:dyDescent="0.3">
      <c r="A200" s="9" t="s">
        <v>222</v>
      </c>
      <c r="B200" s="9">
        <v>1293</v>
      </c>
      <c r="C200" s="9">
        <v>1286359</v>
      </c>
      <c r="D200">
        <v>10032443</v>
      </c>
    </row>
    <row r="201" spans="1:4" x14ac:dyDescent="0.3">
      <c r="A201" s="9" t="s">
        <v>223</v>
      </c>
      <c r="B201" s="9">
        <v>1269</v>
      </c>
      <c r="C201" s="9">
        <v>1325666</v>
      </c>
      <c r="D201">
        <v>10036819</v>
      </c>
    </row>
    <row r="202" spans="1:4" x14ac:dyDescent="0.3">
      <c r="A202" s="9" t="s">
        <v>224</v>
      </c>
      <c r="B202" s="9">
        <v>1460</v>
      </c>
      <c r="C202" s="9">
        <v>1356063</v>
      </c>
      <c r="D202">
        <v>10032554</v>
      </c>
    </row>
    <row r="203" spans="1:4" x14ac:dyDescent="0.3">
      <c r="A203" s="9" t="s">
        <v>225</v>
      </c>
      <c r="B203" s="9">
        <v>1330</v>
      </c>
      <c r="C203" s="9">
        <v>1377239</v>
      </c>
      <c r="D203">
        <v>9964477</v>
      </c>
    </row>
    <row r="204" spans="1:4" x14ac:dyDescent="0.3">
      <c r="A204" s="9" t="s">
        <v>226</v>
      </c>
      <c r="B204" s="9">
        <v>1586</v>
      </c>
      <c r="C204" s="9">
        <v>1416947</v>
      </c>
      <c r="D204">
        <v>10002911</v>
      </c>
    </row>
    <row r="205" spans="1:4" x14ac:dyDescent="0.3">
      <c r="A205" s="9" t="s">
        <v>227</v>
      </c>
      <c r="B205" s="9">
        <v>1553</v>
      </c>
      <c r="C205" s="9">
        <v>1481842</v>
      </c>
      <c r="D205">
        <v>10210022</v>
      </c>
    </row>
    <row r="206" spans="1:4" x14ac:dyDescent="0.3">
      <c r="A206" s="9" t="s">
        <v>228</v>
      </c>
      <c r="B206" s="9">
        <v>1607</v>
      </c>
      <c r="C206" s="9">
        <v>1468338</v>
      </c>
      <c r="D206">
        <v>9833515</v>
      </c>
    </row>
    <row r="207" spans="1:4" x14ac:dyDescent="0.3">
      <c r="A207" s="9" t="s">
        <v>229</v>
      </c>
      <c r="B207" s="9">
        <v>1354</v>
      </c>
      <c r="C207" s="9">
        <v>1531811</v>
      </c>
      <c r="D207">
        <v>10038266</v>
      </c>
    </row>
    <row r="208" spans="1:4" x14ac:dyDescent="0.3">
      <c r="A208" s="9" t="s">
        <v>230</v>
      </c>
      <c r="B208" s="9">
        <v>1495</v>
      </c>
      <c r="C208" s="9">
        <v>1544991</v>
      </c>
      <c r="D208">
        <v>9835701</v>
      </c>
    </row>
    <row r="209" spans="1:4" x14ac:dyDescent="0.3">
      <c r="A209" s="9" t="s">
        <v>231</v>
      </c>
      <c r="B209" s="9">
        <v>439</v>
      </c>
      <c r="C209" s="9">
        <v>641680</v>
      </c>
      <c r="D209">
        <v>5177992</v>
      </c>
    </row>
    <row r="210" spans="1:4" x14ac:dyDescent="0.3">
      <c r="A210" s="9" t="s">
        <v>232</v>
      </c>
      <c r="B210" s="9">
        <v>439</v>
      </c>
      <c r="C210" s="9">
        <v>664166</v>
      </c>
      <c r="D210">
        <v>5293148</v>
      </c>
    </row>
    <row r="211" spans="1:4" x14ac:dyDescent="0.3">
      <c r="A211" s="9" t="s">
        <v>233</v>
      </c>
      <c r="B211" s="9">
        <v>501</v>
      </c>
      <c r="C211" s="9">
        <v>651830</v>
      </c>
      <c r="D211">
        <v>5176137</v>
      </c>
    </row>
    <row r="212" spans="1:4" x14ac:dyDescent="0.3">
      <c r="A212" s="9" t="s">
        <v>234</v>
      </c>
      <c r="B212" s="9">
        <v>517</v>
      </c>
      <c r="C212" s="9">
        <v>646558</v>
      </c>
      <c r="D212">
        <v>5110756</v>
      </c>
    </row>
    <row r="213" spans="1:4" x14ac:dyDescent="0.3">
      <c r="A213" s="9" t="s">
        <v>235</v>
      </c>
      <c r="B213" s="9">
        <v>567</v>
      </c>
      <c r="C213" s="9">
        <v>795152</v>
      </c>
      <c r="D213">
        <v>5721822</v>
      </c>
    </row>
    <row r="214" spans="1:4" x14ac:dyDescent="0.3">
      <c r="A214" s="9" t="s">
        <v>236</v>
      </c>
      <c r="B214" s="9">
        <v>425</v>
      </c>
      <c r="C214" s="9">
        <v>719643</v>
      </c>
      <c r="D214">
        <v>5381551</v>
      </c>
    </row>
    <row r="215" spans="1:4" x14ac:dyDescent="0.3">
      <c r="A215" s="9" t="s">
        <v>237</v>
      </c>
      <c r="B215" s="9">
        <v>562</v>
      </c>
      <c r="C215" s="9">
        <v>754885</v>
      </c>
      <c r="D215">
        <v>5453931</v>
      </c>
    </row>
    <row r="216" spans="1:4" x14ac:dyDescent="0.3">
      <c r="A216" s="9" t="s">
        <v>238</v>
      </c>
      <c r="B216" s="9">
        <v>344</v>
      </c>
      <c r="C216" s="9">
        <v>775641</v>
      </c>
      <c r="D216">
        <v>5449528</v>
      </c>
    </row>
    <row r="217" spans="1:4" x14ac:dyDescent="0.3">
      <c r="A217" s="9" t="s">
        <v>239</v>
      </c>
      <c r="B217" s="9">
        <v>492</v>
      </c>
      <c r="C217" s="9">
        <v>773934</v>
      </c>
      <c r="D217">
        <v>5314189</v>
      </c>
    </row>
    <row r="218" spans="1:4" x14ac:dyDescent="0.3">
      <c r="A218" s="9" t="s">
        <v>240</v>
      </c>
      <c r="B218" s="9">
        <v>404</v>
      </c>
      <c r="C218" s="9">
        <v>374946</v>
      </c>
      <c r="D218">
        <v>2987771</v>
      </c>
    </row>
    <row r="219" spans="1:4" x14ac:dyDescent="0.3">
      <c r="A219" s="9" t="s">
        <v>241</v>
      </c>
      <c r="B219" s="9">
        <v>371</v>
      </c>
      <c r="C219" s="9">
        <v>352262</v>
      </c>
      <c r="D219">
        <v>2830107</v>
      </c>
    </row>
    <row r="220" spans="1:4" x14ac:dyDescent="0.3">
      <c r="A220" s="9" t="s">
        <v>242</v>
      </c>
      <c r="B220" s="9">
        <v>439</v>
      </c>
      <c r="C220" s="9">
        <v>382021</v>
      </c>
      <c r="D220">
        <v>2986137</v>
      </c>
    </row>
    <row r="221" spans="1:4" x14ac:dyDescent="0.3">
      <c r="A221" s="9" t="s">
        <v>243</v>
      </c>
      <c r="B221" s="9">
        <v>385</v>
      </c>
      <c r="C221" s="9">
        <v>389991</v>
      </c>
      <c r="D221">
        <v>2995152</v>
      </c>
    </row>
    <row r="222" spans="1:4" x14ac:dyDescent="0.3">
      <c r="A222" s="9" t="s">
        <v>244</v>
      </c>
      <c r="B222" s="9">
        <v>560</v>
      </c>
      <c r="C222" s="9">
        <v>408411</v>
      </c>
      <c r="D222">
        <v>3052906</v>
      </c>
    </row>
    <row r="223" spans="1:4" x14ac:dyDescent="0.3">
      <c r="A223" s="9" t="s">
        <v>245</v>
      </c>
      <c r="B223" s="9">
        <v>525</v>
      </c>
      <c r="C223" s="9">
        <v>423467</v>
      </c>
      <c r="D223">
        <v>3028046</v>
      </c>
    </row>
    <row r="224" spans="1:4" x14ac:dyDescent="0.3">
      <c r="A224" s="9" t="s">
        <v>246</v>
      </c>
      <c r="B224" s="9">
        <v>628</v>
      </c>
      <c r="C224" s="9">
        <v>408646</v>
      </c>
      <c r="D224">
        <v>2933682</v>
      </c>
    </row>
    <row r="225" spans="1:4" x14ac:dyDescent="0.3">
      <c r="A225" s="9" t="s">
        <v>247</v>
      </c>
      <c r="B225" s="9">
        <v>611</v>
      </c>
      <c r="C225" s="9">
        <v>438891</v>
      </c>
      <c r="D225">
        <v>3041972</v>
      </c>
    </row>
    <row r="226" spans="1:4" x14ac:dyDescent="0.3">
      <c r="A226" s="9" t="s">
        <v>248</v>
      </c>
      <c r="B226" s="9">
        <v>567</v>
      </c>
      <c r="C226" s="9">
        <v>405335</v>
      </c>
      <c r="D226">
        <v>2679353</v>
      </c>
    </row>
    <row r="227" spans="1:4" x14ac:dyDescent="0.3">
      <c r="A227" s="9" t="s">
        <v>249</v>
      </c>
      <c r="B227" s="9">
        <v>1108</v>
      </c>
      <c r="C227" s="9">
        <v>777186</v>
      </c>
      <c r="D227">
        <v>5784755</v>
      </c>
    </row>
    <row r="228" spans="1:4" x14ac:dyDescent="0.3">
      <c r="A228" s="9" t="s">
        <v>250</v>
      </c>
      <c r="B228" s="9">
        <v>986</v>
      </c>
      <c r="C228" s="9">
        <v>807466</v>
      </c>
      <c r="D228">
        <v>5871467</v>
      </c>
    </row>
    <row r="229" spans="1:4" x14ac:dyDescent="0.3">
      <c r="A229" s="9" t="s">
        <v>251</v>
      </c>
      <c r="B229" s="9">
        <v>1001</v>
      </c>
      <c r="C229" s="9">
        <v>811798</v>
      </c>
      <c r="D229">
        <v>5886675</v>
      </c>
    </row>
    <row r="230" spans="1:4" x14ac:dyDescent="0.3">
      <c r="A230" s="9" t="s">
        <v>252</v>
      </c>
      <c r="B230" s="9">
        <v>1019</v>
      </c>
      <c r="C230" s="9">
        <v>841517</v>
      </c>
      <c r="D230">
        <v>5975295</v>
      </c>
    </row>
    <row r="231" spans="1:4" x14ac:dyDescent="0.3">
      <c r="A231" s="9" t="s">
        <v>253</v>
      </c>
      <c r="B231" s="9">
        <v>1130</v>
      </c>
      <c r="C231" s="9">
        <v>820129</v>
      </c>
      <c r="D231">
        <v>5786199</v>
      </c>
    </row>
    <row r="232" spans="1:4" x14ac:dyDescent="0.3">
      <c r="A232" s="9" t="s">
        <v>254</v>
      </c>
      <c r="B232" s="9">
        <v>1090</v>
      </c>
      <c r="C232" s="9">
        <v>923837</v>
      </c>
      <c r="D232">
        <v>6312109</v>
      </c>
    </row>
    <row r="233" spans="1:4" x14ac:dyDescent="0.3">
      <c r="A233" s="9" t="s">
        <v>255</v>
      </c>
      <c r="B233" s="9">
        <v>1149</v>
      </c>
      <c r="C233" s="9">
        <v>886297</v>
      </c>
      <c r="D233">
        <v>5954813</v>
      </c>
    </row>
    <row r="234" spans="1:4" x14ac:dyDescent="0.3">
      <c r="A234" s="9" t="s">
        <v>256</v>
      </c>
      <c r="B234" s="9">
        <v>956</v>
      </c>
      <c r="C234" s="9">
        <v>945956</v>
      </c>
      <c r="D234">
        <v>6185934</v>
      </c>
    </row>
    <row r="235" spans="1:4" x14ac:dyDescent="0.3">
      <c r="A235" s="9" t="s">
        <v>257</v>
      </c>
      <c r="B235" s="9">
        <v>1097</v>
      </c>
      <c r="C235" s="9">
        <v>909607</v>
      </c>
      <c r="D235">
        <v>5897576</v>
      </c>
    </row>
    <row r="236" spans="1:4" x14ac:dyDescent="0.3">
      <c r="A236" s="9" t="s">
        <v>258</v>
      </c>
      <c r="B236" s="9">
        <v>27</v>
      </c>
      <c r="C236" s="9">
        <v>131838</v>
      </c>
      <c r="D236">
        <v>938828</v>
      </c>
    </row>
    <row r="237" spans="1:4" x14ac:dyDescent="0.3">
      <c r="A237" s="9" t="s">
        <v>259</v>
      </c>
      <c r="B237" s="9">
        <v>53</v>
      </c>
      <c r="C237" s="9">
        <v>134095</v>
      </c>
      <c r="D237">
        <v>937821</v>
      </c>
    </row>
    <row r="238" spans="1:4" x14ac:dyDescent="0.3">
      <c r="A238" s="9" t="s">
        <v>260</v>
      </c>
      <c r="B238" s="9">
        <v>27</v>
      </c>
      <c r="C238" s="9">
        <v>145954</v>
      </c>
      <c r="D238">
        <v>995740</v>
      </c>
    </row>
    <row r="239" spans="1:4" x14ac:dyDescent="0.3">
      <c r="A239" s="9" t="s">
        <v>261</v>
      </c>
      <c r="B239" s="9">
        <v>39</v>
      </c>
      <c r="C239" s="9">
        <v>146951</v>
      </c>
      <c r="D239">
        <v>969860</v>
      </c>
    </row>
    <row r="240" spans="1:4" x14ac:dyDescent="0.3">
      <c r="A240" s="9" t="s">
        <v>262</v>
      </c>
      <c r="B240" s="9">
        <v>71</v>
      </c>
      <c r="C240" s="9">
        <v>147582</v>
      </c>
      <c r="D240">
        <v>963052</v>
      </c>
    </row>
    <row r="241" spans="1:4" x14ac:dyDescent="0.3">
      <c r="A241" s="9" t="s">
        <v>263</v>
      </c>
      <c r="B241" s="9">
        <v>46</v>
      </c>
      <c r="C241" s="9">
        <v>141968</v>
      </c>
      <c r="D241">
        <v>918790</v>
      </c>
    </row>
    <row r="242" spans="1:4" x14ac:dyDescent="0.3">
      <c r="A242" s="9" t="s">
        <v>264</v>
      </c>
      <c r="B242" s="9">
        <v>58</v>
      </c>
      <c r="C242" s="9">
        <v>175134</v>
      </c>
      <c r="D242">
        <v>1066866</v>
      </c>
    </row>
    <row r="243" spans="1:4" x14ac:dyDescent="0.3">
      <c r="A243" s="9" t="s">
        <v>265</v>
      </c>
      <c r="B243" s="9">
        <v>11</v>
      </c>
      <c r="C243" s="9">
        <v>171201</v>
      </c>
      <c r="D243">
        <v>1030376</v>
      </c>
    </row>
    <row r="244" spans="1:4" x14ac:dyDescent="0.3">
      <c r="A244" s="9" t="s">
        <v>266</v>
      </c>
      <c r="B244" s="9">
        <v>54</v>
      </c>
      <c r="C244" s="9">
        <v>153831</v>
      </c>
      <c r="D244">
        <v>924716</v>
      </c>
    </row>
    <row r="245" spans="1:4" x14ac:dyDescent="0.3">
      <c r="A245" s="9" t="s">
        <v>267</v>
      </c>
      <c r="B245" s="9">
        <v>130</v>
      </c>
      <c r="C245" s="9">
        <v>232249</v>
      </c>
      <c r="D245">
        <v>1743003</v>
      </c>
    </row>
    <row r="246" spans="1:4" x14ac:dyDescent="0.3">
      <c r="A246" s="9" t="s">
        <v>268</v>
      </c>
      <c r="B246" s="9">
        <v>139</v>
      </c>
      <c r="C246" s="9">
        <v>240043</v>
      </c>
      <c r="D246">
        <v>1790032</v>
      </c>
    </row>
    <row r="247" spans="1:4" x14ac:dyDescent="0.3">
      <c r="A247" s="9" t="s">
        <v>269</v>
      </c>
      <c r="B247" s="9">
        <v>189</v>
      </c>
      <c r="C247" s="9">
        <v>245227</v>
      </c>
      <c r="D247">
        <v>1817825</v>
      </c>
    </row>
    <row r="248" spans="1:4" x14ac:dyDescent="0.3">
      <c r="A248" s="9" t="s">
        <v>270</v>
      </c>
      <c r="B248" s="9">
        <v>168</v>
      </c>
      <c r="C248" s="9">
        <v>238403</v>
      </c>
      <c r="D248">
        <v>1777623</v>
      </c>
    </row>
    <row r="249" spans="1:4" x14ac:dyDescent="0.3">
      <c r="A249" s="9" t="s">
        <v>271</v>
      </c>
      <c r="B249" s="9">
        <v>208</v>
      </c>
      <c r="C249" s="9">
        <v>245052</v>
      </c>
      <c r="D249">
        <v>1810303</v>
      </c>
    </row>
    <row r="250" spans="1:4" x14ac:dyDescent="0.3">
      <c r="A250" s="9" t="s">
        <v>272</v>
      </c>
      <c r="B250" s="9">
        <v>187</v>
      </c>
      <c r="C250" s="9">
        <v>261359</v>
      </c>
      <c r="D250">
        <v>1854867</v>
      </c>
    </row>
    <row r="251" spans="1:4" x14ac:dyDescent="0.3">
      <c r="A251" s="9" t="s">
        <v>273</v>
      </c>
      <c r="B251" s="9">
        <v>208</v>
      </c>
      <c r="C251" s="9">
        <v>277000</v>
      </c>
      <c r="D251">
        <v>1930224</v>
      </c>
    </row>
    <row r="252" spans="1:4" x14ac:dyDescent="0.3">
      <c r="A252" s="9" t="s">
        <v>274</v>
      </c>
      <c r="B252" s="9">
        <v>187</v>
      </c>
      <c r="C252" s="9">
        <v>283437</v>
      </c>
      <c r="D252">
        <v>1939639</v>
      </c>
    </row>
    <row r="253" spans="1:4" x14ac:dyDescent="0.3">
      <c r="A253" s="9" t="s">
        <v>275</v>
      </c>
      <c r="B253" s="9">
        <v>243</v>
      </c>
      <c r="C253" s="9">
        <v>267220</v>
      </c>
      <c r="D253">
        <v>1837106</v>
      </c>
    </row>
    <row r="254" spans="1:4" x14ac:dyDescent="0.3">
      <c r="A254" s="9" t="s">
        <v>276</v>
      </c>
      <c r="B254" s="9">
        <v>271</v>
      </c>
      <c r="C254" s="9">
        <v>287536</v>
      </c>
      <c r="D254">
        <v>2534911</v>
      </c>
    </row>
    <row r="255" spans="1:4" x14ac:dyDescent="0.3">
      <c r="A255" s="9" t="s">
        <v>277</v>
      </c>
      <c r="B255" s="9">
        <v>233</v>
      </c>
      <c r="C255" s="9">
        <v>301764</v>
      </c>
      <c r="D255">
        <v>2633331</v>
      </c>
    </row>
    <row r="256" spans="1:4" x14ac:dyDescent="0.3">
      <c r="A256" s="9" t="s">
        <v>278</v>
      </c>
      <c r="B256" s="9">
        <v>240</v>
      </c>
      <c r="C256" s="9">
        <v>315100</v>
      </c>
      <c r="D256">
        <v>2671338</v>
      </c>
    </row>
    <row r="257" spans="1:4" x14ac:dyDescent="0.3">
      <c r="A257" s="9" t="s">
        <v>279</v>
      </c>
      <c r="B257" s="9">
        <v>314</v>
      </c>
      <c r="C257" s="9">
        <v>327819</v>
      </c>
      <c r="D257">
        <v>2685965</v>
      </c>
    </row>
    <row r="258" spans="1:4" x14ac:dyDescent="0.3">
      <c r="A258" s="9" t="s">
        <v>280</v>
      </c>
      <c r="B258" s="9">
        <v>253</v>
      </c>
      <c r="C258" s="9">
        <v>344453</v>
      </c>
      <c r="D258">
        <v>2727982</v>
      </c>
    </row>
    <row r="259" spans="1:4" x14ac:dyDescent="0.3">
      <c r="A259" s="9" t="s">
        <v>281</v>
      </c>
      <c r="B259" s="9">
        <v>488</v>
      </c>
      <c r="C259" s="9">
        <v>364640</v>
      </c>
      <c r="D259">
        <v>2767742</v>
      </c>
    </row>
    <row r="260" spans="1:4" x14ac:dyDescent="0.3">
      <c r="A260" s="9" t="s">
        <v>282</v>
      </c>
      <c r="B260" s="9">
        <v>422</v>
      </c>
      <c r="C260" s="9">
        <v>391239</v>
      </c>
      <c r="D260">
        <v>2892387</v>
      </c>
    </row>
    <row r="261" spans="1:4" x14ac:dyDescent="0.3">
      <c r="A261" s="9" t="s">
        <v>283</v>
      </c>
      <c r="B261" s="9">
        <v>327</v>
      </c>
      <c r="C261" s="9">
        <v>422285</v>
      </c>
      <c r="D261">
        <v>2941149</v>
      </c>
    </row>
    <row r="262" spans="1:4" x14ac:dyDescent="0.3">
      <c r="A262" s="9" t="s">
        <v>284</v>
      </c>
      <c r="B262" s="9">
        <v>408</v>
      </c>
      <c r="C262" s="9">
        <v>421690</v>
      </c>
      <c r="D262">
        <v>2871151</v>
      </c>
    </row>
    <row r="263" spans="1:4" x14ac:dyDescent="0.3">
      <c r="A263" s="9" t="s">
        <v>285</v>
      </c>
      <c r="B263" s="9">
        <v>49</v>
      </c>
      <c r="C263" s="9">
        <v>169181</v>
      </c>
      <c r="D263">
        <v>1315419</v>
      </c>
    </row>
    <row r="264" spans="1:4" x14ac:dyDescent="0.3">
      <c r="A264" s="9" t="s">
        <v>286</v>
      </c>
      <c r="B264" s="9">
        <v>63</v>
      </c>
      <c r="C264" s="9">
        <v>170321</v>
      </c>
      <c r="D264">
        <v>1313939</v>
      </c>
    </row>
    <row r="265" spans="1:4" x14ac:dyDescent="0.3">
      <c r="A265" s="9" t="s">
        <v>287</v>
      </c>
      <c r="B265" s="9">
        <v>113</v>
      </c>
      <c r="C265" s="9">
        <v>176032</v>
      </c>
      <c r="D265">
        <v>1332919</v>
      </c>
    </row>
    <row r="266" spans="1:4" x14ac:dyDescent="0.3">
      <c r="A266" s="9" t="s">
        <v>288</v>
      </c>
      <c r="B266" s="9">
        <v>98</v>
      </c>
      <c r="C266" s="9">
        <v>181158</v>
      </c>
      <c r="D266">
        <v>1317474</v>
      </c>
    </row>
    <row r="267" spans="1:4" x14ac:dyDescent="0.3">
      <c r="A267" s="9" t="s">
        <v>289</v>
      </c>
      <c r="B267" s="9">
        <v>80</v>
      </c>
      <c r="C267" s="9">
        <v>186856</v>
      </c>
      <c r="D267">
        <v>1319171</v>
      </c>
    </row>
    <row r="268" spans="1:4" x14ac:dyDescent="0.3">
      <c r="A268" s="9" t="s">
        <v>290</v>
      </c>
      <c r="B268" s="9">
        <v>59</v>
      </c>
      <c r="C268" s="9">
        <v>186226</v>
      </c>
      <c r="D268">
        <v>1277778</v>
      </c>
    </row>
    <row r="269" spans="1:4" x14ac:dyDescent="0.3">
      <c r="A269" s="9" t="s">
        <v>291</v>
      </c>
      <c r="B269" s="9">
        <v>140</v>
      </c>
      <c r="C269" s="9">
        <v>184195</v>
      </c>
      <c r="D269">
        <v>1244818</v>
      </c>
    </row>
    <row r="270" spans="1:4" x14ac:dyDescent="0.3">
      <c r="A270" s="9" t="s">
        <v>292</v>
      </c>
      <c r="B270" s="9">
        <v>45</v>
      </c>
      <c r="C270" s="9">
        <v>210513</v>
      </c>
      <c r="D270">
        <v>1327503</v>
      </c>
    </row>
    <row r="271" spans="1:4" x14ac:dyDescent="0.3">
      <c r="A271" s="9" t="s">
        <v>293</v>
      </c>
      <c r="B271" s="9">
        <v>98</v>
      </c>
      <c r="C271" s="9">
        <v>225300</v>
      </c>
      <c r="D271">
        <v>1375382</v>
      </c>
    </row>
    <row r="272" spans="1:4" x14ac:dyDescent="0.3">
      <c r="A272" s="9" t="s">
        <v>294</v>
      </c>
      <c r="B272" s="9">
        <v>1074</v>
      </c>
      <c r="C272" s="9">
        <v>1141424</v>
      </c>
      <c r="D272">
        <v>8650548</v>
      </c>
    </row>
    <row r="273" spans="1:4" x14ac:dyDescent="0.3">
      <c r="A273" s="9" t="s">
        <v>295</v>
      </c>
      <c r="B273" s="9">
        <v>924</v>
      </c>
      <c r="C273" s="9">
        <v>1155587</v>
      </c>
      <c r="D273">
        <v>8721577</v>
      </c>
    </row>
    <row r="274" spans="1:4" x14ac:dyDescent="0.3">
      <c r="A274" s="9" t="s">
        <v>296</v>
      </c>
      <c r="B274" s="9">
        <v>989</v>
      </c>
      <c r="C274" s="9">
        <v>1173042</v>
      </c>
      <c r="D274">
        <v>8753064</v>
      </c>
    </row>
    <row r="275" spans="1:4" x14ac:dyDescent="0.3">
      <c r="A275" s="9" t="s">
        <v>297</v>
      </c>
      <c r="B275" s="9">
        <v>952</v>
      </c>
      <c r="C275" s="9">
        <v>1198405</v>
      </c>
      <c r="D275">
        <v>8793888</v>
      </c>
    </row>
    <row r="276" spans="1:4" x14ac:dyDescent="0.3">
      <c r="A276" s="9" t="s">
        <v>298</v>
      </c>
      <c r="B276" s="9">
        <v>1146</v>
      </c>
      <c r="C276" s="9">
        <v>1221818</v>
      </c>
      <c r="D276">
        <v>8832406</v>
      </c>
    </row>
    <row r="277" spans="1:4" x14ac:dyDescent="0.3">
      <c r="A277" s="9" t="s">
        <v>299</v>
      </c>
      <c r="B277" s="9">
        <v>1026</v>
      </c>
      <c r="C277" s="9">
        <v>1247953</v>
      </c>
      <c r="D277">
        <v>8874374</v>
      </c>
    </row>
    <row r="278" spans="1:4" x14ac:dyDescent="0.3">
      <c r="A278" s="9" t="s">
        <v>300</v>
      </c>
      <c r="B278" s="9">
        <v>1225</v>
      </c>
      <c r="C278" s="9">
        <v>1279770</v>
      </c>
      <c r="D278">
        <v>8904413</v>
      </c>
    </row>
    <row r="279" spans="1:4" x14ac:dyDescent="0.3">
      <c r="A279" s="9" t="s">
        <v>301</v>
      </c>
      <c r="B279" s="9">
        <v>1021</v>
      </c>
      <c r="C279" s="9">
        <v>1301694</v>
      </c>
      <c r="D279">
        <v>8850952</v>
      </c>
    </row>
    <row r="280" spans="1:4" x14ac:dyDescent="0.3">
      <c r="A280" s="9" t="s">
        <v>302</v>
      </c>
      <c r="B280" s="9">
        <v>1124</v>
      </c>
      <c r="C280" s="9">
        <v>1368792</v>
      </c>
      <c r="D280">
        <v>9115905</v>
      </c>
    </row>
    <row r="281" spans="1:4" x14ac:dyDescent="0.3">
      <c r="A281" s="9" t="s">
        <v>303</v>
      </c>
      <c r="B281" s="9">
        <v>112</v>
      </c>
      <c r="C281" s="9">
        <v>248676</v>
      </c>
      <c r="D281">
        <v>1964860</v>
      </c>
    </row>
    <row r="282" spans="1:4" x14ac:dyDescent="0.3">
      <c r="A282" s="9" t="s">
        <v>304</v>
      </c>
      <c r="B282" s="9">
        <v>132</v>
      </c>
      <c r="C282" s="9">
        <v>267825</v>
      </c>
      <c r="D282">
        <v>2107569</v>
      </c>
    </row>
    <row r="283" spans="1:4" x14ac:dyDescent="0.3">
      <c r="A283" s="9" t="s">
        <v>305</v>
      </c>
      <c r="B283" s="9">
        <v>162</v>
      </c>
      <c r="C283" s="9">
        <v>266516</v>
      </c>
      <c r="D283">
        <v>2050625</v>
      </c>
    </row>
    <row r="284" spans="1:4" x14ac:dyDescent="0.3">
      <c r="A284" s="9" t="s">
        <v>306</v>
      </c>
      <c r="B284" s="9">
        <v>103</v>
      </c>
      <c r="C284" s="9">
        <v>266486</v>
      </c>
      <c r="D284">
        <v>2016248</v>
      </c>
    </row>
    <row r="285" spans="1:4" x14ac:dyDescent="0.3">
      <c r="A285" s="9" t="s">
        <v>307</v>
      </c>
      <c r="B285" s="9">
        <v>166</v>
      </c>
      <c r="C285" s="9">
        <v>283263</v>
      </c>
      <c r="D285">
        <v>2067785</v>
      </c>
    </row>
    <row r="286" spans="1:4" x14ac:dyDescent="0.3">
      <c r="A286" s="9" t="s">
        <v>308</v>
      </c>
      <c r="B286" s="9">
        <v>129</v>
      </c>
      <c r="C286" s="9">
        <v>283698</v>
      </c>
      <c r="D286">
        <v>2008756</v>
      </c>
    </row>
    <row r="287" spans="1:4" x14ac:dyDescent="0.3">
      <c r="A287" s="9" t="s">
        <v>309</v>
      </c>
      <c r="B287" s="9">
        <v>115</v>
      </c>
      <c r="C287" s="9">
        <v>281257</v>
      </c>
      <c r="D287">
        <v>1939978</v>
      </c>
    </row>
    <row r="288" spans="1:4" x14ac:dyDescent="0.3">
      <c r="A288" s="9" t="s">
        <v>310</v>
      </c>
      <c r="B288" s="9">
        <v>119</v>
      </c>
      <c r="C288" s="9">
        <v>311248</v>
      </c>
      <c r="D288">
        <v>2063342</v>
      </c>
    </row>
    <row r="289" spans="1:4" x14ac:dyDescent="0.3">
      <c r="A289" s="9" t="s">
        <v>311</v>
      </c>
      <c r="B289" s="9">
        <v>120</v>
      </c>
      <c r="C289" s="9">
        <v>318816</v>
      </c>
      <c r="D289">
        <v>2065568</v>
      </c>
    </row>
    <row r="290" spans="1:4" x14ac:dyDescent="0.3">
      <c r="A290" s="9" t="s">
        <v>312</v>
      </c>
      <c r="B290" s="9">
        <v>3878</v>
      </c>
      <c r="C290" s="9">
        <v>2562311</v>
      </c>
      <c r="D290">
        <v>19423896</v>
      </c>
    </row>
    <row r="291" spans="1:4" x14ac:dyDescent="0.3">
      <c r="A291" s="9" t="s">
        <v>313</v>
      </c>
      <c r="B291" s="9">
        <v>4065</v>
      </c>
      <c r="C291" s="9">
        <v>2556537</v>
      </c>
      <c r="D291">
        <v>19229752</v>
      </c>
    </row>
    <row r="292" spans="1:4" x14ac:dyDescent="0.3">
      <c r="A292" s="9" t="s">
        <v>314</v>
      </c>
      <c r="B292" s="9">
        <v>4296</v>
      </c>
      <c r="C292" s="9">
        <v>2603944</v>
      </c>
      <c r="D292">
        <v>19359449</v>
      </c>
    </row>
    <row r="293" spans="1:4" x14ac:dyDescent="0.3">
      <c r="A293" s="9" t="s">
        <v>315</v>
      </c>
      <c r="B293" s="9">
        <v>3869</v>
      </c>
      <c r="C293" s="9">
        <v>2622458</v>
      </c>
      <c r="D293">
        <v>19312883</v>
      </c>
    </row>
    <row r="294" spans="1:4" x14ac:dyDescent="0.3">
      <c r="A294" s="9" t="s">
        <v>316</v>
      </c>
      <c r="B294" s="9">
        <v>4282</v>
      </c>
      <c r="C294" s="9">
        <v>2699965</v>
      </c>
      <c r="D294">
        <v>19490635</v>
      </c>
    </row>
    <row r="295" spans="1:4" x14ac:dyDescent="0.3">
      <c r="A295" s="9" t="s">
        <v>317</v>
      </c>
      <c r="B295" s="9">
        <v>4030</v>
      </c>
      <c r="C295" s="9">
        <v>2763749</v>
      </c>
      <c r="D295">
        <v>19644020</v>
      </c>
    </row>
    <row r="296" spans="1:4" x14ac:dyDescent="0.3">
      <c r="A296" s="9" t="s">
        <v>318</v>
      </c>
      <c r="B296" s="9">
        <v>4298</v>
      </c>
      <c r="C296" s="9">
        <v>2802361</v>
      </c>
      <c r="D296">
        <v>19601171</v>
      </c>
    </row>
    <row r="297" spans="1:4" x14ac:dyDescent="0.3">
      <c r="A297" s="9" t="s">
        <v>319</v>
      </c>
      <c r="B297" s="9">
        <v>3903</v>
      </c>
      <c r="C297" s="9">
        <v>2907768</v>
      </c>
      <c r="D297">
        <v>19781344</v>
      </c>
    </row>
    <row r="298" spans="1:4" x14ac:dyDescent="0.3">
      <c r="A298" s="9" t="s">
        <v>320</v>
      </c>
      <c r="B298" s="9">
        <v>3955</v>
      </c>
      <c r="C298" s="9">
        <v>3011494</v>
      </c>
      <c r="D298">
        <v>19899801</v>
      </c>
    </row>
    <row r="299" spans="1:4" x14ac:dyDescent="0.3">
      <c r="A299" s="9" t="s">
        <v>321</v>
      </c>
      <c r="B299" s="9">
        <v>1432</v>
      </c>
      <c r="C299" s="9">
        <v>1112005</v>
      </c>
      <c r="D299">
        <v>8983850</v>
      </c>
    </row>
    <row r="300" spans="1:4" x14ac:dyDescent="0.3">
      <c r="A300" s="9" t="s">
        <v>322</v>
      </c>
      <c r="B300" s="9">
        <v>1436</v>
      </c>
      <c r="C300" s="9">
        <v>1165937</v>
      </c>
      <c r="D300">
        <v>9256890</v>
      </c>
    </row>
    <row r="301" spans="1:4" x14ac:dyDescent="0.3">
      <c r="A301" s="9" t="s">
        <v>323</v>
      </c>
      <c r="B301" s="9">
        <v>1344</v>
      </c>
      <c r="C301" s="9">
        <v>1186076</v>
      </c>
      <c r="D301">
        <v>9326745</v>
      </c>
    </row>
    <row r="302" spans="1:4" x14ac:dyDescent="0.3">
      <c r="A302" s="9" t="s">
        <v>324</v>
      </c>
      <c r="B302" s="9">
        <v>1597</v>
      </c>
      <c r="C302" s="9">
        <v>1229075</v>
      </c>
      <c r="D302">
        <v>9473471</v>
      </c>
    </row>
    <row r="303" spans="1:4" x14ac:dyDescent="0.3">
      <c r="A303" s="9" t="s">
        <v>325</v>
      </c>
      <c r="B303" s="9">
        <v>1586</v>
      </c>
      <c r="C303" s="9">
        <v>1321227</v>
      </c>
      <c r="D303">
        <v>9872176</v>
      </c>
    </row>
    <row r="304" spans="1:4" x14ac:dyDescent="0.3">
      <c r="A304" s="9" t="s">
        <v>326</v>
      </c>
      <c r="B304" s="9">
        <v>1528</v>
      </c>
      <c r="C304" s="9">
        <v>1405667</v>
      </c>
      <c r="D304">
        <v>10135660</v>
      </c>
    </row>
    <row r="305" spans="1:4" x14ac:dyDescent="0.3">
      <c r="A305" s="9" t="s">
        <v>327</v>
      </c>
      <c r="B305" s="9">
        <v>1778</v>
      </c>
      <c r="C305" s="9">
        <v>1350290</v>
      </c>
      <c r="D305">
        <v>9600041</v>
      </c>
    </row>
    <row r="306" spans="1:4" x14ac:dyDescent="0.3">
      <c r="A306" s="9" t="s">
        <v>328</v>
      </c>
      <c r="B306" s="9">
        <v>1550</v>
      </c>
      <c r="C306" s="9">
        <v>1410713</v>
      </c>
      <c r="D306">
        <v>9790104</v>
      </c>
    </row>
    <row r="307" spans="1:4" x14ac:dyDescent="0.3">
      <c r="A307" s="9" t="s">
        <v>329</v>
      </c>
      <c r="B307" s="9">
        <v>1690</v>
      </c>
      <c r="C307" s="9">
        <v>1544859</v>
      </c>
      <c r="D307">
        <v>10250849</v>
      </c>
    </row>
    <row r="308" spans="1:4" x14ac:dyDescent="0.3">
      <c r="A308" s="9" t="s">
        <v>330</v>
      </c>
      <c r="B308" s="9">
        <v>21</v>
      </c>
      <c r="C308" s="9">
        <v>90570</v>
      </c>
      <c r="D308">
        <v>623992</v>
      </c>
    </row>
    <row r="309" spans="1:4" x14ac:dyDescent="0.3">
      <c r="A309" s="9" t="s">
        <v>331</v>
      </c>
      <c r="B309" s="9">
        <v>10</v>
      </c>
      <c r="C309" s="9">
        <v>84915</v>
      </c>
      <c r="D309">
        <v>570866</v>
      </c>
    </row>
    <row r="310" spans="1:4" x14ac:dyDescent="0.3">
      <c r="A310" s="9" t="s">
        <v>332</v>
      </c>
      <c r="B310" s="9">
        <v>0</v>
      </c>
      <c r="C310" s="9">
        <v>125167</v>
      </c>
      <c r="D310">
        <v>820058</v>
      </c>
    </row>
    <row r="311" spans="1:4" x14ac:dyDescent="0.3">
      <c r="A311" s="9" t="s">
        <v>333</v>
      </c>
      <c r="B311" s="9">
        <v>21</v>
      </c>
      <c r="C311" s="9">
        <v>103960</v>
      </c>
      <c r="D311">
        <v>706929</v>
      </c>
    </row>
    <row r="312" spans="1:4" x14ac:dyDescent="0.3">
      <c r="A312" s="9" t="s">
        <v>334</v>
      </c>
      <c r="B312" s="9">
        <v>25</v>
      </c>
      <c r="C312" s="9">
        <v>106644</v>
      </c>
      <c r="D312">
        <v>737626</v>
      </c>
    </row>
    <row r="313" spans="1:4" x14ac:dyDescent="0.3">
      <c r="A313" s="9" t="s">
        <v>335</v>
      </c>
      <c r="B313" s="9">
        <v>64</v>
      </c>
      <c r="C313" s="9">
        <v>101466</v>
      </c>
      <c r="D313">
        <v>708911</v>
      </c>
    </row>
    <row r="314" spans="1:4" x14ac:dyDescent="0.3">
      <c r="A314" s="9" t="s">
        <v>336</v>
      </c>
      <c r="B314" s="9">
        <v>38</v>
      </c>
      <c r="C314" s="9">
        <v>105558</v>
      </c>
      <c r="D314">
        <v>732713</v>
      </c>
    </row>
    <row r="315" spans="1:4" x14ac:dyDescent="0.3">
      <c r="A315" s="9" t="s">
        <v>337</v>
      </c>
      <c r="B315" s="9">
        <v>0</v>
      </c>
      <c r="C315" s="9">
        <v>92401</v>
      </c>
      <c r="D315">
        <v>624247</v>
      </c>
    </row>
    <row r="316" spans="1:4" x14ac:dyDescent="0.3">
      <c r="A316" s="9" t="s">
        <v>338</v>
      </c>
      <c r="B316" s="9">
        <v>0</v>
      </c>
      <c r="C316" s="9">
        <v>126296</v>
      </c>
      <c r="D316">
        <v>834941</v>
      </c>
    </row>
    <row r="317" spans="1:4" x14ac:dyDescent="0.3">
      <c r="A317" s="9" t="s">
        <v>339</v>
      </c>
      <c r="B317" s="9">
        <v>1640</v>
      </c>
      <c r="C317" s="9">
        <v>1557295</v>
      </c>
      <c r="D317">
        <v>11448785</v>
      </c>
    </row>
    <row r="318" spans="1:4" x14ac:dyDescent="0.3">
      <c r="A318" s="9" t="s">
        <v>340</v>
      </c>
      <c r="B318" s="9">
        <v>1669</v>
      </c>
      <c r="C318" s="9">
        <v>1583870</v>
      </c>
      <c r="D318">
        <v>11537145</v>
      </c>
    </row>
    <row r="319" spans="1:4" x14ac:dyDescent="0.3">
      <c r="A319" s="9" t="s">
        <v>341</v>
      </c>
      <c r="B319" s="9">
        <v>1892</v>
      </c>
      <c r="C319" s="9">
        <v>1603198</v>
      </c>
      <c r="D319">
        <v>11514097</v>
      </c>
    </row>
    <row r="320" spans="1:4" x14ac:dyDescent="0.3">
      <c r="A320" s="9" t="s">
        <v>342</v>
      </c>
      <c r="B320" s="9">
        <v>1881</v>
      </c>
      <c r="C320" s="9">
        <v>1635849</v>
      </c>
      <c r="D320">
        <v>11528293</v>
      </c>
    </row>
    <row r="321" spans="1:4" x14ac:dyDescent="0.3">
      <c r="A321" s="9" t="s">
        <v>343</v>
      </c>
      <c r="B321" s="9">
        <v>2005</v>
      </c>
      <c r="C321" s="9">
        <v>1614616</v>
      </c>
      <c r="D321">
        <v>11209614</v>
      </c>
    </row>
    <row r="322" spans="1:4" x14ac:dyDescent="0.3">
      <c r="A322" s="9" t="s">
        <v>344</v>
      </c>
      <c r="B322" s="9">
        <v>2025</v>
      </c>
      <c r="C322" s="9">
        <v>1723322</v>
      </c>
      <c r="D322">
        <v>11680583</v>
      </c>
    </row>
    <row r="323" spans="1:4" x14ac:dyDescent="0.3">
      <c r="A323" s="9" t="s">
        <v>345</v>
      </c>
      <c r="B323" s="9">
        <v>2093</v>
      </c>
      <c r="C323" s="9">
        <v>1685112</v>
      </c>
      <c r="D323">
        <v>11141119</v>
      </c>
    </row>
    <row r="324" spans="1:4" x14ac:dyDescent="0.3">
      <c r="A324" s="9" t="s">
        <v>346</v>
      </c>
      <c r="B324" s="9">
        <v>1773</v>
      </c>
      <c r="C324" s="9">
        <v>1814306</v>
      </c>
      <c r="D324">
        <v>11653442</v>
      </c>
    </row>
    <row r="325" spans="1:4" x14ac:dyDescent="0.3">
      <c r="A325" s="9" t="s">
        <v>347</v>
      </c>
      <c r="B325" s="9">
        <v>1888</v>
      </c>
      <c r="C325" s="9">
        <v>1794381</v>
      </c>
      <c r="D325">
        <v>11305853</v>
      </c>
    </row>
    <row r="326" spans="1:4" x14ac:dyDescent="0.3">
      <c r="A326" s="9" t="s">
        <v>348</v>
      </c>
      <c r="B326" s="9">
        <v>633</v>
      </c>
      <c r="C326" s="9">
        <v>480884</v>
      </c>
      <c r="D326">
        <v>3607249</v>
      </c>
    </row>
    <row r="327" spans="1:4" x14ac:dyDescent="0.3">
      <c r="A327" s="9" t="s">
        <v>349</v>
      </c>
      <c r="B327" s="9">
        <v>579</v>
      </c>
      <c r="C327" s="9">
        <v>482005</v>
      </c>
      <c r="D327">
        <v>3629062</v>
      </c>
    </row>
    <row r="328" spans="1:4" x14ac:dyDescent="0.3">
      <c r="A328" s="9" t="s">
        <v>350</v>
      </c>
      <c r="B328" s="9">
        <v>660</v>
      </c>
      <c r="C328" s="9">
        <v>472153</v>
      </c>
      <c r="D328">
        <v>3556899</v>
      </c>
    </row>
    <row r="329" spans="1:4" x14ac:dyDescent="0.3">
      <c r="A329" s="9" t="s">
        <v>351</v>
      </c>
      <c r="B329" s="9">
        <v>374</v>
      </c>
      <c r="C329" s="9">
        <v>510962</v>
      </c>
      <c r="D329">
        <v>3764791</v>
      </c>
    </row>
    <row r="330" spans="1:4" x14ac:dyDescent="0.3">
      <c r="A330" s="9" t="s">
        <v>352</v>
      </c>
      <c r="B330" s="9">
        <v>506</v>
      </c>
      <c r="C330" s="9">
        <v>525525</v>
      </c>
      <c r="D330">
        <v>3781894</v>
      </c>
    </row>
    <row r="331" spans="1:4" x14ac:dyDescent="0.3">
      <c r="A331" s="9" t="s">
        <v>353</v>
      </c>
      <c r="B331" s="9">
        <v>483</v>
      </c>
      <c r="C331" s="9">
        <v>538177</v>
      </c>
      <c r="D331">
        <v>3831863</v>
      </c>
    </row>
    <row r="332" spans="1:4" x14ac:dyDescent="0.3">
      <c r="A332" s="9" t="s">
        <v>354</v>
      </c>
      <c r="B332" s="9">
        <v>540</v>
      </c>
      <c r="C332" s="9">
        <v>602407</v>
      </c>
      <c r="D332">
        <v>4148512</v>
      </c>
    </row>
    <row r="333" spans="1:4" x14ac:dyDescent="0.3">
      <c r="A333" s="9" t="s">
        <v>355</v>
      </c>
      <c r="B333" s="9">
        <v>335</v>
      </c>
      <c r="C333" s="9">
        <v>551968</v>
      </c>
      <c r="D333">
        <v>3791992</v>
      </c>
    </row>
    <row r="334" spans="1:4" x14ac:dyDescent="0.3">
      <c r="A334" s="9" t="s">
        <v>356</v>
      </c>
      <c r="B334" s="9">
        <v>428</v>
      </c>
      <c r="C334" s="9">
        <v>586249</v>
      </c>
      <c r="D334">
        <v>3999441</v>
      </c>
    </row>
    <row r="335" spans="1:4" x14ac:dyDescent="0.3">
      <c r="A335" s="9" t="s">
        <v>357</v>
      </c>
      <c r="B335" s="9">
        <v>304</v>
      </c>
      <c r="C335" s="9">
        <v>488306</v>
      </c>
      <c r="D335">
        <v>3694697</v>
      </c>
    </row>
    <row r="336" spans="1:4" x14ac:dyDescent="0.3">
      <c r="A336" s="9" t="s">
        <v>358</v>
      </c>
      <c r="B336" s="9">
        <v>261</v>
      </c>
      <c r="C336" s="9">
        <v>508496</v>
      </c>
      <c r="D336">
        <v>3761910</v>
      </c>
    </row>
    <row r="337" spans="1:4" x14ac:dyDescent="0.3">
      <c r="A337" s="9" t="s">
        <v>359</v>
      </c>
      <c r="B337" s="9">
        <v>237</v>
      </c>
      <c r="C337" s="9">
        <v>509647</v>
      </c>
      <c r="D337">
        <v>3745417</v>
      </c>
    </row>
    <row r="338" spans="1:4" x14ac:dyDescent="0.3">
      <c r="A338" s="9" t="s">
        <v>360</v>
      </c>
      <c r="B338" s="9">
        <v>220</v>
      </c>
      <c r="C338" s="9">
        <v>531076</v>
      </c>
      <c r="D338">
        <v>3859680</v>
      </c>
    </row>
    <row r="339" spans="1:4" x14ac:dyDescent="0.3">
      <c r="A339" s="9" t="s">
        <v>361</v>
      </c>
      <c r="B339" s="9">
        <v>293</v>
      </c>
      <c r="C339" s="9">
        <v>558171</v>
      </c>
      <c r="D339">
        <v>3894343</v>
      </c>
    </row>
    <row r="340" spans="1:4" x14ac:dyDescent="0.3">
      <c r="A340" s="9" t="s">
        <v>362</v>
      </c>
      <c r="B340" s="9">
        <v>240</v>
      </c>
      <c r="C340" s="9">
        <v>583157</v>
      </c>
      <c r="D340">
        <v>3931719</v>
      </c>
    </row>
    <row r="341" spans="1:4" x14ac:dyDescent="0.3">
      <c r="A341" s="9" t="s">
        <v>363</v>
      </c>
      <c r="B341" s="9">
        <v>268</v>
      </c>
      <c r="C341" s="9">
        <v>579439</v>
      </c>
      <c r="D341">
        <v>3813556</v>
      </c>
    </row>
    <row r="342" spans="1:4" x14ac:dyDescent="0.3">
      <c r="A342" s="9" t="s">
        <v>364</v>
      </c>
      <c r="B342" s="9">
        <v>245</v>
      </c>
      <c r="C342" s="9">
        <v>643987</v>
      </c>
      <c r="D342">
        <v>4029474</v>
      </c>
    </row>
    <row r="343" spans="1:4" x14ac:dyDescent="0.3">
      <c r="A343" s="9" t="s">
        <v>365</v>
      </c>
      <c r="B343" s="9">
        <v>379</v>
      </c>
      <c r="C343" s="9">
        <v>637400</v>
      </c>
      <c r="D343">
        <v>3951844</v>
      </c>
    </row>
    <row r="344" spans="1:4" x14ac:dyDescent="0.3">
      <c r="A344" s="9" t="s">
        <v>366</v>
      </c>
      <c r="B344" s="9">
        <v>2188</v>
      </c>
      <c r="C344" s="9">
        <v>1919360</v>
      </c>
      <c r="D344">
        <v>12539703</v>
      </c>
    </row>
    <row r="345" spans="1:4" x14ac:dyDescent="0.3">
      <c r="A345" s="9" t="s">
        <v>367</v>
      </c>
      <c r="B345" s="9">
        <v>2047</v>
      </c>
      <c r="C345" s="9">
        <v>1919787</v>
      </c>
      <c r="D345">
        <v>12554832</v>
      </c>
    </row>
    <row r="346" spans="1:4" x14ac:dyDescent="0.3">
      <c r="A346" s="9" t="s">
        <v>368</v>
      </c>
      <c r="B346" s="9">
        <v>2426</v>
      </c>
      <c r="C346" s="9">
        <v>1922946</v>
      </c>
      <c r="D346">
        <v>12537929</v>
      </c>
    </row>
    <row r="347" spans="1:4" x14ac:dyDescent="0.3">
      <c r="A347" s="9" t="s">
        <v>369</v>
      </c>
      <c r="B347" s="9">
        <v>2112</v>
      </c>
      <c r="C347" s="9">
        <v>1963042</v>
      </c>
      <c r="D347">
        <v>12638726</v>
      </c>
    </row>
    <row r="348" spans="1:4" x14ac:dyDescent="0.3">
      <c r="A348" s="9" t="s">
        <v>370</v>
      </c>
      <c r="B348" s="9">
        <v>2536</v>
      </c>
      <c r="C348" s="9">
        <v>1990008</v>
      </c>
      <c r="D348">
        <v>12666382</v>
      </c>
    </row>
    <row r="349" spans="1:4" x14ac:dyDescent="0.3">
      <c r="A349" s="9" t="s">
        <v>371</v>
      </c>
      <c r="B349" s="9">
        <v>2163</v>
      </c>
      <c r="C349" s="9">
        <v>2012056</v>
      </c>
      <c r="D349">
        <v>12566922</v>
      </c>
    </row>
    <row r="350" spans="1:4" x14ac:dyDescent="0.3">
      <c r="A350" s="9" t="s">
        <v>372</v>
      </c>
      <c r="B350" s="9">
        <v>2560</v>
      </c>
      <c r="C350" s="9">
        <v>2045071</v>
      </c>
      <c r="D350">
        <v>12617386</v>
      </c>
    </row>
    <row r="351" spans="1:4" x14ac:dyDescent="0.3">
      <c r="A351" s="9" t="s">
        <v>373</v>
      </c>
      <c r="B351" s="9">
        <v>2171</v>
      </c>
      <c r="C351" s="9">
        <v>2148224</v>
      </c>
      <c r="D351">
        <v>12893949</v>
      </c>
    </row>
    <row r="352" spans="1:4" x14ac:dyDescent="0.3">
      <c r="A352" s="9" t="s">
        <v>374</v>
      </c>
      <c r="B352" s="9">
        <v>2393</v>
      </c>
      <c r="C352" s="9">
        <v>2193404</v>
      </c>
      <c r="D352">
        <v>12858104</v>
      </c>
    </row>
    <row r="353" spans="1:4" x14ac:dyDescent="0.3">
      <c r="A353" s="9" t="s">
        <v>375</v>
      </c>
      <c r="B353" s="9">
        <v>70</v>
      </c>
      <c r="C353" s="9">
        <v>517349</v>
      </c>
      <c r="D353">
        <v>3889937</v>
      </c>
    </row>
    <row r="354" spans="1:4" x14ac:dyDescent="0.3">
      <c r="A354" s="9" t="s">
        <v>376</v>
      </c>
      <c r="B354" s="9">
        <v>95</v>
      </c>
      <c r="C354" s="9">
        <v>499938</v>
      </c>
      <c r="D354">
        <v>3605444</v>
      </c>
    </row>
    <row r="355" spans="1:4" x14ac:dyDescent="0.3">
      <c r="A355" s="9" t="s">
        <v>377</v>
      </c>
      <c r="B355" s="9">
        <v>101</v>
      </c>
      <c r="C355" s="9">
        <v>534464</v>
      </c>
      <c r="D355">
        <v>3685160</v>
      </c>
    </row>
    <row r="356" spans="1:4" x14ac:dyDescent="0.3">
      <c r="A356" s="9" t="s">
        <v>378</v>
      </c>
      <c r="B356" s="9">
        <v>31</v>
      </c>
      <c r="C356" s="9">
        <v>524252</v>
      </c>
      <c r="D356">
        <v>3546468</v>
      </c>
    </row>
    <row r="357" spans="1:4" x14ac:dyDescent="0.3">
      <c r="A357" s="9" t="s">
        <v>379</v>
      </c>
      <c r="B357" s="9">
        <v>71</v>
      </c>
      <c r="C357" s="9">
        <v>580698</v>
      </c>
      <c r="D357">
        <v>3732530</v>
      </c>
    </row>
    <row r="358" spans="1:4" x14ac:dyDescent="0.3">
      <c r="A358" s="9" t="s">
        <v>380</v>
      </c>
      <c r="B358" s="9">
        <v>56</v>
      </c>
      <c r="C358" s="9">
        <v>551075</v>
      </c>
      <c r="D358">
        <v>3455578</v>
      </c>
    </row>
    <row r="359" spans="1:4" x14ac:dyDescent="0.3">
      <c r="A359" s="9" t="s">
        <v>381</v>
      </c>
      <c r="B359" s="9">
        <v>135</v>
      </c>
      <c r="C359" s="9">
        <v>580465</v>
      </c>
      <c r="D359">
        <v>3474636</v>
      </c>
    </row>
    <row r="360" spans="1:4" x14ac:dyDescent="0.3">
      <c r="A360" s="9" t="s">
        <v>382</v>
      </c>
      <c r="B360" s="9">
        <v>21</v>
      </c>
      <c r="C360" s="9">
        <v>588480</v>
      </c>
      <c r="D360">
        <v>3399813</v>
      </c>
    </row>
    <row r="361" spans="1:4" x14ac:dyDescent="0.3">
      <c r="A361" s="9" t="s">
        <v>383</v>
      </c>
      <c r="B361" s="9">
        <v>79</v>
      </c>
      <c r="C361" s="9">
        <v>644556</v>
      </c>
      <c r="D361">
        <v>3536555</v>
      </c>
    </row>
    <row r="362" spans="1:4" x14ac:dyDescent="0.3">
      <c r="A362" s="9" t="s">
        <v>384</v>
      </c>
      <c r="B362" s="9">
        <v>540</v>
      </c>
      <c r="C362" s="9">
        <v>149384</v>
      </c>
      <c r="D362">
        <v>1057381</v>
      </c>
    </row>
    <row r="363" spans="1:4" x14ac:dyDescent="0.3">
      <c r="A363" s="9" t="s">
        <v>385</v>
      </c>
      <c r="B363" s="9">
        <v>567</v>
      </c>
      <c r="C363" s="9">
        <v>149864</v>
      </c>
      <c r="D363">
        <v>1056389</v>
      </c>
    </row>
    <row r="364" spans="1:4" x14ac:dyDescent="0.3">
      <c r="A364" s="9" t="s">
        <v>386</v>
      </c>
      <c r="B364" s="9">
        <v>591</v>
      </c>
      <c r="C364" s="9">
        <v>151002</v>
      </c>
      <c r="D364">
        <v>1053959</v>
      </c>
    </row>
    <row r="365" spans="1:4" x14ac:dyDescent="0.3">
      <c r="A365" s="9" t="s">
        <v>387</v>
      </c>
      <c r="B365" s="9">
        <v>533</v>
      </c>
      <c r="C365" s="9">
        <v>152635</v>
      </c>
      <c r="D365">
        <v>1052471</v>
      </c>
    </row>
    <row r="366" spans="1:4" x14ac:dyDescent="0.3">
      <c r="A366" s="9" t="s">
        <v>388</v>
      </c>
      <c r="B366" s="9">
        <v>542</v>
      </c>
      <c r="C366" s="9">
        <v>155906</v>
      </c>
      <c r="D366">
        <v>1051695</v>
      </c>
    </row>
    <row r="367" spans="1:4" x14ac:dyDescent="0.3">
      <c r="A367" s="9" t="s">
        <v>389</v>
      </c>
      <c r="B367" s="9">
        <v>504</v>
      </c>
      <c r="C367" s="9">
        <v>158893</v>
      </c>
      <c r="D367">
        <v>1053252</v>
      </c>
    </row>
    <row r="368" spans="1:4" x14ac:dyDescent="0.3">
      <c r="A368" s="9" t="s">
        <v>390</v>
      </c>
      <c r="B368" s="9">
        <v>674</v>
      </c>
      <c r="C368" s="9">
        <v>177166</v>
      </c>
      <c r="D368">
        <v>1136426</v>
      </c>
    </row>
    <row r="369" spans="1:4" x14ac:dyDescent="0.3">
      <c r="A369" s="9" t="s">
        <v>391</v>
      </c>
      <c r="B369" s="9">
        <v>479</v>
      </c>
      <c r="C369" s="9">
        <v>165586</v>
      </c>
      <c r="D369">
        <v>1054491</v>
      </c>
    </row>
    <row r="370" spans="1:4" x14ac:dyDescent="0.3">
      <c r="A370" s="9" t="s">
        <v>392</v>
      </c>
      <c r="B370" s="9">
        <v>539</v>
      </c>
      <c r="C370" s="9">
        <v>170144</v>
      </c>
      <c r="D370">
        <v>1056138</v>
      </c>
    </row>
    <row r="371" spans="1:4" x14ac:dyDescent="0.3">
      <c r="A371" s="9" t="s">
        <v>393</v>
      </c>
      <c r="B371" s="9">
        <v>30</v>
      </c>
      <c r="C371" s="9">
        <v>575796</v>
      </c>
      <c r="D371">
        <v>4386090</v>
      </c>
    </row>
    <row r="372" spans="1:4" x14ac:dyDescent="0.3">
      <c r="A372" s="9" t="s">
        <v>394</v>
      </c>
      <c r="B372" s="9">
        <v>47</v>
      </c>
      <c r="C372" s="9">
        <v>639202</v>
      </c>
      <c r="D372">
        <v>4815846</v>
      </c>
    </row>
    <row r="373" spans="1:4" x14ac:dyDescent="0.3">
      <c r="A373" s="9" t="s">
        <v>395</v>
      </c>
      <c r="B373" s="9">
        <v>40</v>
      </c>
      <c r="C373" s="9">
        <v>604119</v>
      </c>
      <c r="D373">
        <v>4484229</v>
      </c>
    </row>
    <row r="374" spans="1:4" x14ac:dyDescent="0.3">
      <c r="A374" s="9" t="s">
        <v>396</v>
      </c>
      <c r="B374" s="9">
        <v>70</v>
      </c>
      <c r="C374" s="9">
        <v>641785</v>
      </c>
      <c r="D374">
        <v>4634882</v>
      </c>
    </row>
    <row r="375" spans="1:4" x14ac:dyDescent="0.3">
      <c r="A375" s="9" t="s">
        <v>397</v>
      </c>
      <c r="B375" s="9">
        <v>67</v>
      </c>
      <c r="C375" s="9">
        <v>659819</v>
      </c>
      <c r="D375">
        <v>4642701</v>
      </c>
    </row>
    <row r="376" spans="1:4" x14ac:dyDescent="0.3">
      <c r="A376" s="9" t="s">
        <v>398</v>
      </c>
      <c r="B376" s="9">
        <v>69</v>
      </c>
      <c r="C376" s="9">
        <v>698411</v>
      </c>
      <c r="D376">
        <v>4725911</v>
      </c>
    </row>
    <row r="377" spans="1:4" x14ac:dyDescent="0.3">
      <c r="A377" s="9" t="s">
        <v>399</v>
      </c>
      <c r="B377" s="9">
        <v>82</v>
      </c>
      <c r="C377" s="9">
        <v>705286</v>
      </c>
      <c r="D377">
        <v>4630051</v>
      </c>
    </row>
    <row r="378" spans="1:4" x14ac:dyDescent="0.3">
      <c r="A378" s="9" t="s">
        <v>400</v>
      </c>
      <c r="B378" s="9">
        <v>70</v>
      </c>
      <c r="C378" s="9">
        <v>786819</v>
      </c>
      <c r="D378">
        <v>4929093</v>
      </c>
    </row>
    <row r="379" spans="1:4" x14ac:dyDescent="0.3">
      <c r="A379" s="9" t="s">
        <v>401</v>
      </c>
      <c r="B379" s="9">
        <v>55</v>
      </c>
      <c r="C379" s="9">
        <v>780377</v>
      </c>
      <c r="D379">
        <v>4822234</v>
      </c>
    </row>
    <row r="380" spans="1:4" x14ac:dyDescent="0.3">
      <c r="A380" s="9" t="s">
        <v>402</v>
      </c>
      <c r="B380" s="9">
        <v>1087</v>
      </c>
      <c r="C380" s="9">
        <v>112914</v>
      </c>
      <c r="D380">
        <v>786961</v>
      </c>
    </row>
    <row r="381" spans="1:4" x14ac:dyDescent="0.3">
      <c r="A381" s="9" t="s">
        <v>403</v>
      </c>
      <c r="B381" s="9">
        <v>1117</v>
      </c>
      <c r="C381" s="9">
        <v>104581</v>
      </c>
      <c r="D381">
        <v>741943</v>
      </c>
    </row>
    <row r="382" spans="1:4" x14ac:dyDescent="0.3">
      <c r="A382" s="9" t="s">
        <v>404</v>
      </c>
      <c r="B382" s="9">
        <v>1192</v>
      </c>
      <c r="C382" s="9">
        <v>119534</v>
      </c>
      <c r="D382">
        <v>848110</v>
      </c>
    </row>
    <row r="383" spans="1:4" x14ac:dyDescent="0.3">
      <c r="A383" s="9" t="s">
        <v>405</v>
      </c>
      <c r="B383" s="9">
        <v>1196</v>
      </c>
      <c r="C383" s="9">
        <v>118614</v>
      </c>
      <c r="D383">
        <v>798524</v>
      </c>
    </row>
    <row r="384" spans="1:4" x14ac:dyDescent="0.3">
      <c r="A384" s="9" t="s">
        <v>406</v>
      </c>
      <c r="B384" s="9">
        <v>1255</v>
      </c>
      <c r="C384" s="9">
        <v>116374</v>
      </c>
      <c r="D384">
        <v>773290</v>
      </c>
    </row>
    <row r="385" spans="1:4" x14ac:dyDescent="0.3">
      <c r="A385" s="9" t="s">
        <v>407</v>
      </c>
      <c r="B385" s="9">
        <v>1248</v>
      </c>
      <c r="C385" s="9">
        <v>106734</v>
      </c>
      <c r="D385">
        <v>711602</v>
      </c>
    </row>
    <row r="386" spans="1:4" x14ac:dyDescent="0.3">
      <c r="A386" s="9" t="s">
        <v>408</v>
      </c>
      <c r="B386" s="9">
        <v>1438</v>
      </c>
      <c r="C386" s="9">
        <v>102351</v>
      </c>
      <c r="D386">
        <v>657576</v>
      </c>
    </row>
    <row r="387" spans="1:4" x14ac:dyDescent="0.3">
      <c r="A387" s="9" t="s">
        <v>409</v>
      </c>
      <c r="B387" s="9">
        <v>1212</v>
      </c>
      <c r="C387" s="9">
        <v>117118</v>
      </c>
      <c r="D387">
        <v>768118</v>
      </c>
    </row>
    <row r="388" spans="1:4" x14ac:dyDescent="0.3">
      <c r="A388" s="9" t="s">
        <v>410</v>
      </c>
      <c r="B388" s="9">
        <v>1321</v>
      </c>
      <c r="C388" s="9">
        <v>141579</v>
      </c>
      <c r="D388">
        <v>892703</v>
      </c>
    </row>
    <row r="389" spans="1:4" x14ac:dyDescent="0.3">
      <c r="A389" s="9" t="s">
        <v>411</v>
      </c>
      <c r="B389" s="9">
        <v>2512</v>
      </c>
      <c r="C389" s="9">
        <v>783547</v>
      </c>
      <c r="D389">
        <v>6056214</v>
      </c>
    </row>
    <row r="390" spans="1:4" x14ac:dyDescent="0.3">
      <c r="A390" s="9" t="s">
        <v>412</v>
      </c>
      <c r="B390" s="9">
        <v>2435</v>
      </c>
      <c r="C390" s="9">
        <v>820101</v>
      </c>
      <c r="D390">
        <v>6268463</v>
      </c>
    </row>
    <row r="391" spans="1:4" x14ac:dyDescent="0.3">
      <c r="A391" s="9" t="s">
        <v>413</v>
      </c>
      <c r="B391" s="9">
        <v>2473</v>
      </c>
      <c r="C391" s="9">
        <v>841054</v>
      </c>
      <c r="D391">
        <v>6341858</v>
      </c>
    </row>
    <row r="392" spans="1:4" x14ac:dyDescent="0.3">
      <c r="A392" s="9" t="s">
        <v>414</v>
      </c>
      <c r="B392" s="9">
        <v>2435</v>
      </c>
      <c r="C392" s="9">
        <v>855109</v>
      </c>
      <c r="D392">
        <v>6331873</v>
      </c>
    </row>
    <row r="393" spans="1:4" x14ac:dyDescent="0.3">
      <c r="A393" s="9" t="s">
        <v>415</v>
      </c>
      <c r="B393" s="9">
        <v>2608</v>
      </c>
      <c r="C393" s="9">
        <v>851369</v>
      </c>
      <c r="D393">
        <v>6184829</v>
      </c>
    </row>
    <row r="394" spans="1:4" x14ac:dyDescent="0.3">
      <c r="A394" s="9" t="s">
        <v>416</v>
      </c>
      <c r="B394" s="9">
        <v>2552</v>
      </c>
      <c r="C394" s="9">
        <v>941350</v>
      </c>
      <c r="D394">
        <v>6516834</v>
      </c>
    </row>
    <row r="395" spans="1:4" x14ac:dyDescent="0.3">
      <c r="A395" s="9" t="s">
        <v>417</v>
      </c>
      <c r="B395" s="9">
        <v>2575</v>
      </c>
      <c r="C395" s="9">
        <v>943362</v>
      </c>
      <c r="D395">
        <v>6469040</v>
      </c>
    </row>
    <row r="396" spans="1:4" x14ac:dyDescent="0.3">
      <c r="A396" s="9" t="s">
        <v>418</v>
      </c>
      <c r="B396" s="9">
        <v>2260</v>
      </c>
      <c r="C396" s="9">
        <v>948746</v>
      </c>
      <c r="D396">
        <v>6350236</v>
      </c>
    </row>
    <row r="397" spans="1:4" x14ac:dyDescent="0.3">
      <c r="A397" s="9" t="s">
        <v>419</v>
      </c>
      <c r="B397" s="9">
        <v>2290</v>
      </c>
      <c r="C397" s="9">
        <v>1059400</v>
      </c>
      <c r="D397">
        <v>6889819</v>
      </c>
    </row>
    <row r="398" spans="1:4" x14ac:dyDescent="0.3">
      <c r="A398" s="9" t="s">
        <v>420</v>
      </c>
      <c r="B398" s="9">
        <v>120</v>
      </c>
      <c r="C398" s="9">
        <v>2387473</v>
      </c>
      <c r="D398">
        <v>23721521</v>
      </c>
    </row>
    <row r="399" spans="1:4" x14ac:dyDescent="0.3">
      <c r="A399" s="9" t="s">
        <v>421</v>
      </c>
      <c r="B399" s="9">
        <v>173</v>
      </c>
      <c r="C399" s="9">
        <v>2452213</v>
      </c>
      <c r="D399">
        <v>24172190</v>
      </c>
    </row>
    <row r="400" spans="1:4" x14ac:dyDescent="0.3">
      <c r="A400" s="9" t="s">
        <v>422</v>
      </c>
      <c r="B400" s="9">
        <v>176</v>
      </c>
      <c r="C400" s="9">
        <v>2553940</v>
      </c>
      <c r="D400">
        <v>24819768</v>
      </c>
    </row>
    <row r="401" spans="1:4" x14ac:dyDescent="0.3">
      <c r="A401" s="9" t="s">
        <v>423</v>
      </c>
      <c r="B401" s="9">
        <v>157</v>
      </c>
      <c r="C401" s="9">
        <v>2621868</v>
      </c>
      <c r="D401">
        <v>25037667</v>
      </c>
    </row>
    <row r="402" spans="1:4" x14ac:dyDescent="0.3">
      <c r="A402" s="9" t="s">
        <v>424</v>
      </c>
      <c r="B402" s="9">
        <v>230</v>
      </c>
      <c r="C402" s="9">
        <v>2749715</v>
      </c>
      <c r="D402">
        <v>25684305</v>
      </c>
    </row>
    <row r="403" spans="1:4" x14ac:dyDescent="0.3">
      <c r="A403" s="9" t="s">
        <v>425</v>
      </c>
      <c r="B403" s="9">
        <v>186</v>
      </c>
      <c r="C403" s="9">
        <v>2839382</v>
      </c>
      <c r="D403">
        <v>26011866</v>
      </c>
    </row>
    <row r="404" spans="1:4" x14ac:dyDescent="0.3">
      <c r="A404" s="9" t="s">
        <v>426</v>
      </c>
      <c r="B404" s="9">
        <v>170</v>
      </c>
      <c r="C404" s="9">
        <v>2910461</v>
      </c>
      <c r="D404">
        <v>26071613</v>
      </c>
    </row>
    <row r="405" spans="1:4" x14ac:dyDescent="0.3">
      <c r="A405" s="9" t="s">
        <v>427</v>
      </c>
      <c r="B405" s="9">
        <v>183</v>
      </c>
      <c r="C405" s="9">
        <v>3049063</v>
      </c>
      <c r="D405">
        <v>26545899</v>
      </c>
    </row>
    <row r="406" spans="1:4" x14ac:dyDescent="0.3">
      <c r="A406" s="9" t="s">
        <v>428</v>
      </c>
      <c r="B406" s="9">
        <v>109</v>
      </c>
      <c r="C406" s="9">
        <v>3207022</v>
      </c>
      <c r="D406">
        <v>27167870</v>
      </c>
    </row>
    <row r="407" spans="1:4" x14ac:dyDescent="0.3">
      <c r="A407" s="9" t="s">
        <v>429</v>
      </c>
      <c r="B407" s="9">
        <v>0</v>
      </c>
      <c r="C407" s="9">
        <v>231879</v>
      </c>
      <c r="D407">
        <v>2632280</v>
      </c>
    </row>
    <row r="408" spans="1:4" x14ac:dyDescent="0.3">
      <c r="A408" s="9" t="s">
        <v>430</v>
      </c>
      <c r="B408" s="9">
        <v>0</v>
      </c>
      <c r="C408" s="9">
        <v>236652</v>
      </c>
      <c r="D408">
        <v>2665430</v>
      </c>
    </row>
    <row r="409" spans="1:4" x14ac:dyDescent="0.3">
      <c r="A409" s="9" t="s">
        <v>431</v>
      </c>
      <c r="B409" s="9">
        <v>0</v>
      </c>
      <c r="C409" s="9">
        <v>243688</v>
      </c>
      <c r="D409">
        <v>2672834</v>
      </c>
    </row>
    <row r="410" spans="1:4" x14ac:dyDescent="0.3">
      <c r="A410" s="9" t="s">
        <v>432</v>
      </c>
      <c r="B410" s="9">
        <v>0</v>
      </c>
      <c r="C410" s="9">
        <v>253167</v>
      </c>
      <c r="D410">
        <v>2773327</v>
      </c>
    </row>
    <row r="411" spans="1:4" x14ac:dyDescent="0.3">
      <c r="A411" s="9" t="s">
        <v>433</v>
      </c>
      <c r="B411" s="9">
        <v>0</v>
      </c>
      <c r="C411" s="9">
        <v>287138</v>
      </c>
      <c r="D411">
        <v>2938531</v>
      </c>
    </row>
    <row r="412" spans="1:4" x14ac:dyDescent="0.3">
      <c r="A412" s="9" t="s">
        <v>434</v>
      </c>
      <c r="B412" s="9">
        <v>0</v>
      </c>
      <c r="C412" s="9">
        <v>275474</v>
      </c>
      <c r="D412">
        <v>2835421</v>
      </c>
    </row>
    <row r="413" spans="1:4" x14ac:dyDescent="0.3">
      <c r="A413" s="9" t="s">
        <v>435</v>
      </c>
      <c r="B413" s="9">
        <v>20</v>
      </c>
      <c r="C413" s="9">
        <v>287990</v>
      </c>
      <c r="D413">
        <v>2906075</v>
      </c>
    </row>
    <row r="414" spans="1:4" x14ac:dyDescent="0.3">
      <c r="A414" s="9" t="s">
        <v>436</v>
      </c>
      <c r="B414" s="9">
        <v>0</v>
      </c>
      <c r="C414" s="9">
        <v>296778</v>
      </c>
      <c r="D414">
        <v>2919477</v>
      </c>
    </row>
    <row r="415" spans="1:4" x14ac:dyDescent="0.3">
      <c r="A415" s="9" t="s">
        <v>437</v>
      </c>
      <c r="B415" s="9">
        <v>0</v>
      </c>
      <c r="C415" s="9">
        <v>313983</v>
      </c>
      <c r="D415">
        <v>2989969</v>
      </c>
    </row>
    <row r="416" spans="1:4" x14ac:dyDescent="0.3">
      <c r="A416" s="9" t="s">
        <v>438</v>
      </c>
      <c r="B416" s="9">
        <v>1011</v>
      </c>
      <c r="C416" s="9">
        <v>85496</v>
      </c>
      <c r="D416">
        <v>620414</v>
      </c>
    </row>
    <row r="417" spans="1:4" x14ac:dyDescent="0.3">
      <c r="A417" s="9" t="s">
        <v>439</v>
      </c>
      <c r="B417" s="9">
        <v>1023</v>
      </c>
      <c r="C417" s="9">
        <v>80004</v>
      </c>
      <c r="D417">
        <v>572962</v>
      </c>
    </row>
    <row r="418" spans="1:4" x14ac:dyDescent="0.3">
      <c r="A418" s="9" t="s">
        <v>440</v>
      </c>
      <c r="B418" s="9">
        <v>1204</v>
      </c>
      <c r="C418" s="9">
        <v>99762</v>
      </c>
      <c r="D418">
        <v>691057</v>
      </c>
    </row>
    <row r="419" spans="1:4" x14ac:dyDescent="0.3">
      <c r="A419" s="9" t="s">
        <v>441</v>
      </c>
      <c r="B419" s="9">
        <v>1096</v>
      </c>
      <c r="C419" s="9">
        <v>95093</v>
      </c>
      <c r="D419">
        <v>647458</v>
      </c>
    </row>
    <row r="420" spans="1:4" x14ac:dyDescent="0.3">
      <c r="A420" s="9" t="s">
        <v>442</v>
      </c>
      <c r="B420" s="9">
        <v>1226</v>
      </c>
      <c r="C420" s="9">
        <v>83030</v>
      </c>
      <c r="D420">
        <v>557930</v>
      </c>
    </row>
    <row r="421" spans="1:4" x14ac:dyDescent="0.3">
      <c r="A421" s="9" t="s">
        <v>443</v>
      </c>
      <c r="B421" s="9">
        <v>1229</v>
      </c>
      <c r="C421" s="9">
        <v>78258</v>
      </c>
      <c r="D421">
        <v>508585</v>
      </c>
    </row>
    <row r="422" spans="1:4" x14ac:dyDescent="0.3">
      <c r="A422" s="9" t="s">
        <v>444</v>
      </c>
      <c r="B422" s="9">
        <v>1206</v>
      </c>
      <c r="C422" s="9">
        <v>120386</v>
      </c>
      <c r="D422">
        <v>746112</v>
      </c>
    </row>
    <row r="423" spans="1:4" x14ac:dyDescent="0.3">
      <c r="A423" s="9" t="s">
        <v>445</v>
      </c>
      <c r="B423" s="9">
        <v>982</v>
      </c>
      <c r="C423" s="9">
        <v>95054</v>
      </c>
      <c r="D423">
        <v>555569</v>
      </c>
    </row>
    <row r="424" spans="1:4" x14ac:dyDescent="0.3">
      <c r="A424" s="9" t="s">
        <v>446</v>
      </c>
      <c r="B424" s="9">
        <v>1027</v>
      </c>
      <c r="C424" s="9">
        <v>115576</v>
      </c>
      <c r="D424">
        <v>657467</v>
      </c>
    </row>
    <row r="425" spans="1:4" x14ac:dyDescent="0.3">
      <c r="A425" s="9" t="s">
        <v>447</v>
      </c>
      <c r="B425" s="9">
        <v>490</v>
      </c>
      <c r="C425" s="9">
        <v>900517</v>
      </c>
      <c r="D425">
        <v>7685567</v>
      </c>
    </row>
    <row r="426" spans="1:4" x14ac:dyDescent="0.3">
      <c r="A426" s="9" t="s">
        <v>448</v>
      </c>
      <c r="B426" s="9">
        <v>400</v>
      </c>
      <c r="C426" s="9">
        <v>889384</v>
      </c>
      <c r="D426">
        <v>7572296</v>
      </c>
    </row>
    <row r="427" spans="1:4" x14ac:dyDescent="0.3">
      <c r="A427" s="9" t="s">
        <v>449</v>
      </c>
      <c r="B427" s="9">
        <v>569</v>
      </c>
      <c r="C427" s="9">
        <v>950665</v>
      </c>
      <c r="D427">
        <v>7910723</v>
      </c>
    </row>
    <row r="428" spans="1:4" x14ac:dyDescent="0.3">
      <c r="A428" s="9" t="s">
        <v>450</v>
      </c>
      <c r="B428" s="9">
        <v>521</v>
      </c>
      <c r="C428" s="9">
        <v>929511</v>
      </c>
      <c r="D428">
        <v>7625851</v>
      </c>
    </row>
    <row r="429" spans="1:4" x14ac:dyDescent="0.3">
      <c r="A429" s="9" t="s">
        <v>451</v>
      </c>
      <c r="B429" s="9">
        <v>596</v>
      </c>
      <c r="C429" s="9">
        <v>1016810</v>
      </c>
      <c r="D429">
        <v>8076916</v>
      </c>
    </row>
    <row r="430" spans="1:4" x14ac:dyDescent="0.3">
      <c r="A430" s="9" t="s">
        <v>452</v>
      </c>
      <c r="B430" s="9">
        <v>509</v>
      </c>
      <c r="C430" s="9">
        <v>1052555</v>
      </c>
      <c r="D430">
        <v>8114452</v>
      </c>
    </row>
    <row r="431" spans="1:4" x14ac:dyDescent="0.3">
      <c r="A431" s="9" t="s">
        <v>453</v>
      </c>
      <c r="B431" s="9">
        <v>671</v>
      </c>
      <c r="C431" s="9">
        <v>1107700</v>
      </c>
      <c r="D431">
        <v>8323168</v>
      </c>
    </row>
    <row r="432" spans="1:4" x14ac:dyDescent="0.3">
      <c r="A432" s="9" t="s">
        <v>454</v>
      </c>
      <c r="B432" s="9">
        <v>604</v>
      </c>
      <c r="C432" s="9">
        <v>1110001</v>
      </c>
      <c r="D432">
        <v>8182040</v>
      </c>
    </row>
    <row r="433" spans="1:4" x14ac:dyDescent="0.3">
      <c r="A433" s="9" t="s">
        <v>455</v>
      </c>
      <c r="B433" s="9">
        <v>837</v>
      </c>
      <c r="C433" s="9">
        <v>1152455</v>
      </c>
      <c r="D433">
        <v>8225462</v>
      </c>
    </row>
    <row r="434" spans="1:4" x14ac:dyDescent="0.3">
      <c r="A434" s="9" t="s">
        <v>456</v>
      </c>
      <c r="B434" s="9">
        <v>278</v>
      </c>
      <c r="C434" s="9">
        <v>758541</v>
      </c>
      <c r="D434">
        <v>6465755</v>
      </c>
    </row>
    <row r="435" spans="1:4" x14ac:dyDescent="0.3">
      <c r="A435" s="9" t="s">
        <v>457</v>
      </c>
      <c r="B435" s="9">
        <v>294</v>
      </c>
      <c r="C435" s="9">
        <v>775935</v>
      </c>
      <c r="D435">
        <v>6541242</v>
      </c>
    </row>
    <row r="436" spans="1:4" x14ac:dyDescent="0.3">
      <c r="A436" s="9" t="s">
        <v>458</v>
      </c>
      <c r="B436" s="9">
        <v>248</v>
      </c>
      <c r="C436" s="9">
        <v>804859</v>
      </c>
      <c r="D436">
        <v>6628098</v>
      </c>
    </row>
    <row r="437" spans="1:4" x14ac:dyDescent="0.3">
      <c r="A437" s="9" t="s">
        <v>459</v>
      </c>
      <c r="B437" s="9">
        <v>268</v>
      </c>
      <c r="C437" s="9">
        <v>841914</v>
      </c>
      <c r="D437">
        <v>6763880</v>
      </c>
    </row>
    <row r="438" spans="1:4" x14ac:dyDescent="0.3">
      <c r="A438" s="9" t="s">
        <v>460</v>
      </c>
      <c r="B438" s="9">
        <v>324</v>
      </c>
      <c r="C438" s="9">
        <v>862116</v>
      </c>
      <c r="D438">
        <v>6780347</v>
      </c>
    </row>
    <row r="439" spans="1:4" x14ac:dyDescent="0.3">
      <c r="A439" s="9" t="s">
        <v>461</v>
      </c>
      <c r="B439" s="9">
        <v>263</v>
      </c>
      <c r="C439" s="9">
        <v>913311</v>
      </c>
      <c r="D439">
        <v>6936198</v>
      </c>
    </row>
    <row r="440" spans="1:4" x14ac:dyDescent="0.3">
      <c r="A440" s="9" t="s">
        <v>462</v>
      </c>
      <c r="B440" s="9">
        <v>345</v>
      </c>
      <c r="C440" s="9">
        <v>937088</v>
      </c>
      <c r="D440">
        <v>6946663</v>
      </c>
    </row>
    <row r="441" spans="1:4" x14ac:dyDescent="0.3">
      <c r="A441" s="9" t="s">
        <v>463</v>
      </c>
      <c r="B441" s="9">
        <v>207</v>
      </c>
      <c r="C441" s="9">
        <v>973895</v>
      </c>
      <c r="D441">
        <v>7002722</v>
      </c>
    </row>
    <row r="442" spans="1:4" x14ac:dyDescent="0.3">
      <c r="A442" s="9" t="s">
        <v>464</v>
      </c>
      <c r="B442" s="9">
        <v>294</v>
      </c>
      <c r="C442" s="9">
        <v>1018265</v>
      </c>
      <c r="D442">
        <v>7100074</v>
      </c>
    </row>
    <row r="443" spans="1:4" x14ac:dyDescent="0.3">
      <c r="A443" s="9" t="s">
        <v>465</v>
      </c>
      <c r="B443" s="9">
        <v>773</v>
      </c>
      <c r="C443" s="9">
        <v>275637</v>
      </c>
      <c r="D443">
        <v>1771937</v>
      </c>
    </row>
    <row r="444" spans="1:4" x14ac:dyDescent="0.3">
      <c r="A444" s="9" t="s">
        <v>466</v>
      </c>
      <c r="B444" s="9">
        <v>726</v>
      </c>
      <c r="C444" s="9">
        <v>296614</v>
      </c>
      <c r="D444">
        <v>1881165</v>
      </c>
    </row>
    <row r="445" spans="1:4" x14ac:dyDescent="0.3">
      <c r="A445" s="9" t="s">
        <v>467</v>
      </c>
      <c r="B445" s="9">
        <v>806</v>
      </c>
      <c r="C445" s="9">
        <v>289757</v>
      </c>
      <c r="D445">
        <v>1814205</v>
      </c>
    </row>
    <row r="446" spans="1:4" x14ac:dyDescent="0.3">
      <c r="A446" s="9" t="s">
        <v>468</v>
      </c>
      <c r="B446" s="9">
        <v>840</v>
      </c>
      <c r="C446" s="9">
        <v>284746</v>
      </c>
      <c r="D446">
        <v>1785173</v>
      </c>
    </row>
    <row r="447" spans="1:4" x14ac:dyDescent="0.3">
      <c r="A447" s="9" t="s">
        <v>469</v>
      </c>
      <c r="B447" s="9">
        <v>940</v>
      </c>
      <c r="C447" s="9">
        <v>304326</v>
      </c>
      <c r="D447">
        <v>1867261</v>
      </c>
    </row>
    <row r="448" spans="1:4" x14ac:dyDescent="0.3">
      <c r="A448" s="9" t="s">
        <v>470</v>
      </c>
      <c r="B448" s="9">
        <v>797</v>
      </c>
      <c r="C448" s="9">
        <v>324611</v>
      </c>
      <c r="D448">
        <v>1921821</v>
      </c>
    </row>
    <row r="449" spans="1:4" x14ac:dyDescent="0.3">
      <c r="A449" s="9" t="s">
        <v>471</v>
      </c>
      <c r="B449" s="9">
        <v>885</v>
      </c>
      <c r="C449" s="9">
        <v>284956</v>
      </c>
      <c r="D449">
        <v>1676448</v>
      </c>
    </row>
    <row r="450" spans="1:4" x14ac:dyDescent="0.3">
      <c r="A450" s="9" t="s">
        <v>472</v>
      </c>
      <c r="B450" s="9">
        <v>674</v>
      </c>
      <c r="C450" s="9">
        <v>319082</v>
      </c>
      <c r="D450">
        <v>1824017</v>
      </c>
    </row>
    <row r="451" spans="1:4" x14ac:dyDescent="0.3">
      <c r="A451" s="9" t="s">
        <v>473</v>
      </c>
      <c r="B451" s="9">
        <v>806</v>
      </c>
      <c r="C451" s="9">
        <v>323498</v>
      </c>
      <c r="D451">
        <v>1777619</v>
      </c>
    </row>
    <row r="452" spans="1:4" x14ac:dyDescent="0.3">
      <c r="A452" s="9" t="s">
        <v>474</v>
      </c>
      <c r="B452" s="9">
        <v>10</v>
      </c>
      <c r="C452" s="9">
        <v>739579</v>
      </c>
      <c r="D452">
        <v>5599420</v>
      </c>
    </row>
    <row r="453" spans="1:4" x14ac:dyDescent="0.3">
      <c r="A453" s="9" t="s">
        <v>475</v>
      </c>
      <c r="B453" s="9">
        <v>10</v>
      </c>
      <c r="C453" s="9">
        <v>745465</v>
      </c>
      <c r="D453">
        <v>5599318</v>
      </c>
    </row>
    <row r="454" spans="1:4" x14ac:dyDescent="0.3">
      <c r="A454" s="9" t="s">
        <v>476</v>
      </c>
      <c r="B454" s="9">
        <v>22</v>
      </c>
      <c r="C454" s="9">
        <v>733841</v>
      </c>
      <c r="D454">
        <v>5449940</v>
      </c>
    </row>
    <row r="455" spans="1:4" x14ac:dyDescent="0.3">
      <c r="A455" s="9" t="s">
        <v>477</v>
      </c>
      <c r="B455" s="9">
        <v>0</v>
      </c>
      <c r="C455" s="9">
        <v>822215</v>
      </c>
      <c r="D455">
        <v>5972135</v>
      </c>
    </row>
    <row r="456" spans="1:4" x14ac:dyDescent="0.3">
      <c r="A456" s="9" t="s">
        <v>478</v>
      </c>
      <c r="B456" s="9">
        <v>12</v>
      </c>
      <c r="C456" s="9">
        <v>778260</v>
      </c>
      <c r="D456">
        <v>5597184</v>
      </c>
    </row>
    <row r="457" spans="1:4" x14ac:dyDescent="0.3">
      <c r="A457" s="9" t="s">
        <v>479</v>
      </c>
      <c r="B457" s="9">
        <v>0</v>
      </c>
      <c r="C457" s="9">
        <v>814273</v>
      </c>
      <c r="D457">
        <v>5678734</v>
      </c>
    </row>
    <row r="458" spans="1:4" x14ac:dyDescent="0.3">
      <c r="A458" s="9" t="s">
        <v>480</v>
      </c>
      <c r="B458" s="9">
        <v>0</v>
      </c>
      <c r="C458" s="9">
        <v>839469</v>
      </c>
      <c r="D458">
        <v>5702115</v>
      </c>
    </row>
    <row r="459" spans="1:4" x14ac:dyDescent="0.3">
      <c r="A459" s="9" t="s">
        <v>481</v>
      </c>
      <c r="B459" s="9">
        <v>0</v>
      </c>
      <c r="C459" s="9">
        <v>854791</v>
      </c>
      <c r="D459">
        <v>5693776</v>
      </c>
    </row>
    <row r="460" spans="1:4" x14ac:dyDescent="0.3">
      <c r="A460" s="9" t="s">
        <v>482</v>
      </c>
      <c r="B460" s="9">
        <v>22</v>
      </c>
      <c r="C460" s="9">
        <v>908759</v>
      </c>
      <c r="D460">
        <v>5832175</v>
      </c>
    </row>
  </sheetData>
  <pageMargins left="0.7" right="0.7" top="0.75" bottom="0.75" header="0.3" footer="0.3"/>
  <ignoredErrors>
    <ignoredError sqref="L16:L1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6ED3F-AD5E-4116-A03B-8218F2F0F9D8}">
  <dimension ref="A1:C460"/>
  <sheetViews>
    <sheetView workbookViewId="0">
      <selection activeCell="C2" sqref="C2"/>
    </sheetView>
  </sheetViews>
  <sheetFormatPr defaultRowHeight="14.4" x14ac:dyDescent="0.3"/>
  <cols>
    <col min="1" max="1" width="30.88671875" bestFit="1" customWidth="1"/>
    <col min="2" max="2" width="21.6640625" bestFit="1" customWidth="1"/>
    <col min="3" max="3" width="19.6640625" bestFit="1" customWidth="1"/>
  </cols>
  <sheetData>
    <row r="1" spans="1:3" x14ac:dyDescent="0.3">
      <c r="A1" s="6" t="s">
        <v>545</v>
      </c>
      <c r="B1" s="6" t="s">
        <v>23</v>
      </c>
      <c r="C1" s="6" t="s">
        <v>521</v>
      </c>
    </row>
    <row r="2" spans="1:3" x14ac:dyDescent="0.3">
      <c r="A2" s="9">
        <v>700</v>
      </c>
      <c r="B2">
        <v>4713550</v>
      </c>
      <c r="C2">
        <f>CORREL(A2:A460,B2:B460)</f>
        <v>0.77368684763739159</v>
      </c>
    </row>
    <row r="3" spans="1:3" x14ac:dyDescent="0.3">
      <c r="A3" s="9">
        <v>754</v>
      </c>
      <c r="B3">
        <v>4862140</v>
      </c>
    </row>
    <row r="4" spans="1:3" x14ac:dyDescent="0.3">
      <c r="A4" s="9">
        <v>756</v>
      </c>
      <c r="B4">
        <v>5081072</v>
      </c>
    </row>
    <row r="5" spans="1:3" x14ac:dyDescent="0.3">
      <c r="A5" s="9">
        <v>736</v>
      </c>
      <c r="B5">
        <v>4866478</v>
      </c>
    </row>
    <row r="6" spans="1:3" x14ac:dyDescent="0.3">
      <c r="A6" s="9">
        <v>767</v>
      </c>
      <c r="B6">
        <v>4876320</v>
      </c>
    </row>
    <row r="7" spans="1:3" x14ac:dyDescent="0.3">
      <c r="A7" s="9">
        <v>773</v>
      </c>
      <c r="B7">
        <v>4622427</v>
      </c>
    </row>
    <row r="8" spans="1:3" x14ac:dyDescent="0.3">
      <c r="A8" s="9">
        <v>875</v>
      </c>
      <c r="B8">
        <v>4727058</v>
      </c>
    </row>
    <row r="9" spans="1:3" x14ac:dyDescent="0.3">
      <c r="A9" s="9">
        <v>757</v>
      </c>
      <c r="B9">
        <v>4939554</v>
      </c>
    </row>
    <row r="10" spans="1:3" x14ac:dyDescent="0.3">
      <c r="A10" s="9">
        <v>940</v>
      </c>
      <c r="B10">
        <v>4761712</v>
      </c>
    </row>
    <row r="11" spans="1:3" x14ac:dyDescent="0.3">
      <c r="A11" s="9">
        <v>0</v>
      </c>
      <c r="B11">
        <v>734628</v>
      </c>
    </row>
    <row r="12" spans="1:3" x14ac:dyDescent="0.3">
      <c r="A12" s="9">
        <v>0</v>
      </c>
      <c r="B12">
        <v>702506</v>
      </c>
    </row>
    <row r="13" spans="1:3" x14ac:dyDescent="0.3">
      <c r="A13" s="9">
        <v>0</v>
      </c>
      <c r="B13">
        <v>677432</v>
      </c>
    </row>
    <row r="14" spans="1:3" x14ac:dyDescent="0.3">
      <c r="A14" s="9">
        <v>0</v>
      </c>
      <c r="B14">
        <v>675805</v>
      </c>
    </row>
    <row r="15" spans="1:3" x14ac:dyDescent="0.3">
      <c r="A15" s="9">
        <v>0</v>
      </c>
      <c r="B15">
        <v>724271</v>
      </c>
    </row>
    <row r="16" spans="1:3" x14ac:dyDescent="0.3">
      <c r="A16" s="9">
        <v>0</v>
      </c>
      <c r="B16">
        <v>647536</v>
      </c>
    </row>
    <row r="17" spans="1:2" x14ac:dyDescent="0.3">
      <c r="A17" s="9">
        <v>0</v>
      </c>
      <c r="B17">
        <v>705215</v>
      </c>
    </row>
    <row r="18" spans="1:2" x14ac:dyDescent="0.3">
      <c r="A18" s="9">
        <v>0</v>
      </c>
      <c r="B18">
        <v>728682</v>
      </c>
    </row>
    <row r="19" spans="1:2" x14ac:dyDescent="0.3">
      <c r="A19" s="9">
        <v>0</v>
      </c>
      <c r="B19">
        <v>731616</v>
      </c>
    </row>
    <row r="20" spans="1:2" x14ac:dyDescent="0.3">
      <c r="A20" s="9">
        <v>779</v>
      </c>
      <c r="B20">
        <v>6324865</v>
      </c>
    </row>
    <row r="21" spans="1:2" x14ac:dyDescent="0.3">
      <c r="A21" s="9">
        <v>560</v>
      </c>
      <c r="B21">
        <v>6287420</v>
      </c>
    </row>
    <row r="22" spans="1:2" x14ac:dyDescent="0.3">
      <c r="A22" s="9">
        <v>522</v>
      </c>
      <c r="B22">
        <v>6304046</v>
      </c>
    </row>
    <row r="23" spans="1:2" x14ac:dyDescent="0.3">
      <c r="A23" s="9">
        <v>507</v>
      </c>
      <c r="B23">
        <v>6462829</v>
      </c>
    </row>
    <row r="24" spans="1:2" x14ac:dyDescent="0.3">
      <c r="A24" s="9">
        <v>583</v>
      </c>
      <c r="B24">
        <v>6518081</v>
      </c>
    </row>
    <row r="25" spans="1:2" x14ac:dyDescent="0.3">
      <c r="A25" s="9">
        <v>553</v>
      </c>
      <c r="B25">
        <v>6552388</v>
      </c>
    </row>
    <row r="26" spans="1:2" x14ac:dyDescent="0.3">
      <c r="A26" s="9">
        <v>596</v>
      </c>
      <c r="B26">
        <v>6522731</v>
      </c>
    </row>
    <row r="27" spans="1:2" x14ac:dyDescent="0.3">
      <c r="A27" s="9">
        <v>649</v>
      </c>
      <c r="B27">
        <v>6545958</v>
      </c>
    </row>
    <row r="28" spans="1:2" x14ac:dyDescent="0.3">
      <c r="A28" s="9">
        <v>666</v>
      </c>
      <c r="B28">
        <v>6742401</v>
      </c>
    </row>
    <row r="29" spans="1:2" x14ac:dyDescent="0.3">
      <c r="A29" s="9">
        <v>498</v>
      </c>
      <c r="B29">
        <v>2843554</v>
      </c>
    </row>
    <row r="30" spans="1:2" x14ac:dyDescent="0.3">
      <c r="A30" s="9">
        <v>462</v>
      </c>
      <c r="B30">
        <v>3041661</v>
      </c>
    </row>
    <row r="31" spans="1:2" x14ac:dyDescent="0.3">
      <c r="A31" s="9">
        <v>563</v>
      </c>
      <c r="B31">
        <v>2971204</v>
      </c>
    </row>
    <row r="32" spans="1:2" x14ac:dyDescent="0.3">
      <c r="A32" s="9">
        <v>536</v>
      </c>
      <c r="B32">
        <v>3063186</v>
      </c>
    </row>
    <row r="33" spans="1:2" x14ac:dyDescent="0.3">
      <c r="A33" s="9">
        <v>619</v>
      </c>
      <c r="B33">
        <v>3039533</v>
      </c>
    </row>
    <row r="34" spans="1:2" x14ac:dyDescent="0.3">
      <c r="A34" s="9">
        <v>485</v>
      </c>
      <c r="B34">
        <v>2953381</v>
      </c>
    </row>
    <row r="35" spans="1:2" x14ac:dyDescent="0.3">
      <c r="A35" s="9">
        <v>521</v>
      </c>
      <c r="B35">
        <v>3099972</v>
      </c>
    </row>
    <row r="36" spans="1:2" x14ac:dyDescent="0.3">
      <c r="A36" s="9">
        <v>491</v>
      </c>
      <c r="B36">
        <v>3082240</v>
      </c>
    </row>
    <row r="37" spans="1:2" x14ac:dyDescent="0.3">
      <c r="A37" s="9">
        <v>549</v>
      </c>
      <c r="B37">
        <v>3144162</v>
      </c>
    </row>
    <row r="38" spans="1:2" x14ac:dyDescent="0.3">
      <c r="A38" s="9">
        <v>5197</v>
      </c>
      <c r="B38">
        <v>36329077</v>
      </c>
    </row>
    <row r="39" spans="1:2" x14ac:dyDescent="0.3">
      <c r="A39" s="9">
        <v>5229</v>
      </c>
      <c r="B39">
        <v>36388689</v>
      </c>
    </row>
    <row r="40" spans="1:2" x14ac:dyDescent="0.3">
      <c r="A40" s="9">
        <v>5338</v>
      </c>
      <c r="B40">
        <v>36986746</v>
      </c>
    </row>
    <row r="41" spans="1:2" x14ac:dyDescent="0.3">
      <c r="A41" s="9">
        <v>5119</v>
      </c>
      <c r="B41">
        <v>37341855</v>
      </c>
    </row>
    <row r="42" spans="1:2" x14ac:dyDescent="0.3">
      <c r="A42" s="9">
        <v>5694</v>
      </c>
      <c r="B42">
        <v>37606937</v>
      </c>
    </row>
    <row r="43" spans="1:2" x14ac:dyDescent="0.3">
      <c r="A43" s="9">
        <v>4888</v>
      </c>
      <c r="B43">
        <v>38107157</v>
      </c>
    </row>
    <row r="44" spans="1:2" x14ac:dyDescent="0.3">
      <c r="A44" s="9">
        <v>5423</v>
      </c>
      <c r="B44">
        <v>38692954</v>
      </c>
    </row>
    <row r="45" spans="1:2" x14ac:dyDescent="0.3">
      <c r="A45" s="9">
        <v>5085</v>
      </c>
      <c r="B45">
        <v>38841344</v>
      </c>
    </row>
    <row r="46" spans="1:2" x14ac:dyDescent="0.3">
      <c r="A46" s="9">
        <v>5510</v>
      </c>
      <c r="B46">
        <v>38760119</v>
      </c>
    </row>
    <row r="47" spans="1:2" x14ac:dyDescent="0.3">
      <c r="A47" s="9">
        <v>411</v>
      </c>
      <c r="B47">
        <v>4868211</v>
      </c>
    </row>
    <row r="48" spans="1:2" x14ac:dyDescent="0.3">
      <c r="A48" s="9">
        <v>385</v>
      </c>
      <c r="B48">
        <v>4913915</v>
      </c>
    </row>
    <row r="49" spans="1:2" x14ac:dyDescent="0.3">
      <c r="A49" s="9">
        <v>408</v>
      </c>
      <c r="B49">
        <v>5053317</v>
      </c>
    </row>
    <row r="50" spans="1:2" x14ac:dyDescent="0.3">
      <c r="A50" s="9">
        <v>375</v>
      </c>
      <c r="B50">
        <v>5005219</v>
      </c>
    </row>
    <row r="51" spans="1:2" x14ac:dyDescent="0.3">
      <c r="A51" s="9">
        <v>375</v>
      </c>
      <c r="B51">
        <v>5177271</v>
      </c>
    </row>
    <row r="52" spans="1:2" x14ac:dyDescent="0.3">
      <c r="A52" s="9">
        <v>427</v>
      </c>
      <c r="B52">
        <v>5270658</v>
      </c>
    </row>
    <row r="53" spans="1:2" x14ac:dyDescent="0.3">
      <c r="A53" s="9">
        <v>440</v>
      </c>
      <c r="B53">
        <v>5872653</v>
      </c>
    </row>
    <row r="54" spans="1:2" x14ac:dyDescent="0.3">
      <c r="A54" s="9">
        <v>319</v>
      </c>
      <c r="B54">
        <v>5359693</v>
      </c>
    </row>
    <row r="55" spans="1:2" x14ac:dyDescent="0.3">
      <c r="A55" s="9">
        <v>334</v>
      </c>
      <c r="B55">
        <v>5915370</v>
      </c>
    </row>
    <row r="56" spans="1:2" x14ac:dyDescent="0.3">
      <c r="A56" s="9">
        <v>546</v>
      </c>
      <c r="B56">
        <v>3494487</v>
      </c>
    </row>
    <row r="57" spans="1:2" x14ac:dyDescent="0.3">
      <c r="A57" s="9">
        <v>459</v>
      </c>
      <c r="B57">
        <v>3545837</v>
      </c>
    </row>
    <row r="58" spans="1:2" x14ac:dyDescent="0.3">
      <c r="A58" s="9">
        <v>534</v>
      </c>
      <c r="B58">
        <v>3558172</v>
      </c>
    </row>
    <row r="59" spans="1:2" x14ac:dyDescent="0.3">
      <c r="A59" s="9">
        <v>430</v>
      </c>
      <c r="B59">
        <v>3572213</v>
      </c>
    </row>
    <row r="60" spans="1:2" x14ac:dyDescent="0.3">
      <c r="A60" s="9">
        <v>467</v>
      </c>
      <c r="B60">
        <v>3583561</v>
      </c>
    </row>
    <row r="61" spans="1:2" x14ac:dyDescent="0.3">
      <c r="A61" s="9">
        <v>497</v>
      </c>
      <c r="B61">
        <v>3592053</v>
      </c>
    </row>
    <row r="62" spans="1:2" x14ac:dyDescent="0.3">
      <c r="A62" s="9">
        <v>548</v>
      </c>
      <c r="B62">
        <v>3593222</v>
      </c>
    </row>
    <row r="63" spans="1:2" x14ac:dyDescent="0.3">
      <c r="A63" s="9">
        <v>399</v>
      </c>
      <c r="B63">
        <v>3588570</v>
      </c>
    </row>
    <row r="64" spans="1:2" x14ac:dyDescent="0.3">
      <c r="A64" s="9">
        <v>527</v>
      </c>
      <c r="B64">
        <v>3594478</v>
      </c>
    </row>
    <row r="65" spans="1:2" x14ac:dyDescent="0.3">
      <c r="A65" s="9">
        <v>0</v>
      </c>
      <c r="B65">
        <v>863832</v>
      </c>
    </row>
    <row r="66" spans="1:2" x14ac:dyDescent="0.3">
      <c r="A66" s="9">
        <v>10</v>
      </c>
      <c r="B66">
        <v>881278</v>
      </c>
    </row>
    <row r="67" spans="1:2" x14ac:dyDescent="0.3">
      <c r="A67" s="9">
        <v>0</v>
      </c>
      <c r="B67">
        <v>890856</v>
      </c>
    </row>
    <row r="68" spans="1:2" x14ac:dyDescent="0.3">
      <c r="A68" s="9">
        <v>21</v>
      </c>
      <c r="B68">
        <v>900131</v>
      </c>
    </row>
    <row r="69" spans="1:2" x14ac:dyDescent="0.3">
      <c r="A69" s="9">
        <v>10</v>
      </c>
      <c r="B69">
        <v>908446</v>
      </c>
    </row>
    <row r="70" spans="1:2" x14ac:dyDescent="0.3">
      <c r="A70" s="9">
        <v>31</v>
      </c>
      <c r="B70">
        <v>917060</v>
      </c>
    </row>
    <row r="71" spans="1:2" x14ac:dyDescent="0.3">
      <c r="A71" s="9">
        <v>52</v>
      </c>
      <c r="B71">
        <v>926454</v>
      </c>
    </row>
    <row r="72" spans="1:2" x14ac:dyDescent="0.3">
      <c r="A72" s="9">
        <v>0</v>
      </c>
      <c r="B72">
        <v>934695</v>
      </c>
    </row>
    <row r="73" spans="1:2" x14ac:dyDescent="0.3">
      <c r="A73" s="9">
        <v>10</v>
      </c>
      <c r="B73">
        <v>943732</v>
      </c>
    </row>
    <row r="74" spans="1:2" x14ac:dyDescent="0.3">
      <c r="A74" s="9">
        <v>0</v>
      </c>
      <c r="B74">
        <v>588433</v>
      </c>
    </row>
    <row r="75" spans="1:2" x14ac:dyDescent="0.3">
      <c r="A75" s="9">
        <v>0</v>
      </c>
      <c r="B75">
        <v>584400</v>
      </c>
    </row>
    <row r="76" spans="1:2" x14ac:dyDescent="0.3">
      <c r="A76" s="9">
        <v>0</v>
      </c>
      <c r="B76">
        <v>593955</v>
      </c>
    </row>
    <row r="77" spans="1:2" x14ac:dyDescent="0.3">
      <c r="A77" s="9">
        <v>0</v>
      </c>
      <c r="B77">
        <v>605759</v>
      </c>
    </row>
    <row r="78" spans="1:2" x14ac:dyDescent="0.3">
      <c r="A78" s="9">
        <v>0</v>
      </c>
      <c r="B78">
        <v>619371</v>
      </c>
    </row>
    <row r="79" spans="1:2" x14ac:dyDescent="0.3">
      <c r="A79" s="9">
        <v>0</v>
      </c>
      <c r="B79">
        <v>633736</v>
      </c>
    </row>
    <row r="80" spans="1:2" x14ac:dyDescent="0.3">
      <c r="A80" s="9">
        <v>0</v>
      </c>
      <c r="B80">
        <v>647484</v>
      </c>
    </row>
    <row r="81" spans="1:2" x14ac:dyDescent="0.3">
      <c r="A81" s="9">
        <v>0</v>
      </c>
      <c r="B81">
        <v>659009</v>
      </c>
    </row>
    <row r="82" spans="1:2" x14ac:dyDescent="0.3">
      <c r="A82" s="9">
        <v>0</v>
      </c>
      <c r="B82">
        <v>672391</v>
      </c>
    </row>
    <row r="83" spans="1:2" x14ac:dyDescent="0.3">
      <c r="A83" s="9">
        <v>1861</v>
      </c>
      <c r="B83">
        <v>18222420</v>
      </c>
    </row>
    <row r="84" spans="1:2" x14ac:dyDescent="0.3">
      <c r="A84" s="9">
        <v>1904</v>
      </c>
      <c r="B84">
        <v>18549507</v>
      </c>
    </row>
    <row r="85" spans="1:2" x14ac:dyDescent="0.3">
      <c r="A85" s="9">
        <v>2034</v>
      </c>
      <c r="B85">
        <v>18633958</v>
      </c>
    </row>
    <row r="86" spans="1:2" x14ac:dyDescent="0.3">
      <c r="A86" s="9">
        <v>1985</v>
      </c>
      <c r="B86">
        <v>18696017</v>
      </c>
    </row>
    <row r="87" spans="1:2" x14ac:dyDescent="0.3">
      <c r="A87" s="9">
        <v>2136</v>
      </c>
      <c r="B87">
        <v>18828013</v>
      </c>
    </row>
    <row r="88" spans="1:2" x14ac:dyDescent="0.3">
      <c r="A88" s="9">
        <v>2143</v>
      </c>
      <c r="B88">
        <v>19202176</v>
      </c>
    </row>
    <row r="89" spans="1:2" x14ac:dyDescent="0.3">
      <c r="A89" s="9">
        <v>2271</v>
      </c>
      <c r="B89">
        <v>19358086</v>
      </c>
    </row>
    <row r="90" spans="1:2" x14ac:dyDescent="0.3">
      <c r="A90" s="9">
        <v>2260</v>
      </c>
      <c r="B90">
        <v>20031616</v>
      </c>
    </row>
    <row r="91" spans="1:2" x14ac:dyDescent="0.3">
      <c r="A91" s="9">
        <v>2554</v>
      </c>
      <c r="B91">
        <v>20438732</v>
      </c>
    </row>
    <row r="92" spans="1:2" x14ac:dyDescent="0.3">
      <c r="A92" s="9">
        <v>1161</v>
      </c>
      <c r="B92">
        <v>9713030</v>
      </c>
    </row>
    <row r="93" spans="1:2" x14ac:dyDescent="0.3">
      <c r="A93" s="9">
        <v>1172</v>
      </c>
      <c r="B93">
        <v>9598767</v>
      </c>
    </row>
    <row r="94" spans="1:2" x14ac:dyDescent="0.3">
      <c r="A94" s="9">
        <v>1173</v>
      </c>
      <c r="B94">
        <v>9627433</v>
      </c>
    </row>
    <row r="95" spans="1:2" x14ac:dyDescent="0.3">
      <c r="A95" s="9">
        <v>1108</v>
      </c>
      <c r="B95">
        <v>9955103</v>
      </c>
    </row>
    <row r="96" spans="1:2" x14ac:dyDescent="0.3">
      <c r="A96" s="9">
        <v>1151</v>
      </c>
      <c r="B96">
        <v>10022337</v>
      </c>
    </row>
    <row r="97" spans="1:2" x14ac:dyDescent="0.3">
      <c r="A97" s="9">
        <v>1133</v>
      </c>
      <c r="B97">
        <v>9817046</v>
      </c>
    </row>
    <row r="98" spans="1:2" x14ac:dyDescent="0.3">
      <c r="A98" s="9">
        <v>1159</v>
      </c>
      <c r="B98">
        <v>10307372</v>
      </c>
    </row>
    <row r="99" spans="1:2" x14ac:dyDescent="0.3">
      <c r="A99" s="9">
        <v>1068</v>
      </c>
      <c r="B99">
        <v>10082058</v>
      </c>
    </row>
    <row r="100" spans="1:2" x14ac:dyDescent="0.3">
      <c r="A100" s="9">
        <v>1117</v>
      </c>
      <c r="B100">
        <v>10346352</v>
      </c>
    </row>
    <row r="101" spans="1:2" x14ac:dyDescent="0.3">
      <c r="A101" s="9">
        <v>105</v>
      </c>
      <c r="B101">
        <v>1280241</v>
      </c>
    </row>
    <row r="102" spans="1:2" x14ac:dyDescent="0.3">
      <c r="A102" s="9">
        <v>141</v>
      </c>
      <c r="B102">
        <v>1333591</v>
      </c>
    </row>
    <row r="103" spans="1:2" x14ac:dyDescent="0.3">
      <c r="A103" s="9">
        <v>193</v>
      </c>
      <c r="B103">
        <v>1346554</v>
      </c>
    </row>
    <row r="104" spans="1:2" x14ac:dyDescent="0.3">
      <c r="A104" s="9">
        <v>270</v>
      </c>
      <c r="B104">
        <v>1362730</v>
      </c>
    </row>
    <row r="105" spans="1:2" x14ac:dyDescent="0.3">
      <c r="A105" s="9">
        <v>319</v>
      </c>
      <c r="B105">
        <v>1376298</v>
      </c>
    </row>
    <row r="106" spans="1:2" x14ac:dyDescent="0.3">
      <c r="A106" s="9">
        <v>286</v>
      </c>
      <c r="B106">
        <v>1391072</v>
      </c>
    </row>
    <row r="107" spans="1:2" x14ac:dyDescent="0.3">
      <c r="A107" s="9">
        <v>405</v>
      </c>
      <c r="B107">
        <v>1406214</v>
      </c>
    </row>
    <row r="108" spans="1:2" x14ac:dyDescent="0.3">
      <c r="A108" s="9">
        <v>348</v>
      </c>
      <c r="B108">
        <v>1413673</v>
      </c>
    </row>
    <row r="109" spans="1:2" x14ac:dyDescent="0.3">
      <c r="A109" s="9">
        <v>458</v>
      </c>
      <c r="B109">
        <v>1421732</v>
      </c>
    </row>
    <row r="110" spans="1:2" x14ac:dyDescent="0.3">
      <c r="A110" s="9">
        <v>10</v>
      </c>
      <c r="B110">
        <v>1498101</v>
      </c>
    </row>
    <row r="111" spans="1:2" x14ac:dyDescent="0.3">
      <c r="A111" s="9">
        <v>78</v>
      </c>
      <c r="B111">
        <v>1535086</v>
      </c>
    </row>
    <row r="112" spans="1:2" x14ac:dyDescent="0.3">
      <c r="A112" s="9">
        <v>61</v>
      </c>
      <c r="B112">
        <v>1587086</v>
      </c>
    </row>
    <row r="113" spans="1:2" x14ac:dyDescent="0.3">
      <c r="A113" s="9">
        <v>46</v>
      </c>
      <c r="B113">
        <v>1570747</v>
      </c>
    </row>
    <row r="114" spans="1:2" x14ac:dyDescent="0.3">
      <c r="A114" s="9">
        <v>106</v>
      </c>
      <c r="B114">
        <v>1704449</v>
      </c>
    </row>
    <row r="115" spans="1:2" x14ac:dyDescent="0.3">
      <c r="A115" s="9">
        <v>56</v>
      </c>
      <c r="B115">
        <v>1650525</v>
      </c>
    </row>
    <row r="116" spans="1:2" x14ac:dyDescent="0.3">
      <c r="A116" s="9">
        <v>82</v>
      </c>
      <c r="B116">
        <v>1705292</v>
      </c>
    </row>
    <row r="117" spans="1:2" x14ac:dyDescent="0.3">
      <c r="A117" s="9">
        <v>42</v>
      </c>
      <c r="B117">
        <v>1554682</v>
      </c>
    </row>
    <row r="118" spans="1:2" x14ac:dyDescent="0.3">
      <c r="A118" s="9">
        <v>105</v>
      </c>
      <c r="B118">
        <v>1576319</v>
      </c>
    </row>
    <row r="119" spans="1:2" x14ac:dyDescent="0.3">
      <c r="A119" s="9">
        <v>2006</v>
      </c>
      <c r="B119">
        <v>12892496</v>
      </c>
    </row>
    <row r="120" spans="1:2" x14ac:dyDescent="0.3">
      <c r="A120" s="9">
        <v>1912</v>
      </c>
      <c r="B120">
        <v>12896183</v>
      </c>
    </row>
    <row r="121" spans="1:2" x14ac:dyDescent="0.3">
      <c r="A121" s="9">
        <v>2049</v>
      </c>
      <c r="B121">
        <v>12741975</v>
      </c>
    </row>
    <row r="122" spans="1:2" x14ac:dyDescent="0.3">
      <c r="A122" s="9">
        <v>1983</v>
      </c>
      <c r="B122">
        <v>12856518</v>
      </c>
    </row>
    <row r="123" spans="1:2" x14ac:dyDescent="0.3">
      <c r="A123" s="9">
        <v>2122</v>
      </c>
      <c r="B123">
        <v>12791075</v>
      </c>
    </row>
    <row r="124" spans="1:2" x14ac:dyDescent="0.3">
      <c r="A124" s="9">
        <v>2125</v>
      </c>
      <c r="B124">
        <v>12811495</v>
      </c>
    </row>
    <row r="125" spans="1:2" x14ac:dyDescent="0.3">
      <c r="A125" s="9">
        <v>1997</v>
      </c>
      <c r="B125">
        <v>13220780</v>
      </c>
    </row>
    <row r="126" spans="1:2" x14ac:dyDescent="0.3">
      <c r="A126" s="9">
        <v>1799</v>
      </c>
      <c r="B126">
        <v>12858632</v>
      </c>
    </row>
    <row r="127" spans="1:2" x14ac:dyDescent="0.3">
      <c r="A127" s="9">
        <v>2026</v>
      </c>
      <c r="B127">
        <v>13030989</v>
      </c>
    </row>
    <row r="128" spans="1:2" x14ac:dyDescent="0.3">
      <c r="A128" s="9">
        <v>931</v>
      </c>
      <c r="B128">
        <v>6401961</v>
      </c>
    </row>
    <row r="129" spans="1:2" x14ac:dyDescent="0.3">
      <c r="A129" s="9">
        <v>951</v>
      </c>
      <c r="B129">
        <v>6481765</v>
      </c>
    </row>
    <row r="130" spans="1:2" x14ac:dyDescent="0.3">
      <c r="A130" s="9">
        <v>785</v>
      </c>
      <c r="B130">
        <v>6258004</v>
      </c>
    </row>
    <row r="131" spans="1:2" x14ac:dyDescent="0.3">
      <c r="A131" s="9">
        <v>751</v>
      </c>
      <c r="B131">
        <v>6524394</v>
      </c>
    </row>
    <row r="132" spans="1:2" x14ac:dyDescent="0.3">
      <c r="A132" s="9">
        <v>892</v>
      </c>
      <c r="B132">
        <v>6566223</v>
      </c>
    </row>
    <row r="133" spans="1:2" x14ac:dyDescent="0.3">
      <c r="A133" s="9">
        <v>805</v>
      </c>
      <c r="B133">
        <v>6372916</v>
      </c>
    </row>
    <row r="134" spans="1:2" x14ac:dyDescent="0.3">
      <c r="A134" s="9">
        <v>850</v>
      </c>
      <c r="B134">
        <v>6539401</v>
      </c>
    </row>
    <row r="135" spans="1:2" x14ac:dyDescent="0.3">
      <c r="A135" s="9">
        <v>749</v>
      </c>
      <c r="B135">
        <v>6685870</v>
      </c>
    </row>
    <row r="136" spans="1:2" x14ac:dyDescent="0.3">
      <c r="A136" s="9">
        <v>882</v>
      </c>
      <c r="B136">
        <v>6761818</v>
      </c>
    </row>
    <row r="137" spans="1:2" x14ac:dyDescent="0.3">
      <c r="A137" s="9">
        <v>506</v>
      </c>
      <c r="B137">
        <v>2972825</v>
      </c>
    </row>
    <row r="138" spans="1:2" x14ac:dyDescent="0.3">
      <c r="A138" s="9">
        <v>434</v>
      </c>
      <c r="B138">
        <v>2995769</v>
      </c>
    </row>
    <row r="139" spans="1:2" x14ac:dyDescent="0.3">
      <c r="A139" s="9">
        <v>497</v>
      </c>
      <c r="B139">
        <v>2980619</v>
      </c>
    </row>
    <row r="140" spans="1:2" x14ac:dyDescent="0.3">
      <c r="A140" s="9">
        <v>513</v>
      </c>
      <c r="B140">
        <v>3164320</v>
      </c>
    </row>
    <row r="141" spans="1:2" x14ac:dyDescent="0.3">
      <c r="A141" s="9">
        <v>621</v>
      </c>
      <c r="B141">
        <v>3011954</v>
      </c>
    </row>
    <row r="142" spans="1:2" x14ac:dyDescent="0.3">
      <c r="A142" s="9">
        <v>420</v>
      </c>
      <c r="B142">
        <v>2996688</v>
      </c>
    </row>
    <row r="143" spans="1:2" x14ac:dyDescent="0.3">
      <c r="A143" s="9">
        <v>451</v>
      </c>
      <c r="B143">
        <v>3310134</v>
      </c>
    </row>
    <row r="144" spans="1:2" x14ac:dyDescent="0.3">
      <c r="A144" s="9">
        <v>362</v>
      </c>
      <c r="B144">
        <v>3128608</v>
      </c>
    </row>
    <row r="145" spans="1:2" x14ac:dyDescent="0.3">
      <c r="A145" s="9">
        <v>413</v>
      </c>
      <c r="B145">
        <v>3049856</v>
      </c>
    </row>
    <row r="146" spans="1:2" x14ac:dyDescent="0.3">
      <c r="A146" s="9">
        <v>449</v>
      </c>
      <c r="B146">
        <v>2793990</v>
      </c>
    </row>
    <row r="147" spans="1:2" x14ac:dyDescent="0.3">
      <c r="A147" s="9">
        <v>402</v>
      </c>
      <c r="B147">
        <v>2740733</v>
      </c>
    </row>
    <row r="148" spans="1:2" x14ac:dyDescent="0.3">
      <c r="A148" s="9">
        <v>481</v>
      </c>
      <c r="B148">
        <v>2931206</v>
      </c>
    </row>
    <row r="149" spans="1:2" x14ac:dyDescent="0.3">
      <c r="A149" s="9">
        <v>492</v>
      </c>
      <c r="B149">
        <v>2925322</v>
      </c>
    </row>
    <row r="150" spans="1:2" x14ac:dyDescent="0.3">
      <c r="A150" s="9">
        <v>537</v>
      </c>
      <c r="B150">
        <v>2873594</v>
      </c>
    </row>
    <row r="151" spans="1:2" x14ac:dyDescent="0.3">
      <c r="A151" s="9">
        <v>453</v>
      </c>
      <c r="B151">
        <v>2905975</v>
      </c>
    </row>
    <row r="152" spans="1:2" x14ac:dyDescent="0.3">
      <c r="A152" s="9">
        <v>497</v>
      </c>
      <c r="B152">
        <v>2985149</v>
      </c>
    </row>
    <row r="153" spans="1:2" x14ac:dyDescent="0.3">
      <c r="A153" s="9">
        <v>384</v>
      </c>
      <c r="B153">
        <v>2919733</v>
      </c>
    </row>
    <row r="154" spans="1:2" x14ac:dyDescent="0.3">
      <c r="A154" s="9">
        <v>404</v>
      </c>
      <c r="B154">
        <v>2961871</v>
      </c>
    </row>
    <row r="155" spans="1:2" x14ac:dyDescent="0.3">
      <c r="A155" s="9">
        <v>794</v>
      </c>
      <c r="B155">
        <v>4318288</v>
      </c>
    </row>
    <row r="156" spans="1:2" x14ac:dyDescent="0.3">
      <c r="A156" s="9">
        <v>734</v>
      </c>
      <c r="B156">
        <v>4178330</v>
      </c>
    </row>
    <row r="157" spans="1:2" x14ac:dyDescent="0.3">
      <c r="A157" s="9">
        <v>743</v>
      </c>
      <c r="B157">
        <v>4295103</v>
      </c>
    </row>
    <row r="158" spans="1:2" x14ac:dyDescent="0.3">
      <c r="A158" s="9">
        <v>691</v>
      </c>
      <c r="B158">
        <v>4353333</v>
      </c>
    </row>
    <row r="159" spans="1:2" x14ac:dyDescent="0.3">
      <c r="A159" s="9">
        <v>736</v>
      </c>
      <c r="B159">
        <v>4383424</v>
      </c>
    </row>
    <row r="160" spans="1:2" x14ac:dyDescent="0.3">
      <c r="A160" s="9">
        <v>785</v>
      </c>
      <c r="B160">
        <v>4391453</v>
      </c>
    </row>
    <row r="161" spans="1:2" x14ac:dyDescent="0.3">
      <c r="A161" s="9">
        <v>779</v>
      </c>
      <c r="B161">
        <v>4777819</v>
      </c>
    </row>
    <row r="162" spans="1:2" x14ac:dyDescent="0.3">
      <c r="A162" s="9">
        <v>691</v>
      </c>
      <c r="B162">
        <v>4572329</v>
      </c>
    </row>
    <row r="163" spans="1:2" x14ac:dyDescent="0.3">
      <c r="A163" s="9">
        <v>724</v>
      </c>
      <c r="B163">
        <v>4501623</v>
      </c>
    </row>
    <row r="164" spans="1:2" x14ac:dyDescent="0.3">
      <c r="A164" s="9">
        <v>661</v>
      </c>
      <c r="B164">
        <v>4437074</v>
      </c>
    </row>
    <row r="165" spans="1:2" x14ac:dyDescent="0.3">
      <c r="A165" s="9">
        <v>707</v>
      </c>
      <c r="B165">
        <v>4490871</v>
      </c>
    </row>
    <row r="166" spans="1:2" x14ac:dyDescent="0.3">
      <c r="A166" s="9">
        <v>618</v>
      </c>
      <c r="B166">
        <v>4539451</v>
      </c>
    </row>
    <row r="167" spans="1:2" x14ac:dyDescent="0.3">
      <c r="A167" s="9">
        <v>600</v>
      </c>
      <c r="B167">
        <v>4722489</v>
      </c>
    </row>
    <row r="168" spans="1:2" x14ac:dyDescent="0.3">
      <c r="A168" s="9">
        <v>636</v>
      </c>
      <c r="B168">
        <v>4472031</v>
      </c>
    </row>
    <row r="169" spans="1:2" x14ac:dyDescent="0.3">
      <c r="A169" s="9">
        <v>568</v>
      </c>
      <c r="B169">
        <v>4714491</v>
      </c>
    </row>
    <row r="170" spans="1:2" x14ac:dyDescent="0.3">
      <c r="A170" s="9">
        <v>543</v>
      </c>
      <c r="B170">
        <v>4572767</v>
      </c>
    </row>
    <row r="171" spans="1:2" x14ac:dyDescent="0.3">
      <c r="A171" s="9">
        <v>509</v>
      </c>
      <c r="B171">
        <v>4956698</v>
      </c>
    </row>
    <row r="172" spans="1:2" x14ac:dyDescent="0.3">
      <c r="A172" s="9">
        <v>570</v>
      </c>
      <c r="B172">
        <v>4444334</v>
      </c>
    </row>
    <row r="173" spans="1:2" x14ac:dyDescent="0.3">
      <c r="A173" s="9">
        <v>81</v>
      </c>
      <c r="B173">
        <v>1316380</v>
      </c>
    </row>
    <row r="174" spans="1:2" x14ac:dyDescent="0.3">
      <c r="A174" s="9">
        <v>100</v>
      </c>
      <c r="B174">
        <v>1327665</v>
      </c>
    </row>
    <row r="175" spans="1:2" x14ac:dyDescent="0.3">
      <c r="A175" s="9">
        <v>148</v>
      </c>
      <c r="B175">
        <v>1417781</v>
      </c>
    </row>
    <row r="176" spans="1:2" x14ac:dyDescent="0.3">
      <c r="A176" s="9">
        <v>51</v>
      </c>
      <c r="B176">
        <v>1311652</v>
      </c>
    </row>
    <row r="177" spans="1:2" x14ac:dyDescent="0.3">
      <c r="A177" s="9">
        <v>105</v>
      </c>
      <c r="B177">
        <v>1328320</v>
      </c>
    </row>
    <row r="178" spans="1:2" x14ac:dyDescent="0.3">
      <c r="A178" s="9">
        <v>61</v>
      </c>
      <c r="B178">
        <v>1346053</v>
      </c>
    </row>
    <row r="179" spans="1:2" x14ac:dyDescent="0.3">
      <c r="A179" s="9">
        <v>170</v>
      </c>
      <c r="B179">
        <v>1333487</v>
      </c>
    </row>
    <row r="180" spans="1:2" x14ac:dyDescent="0.3">
      <c r="A180" s="9">
        <v>80</v>
      </c>
      <c r="B180">
        <v>1359301</v>
      </c>
    </row>
    <row r="181" spans="1:2" x14ac:dyDescent="0.3">
      <c r="A181" s="9">
        <v>130</v>
      </c>
      <c r="B181">
        <v>1365894</v>
      </c>
    </row>
    <row r="182" spans="1:2" x14ac:dyDescent="0.3">
      <c r="A182" s="9">
        <v>692</v>
      </c>
      <c r="B182">
        <v>5637418</v>
      </c>
    </row>
    <row r="183" spans="1:2" x14ac:dyDescent="0.3">
      <c r="A183" s="9">
        <v>726</v>
      </c>
      <c r="B183">
        <v>5729150</v>
      </c>
    </row>
    <row r="184" spans="1:2" x14ac:dyDescent="0.3">
      <c r="A184" s="9">
        <v>847</v>
      </c>
      <c r="B184">
        <v>5750718</v>
      </c>
    </row>
    <row r="185" spans="1:2" x14ac:dyDescent="0.3">
      <c r="A185" s="9">
        <v>752</v>
      </c>
      <c r="B185">
        <v>5785496</v>
      </c>
    </row>
    <row r="186" spans="1:2" x14ac:dyDescent="0.3">
      <c r="A186" s="9">
        <v>900</v>
      </c>
      <c r="B186">
        <v>5801682</v>
      </c>
    </row>
    <row r="187" spans="1:2" x14ac:dyDescent="0.3">
      <c r="A187" s="9">
        <v>797</v>
      </c>
      <c r="B187">
        <v>5923810</v>
      </c>
    </row>
    <row r="188" spans="1:2" x14ac:dyDescent="0.3">
      <c r="A188" s="9">
        <v>993</v>
      </c>
      <c r="B188">
        <v>5950118</v>
      </c>
    </row>
    <row r="189" spans="1:2" x14ac:dyDescent="0.3">
      <c r="A189" s="9">
        <v>833</v>
      </c>
      <c r="B189">
        <v>5904814</v>
      </c>
    </row>
    <row r="190" spans="1:2" x14ac:dyDescent="0.3">
      <c r="A190" s="9">
        <v>822</v>
      </c>
      <c r="B190">
        <v>5921207</v>
      </c>
    </row>
    <row r="191" spans="1:2" x14ac:dyDescent="0.3">
      <c r="A191" s="9">
        <v>1160</v>
      </c>
      <c r="B191">
        <v>6511176</v>
      </c>
    </row>
    <row r="192" spans="1:2" x14ac:dyDescent="0.3">
      <c r="A192" s="9">
        <v>1121</v>
      </c>
      <c r="B192">
        <v>6492771</v>
      </c>
    </row>
    <row r="193" spans="1:2" x14ac:dyDescent="0.3">
      <c r="A193" s="9">
        <v>1244</v>
      </c>
      <c r="B193">
        <v>6522562</v>
      </c>
    </row>
    <row r="194" spans="1:2" x14ac:dyDescent="0.3">
      <c r="A194" s="9">
        <v>1197</v>
      </c>
      <c r="B194">
        <v>6555027</v>
      </c>
    </row>
    <row r="195" spans="1:2" x14ac:dyDescent="0.3">
      <c r="A195" s="9">
        <v>1383</v>
      </c>
      <c r="B195">
        <v>6615252</v>
      </c>
    </row>
    <row r="196" spans="1:2" x14ac:dyDescent="0.3">
      <c r="A196" s="9">
        <v>1178</v>
      </c>
      <c r="B196">
        <v>6667515</v>
      </c>
    </row>
    <row r="197" spans="1:2" x14ac:dyDescent="0.3">
      <c r="A197" s="9">
        <v>1366</v>
      </c>
      <c r="B197">
        <v>6688538</v>
      </c>
    </row>
    <row r="198" spans="1:2" x14ac:dyDescent="0.3">
      <c r="A198" s="9">
        <v>1096</v>
      </c>
      <c r="B198">
        <v>6741921</v>
      </c>
    </row>
    <row r="199" spans="1:2" x14ac:dyDescent="0.3">
      <c r="A199" s="9">
        <v>1297</v>
      </c>
      <c r="B199">
        <v>6792932</v>
      </c>
    </row>
    <row r="200" spans="1:2" x14ac:dyDescent="0.3">
      <c r="A200" s="9">
        <v>1293</v>
      </c>
      <c r="B200">
        <v>10032443</v>
      </c>
    </row>
    <row r="201" spans="1:2" x14ac:dyDescent="0.3">
      <c r="A201" s="9">
        <v>1269</v>
      </c>
      <c r="B201">
        <v>10036819</v>
      </c>
    </row>
    <row r="202" spans="1:2" x14ac:dyDescent="0.3">
      <c r="A202" s="9">
        <v>1460</v>
      </c>
      <c r="B202">
        <v>10032554</v>
      </c>
    </row>
    <row r="203" spans="1:2" x14ac:dyDescent="0.3">
      <c r="A203" s="9">
        <v>1330</v>
      </c>
      <c r="B203">
        <v>9964477</v>
      </c>
    </row>
    <row r="204" spans="1:2" x14ac:dyDescent="0.3">
      <c r="A204" s="9">
        <v>1586</v>
      </c>
      <c r="B204">
        <v>10002911</v>
      </c>
    </row>
    <row r="205" spans="1:2" x14ac:dyDescent="0.3">
      <c r="A205" s="9">
        <v>1553</v>
      </c>
      <c r="B205">
        <v>10210022</v>
      </c>
    </row>
    <row r="206" spans="1:2" x14ac:dyDescent="0.3">
      <c r="A206" s="9">
        <v>1607</v>
      </c>
      <c r="B206">
        <v>9833515</v>
      </c>
    </row>
    <row r="207" spans="1:2" x14ac:dyDescent="0.3">
      <c r="A207" s="9">
        <v>1354</v>
      </c>
      <c r="B207">
        <v>10038266</v>
      </c>
    </row>
    <row r="208" spans="1:2" x14ac:dyDescent="0.3">
      <c r="A208" s="9">
        <v>1495</v>
      </c>
      <c r="B208">
        <v>9835701</v>
      </c>
    </row>
    <row r="209" spans="1:2" x14ac:dyDescent="0.3">
      <c r="A209" s="9">
        <v>439</v>
      </c>
      <c r="B209">
        <v>5177992</v>
      </c>
    </row>
    <row r="210" spans="1:2" x14ac:dyDescent="0.3">
      <c r="A210" s="9">
        <v>439</v>
      </c>
      <c r="B210">
        <v>5293148</v>
      </c>
    </row>
    <row r="211" spans="1:2" x14ac:dyDescent="0.3">
      <c r="A211" s="9">
        <v>501</v>
      </c>
      <c r="B211">
        <v>5176137</v>
      </c>
    </row>
    <row r="212" spans="1:2" x14ac:dyDescent="0.3">
      <c r="A212" s="9">
        <v>517</v>
      </c>
      <c r="B212">
        <v>5110756</v>
      </c>
    </row>
    <row r="213" spans="1:2" x14ac:dyDescent="0.3">
      <c r="A213" s="9">
        <v>567</v>
      </c>
      <c r="B213">
        <v>5721822</v>
      </c>
    </row>
    <row r="214" spans="1:2" x14ac:dyDescent="0.3">
      <c r="A214" s="9">
        <v>425</v>
      </c>
      <c r="B214">
        <v>5381551</v>
      </c>
    </row>
    <row r="215" spans="1:2" x14ac:dyDescent="0.3">
      <c r="A215" s="9">
        <v>562</v>
      </c>
      <c r="B215">
        <v>5453931</v>
      </c>
    </row>
    <row r="216" spans="1:2" x14ac:dyDescent="0.3">
      <c r="A216" s="9">
        <v>344</v>
      </c>
      <c r="B216">
        <v>5449528</v>
      </c>
    </row>
    <row r="217" spans="1:2" x14ac:dyDescent="0.3">
      <c r="A217" s="9">
        <v>492</v>
      </c>
      <c r="B217">
        <v>5314189</v>
      </c>
    </row>
    <row r="218" spans="1:2" x14ac:dyDescent="0.3">
      <c r="A218" s="9">
        <v>404</v>
      </c>
      <c r="B218">
        <v>2987771</v>
      </c>
    </row>
    <row r="219" spans="1:2" x14ac:dyDescent="0.3">
      <c r="A219" s="9">
        <v>371</v>
      </c>
      <c r="B219">
        <v>2830107</v>
      </c>
    </row>
    <row r="220" spans="1:2" x14ac:dyDescent="0.3">
      <c r="A220" s="9">
        <v>439</v>
      </c>
      <c r="B220">
        <v>2986137</v>
      </c>
    </row>
    <row r="221" spans="1:2" x14ac:dyDescent="0.3">
      <c r="A221" s="9">
        <v>385</v>
      </c>
      <c r="B221">
        <v>2995152</v>
      </c>
    </row>
    <row r="222" spans="1:2" x14ac:dyDescent="0.3">
      <c r="A222" s="9">
        <v>560</v>
      </c>
      <c r="B222">
        <v>3052906</v>
      </c>
    </row>
    <row r="223" spans="1:2" x14ac:dyDescent="0.3">
      <c r="A223" s="9">
        <v>525</v>
      </c>
      <c r="B223">
        <v>3028046</v>
      </c>
    </row>
    <row r="224" spans="1:2" x14ac:dyDescent="0.3">
      <c r="A224" s="9">
        <v>628</v>
      </c>
      <c r="B224">
        <v>2933682</v>
      </c>
    </row>
    <row r="225" spans="1:2" x14ac:dyDescent="0.3">
      <c r="A225" s="9">
        <v>611</v>
      </c>
      <c r="B225">
        <v>3041972</v>
      </c>
    </row>
    <row r="226" spans="1:2" x14ac:dyDescent="0.3">
      <c r="A226" s="9">
        <v>567</v>
      </c>
      <c r="B226">
        <v>2679353</v>
      </c>
    </row>
    <row r="227" spans="1:2" x14ac:dyDescent="0.3">
      <c r="A227" s="9">
        <v>1108</v>
      </c>
      <c r="B227">
        <v>5784755</v>
      </c>
    </row>
    <row r="228" spans="1:2" x14ac:dyDescent="0.3">
      <c r="A228" s="9">
        <v>986</v>
      </c>
      <c r="B228">
        <v>5871467</v>
      </c>
    </row>
    <row r="229" spans="1:2" x14ac:dyDescent="0.3">
      <c r="A229" s="9">
        <v>1001</v>
      </c>
      <c r="B229">
        <v>5886675</v>
      </c>
    </row>
    <row r="230" spans="1:2" x14ac:dyDescent="0.3">
      <c r="A230" s="9">
        <v>1019</v>
      </c>
      <c r="B230">
        <v>5975295</v>
      </c>
    </row>
    <row r="231" spans="1:2" x14ac:dyDescent="0.3">
      <c r="A231" s="9">
        <v>1130</v>
      </c>
      <c r="B231">
        <v>5786199</v>
      </c>
    </row>
    <row r="232" spans="1:2" x14ac:dyDescent="0.3">
      <c r="A232" s="9">
        <v>1090</v>
      </c>
      <c r="B232">
        <v>6312109</v>
      </c>
    </row>
    <row r="233" spans="1:2" x14ac:dyDescent="0.3">
      <c r="A233" s="9">
        <v>1149</v>
      </c>
      <c r="B233">
        <v>5954813</v>
      </c>
    </row>
    <row r="234" spans="1:2" x14ac:dyDescent="0.3">
      <c r="A234" s="9">
        <v>956</v>
      </c>
      <c r="B234">
        <v>6185934</v>
      </c>
    </row>
    <row r="235" spans="1:2" x14ac:dyDescent="0.3">
      <c r="A235" s="9">
        <v>1097</v>
      </c>
      <c r="B235">
        <v>5897576</v>
      </c>
    </row>
    <row r="236" spans="1:2" x14ac:dyDescent="0.3">
      <c r="A236" s="9">
        <v>27</v>
      </c>
      <c r="B236">
        <v>938828</v>
      </c>
    </row>
    <row r="237" spans="1:2" x14ac:dyDescent="0.3">
      <c r="A237" s="9">
        <v>53</v>
      </c>
      <c r="B237">
        <v>937821</v>
      </c>
    </row>
    <row r="238" spans="1:2" x14ac:dyDescent="0.3">
      <c r="A238" s="9">
        <v>27</v>
      </c>
      <c r="B238">
        <v>995740</v>
      </c>
    </row>
    <row r="239" spans="1:2" x14ac:dyDescent="0.3">
      <c r="A239" s="9">
        <v>39</v>
      </c>
      <c r="B239">
        <v>969860</v>
      </c>
    </row>
    <row r="240" spans="1:2" x14ac:dyDescent="0.3">
      <c r="A240" s="9">
        <v>71</v>
      </c>
      <c r="B240">
        <v>963052</v>
      </c>
    </row>
    <row r="241" spans="1:2" x14ac:dyDescent="0.3">
      <c r="A241" s="9">
        <v>46</v>
      </c>
      <c r="B241">
        <v>918790</v>
      </c>
    </row>
    <row r="242" spans="1:2" x14ac:dyDescent="0.3">
      <c r="A242" s="9">
        <v>58</v>
      </c>
      <c r="B242">
        <v>1066866</v>
      </c>
    </row>
    <row r="243" spans="1:2" x14ac:dyDescent="0.3">
      <c r="A243" s="9">
        <v>11</v>
      </c>
      <c r="B243">
        <v>1030376</v>
      </c>
    </row>
    <row r="244" spans="1:2" x14ac:dyDescent="0.3">
      <c r="A244" s="9">
        <v>54</v>
      </c>
      <c r="B244">
        <v>924716</v>
      </c>
    </row>
    <row r="245" spans="1:2" x14ac:dyDescent="0.3">
      <c r="A245" s="9">
        <v>130</v>
      </c>
      <c r="B245">
        <v>1743003</v>
      </c>
    </row>
    <row r="246" spans="1:2" x14ac:dyDescent="0.3">
      <c r="A246" s="9">
        <v>139</v>
      </c>
      <c r="B246">
        <v>1790032</v>
      </c>
    </row>
    <row r="247" spans="1:2" x14ac:dyDescent="0.3">
      <c r="A247" s="9">
        <v>189</v>
      </c>
      <c r="B247">
        <v>1817825</v>
      </c>
    </row>
    <row r="248" spans="1:2" x14ac:dyDescent="0.3">
      <c r="A248" s="9">
        <v>168</v>
      </c>
      <c r="B248">
        <v>1777623</v>
      </c>
    </row>
    <row r="249" spans="1:2" x14ac:dyDescent="0.3">
      <c r="A249" s="9">
        <v>208</v>
      </c>
      <c r="B249">
        <v>1810303</v>
      </c>
    </row>
    <row r="250" spans="1:2" x14ac:dyDescent="0.3">
      <c r="A250" s="9">
        <v>187</v>
      </c>
      <c r="B250">
        <v>1854867</v>
      </c>
    </row>
    <row r="251" spans="1:2" x14ac:dyDescent="0.3">
      <c r="A251" s="9">
        <v>208</v>
      </c>
      <c r="B251">
        <v>1930224</v>
      </c>
    </row>
    <row r="252" spans="1:2" x14ac:dyDescent="0.3">
      <c r="A252" s="9">
        <v>187</v>
      </c>
      <c r="B252">
        <v>1939639</v>
      </c>
    </row>
    <row r="253" spans="1:2" x14ac:dyDescent="0.3">
      <c r="A253" s="9">
        <v>243</v>
      </c>
      <c r="B253">
        <v>1837106</v>
      </c>
    </row>
    <row r="254" spans="1:2" x14ac:dyDescent="0.3">
      <c r="A254" s="9">
        <v>271</v>
      </c>
      <c r="B254">
        <v>2534911</v>
      </c>
    </row>
    <row r="255" spans="1:2" x14ac:dyDescent="0.3">
      <c r="A255" s="9">
        <v>233</v>
      </c>
      <c r="B255">
        <v>2633331</v>
      </c>
    </row>
    <row r="256" spans="1:2" x14ac:dyDescent="0.3">
      <c r="A256" s="9">
        <v>240</v>
      </c>
      <c r="B256">
        <v>2671338</v>
      </c>
    </row>
    <row r="257" spans="1:2" x14ac:dyDescent="0.3">
      <c r="A257" s="9">
        <v>314</v>
      </c>
      <c r="B257">
        <v>2685965</v>
      </c>
    </row>
    <row r="258" spans="1:2" x14ac:dyDescent="0.3">
      <c r="A258" s="9">
        <v>253</v>
      </c>
      <c r="B258">
        <v>2727982</v>
      </c>
    </row>
    <row r="259" spans="1:2" x14ac:dyDescent="0.3">
      <c r="A259" s="9">
        <v>488</v>
      </c>
      <c r="B259">
        <v>2767742</v>
      </c>
    </row>
    <row r="260" spans="1:2" x14ac:dyDescent="0.3">
      <c r="A260" s="9">
        <v>422</v>
      </c>
      <c r="B260">
        <v>2892387</v>
      </c>
    </row>
    <row r="261" spans="1:2" x14ac:dyDescent="0.3">
      <c r="A261" s="9">
        <v>327</v>
      </c>
      <c r="B261">
        <v>2941149</v>
      </c>
    </row>
    <row r="262" spans="1:2" x14ac:dyDescent="0.3">
      <c r="A262" s="9">
        <v>408</v>
      </c>
      <c r="B262">
        <v>2871151</v>
      </c>
    </row>
    <row r="263" spans="1:2" x14ac:dyDescent="0.3">
      <c r="A263" s="9">
        <v>49</v>
      </c>
      <c r="B263">
        <v>1315419</v>
      </c>
    </row>
    <row r="264" spans="1:2" x14ac:dyDescent="0.3">
      <c r="A264" s="9">
        <v>63</v>
      </c>
      <c r="B264">
        <v>1313939</v>
      </c>
    </row>
    <row r="265" spans="1:2" x14ac:dyDescent="0.3">
      <c r="A265" s="9">
        <v>113</v>
      </c>
      <c r="B265">
        <v>1332919</v>
      </c>
    </row>
    <row r="266" spans="1:2" x14ac:dyDescent="0.3">
      <c r="A266" s="9">
        <v>98</v>
      </c>
      <c r="B266">
        <v>1317474</v>
      </c>
    </row>
    <row r="267" spans="1:2" x14ac:dyDescent="0.3">
      <c r="A267" s="9">
        <v>80</v>
      </c>
      <c r="B267">
        <v>1319171</v>
      </c>
    </row>
    <row r="268" spans="1:2" x14ac:dyDescent="0.3">
      <c r="A268" s="9">
        <v>59</v>
      </c>
      <c r="B268">
        <v>1277778</v>
      </c>
    </row>
    <row r="269" spans="1:2" x14ac:dyDescent="0.3">
      <c r="A269" s="9">
        <v>140</v>
      </c>
      <c r="B269">
        <v>1244818</v>
      </c>
    </row>
    <row r="270" spans="1:2" x14ac:dyDescent="0.3">
      <c r="A270" s="9">
        <v>45</v>
      </c>
      <c r="B270">
        <v>1327503</v>
      </c>
    </row>
    <row r="271" spans="1:2" x14ac:dyDescent="0.3">
      <c r="A271" s="9">
        <v>98</v>
      </c>
      <c r="B271">
        <v>1375382</v>
      </c>
    </row>
    <row r="272" spans="1:2" x14ac:dyDescent="0.3">
      <c r="A272" s="9">
        <v>1074</v>
      </c>
      <c r="B272">
        <v>8650548</v>
      </c>
    </row>
    <row r="273" spans="1:2" x14ac:dyDescent="0.3">
      <c r="A273" s="9">
        <v>924</v>
      </c>
      <c r="B273">
        <v>8721577</v>
      </c>
    </row>
    <row r="274" spans="1:2" x14ac:dyDescent="0.3">
      <c r="A274" s="9">
        <v>989</v>
      </c>
      <c r="B274">
        <v>8753064</v>
      </c>
    </row>
    <row r="275" spans="1:2" x14ac:dyDescent="0.3">
      <c r="A275" s="9">
        <v>952</v>
      </c>
      <c r="B275">
        <v>8793888</v>
      </c>
    </row>
    <row r="276" spans="1:2" x14ac:dyDescent="0.3">
      <c r="A276" s="9">
        <v>1146</v>
      </c>
      <c r="B276">
        <v>8832406</v>
      </c>
    </row>
    <row r="277" spans="1:2" x14ac:dyDescent="0.3">
      <c r="A277" s="9">
        <v>1026</v>
      </c>
      <c r="B277">
        <v>8874374</v>
      </c>
    </row>
    <row r="278" spans="1:2" x14ac:dyDescent="0.3">
      <c r="A278" s="9">
        <v>1225</v>
      </c>
      <c r="B278">
        <v>8904413</v>
      </c>
    </row>
    <row r="279" spans="1:2" x14ac:dyDescent="0.3">
      <c r="A279" s="9">
        <v>1021</v>
      </c>
      <c r="B279">
        <v>8850952</v>
      </c>
    </row>
    <row r="280" spans="1:2" x14ac:dyDescent="0.3">
      <c r="A280" s="9">
        <v>1124</v>
      </c>
      <c r="B280">
        <v>9115905</v>
      </c>
    </row>
    <row r="281" spans="1:2" x14ac:dyDescent="0.3">
      <c r="A281" s="9">
        <v>112</v>
      </c>
      <c r="B281">
        <v>1964860</v>
      </c>
    </row>
    <row r="282" spans="1:2" x14ac:dyDescent="0.3">
      <c r="A282" s="9">
        <v>132</v>
      </c>
      <c r="B282">
        <v>2107569</v>
      </c>
    </row>
    <row r="283" spans="1:2" x14ac:dyDescent="0.3">
      <c r="A283" s="9">
        <v>162</v>
      </c>
      <c r="B283">
        <v>2050625</v>
      </c>
    </row>
    <row r="284" spans="1:2" x14ac:dyDescent="0.3">
      <c r="A284" s="9">
        <v>103</v>
      </c>
      <c r="B284">
        <v>2016248</v>
      </c>
    </row>
    <row r="285" spans="1:2" x14ac:dyDescent="0.3">
      <c r="A285" s="9">
        <v>166</v>
      </c>
      <c r="B285">
        <v>2067785</v>
      </c>
    </row>
    <row r="286" spans="1:2" x14ac:dyDescent="0.3">
      <c r="A286" s="9">
        <v>129</v>
      </c>
      <c r="B286">
        <v>2008756</v>
      </c>
    </row>
    <row r="287" spans="1:2" x14ac:dyDescent="0.3">
      <c r="A287" s="9">
        <v>115</v>
      </c>
      <c r="B287">
        <v>1939978</v>
      </c>
    </row>
    <row r="288" spans="1:2" x14ac:dyDescent="0.3">
      <c r="A288" s="9">
        <v>119</v>
      </c>
      <c r="B288">
        <v>2063342</v>
      </c>
    </row>
    <row r="289" spans="1:2" x14ac:dyDescent="0.3">
      <c r="A289" s="9">
        <v>120</v>
      </c>
      <c r="B289">
        <v>2065568</v>
      </c>
    </row>
    <row r="290" spans="1:2" x14ac:dyDescent="0.3">
      <c r="A290" s="9">
        <v>3878</v>
      </c>
      <c r="B290">
        <v>19423896</v>
      </c>
    </row>
    <row r="291" spans="1:2" x14ac:dyDescent="0.3">
      <c r="A291" s="9">
        <v>4065</v>
      </c>
      <c r="B291">
        <v>19229752</v>
      </c>
    </row>
    <row r="292" spans="1:2" x14ac:dyDescent="0.3">
      <c r="A292" s="9">
        <v>4296</v>
      </c>
      <c r="B292">
        <v>19359449</v>
      </c>
    </row>
    <row r="293" spans="1:2" x14ac:dyDescent="0.3">
      <c r="A293" s="9">
        <v>3869</v>
      </c>
      <c r="B293">
        <v>19312883</v>
      </c>
    </row>
    <row r="294" spans="1:2" x14ac:dyDescent="0.3">
      <c r="A294" s="9">
        <v>4282</v>
      </c>
      <c r="B294">
        <v>19490635</v>
      </c>
    </row>
    <row r="295" spans="1:2" x14ac:dyDescent="0.3">
      <c r="A295" s="9">
        <v>4030</v>
      </c>
      <c r="B295">
        <v>19644020</v>
      </c>
    </row>
    <row r="296" spans="1:2" x14ac:dyDescent="0.3">
      <c r="A296" s="9">
        <v>4298</v>
      </c>
      <c r="B296">
        <v>19601171</v>
      </c>
    </row>
    <row r="297" spans="1:2" x14ac:dyDescent="0.3">
      <c r="A297" s="9">
        <v>3903</v>
      </c>
      <c r="B297">
        <v>19781344</v>
      </c>
    </row>
    <row r="298" spans="1:2" x14ac:dyDescent="0.3">
      <c r="A298" s="9">
        <v>3955</v>
      </c>
      <c r="B298">
        <v>19899801</v>
      </c>
    </row>
    <row r="299" spans="1:2" x14ac:dyDescent="0.3">
      <c r="A299" s="9">
        <v>1432</v>
      </c>
      <c r="B299">
        <v>8983850</v>
      </c>
    </row>
    <row r="300" spans="1:2" x14ac:dyDescent="0.3">
      <c r="A300" s="9">
        <v>1436</v>
      </c>
      <c r="B300">
        <v>9256890</v>
      </c>
    </row>
    <row r="301" spans="1:2" x14ac:dyDescent="0.3">
      <c r="A301" s="9">
        <v>1344</v>
      </c>
      <c r="B301">
        <v>9326745</v>
      </c>
    </row>
    <row r="302" spans="1:2" x14ac:dyDescent="0.3">
      <c r="A302" s="9">
        <v>1597</v>
      </c>
      <c r="B302">
        <v>9473471</v>
      </c>
    </row>
    <row r="303" spans="1:2" x14ac:dyDescent="0.3">
      <c r="A303" s="9">
        <v>1586</v>
      </c>
      <c r="B303">
        <v>9872176</v>
      </c>
    </row>
    <row r="304" spans="1:2" x14ac:dyDescent="0.3">
      <c r="A304" s="9">
        <v>1528</v>
      </c>
      <c r="B304">
        <v>10135660</v>
      </c>
    </row>
    <row r="305" spans="1:2" x14ac:dyDescent="0.3">
      <c r="A305" s="9">
        <v>1778</v>
      </c>
      <c r="B305">
        <v>9600041</v>
      </c>
    </row>
    <row r="306" spans="1:2" x14ac:dyDescent="0.3">
      <c r="A306" s="9">
        <v>1550</v>
      </c>
      <c r="B306">
        <v>9790104</v>
      </c>
    </row>
    <row r="307" spans="1:2" x14ac:dyDescent="0.3">
      <c r="A307" s="9">
        <v>1690</v>
      </c>
      <c r="B307">
        <v>10250849</v>
      </c>
    </row>
    <row r="308" spans="1:2" x14ac:dyDescent="0.3">
      <c r="A308" s="9">
        <v>21</v>
      </c>
      <c r="B308">
        <v>623992</v>
      </c>
    </row>
    <row r="309" spans="1:2" x14ac:dyDescent="0.3">
      <c r="A309" s="9">
        <v>10</v>
      </c>
      <c r="B309">
        <v>570866</v>
      </c>
    </row>
    <row r="310" spans="1:2" x14ac:dyDescent="0.3">
      <c r="A310" s="9">
        <v>0</v>
      </c>
      <c r="B310">
        <v>820058</v>
      </c>
    </row>
    <row r="311" spans="1:2" x14ac:dyDescent="0.3">
      <c r="A311" s="9">
        <v>21</v>
      </c>
      <c r="B311">
        <v>706929</v>
      </c>
    </row>
    <row r="312" spans="1:2" x14ac:dyDescent="0.3">
      <c r="A312" s="9">
        <v>25</v>
      </c>
      <c r="B312">
        <v>737626</v>
      </c>
    </row>
    <row r="313" spans="1:2" x14ac:dyDescent="0.3">
      <c r="A313" s="9">
        <v>64</v>
      </c>
      <c r="B313">
        <v>708911</v>
      </c>
    </row>
    <row r="314" spans="1:2" x14ac:dyDescent="0.3">
      <c r="A314" s="9">
        <v>38</v>
      </c>
      <c r="B314">
        <v>732713</v>
      </c>
    </row>
    <row r="315" spans="1:2" x14ac:dyDescent="0.3">
      <c r="A315" s="9">
        <v>0</v>
      </c>
      <c r="B315">
        <v>624247</v>
      </c>
    </row>
    <row r="316" spans="1:2" x14ac:dyDescent="0.3">
      <c r="A316" s="9">
        <v>0</v>
      </c>
      <c r="B316">
        <v>834941</v>
      </c>
    </row>
    <row r="317" spans="1:2" x14ac:dyDescent="0.3">
      <c r="A317" s="9">
        <v>1640</v>
      </c>
      <c r="B317">
        <v>11448785</v>
      </c>
    </row>
    <row r="318" spans="1:2" x14ac:dyDescent="0.3">
      <c r="A318" s="9">
        <v>1669</v>
      </c>
      <c r="B318">
        <v>11537145</v>
      </c>
    </row>
    <row r="319" spans="1:2" x14ac:dyDescent="0.3">
      <c r="A319" s="9">
        <v>1892</v>
      </c>
      <c r="B319">
        <v>11514097</v>
      </c>
    </row>
    <row r="320" spans="1:2" x14ac:dyDescent="0.3">
      <c r="A320" s="9">
        <v>1881</v>
      </c>
      <c r="B320">
        <v>11528293</v>
      </c>
    </row>
    <row r="321" spans="1:2" x14ac:dyDescent="0.3">
      <c r="A321" s="9">
        <v>2005</v>
      </c>
      <c r="B321">
        <v>11209614</v>
      </c>
    </row>
    <row r="322" spans="1:2" x14ac:dyDescent="0.3">
      <c r="A322" s="9">
        <v>2025</v>
      </c>
      <c r="B322">
        <v>11680583</v>
      </c>
    </row>
    <row r="323" spans="1:2" x14ac:dyDescent="0.3">
      <c r="A323" s="9">
        <v>2093</v>
      </c>
      <c r="B323">
        <v>11141119</v>
      </c>
    </row>
    <row r="324" spans="1:2" x14ac:dyDescent="0.3">
      <c r="A324" s="9">
        <v>1773</v>
      </c>
      <c r="B324">
        <v>11653442</v>
      </c>
    </row>
    <row r="325" spans="1:2" x14ac:dyDescent="0.3">
      <c r="A325" s="9">
        <v>1888</v>
      </c>
      <c r="B325">
        <v>11305853</v>
      </c>
    </row>
    <row r="326" spans="1:2" x14ac:dyDescent="0.3">
      <c r="A326" s="9">
        <v>633</v>
      </c>
      <c r="B326">
        <v>3607249</v>
      </c>
    </row>
    <row r="327" spans="1:2" x14ac:dyDescent="0.3">
      <c r="A327" s="9">
        <v>579</v>
      </c>
      <c r="B327">
        <v>3629062</v>
      </c>
    </row>
    <row r="328" spans="1:2" x14ac:dyDescent="0.3">
      <c r="A328" s="9">
        <v>660</v>
      </c>
      <c r="B328">
        <v>3556899</v>
      </c>
    </row>
    <row r="329" spans="1:2" x14ac:dyDescent="0.3">
      <c r="A329" s="9">
        <v>374</v>
      </c>
      <c r="B329">
        <v>3764791</v>
      </c>
    </row>
    <row r="330" spans="1:2" x14ac:dyDescent="0.3">
      <c r="A330" s="9">
        <v>506</v>
      </c>
      <c r="B330">
        <v>3781894</v>
      </c>
    </row>
    <row r="331" spans="1:2" x14ac:dyDescent="0.3">
      <c r="A331" s="9">
        <v>483</v>
      </c>
      <c r="B331">
        <v>3831863</v>
      </c>
    </row>
    <row r="332" spans="1:2" x14ac:dyDescent="0.3">
      <c r="A332" s="9">
        <v>540</v>
      </c>
      <c r="B332">
        <v>4148512</v>
      </c>
    </row>
    <row r="333" spans="1:2" x14ac:dyDescent="0.3">
      <c r="A333" s="9">
        <v>335</v>
      </c>
      <c r="B333">
        <v>3791992</v>
      </c>
    </row>
    <row r="334" spans="1:2" x14ac:dyDescent="0.3">
      <c r="A334" s="9">
        <v>428</v>
      </c>
      <c r="B334">
        <v>3999441</v>
      </c>
    </row>
    <row r="335" spans="1:2" x14ac:dyDescent="0.3">
      <c r="A335" s="9">
        <v>304</v>
      </c>
      <c r="B335">
        <v>3694697</v>
      </c>
    </row>
    <row r="336" spans="1:2" x14ac:dyDescent="0.3">
      <c r="A336" s="9">
        <v>261</v>
      </c>
      <c r="B336">
        <v>3761910</v>
      </c>
    </row>
    <row r="337" spans="1:2" x14ac:dyDescent="0.3">
      <c r="A337" s="9">
        <v>237</v>
      </c>
      <c r="B337">
        <v>3745417</v>
      </c>
    </row>
    <row r="338" spans="1:2" x14ac:dyDescent="0.3">
      <c r="A338" s="9">
        <v>220</v>
      </c>
      <c r="B338">
        <v>3859680</v>
      </c>
    </row>
    <row r="339" spans="1:2" x14ac:dyDescent="0.3">
      <c r="A339" s="9">
        <v>293</v>
      </c>
      <c r="B339">
        <v>3894343</v>
      </c>
    </row>
    <row r="340" spans="1:2" x14ac:dyDescent="0.3">
      <c r="A340" s="9">
        <v>240</v>
      </c>
      <c r="B340">
        <v>3931719</v>
      </c>
    </row>
    <row r="341" spans="1:2" x14ac:dyDescent="0.3">
      <c r="A341" s="9">
        <v>268</v>
      </c>
      <c r="B341">
        <v>3813556</v>
      </c>
    </row>
    <row r="342" spans="1:2" x14ac:dyDescent="0.3">
      <c r="A342" s="9">
        <v>245</v>
      </c>
      <c r="B342">
        <v>4029474</v>
      </c>
    </row>
    <row r="343" spans="1:2" x14ac:dyDescent="0.3">
      <c r="A343" s="9">
        <v>379</v>
      </c>
      <c r="B343">
        <v>3951844</v>
      </c>
    </row>
    <row r="344" spans="1:2" x14ac:dyDescent="0.3">
      <c r="A344" s="9">
        <v>2188</v>
      </c>
      <c r="B344">
        <v>12539703</v>
      </c>
    </row>
    <row r="345" spans="1:2" x14ac:dyDescent="0.3">
      <c r="A345" s="9">
        <v>2047</v>
      </c>
      <c r="B345">
        <v>12554832</v>
      </c>
    </row>
    <row r="346" spans="1:2" x14ac:dyDescent="0.3">
      <c r="A346" s="9">
        <v>2426</v>
      </c>
      <c r="B346">
        <v>12537929</v>
      </c>
    </row>
    <row r="347" spans="1:2" x14ac:dyDescent="0.3">
      <c r="A347" s="9">
        <v>2112</v>
      </c>
      <c r="B347">
        <v>12638726</v>
      </c>
    </row>
    <row r="348" spans="1:2" x14ac:dyDescent="0.3">
      <c r="A348" s="9">
        <v>2536</v>
      </c>
      <c r="B348">
        <v>12666382</v>
      </c>
    </row>
    <row r="349" spans="1:2" x14ac:dyDescent="0.3">
      <c r="A349" s="9">
        <v>2163</v>
      </c>
      <c r="B349">
        <v>12566922</v>
      </c>
    </row>
    <row r="350" spans="1:2" x14ac:dyDescent="0.3">
      <c r="A350" s="9">
        <v>2560</v>
      </c>
      <c r="B350">
        <v>12617386</v>
      </c>
    </row>
    <row r="351" spans="1:2" x14ac:dyDescent="0.3">
      <c r="A351" s="9">
        <v>2171</v>
      </c>
      <c r="B351">
        <v>12893949</v>
      </c>
    </row>
    <row r="352" spans="1:2" x14ac:dyDescent="0.3">
      <c r="A352" s="9">
        <v>2393</v>
      </c>
      <c r="B352">
        <v>12858104</v>
      </c>
    </row>
    <row r="353" spans="1:2" x14ac:dyDescent="0.3">
      <c r="A353" s="9">
        <v>70</v>
      </c>
      <c r="B353">
        <v>3889937</v>
      </c>
    </row>
    <row r="354" spans="1:2" x14ac:dyDescent="0.3">
      <c r="A354" s="9">
        <v>95</v>
      </c>
      <c r="B354">
        <v>3605444</v>
      </c>
    </row>
    <row r="355" spans="1:2" x14ac:dyDescent="0.3">
      <c r="A355" s="9">
        <v>101</v>
      </c>
      <c r="B355">
        <v>3685160</v>
      </c>
    </row>
    <row r="356" spans="1:2" x14ac:dyDescent="0.3">
      <c r="A356" s="9">
        <v>31</v>
      </c>
      <c r="B356">
        <v>3546468</v>
      </c>
    </row>
    <row r="357" spans="1:2" x14ac:dyDescent="0.3">
      <c r="A357" s="9">
        <v>71</v>
      </c>
      <c r="B357">
        <v>3732530</v>
      </c>
    </row>
    <row r="358" spans="1:2" x14ac:dyDescent="0.3">
      <c r="A358" s="9">
        <v>56</v>
      </c>
      <c r="B358">
        <v>3455578</v>
      </c>
    </row>
    <row r="359" spans="1:2" x14ac:dyDescent="0.3">
      <c r="A359" s="9">
        <v>135</v>
      </c>
      <c r="B359">
        <v>3474636</v>
      </c>
    </row>
    <row r="360" spans="1:2" x14ac:dyDescent="0.3">
      <c r="A360" s="9">
        <v>21</v>
      </c>
      <c r="B360">
        <v>3399813</v>
      </c>
    </row>
    <row r="361" spans="1:2" x14ac:dyDescent="0.3">
      <c r="A361" s="9">
        <v>79</v>
      </c>
      <c r="B361">
        <v>3536555</v>
      </c>
    </row>
    <row r="362" spans="1:2" x14ac:dyDescent="0.3">
      <c r="A362" s="9">
        <v>540</v>
      </c>
      <c r="B362">
        <v>1057381</v>
      </c>
    </row>
    <row r="363" spans="1:2" x14ac:dyDescent="0.3">
      <c r="A363" s="9">
        <v>567</v>
      </c>
      <c r="B363">
        <v>1056389</v>
      </c>
    </row>
    <row r="364" spans="1:2" x14ac:dyDescent="0.3">
      <c r="A364" s="9">
        <v>591</v>
      </c>
      <c r="B364">
        <v>1053959</v>
      </c>
    </row>
    <row r="365" spans="1:2" x14ac:dyDescent="0.3">
      <c r="A365" s="9">
        <v>533</v>
      </c>
      <c r="B365">
        <v>1052471</v>
      </c>
    </row>
    <row r="366" spans="1:2" x14ac:dyDescent="0.3">
      <c r="A366" s="9">
        <v>542</v>
      </c>
      <c r="B366">
        <v>1051695</v>
      </c>
    </row>
    <row r="367" spans="1:2" x14ac:dyDescent="0.3">
      <c r="A367" s="9">
        <v>504</v>
      </c>
      <c r="B367">
        <v>1053252</v>
      </c>
    </row>
    <row r="368" spans="1:2" x14ac:dyDescent="0.3">
      <c r="A368" s="9">
        <v>674</v>
      </c>
      <c r="B368">
        <v>1136426</v>
      </c>
    </row>
    <row r="369" spans="1:2" x14ac:dyDescent="0.3">
      <c r="A369" s="9">
        <v>479</v>
      </c>
      <c r="B369">
        <v>1054491</v>
      </c>
    </row>
    <row r="370" spans="1:2" x14ac:dyDescent="0.3">
      <c r="A370" s="9">
        <v>539</v>
      </c>
      <c r="B370">
        <v>1056138</v>
      </c>
    </row>
    <row r="371" spans="1:2" x14ac:dyDescent="0.3">
      <c r="A371" s="9">
        <v>30</v>
      </c>
      <c r="B371">
        <v>4386090</v>
      </c>
    </row>
    <row r="372" spans="1:2" x14ac:dyDescent="0.3">
      <c r="A372" s="9">
        <v>47</v>
      </c>
      <c r="B372">
        <v>4815846</v>
      </c>
    </row>
    <row r="373" spans="1:2" x14ac:dyDescent="0.3">
      <c r="A373" s="9">
        <v>40</v>
      </c>
      <c r="B373">
        <v>4484229</v>
      </c>
    </row>
    <row r="374" spans="1:2" x14ac:dyDescent="0.3">
      <c r="A374" s="9">
        <v>70</v>
      </c>
      <c r="B374">
        <v>4634882</v>
      </c>
    </row>
    <row r="375" spans="1:2" x14ac:dyDescent="0.3">
      <c r="A375" s="9">
        <v>67</v>
      </c>
      <c r="B375">
        <v>4642701</v>
      </c>
    </row>
    <row r="376" spans="1:2" x14ac:dyDescent="0.3">
      <c r="A376" s="9">
        <v>69</v>
      </c>
      <c r="B376">
        <v>4725911</v>
      </c>
    </row>
    <row r="377" spans="1:2" x14ac:dyDescent="0.3">
      <c r="A377" s="9">
        <v>82</v>
      </c>
      <c r="B377">
        <v>4630051</v>
      </c>
    </row>
    <row r="378" spans="1:2" x14ac:dyDescent="0.3">
      <c r="A378" s="9">
        <v>70</v>
      </c>
      <c r="B378">
        <v>4929093</v>
      </c>
    </row>
    <row r="379" spans="1:2" x14ac:dyDescent="0.3">
      <c r="A379" s="9">
        <v>55</v>
      </c>
      <c r="B379">
        <v>4822234</v>
      </c>
    </row>
    <row r="380" spans="1:2" x14ac:dyDescent="0.3">
      <c r="A380" s="9">
        <v>1087</v>
      </c>
      <c r="B380">
        <v>786961</v>
      </c>
    </row>
    <row r="381" spans="1:2" x14ac:dyDescent="0.3">
      <c r="A381" s="9">
        <v>1117</v>
      </c>
      <c r="B381">
        <v>741943</v>
      </c>
    </row>
    <row r="382" spans="1:2" x14ac:dyDescent="0.3">
      <c r="A382" s="9">
        <v>1192</v>
      </c>
      <c r="B382">
        <v>848110</v>
      </c>
    </row>
    <row r="383" spans="1:2" x14ac:dyDescent="0.3">
      <c r="A383" s="9">
        <v>1196</v>
      </c>
      <c r="B383">
        <v>798524</v>
      </c>
    </row>
    <row r="384" spans="1:2" x14ac:dyDescent="0.3">
      <c r="A384" s="9">
        <v>1255</v>
      </c>
      <c r="B384">
        <v>773290</v>
      </c>
    </row>
    <row r="385" spans="1:2" x14ac:dyDescent="0.3">
      <c r="A385" s="9">
        <v>1248</v>
      </c>
      <c r="B385">
        <v>711602</v>
      </c>
    </row>
    <row r="386" spans="1:2" x14ac:dyDescent="0.3">
      <c r="A386" s="9">
        <v>1438</v>
      </c>
      <c r="B386">
        <v>657576</v>
      </c>
    </row>
    <row r="387" spans="1:2" x14ac:dyDescent="0.3">
      <c r="A387" s="9">
        <v>1212</v>
      </c>
      <c r="B387">
        <v>768118</v>
      </c>
    </row>
    <row r="388" spans="1:2" x14ac:dyDescent="0.3">
      <c r="A388" s="9">
        <v>1321</v>
      </c>
      <c r="B388">
        <v>892703</v>
      </c>
    </row>
    <row r="389" spans="1:2" x14ac:dyDescent="0.3">
      <c r="A389" s="9">
        <v>2512</v>
      </c>
      <c r="B389">
        <v>6056214</v>
      </c>
    </row>
    <row r="390" spans="1:2" x14ac:dyDescent="0.3">
      <c r="A390" s="9">
        <v>2435</v>
      </c>
      <c r="B390">
        <v>6268463</v>
      </c>
    </row>
    <row r="391" spans="1:2" x14ac:dyDescent="0.3">
      <c r="A391" s="9">
        <v>2473</v>
      </c>
      <c r="B391">
        <v>6341858</v>
      </c>
    </row>
    <row r="392" spans="1:2" x14ac:dyDescent="0.3">
      <c r="A392" s="9">
        <v>2435</v>
      </c>
      <c r="B392">
        <v>6331873</v>
      </c>
    </row>
    <row r="393" spans="1:2" x14ac:dyDescent="0.3">
      <c r="A393" s="9">
        <v>2608</v>
      </c>
      <c r="B393">
        <v>6184829</v>
      </c>
    </row>
    <row r="394" spans="1:2" x14ac:dyDescent="0.3">
      <c r="A394" s="9">
        <v>2552</v>
      </c>
      <c r="B394">
        <v>6516834</v>
      </c>
    </row>
    <row r="395" spans="1:2" x14ac:dyDescent="0.3">
      <c r="A395" s="9">
        <v>2575</v>
      </c>
      <c r="B395">
        <v>6469040</v>
      </c>
    </row>
    <row r="396" spans="1:2" x14ac:dyDescent="0.3">
      <c r="A396" s="9">
        <v>2260</v>
      </c>
      <c r="B396">
        <v>6350236</v>
      </c>
    </row>
    <row r="397" spans="1:2" x14ac:dyDescent="0.3">
      <c r="A397" s="9">
        <v>2290</v>
      </c>
      <c r="B397">
        <v>6889819</v>
      </c>
    </row>
    <row r="398" spans="1:2" x14ac:dyDescent="0.3">
      <c r="A398" s="9">
        <v>120</v>
      </c>
      <c r="B398">
        <v>23721521</v>
      </c>
    </row>
    <row r="399" spans="1:2" x14ac:dyDescent="0.3">
      <c r="A399" s="9">
        <v>173</v>
      </c>
      <c r="B399">
        <v>24172190</v>
      </c>
    </row>
    <row r="400" spans="1:2" x14ac:dyDescent="0.3">
      <c r="A400" s="9">
        <v>176</v>
      </c>
      <c r="B400">
        <v>24819768</v>
      </c>
    </row>
    <row r="401" spans="1:2" x14ac:dyDescent="0.3">
      <c r="A401" s="9">
        <v>157</v>
      </c>
      <c r="B401">
        <v>25037667</v>
      </c>
    </row>
    <row r="402" spans="1:2" x14ac:dyDescent="0.3">
      <c r="A402" s="9">
        <v>230</v>
      </c>
      <c r="B402">
        <v>25684305</v>
      </c>
    </row>
    <row r="403" spans="1:2" x14ac:dyDescent="0.3">
      <c r="A403" s="9">
        <v>186</v>
      </c>
      <c r="B403">
        <v>26011866</v>
      </c>
    </row>
    <row r="404" spans="1:2" x14ac:dyDescent="0.3">
      <c r="A404" s="9">
        <v>170</v>
      </c>
      <c r="B404">
        <v>26071613</v>
      </c>
    </row>
    <row r="405" spans="1:2" x14ac:dyDescent="0.3">
      <c r="A405" s="9">
        <v>183</v>
      </c>
      <c r="B405">
        <v>26545899</v>
      </c>
    </row>
    <row r="406" spans="1:2" x14ac:dyDescent="0.3">
      <c r="A406" s="9">
        <v>109</v>
      </c>
      <c r="B406">
        <v>27167870</v>
      </c>
    </row>
    <row r="407" spans="1:2" x14ac:dyDescent="0.3">
      <c r="A407" s="9">
        <v>0</v>
      </c>
      <c r="B407">
        <v>2632280</v>
      </c>
    </row>
    <row r="408" spans="1:2" x14ac:dyDescent="0.3">
      <c r="A408" s="9">
        <v>0</v>
      </c>
      <c r="B408">
        <v>2665430</v>
      </c>
    </row>
    <row r="409" spans="1:2" x14ac:dyDescent="0.3">
      <c r="A409" s="9">
        <v>0</v>
      </c>
      <c r="B409">
        <v>2672834</v>
      </c>
    </row>
    <row r="410" spans="1:2" x14ac:dyDescent="0.3">
      <c r="A410" s="9">
        <v>0</v>
      </c>
      <c r="B410">
        <v>2773327</v>
      </c>
    </row>
    <row r="411" spans="1:2" x14ac:dyDescent="0.3">
      <c r="A411" s="9">
        <v>0</v>
      </c>
      <c r="B411">
        <v>2938531</v>
      </c>
    </row>
    <row r="412" spans="1:2" x14ac:dyDescent="0.3">
      <c r="A412" s="9">
        <v>0</v>
      </c>
      <c r="B412">
        <v>2835421</v>
      </c>
    </row>
    <row r="413" spans="1:2" x14ac:dyDescent="0.3">
      <c r="A413" s="9">
        <v>20</v>
      </c>
      <c r="B413">
        <v>2906075</v>
      </c>
    </row>
    <row r="414" spans="1:2" x14ac:dyDescent="0.3">
      <c r="A414" s="9">
        <v>0</v>
      </c>
      <c r="B414">
        <v>2919477</v>
      </c>
    </row>
    <row r="415" spans="1:2" x14ac:dyDescent="0.3">
      <c r="A415" s="9">
        <v>0</v>
      </c>
      <c r="B415">
        <v>2989969</v>
      </c>
    </row>
    <row r="416" spans="1:2" x14ac:dyDescent="0.3">
      <c r="A416" s="9">
        <v>1011</v>
      </c>
      <c r="B416">
        <v>620414</v>
      </c>
    </row>
    <row r="417" spans="1:2" x14ac:dyDescent="0.3">
      <c r="A417" s="9">
        <v>1023</v>
      </c>
      <c r="B417">
        <v>572962</v>
      </c>
    </row>
    <row r="418" spans="1:2" x14ac:dyDescent="0.3">
      <c r="A418" s="9">
        <v>1204</v>
      </c>
      <c r="B418">
        <v>691057</v>
      </c>
    </row>
    <row r="419" spans="1:2" x14ac:dyDescent="0.3">
      <c r="A419" s="9">
        <v>1096</v>
      </c>
      <c r="B419">
        <v>647458</v>
      </c>
    </row>
    <row r="420" spans="1:2" x14ac:dyDescent="0.3">
      <c r="A420" s="9">
        <v>1226</v>
      </c>
      <c r="B420">
        <v>557930</v>
      </c>
    </row>
    <row r="421" spans="1:2" x14ac:dyDescent="0.3">
      <c r="A421" s="9">
        <v>1229</v>
      </c>
      <c r="B421">
        <v>508585</v>
      </c>
    </row>
    <row r="422" spans="1:2" x14ac:dyDescent="0.3">
      <c r="A422" s="9">
        <v>1206</v>
      </c>
      <c r="B422">
        <v>746112</v>
      </c>
    </row>
    <row r="423" spans="1:2" x14ac:dyDescent="0.3">
      <c r="A423" s="9">
        <v>982</v>
      </c>
      <c r="B423">
        <v>555569</v>
      </c>
    </row>
    <row r="424" spans="1:2" x14ac:dyDescent="0.3">
      <c r="A424" s="9">
        <v>1027</v>
      </c>
      <c r="B424">
        <v>657467</v>
      </c>
    </row>
    <row r="425" spans="1:2" x14ac:dyDescent="0.3">
      <c r="A425" s="9">
        <v>490</v>
      </c>
      <c r="B425">
        <v>7685567</v>
      </c>
    </row>
    <row r="426" spans="1:2" x14ac:dyDescent="0.3">
      <c r="A426" s="9">
        <v>400</v>
      </c>
      <c r="B426">
        <v>7572296</v>
      </c>
    </row>
    <row r="427" spans="1:2" x14ac:dyDescent="0.3">
      <c r="A427" s="9">
        <v>569</v>
      </c>
      <c r="B427">
        <v>7910723</v>
      </c>
    </row>
    <row r="428" spans="1:2" x14ac:dyDescent="0.3">
      <c r="A428" s="9">
        <v>521</v>
      </c>
      <c r="B428">
        <v>7625851</v>
      </c>
    </row>
    <row r="429" spans="1:2" x14ac:dyDescent="0.3">
      <c r="A429" s="9">
        <v>596</v>
      </c>
      <c r="B429">
        <v>8076916</v>
      </c>
    </row>
    <row r="430" spans="1:2" x14ac:dyDescent="0.3">
      <c r="A430" s="9">
        <v>509</v>
      </c>
      <c r="B430">
        <v>8114452</v>
      </c>
    </row>
    <row r="431" spans="1:2" x14ac:dyDescent="0.3">
      <c r="A431" s="9">
        <v>671</v>
      </c>
      <c r="B431">
        <v>8323168</v>
      </c>
    </row>
    <row r="432" spans="1:2" x14ac:dyDescent="0.3">
      <c r="A432" s="9">
        <v>604</v>
      </c>
      <c r="B432">
        <v>8182040</v>
      </c>
    </row>
    <row r="433" spans="1:2" x14ac:dyDescent="0.3">
      <c r="A433" s="9">
        <v>837</v>
      </c>
      <c r="B433">
        <v>8225462</v>
      </c>
    </row>
    <row r="434" spans="1:2" x14ac:dyDescent="0.3">
      <c r="A434" s="9">
        <v>278</v>
      </c>
      <c r="B434">
        <v>6465755</v>
      </c>
    </row>
    <row r="435" spans="1:2" x14ac:dyDescent="0.3">
      <c r="A435" s="9">
        <v>294</v>
      </c>
      <c r="B435">
        <v>6541242</v>
      </c>
    </row>
    <row r="436" spans="1:2" x14ac:dyDescent="0.3">
      <c r="A436" s="9">
        <v>248</v>
      </c>
      <c r="B436">
        <v>6628098</v>
      </c>
    </row>
    <row r="437" spans="1:2" x14ac:dyDescent="0.3">
      <c r="A437" s="9">
        <v>268</v>
      </c>
      <c r="B437">
        <v>6763880</v>
      </c>
    </row>
    <row r="438" spans="1:2" x14ac:dyDescent="0.3">
      <c r="A438" s="9">
        <v>324</v>
      </c>
      <c r="B438">
        <v>6780347</v>
      </c>
    </row>
    <row r="439" spans="1:2" x14ac:dyDescent="0.3">
      <c r="A439" s="9">
        <v>263</v>
      </c>
      <c r="B439">
        <v>6936198</v>
      </c>
    </row>
    <row r="440" spans="1:2" x14ac:dyDescent="0.3">
      <c r="A440" s="9">
        <v>345</v>
      </c>
      <c r="B440">
        <v>6946663</v>
      </c>
    </row>
    <row r="441" spans="1:2" x14ac:dyDescent="0.3">
      <c r="A441" s="9">
        <v>207</v>
      </c>
      <c r="B441">
        <v>7002722</v>
      </c>
    </row>
    <row r="442" spans="1:2" x14ac:dyDescent="0.3">
      <c r="A442" s="9">
        <v>294</v>
      </c>
      <c r="B442">
        <v>7100074</v>
      </c>
    </row>
    <row r="443" spans="1:2" x14ac:dyDescent="0.3">
      <c r="A443" s="9">
        <v>773</v>
      </c>
      <c r="B443">
        <v>1771937</v>
      </c>
    </row>
    <row r="444" spans="1:2" x14ac:dyDescent="0.3">
      <c r="A444" s="9">
        <v>726</v>
      </c>
      <c r="B444">
        <v>1881165</v>
      </c>
    </row>
    <row r="445" spans="1:2" x14ac:dyDescent="0.3">
      <c r="A445" s="9">
        <v>806</v>
      </c>
      <c r="B445">
        <v>1814205</v>
      </c>
    </row>
    <row r="446" spans="1:2" x14ac:dyDescent="0.3">
      <c r="A446" s="9">
        <v>840</v>
      </c>
      <c r="B446">
        <v>1785173</v>
      </c>
    </row>
    <row r="447" spans="1:2" x14ac:dyDescent="0.3">
      <c r="A447" s="9">
        <v>940</v>
      </c>
      <c r="B447">
        <v>1867261</v>
      </c>
    </row>
    <row r="448" spans="1:2" x14ac:dyDescent="0.3">
      <c r="A448" s="9">
        <v>797</v>
      </c>
      <c r="B448">
        <v>1921821</v>
      </c>
    </row>
    <row r="449" spans="1:2" x14ac:dyDescent="0.3">
      <c r="A449" s="9">
        <v>885</v>
      </c>
      <c r="B449">
        <v>1676448</v>
      </c>
    </row>
    <row r="450" spans="1:2" x14ac:dyDescent="0.3">
      <c r="A450" s="9">
        <v>674</v>
      </c>
      <c r="B450">
        <v>1824017</v>
      </c>
    </row>
    <row r="451" spans="1:2" x14ac:dyDescent="0.3">
      <c r="A451" s="9">
        <v>806</v>
      </c>
      <c r="B451">
        <v>1777619</v>
      </c>
    </row>
    <row r="452" spans="1:2" x14ac:dyDescent="0.3">
      <c r="A452" s="9">
        <v>10</v>
      </c>
      <c r="B452">
        <v>5599420</v>
      </c>
    </row>
    <row r="453" spans="1:2" x14ac:dyDescent="0.3">
      <c r="A453" s="9">
        <v>10</v>
      </c>
      <c r="B453">
        <v>5599318</v>
      </c>
    </row>
    <row r="454" spans="1:2" x14ac:dyDescent="0.3">
      <c r="A454" s="9">
        <v>22</v>
      </c>
      <c r="B454">
        <v>5449940</v>
      </c>
    </row>
    <row r="455" spans="1:2" x14ac:dyDescent="0.3">
      <c r="A455" s="9">
        <v>0</v>
      </c>
      <c r="B455">
        <v>5972135</v>
      </c>
    </row>
    <row r="456" spans="1:2" x14ac:dyDescent="0.3">
      <c r="A456" s="9">
        <v>12</v>
      </c>
      <c r="B456">
        <v>5597184</v>
      </c>
    </row>
    <row r="457" spans="1:2" x14ac:dyDescent="0.3">
      <c r="A457" s="9">
        <v>0</v>
      </c>
      <c r="B457">
        <v>5678734</v>
      </c>
    </row>
    <row r="458" spans="1:2" x14ac:dyDescent="0.3">
      <c r="A458" s="9">
        <v>0</v>
      </c>
      <c r="B458">
        <v>5702115</v>
      </c>
    </row>
    <row r="459" spans="1:2" x14ac:dyDescent="0.3">
      <c r="A459" s="9">
        <v>0</v>
      </c>
      <c r="B459">
        <v>5693776</v>
      </c>
    </row>
    <row r="460" spans="1:2" x14ac:dyDescent="0.3">
      <c r="A460" s="9">
        <v>22</v>
      </c>
      <c r="B460">
        <v>5832175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29B5B-FAEE-4AC4-B0DA-1F73FA7CBAAD}">
  <dimension ref="A2:L470"/>
  <sheetViews>
    <sheetView topLeftCell="A2" workbookViewId="0">
      <selection activeCell="C10" sqref="C10"/>
    </sheetView>
  </sheetViews>
  <sheetFormatPr defaultRowHeight="14.4" x14ac:dyDescent="0.3"/>
  <cols>
    <col min="1" max="1" width="37" bestFit="1" customWidth="1"/>
    <col min="2" max="3" width="37" customWidth="1"/>
    <col min="4" max="4" width="103.77734375" bestFit="1" customWidth="1"/>
  </cols>
  <sheetData>
    <row r="2" spans="1:12" x14ac:dyDescent="0.3">
      <c r="A2" s="78" t="s">
        <v>520</v>
      </c>
      <c r="B2" s="78" t="s">
        <v>538</v>
      </c>
      <c r="C2" s="78"/>
    </row>
    <row r="3" spans="1:12" ht="14.4" customHeight="1" x14ac:dyDescent="0.3">
      <c r="A3" s="77">
        <v>0.13505298554168302</v>
      </c>
      <c r="B3" s="77">
        <v>8.3183540091069045E-4</v>
      </c>
      <c r="C3" s="77">
        <f>CORREL(B3:B461,A3:A461)</f>
        <v>-6.284669223846198E-4</v>
      </c>
      <c r="D3" s="80" t="s">
        <v>522</v>
      </c>
      <c r="E3" s="79"/>
      <c r="F3" s="79"/>
      <c r="G3" s="79"/>
      <c r="H3" s="79"/>
      <c r="I3" s="79"/>
      <c r="J3" s="79"/>
      <c r="K3" s="79"/>
      <c r="L3" s="79"/>
    </row>
    <row r="4" spans="1:12" x14ac:dyDescent="0.3">
      <c r="A4" s="77">
        <v>0.13531366846697132</v>
      </c>
      <c r="B4" s="77">
        <v>8.5805818887757729E-4</v>
      </c>
      <c r="C4" s="77"/>
    </row>
    <row r="5" spans="1:12" x14ac:dyDescent="0.3">
      <c r="A5" s="77">
        <v>0.13755187881612385</v>
      </c>
      <c r="B5" s="77">
        <v>8.9669475537038621E-4</v>
      </c>
      <c r="C5" s="77"/>
    </row>
    <row r="6" spans="1:12" x14ac:dyDescent="0.3">
      <c r="A6" s="77">
        <v>0.13997227563753498</v>
      </c>
      <c r="B6" s="77">
        <v>8.5882374816286129E-4</v>
      </c>
      <c r="C6" s="77"/>
    </row>
    <row r="7" spans="1:12" x14ac:dyDescent="0.3">
      <c r="A7" s="77">
        <v>0.14328571545755817</v>
      </c>
      <c r="B7" s="77">
        <v>8.6056063946893908E-4</v>
      </c>
      <c r="C7" s="77"/>
    </row>
    <row r="8" spans="1:12" x14ac:dyDescent="0.3">
      <c r="A8" s="77">
        <v>0.14374591529514691</v>
      </c>
      <c r="B8" s="77">
        <v>8.1575424398285792E-4</v>
      </c>
      <c r="C8" s="77"/>
    </row>
    <row r="9" spans="1:12" x14ac:dyDescent="0.3">
      <c r="A9" s="77">
        <v>0.14909738784673257</v>
      </c>
      <c r="B9" s="77">
        <v>8.3421925863904841E-4</v>
      </c>
      <c r="C9" s="77"/>
    </row>
    <row r="10" spans="1:12" x14ac:dyDescent="0.3">
      <c r="A10" s="77">
        <v>0.15506946578577743</v>
      </c>
      <c r="B10" s="77">
        <v>8.7172001610463551E-4</v>
      </c>
      <c r="C10" s="77"/>
    </row>
    <row r="11" spans="1:12" x14ac:dyDescent="0.3">
      <c r="A11" s="77">
        <v>0.15780143780220224</v>
      </c>
      <c r="B11" s="77">
        <v>8.4033490904758523E-4</v>
      </c>
      <c r="C11" s="77"/>
    </row>
    <row r="12" spans="1:12" x14ac:dyDescent="0.3">
      <c r="A12" s="18">
        <v>7.4617357356376285E-2</v>
      </c>
      <c r="B12" s="77">
        <v>1.2964529428991284E-4</v>
      </c>
      <c r="C12" s="77"/>
    </row>
    <row r="13" spans="1:12" x14ac:dyDescent="0.3">
      <c r="A13" s="18">
        <v>7.724916228473494E-2</v>
      </c>
      <c r="B13" s="77">
        <v>1.2397648484733704E-4</v>
      </c>
      <c r="C13" s="77"/>
    </row>
    <row r="14" spans="1:12" x14ac:dyDescent="0.3">
      <c r="A14" s="18">
        <v>7.8691293000625898E-2</v>
      </c>
      <c r="B14" s="77">
        <v>1.1955148864650441E-4</v>
      </c>
      <c r="C14" s="77"/>
    </row>
    <row r="15" spans="1:12" x14ac:dyDescent="0.3">
      <c r="A15" s="18">
        <v>7.8812675253956396E-2</v>
      </c>
      <c r="B15" s="77">
        <v>1.1926435979515422E-4</v>
      </c>
      <c r="C15" s="77"/>
    </row>
    <row r="16" spans="1:12" x14ac:dyDescent="0.3">
      <c r="A16" s="18">
        <v>8.7166267874870043E-2</v>
      </c>
      <c r="B16" s="77">
        <v>1.2781751708436034E-4</v>
      </c>
      <c r="C16" s="77"/>
    </row>
    <row r="17" spans="1:3" x14ac:dyDescent="0.3">
      <c r="A17" s="18">
        <v>8.9948666946702574E-2</v>
      </c>
      <c r="B17" s="77">
        <v>1.1427551806262898E-4</v>
      </c>
      <c r="C17" s="77"/>
    </row>
    <row r="18" spans="1:3" x14ac:dyDescent="0.3">
      <c r="A18" s="18">
        <v>9.7475238047971188E-2</v>
      </c>
      <c r="B18" s="77">
        <v>1.2445456232632146E-4</v>
      </c>
      <c r="C18" s="77"/>
    </row>
    <row r="19" spans="1:3" x14ac:dyDescent="0.3">
      <c r="A19" s="18">
        <v>0.10465745002621171</v>
      </c>
      <c r="B19" s="77">
        <v>1.2859595922529808E-4</v>
      </c>
      <c r="C19" s="77"/>
    </row>
    <row r="20" spans="1:3" x14ac:dyDescent="0.3">
      <c r="A20" s="18">
        <v>0.10925813541529983</v>
      </c>
      <c r="B20" s="77">
        <v>1.2911374413609184E-4</v>
      </c>
      <c r="C20" s="77"/>
    </row>
    <row r="21" spans="1:3" x14ac:dyDescent="0.3">
      <c r="A21" s="77">
        <v>0.12870756925246626</v>
      </c>
      <c r="B21" s="77">
        <v>1.1161962030700838E-3</v>
      </c>
      <c r="C21" s="77"/>
    </row>
    <row r="22" spans="1:3" x14ac:dyDescent="0.3">
      <c r="A22" s="77">
        <v>0.13335151779267171</v>
      </c>
      <c r="B22" s="77">
        <v>1.1095880040296365E-3</v>
      </c>
      <c r="C22" s="77"/>
    </row>
    <row r="23" spans="1:3" x14ac:dyDescent="0.3">
      <c r="A23" s="77">
        <v>0.13640001992371248</v>
      </c>
      <c r="B23" s="77">
        <v>1.1125221185241346E-3</v>
      </c>
      <c r="C23" s="77"/>
    </row>
    <row r="24" spans="1:3" x14ac:dyDescent="0.3">
      <c r="A24" s="77">
        <v>0.13847372412298081</v>
      </c>
      <c r="B24" s="77">
        <v>1.1405437413907218E-3</v>
      </c>
      <c r="C24" s="77"/>
    </row>
    <row r="25" spans="1:3" x14ac:dyDescent="0.3">
      <c r="A25" s="77">
        <v>0.14307324502411062</v>
      </c>
      <c r="B25" s="77">
        <v>1.1502944748232975E-3</v>
      </c>
      <c r="C25" s="77"/>
    </row>
    <row r="26" spans="1:3" x14ac:dyDescent="0.3">
      <c r="A26" s="77">
        <v>0.14819207897944994</v>
      </c>
      <c r="B26" s="77">
        <v>1.1563488875481107E-3</v>
      </c>
      <c r="C26" s="77"/>
    </row>
    <row r="27" spans="1:3" x14ac:dyDescent="0.3">
      <c r="A27" s="77">
        <v>0.15477995336615905</v>
      </c>
      <c r="B27" s="77">
        <v>1.1511150950806906E-3</v>
      </c>
      <c r="C27" s="77"/>
    </row>
    <row r="28" spans="1:3" x14ac:dyDescent="0.3">
      <c r="A28" s="77">
        <v>0.15457798537662479</v>
      </c>
      <c r="B28" s="77">
        <v>1.1552141373857372E-3</v>
      </c>
      <c r="C28" s="77"/>
    </row>
    <row r="29" spans="1:3" x14ac:dyDescent="0.3">
      <c r="A29" s="77">
        <v>0.16207401487986253</v>
      </c>
      <c r="B29" s="77">
        <v>1.1898819019498341E-3</v>
      </c>
      <c r="C29" s="77"/>
    </row>
    <row r="30" spans="1:3" x14ac:dyDescent="0.3">
      <c r="A30" s="77">
        <v>0.14074781066229092</v>
      </c>
      <c r="B30" s="77">
        <v>5.0182322911631304E-4</v>
      </c>
      <c r="C30" s="77"/>
    </row>
    <row r="31" spans="1:3" x14ac:dyDescent="0.3">
      <c r="A31" s="77">
        <v>0.14337593834421389</v>
      </c>
      <c r="B31" s="77">
        <v>5.3678465219832432E-4</v>
      </c>
      <c r="C31" s="77"/>
    </row>
    <row r="32" spans="1:3" x14ac:dyDescent="0.3">
      <c r="A32" s="77">
        <v>0.1427148724894016</v>
      </c>
      <c r="B32" s="77">
        <v>5.2435057876281082E-4</v>
      </c>
      <c r="C32" s="77"/>
    </row>
    <row r="33" spans="1:3" x14ac:dyDescent="0.3">
      <c r="A33" s="77">
        <v>0.14650530526060121</v>
      </c>
      <c r="B33" s="77">
        <v>5.4058332984141771E-4</v>
      </c>
      <c r="C33" s="77"/>
    </row>
    <row r="34" spans="1:3" x14ac:dyDescent="0.3">
      <c r="A34" s="77">
        <v>0.14664127680140338</v>
      </c>
      <c r="B34" s="77">
        <v>5.3640910813214533E-4</v>
      </c>
      <c r="C34" s="77"/>
    </row>
    <row r="35" spans="1:3" x14ac:dyDescent="0.3">
      <c r="A35" s="77">
        <v>0.14766059644861262</v>
      </c>
      <c r="B35" s="77">
        <v>5.2120522073108712E-4</v>
      </c>
      <c r="C35" s="77"/>
    </row>
    <row r="36" spans="1:3" x14ac:dyDescent="0.3">
      <c r="A36" s="77">
        <v>0.15548204951528594</v>
      </c>
      <c r="B36" s="77">
        <v>5.4707523022603241E-4</v>
      </c>
      <c r="C36" s="77"/>
    </row>
    <row r="37" spans="1:3" x14ac:dyDescent="0.3">
      <c r="A37" s="77">
        <v>0.15581557568521595</v>
      </c>
      <c r="B37" s="77">
        <v>5.4394593164450709E-4</v>
      </c>
      <c r="C37" s="77"/>
    </row>
    <row r="38" spans="1:3" x14ac:dyDescent="0.3">
      <c r="A38" s="77">
        <v>0.15754086462465994</v>
      </c>
      <c r="B38" s="77">
        <v>5.5487376983338638E-4</v>
      </c>
      <c r="C38" s="77"/>
    </row>
    <row r="39" spans="1:3" x14ac:dyDescent="0.3">
      <c r="A39" s="77">
        <v>0.1094352603563256</v>
      </c>
      <c r="B39" s="77">
        <v>6.4112637674386278E-3</v>
      </c>
      <c r="C39" s="77"/>
    </row>
    <row r="40" spans="1:3" x14ac:dyDescent="0.3">
      <c r="A40" s="77">
        <v>0.11049452757146595</v>
      </c>
      <c r="B40" s="77">
        <v>6.4217839426609306E-3</v>
      </c>
      <c r="C40" s="77"/>
    </row>
    <row r="41" spans="1:3" x14ac:dyDescent="0.3">
      <c r="A41" s="77">
        <v>0.11315323602676483</v>
      </c>
      <c r="B41" s="77">
        <v>6.5273275317524748E-3</v>
      </c>
      <c r="C41" s="77"/>
    </row>
    <row r="42" spans="1:3" x14ac:dyDescent="0.3">
      <c r="A42" s="77">
        <v>0.11555931005570023</v>
      </c>
      <c r="B42" s="77">
        <v>6.5899962713186176E-3</v>
      </c>
      <c r="C42" s="77"/>
    </row>
    <row r="43" spans="1:3" x14ac:dyDescent="0.3">
      <c r="A43" s="77">
        <v>0.11815165909417191</v>
      </c>
      <c r="B43" s="77">
        <v>6.6367772732692084E-3</v>
      </c>
      <c r="C43" s="77"/>
    </row>
    <row r="44" spans="1:3" x14ac:dyDescent="0.3">
      <c r="A44" s="77">
        <v>0.12127750700478653</v>
      </c>
      <c r="B44" s="77">
        <v>6.7250548356677289E-3</v>
      </c>
      <c r="C44" s="77"/>
    </row>
    <row r="45" spans="1:3" x14ac:dyDescent="0.3">
      <c r="A45" s="77">
        <v>0.12471268024664128</v>
      </c>
      <c r="B45" s="77">
        <v>6.8284348109193503E-3</v>
      </c>
      <c r="C45" s="77"/>
    </row>
    <row r="46" spans="1:3" x14ac:dyDescent="0.3">
      <c r="A46" s="77">
        <v>0.12889517932232211</v>
      </c>
      <c r="B46" s="77">
        <v>6.854622303391295E-3</v>
      </c>
      <c r="C46" s="77"/>
    </row>
    <row r="47" spans="1:3" x14ac:dyDescent="0.3">
      <c r="A47" s="77">
        <v>0.13196731929538194</v>
      </c>
      <c r="B47" s="77">
        <v>6.8402879205081242E-3</v>
      </c>
      <c r="C47" s="77"/>
    </row>
    <row r="48" spans="1:3" x14ac:dyDescent="0.3">
      <c r="A48" s="77">
        <v>0.10269439841453051</v>
      </c>
      <c r="B48" s="77">
        <v>8.591295836265306E-4</v>
      </c>
      <c r="C48" s="77"/>
    </row>
    <row r="49" spans="1:3" x14ac:dyDescent="0.3">
      <c r="A49" s="77">
        <v>0.10609402075534477</v>
      </c>
      <c r="B49" s="77">
        <v>8.6719531013059272E-4</v>
      </c>
      <c r="C49" s="77"/>
    </row>
    <row r="50" spans="1:3" x14ac:dyDescent="0.3">
      <c r="A50" s="77">
        <v>0.10867831960670585</v>
      </c>
      <c r="B50" s="77">
        <v>8.917966230598609E-4</v>
      </c>
      <c r="C50" s="77"/>
    </row>
    <row r="51" spans="1:3" x14ac:dyDescent="0.3">
      <c r="A51" s="77">
        <v>0.11179370972578823</v>
      </c>
      <c r="B51" s="77">
        <v>8.8330840948134745E-4</v>
      </c>
      <c r="C51" s="77"/>
    </row>
    <row r="52" spans="1:3" x14ac:dyDescent="0.3">
      <c r="A52" s="77">
        <v>0.11489894965899988</v>
      </c>
      <c r="B52" s="77">
        <v>9.1367171195983735E-4</v>
      </c>
      <c r="C52" s="77"/>
    </row>
    <row r="53" spans="1:3" x14ac:dyDescent="0.3">
      <c r="A53" s="77">
        <v>0.11844801920367438</v>
      </c>
      <c r="B53" s="77">
        <v>9.301524138904091E-4</v>
      </c>
      <c r="C53" s="77"/>
    </row>
    <row r="54" spans="1:3" x14ac:dyDescent="0.3">
      <c r="A54" s="77">
        <v>0.12506868701419954</v>
      </c>
      <c r="B54" s="77">
        <v>1.0363909712773533E-3</v>
      </c>
      <c r="C54" s="77"/>
    </row>
    <row r="55" spans="1:3" x14ac:dyDescent="0.3">
      <c r="A55" s="77">
        <v>0.12738677383200867</v>
      </c>
      <c r="B55" s="77">
        <v>9.4586508585105093E-4</v>
      </c>
      <c r="C55" s="77"/>
    </row>
    <row r="56" spans="1:3" x14ac:dyDescent="0.3">
      <c r="A56" s="77">
        <v>0.13228166623558626</v>
      </c>
      <c r="B56" s="77">
        <v>1.0439295595644621E-3</v>
      </c>
      <c r="C56" s="77"/>
    </row>
    <row r="57" spans="1:3" x14ac:dyDescent="0.3">
      <c r="A57" s="77">
        <v>0.13626435010346297</v>
      </c>
      <c r="B57" s="77">
        <v>6.1669824116052574E-4</v>
      </c>
      <c r="C57" s="77"/>
    </row>
    <row r="58" spans="1:3" x14ac:dyDescent="0.3">
      <c r="A58" s="77">
        <v>0.13865555579684008</v>
      </c>
      <c r="B58" s="77">
        <v>6.2576035948679022E-4</v>
      </c>
      <c r="C58" s="77"/>
    </row>
    <row r="59" spans="1:3" x14ac:dyDescent="0.3">
      <c r="A59" s="77">
        <v>0.14041929395206301</v>
      </c>
      <c r="B59" s="77">
        <v>6.279372091373155E-4</v>
      </c>
      <c r="C59" s="77"/>
    </row>
    <row r="60" spans="1:3" x14ac:dyDescent="0.3">
      <c r="A60" s="77">
        <v>0.14284646520238295</v>
      </c>
      <c r="B60" s="77">
        <v>6.3041512935969283E-4</v>
      </c>
      <c r="C60" s="77"/>
    </row>
    <row r="61" spans="1:3" x14ac:dyDescent="0.3">
      <c r="A61" s="77">
        <v>0.14505376077036222</v>
      </c>
      <c r="B61" s="77">
        <v>6.3241779574268119E-4</v>
      </c>
      <c r="C61" s="77"/>
    </row>
    <row r="62" spans="1:3" x14ac:dyDescent="0.3">
      <c r="A62" s="77">
        <v>0.14795605744124599</v>
      </c>
      <c r="B62" s="77">
        <v>6.3391644245790288E-4</v>
      </c>
      <c r="C62" s="77"/>
    </row>
    <row r="63" spans="1:3" x14ac:dyDescent="0.3">
      <c r="A63" s="77">
        <v>0.15095532644517928</v>
      </c>
      <c r="B63" s="77">
        <v>6.3412274462583678E-4</v>
      </c>
      <c r="C63" s="77"/>
    </row>
    <row r="64" spans="1:3" x14ac:dyDescent="0.3">
      <c r="A64" s="77">
        <v>0.15427844517454029</v>
      </c>
      <c r="B64" s="77">
        <v>6.3330177141349435E-4</v>
      </c>
      <c r="C64" s="77"/>
    </row>
    <row r="65" spans="1:3" x14ac:dyDescent="0.3">
      <c r="A65" s="77">
        <v>0.16017819555440316</v>
      </c>
      <c r="B65" s="77">
        <v>6.3434440033407027E-4</v>
      </c>
      <c r="C65" s="77"/>
    </row>
    <row r="66" spans="1:3" x14ac:dyDescent="0.3">
      <c r="A66" s="77">
        <v>0.1379307550542235</v>
      </c>
      <c r="B66" s="77">
        <v>1.5244688993210713E-4</v>
      </c>
      <c r="C66" s="77"/>
    </row>
    <row r="67" spans="1:3" x14ac:dyDescent="0.3">
      <c r="A67" s="77">
        <v>0.1393203960611748</v>
      </c>
      <c r="B67" s="77">
        <v>1.5552571595586585E-4</v>
      </c>
      <c r="C67" s="77"/>
    </row>
    <row r="68" spans="1:3" x14ac:dyDescent="0.3">
      <c r="A68" s="77">
        <v>0.14209142667277316</v>
      </c>
      <c r="B68" s="77">
        <v>1.5721601720862068E-4</v>
      </c>
      <c r="C68" s="77"/>
    </row>
    <row r="69" spans="1:3" x14ac:dyDescent="0.3">
      <c r="A69" s="77">
        <v>0.14523774872768519</v>
      </c>
      <c r="B69" s="77">
        <v>1.5885284578653897E-4</v>
      </c>
      <c r="C69" s="77"/>
    </row>
    <row r="70" spans="1:3" x14ac:dyDescent="0.3">
      <c r="A70" s="77">
        <v>0.14904243070033882</v>
      </c>
      <c r="B70" s="77">
        <v>1.6032025598873738E-4</v>
      </c>
      <c r="C70" s="77"/>
    </row>
    <row r="71" spans="1:3" x14ac:dyDescent="0.3">
      <c r="A71" s="77">
        <v>0.15384380520358537</v>
      </c>
      <c r="B71" s="77">
        <v>1.6184043295587355E-4</v>
      </c>
      <c r="C71" s="77"/>
    </row>
    <row r="72" spans="1:3" x14ac:dyDescent="0.3">
      <c r="A72" s="77">
        <v>0.15926316902943913</v>
      </c>
      <c r="B72" s="77">
        <v>1.634982623532821E-4</v>
      </c>
      <c r="C72" s="77"/>
    </row>
    <row r="73" spans="1:3" x14ac:dyDescent="0.3">
      <c r="A73" s="77">
        <v>0.16439694231808236</v>
      </c>
      <c r="B73" s="77">
        <v>1.649526132223521E-4</v>
      </c>
      <c r="C73" s="77"/>
    </row>
    <row r="74" spans="1:3" x14ac:dyDescent="0.3">
      <c r="A74" s="77">
        <v>0.17013834436047523</v>
      </c>
      <c r="B74" s="77">
        <v>1.6654744016128984E-4</v>
      </c>
      <c r="C74" s="77"/>
    </row>
    <row r="75" spans="1:3" x14ac:dyDescent="0.3">
      <c r="A75" s="77">
        <v>0.11900080382983279</v>
      </c>
      <c r="B75" s="77">
        <v>1.0384516987495207E-4</v>
      </c>
      <c r="C75" s="77"/>
    </row>
    <row r="76" spans="1:3" x14ac:dyDescent="0.3">
      <c r="A76" s="77">
        <v>0.11499828884325804</v>
      </c>
      <c r="B76" s="77">
        <v>1.0313343621945402E-4</v>
      </c>
      <c r="C76" s="77"/>
    </row>
    <row r="77" spans="1:3" x14ac:dyDescent="0.3">
      <c r="A77" s="77">
        <v>0.11299845947925348</v>
      </c>
      <c r="B77" s="77">
        <v>1.0481967849029058E-4</v>
      </c>
      <c r="C77" s="77"/>
    </row>
    <row r="78" spans="1:3" x14ac:dyDescent="0.3">
      <c r="A78" s="77">
        <v>0.11499952951586356</v>
      </c>
      <c r="B78" s="77">
        <v>1.069028186017458E-4</v>
      </c>
      <c r="C78" s="77"/>
    </row>
    <row r="79" spans="1:3" x14ac:dyDescent="0.3">
      <c r="A79" s="77">
        <v>0.1130001243196727</v>
      </c>
      <c r="B79" s="77">
        <v>1.093050299874734E-4</v>
      </c>
      <c r="C79" s="77"/>
    </row>
    <row r="80" spans="1:3" x14ac:dyDescent="0.3">
      <c r="A80" s="77">
        <v>0.11299973490538646</v>
      </c>
      <c r="B80" s="77">
        <v>1.1184012891165625E-4</v>
      </c>
      <c r="C80" s="77"/>
    </row>
    <row r="81" spans="1:3" x14ac:dyDescent="0.3">
      <c r="A81" s="77">
        <v>0.11400127261831952</v>
      </c>
      <c r="B81" s="77">
        <v>1.1426634123394416E-4</v>
      </c>
      <c r="C81" s="77"/>
    </row>
    <row r="82" spans="1:3" x14ac:dyDescent="0.3">
      <c r="A82" s="77">
        <v>0.11399844311686183</v>
      </c>
      <c r="B82" s="77">
        <v>1.163002441299558E-4</v>
      </c>
      <c r="C82" s="77"/>
    </row>
    <row r="83" spans="1:3" x14ac:dyDescent="0.3">
      <c r="A83" s="77">
        <v>0.11863484192977003</v>
      </c>
      <c r="B83" s="77">
        <v>1.1866186569650052E-4</v>
      </c>
      <c r="C83" s="77"/>
    </row>
    <row r="84" spans="1:3" x14ac:dyDescent="0.3">
      <c r="A84" s="77">
        <v>0.16855412179062934</v>
      </c>
      <c r="B84" s="77">
        <v>3.2158466646716346E-3</v>
      </c>
      <c r="C84" s="77"/>
    </row>
    <row r="85" spans="1:3" x14ac:dyDescent="0.3">
      <c r="A85" s="77">
        <v>0.16929873122773559</v>
      </c>
      <c r="B85" s="77">
        <v>3.2735701524415056E-3</v>
      </c>
      <c r="C85" s="77"/>
    </row>
    <row r="86" spans="1:3" x14ac:dyDescent="0.3">
      <c r="A86" s="77">
        <v>0.17178921407894127</v>
      </c>
      <c r="B86" s="77">
        <v>3.2884738516580853E-3</v>
      </c>
      <c r="C86" s="77"/>
    </row>
    <row r="87" spans="1:3" x14ac:dyDescent="0.3">
      <c r="A87" s="77">
        <v>0.17506006760691328</v>
      </c>
      <c r="B87" s="77">
        <v>3.2994258672609995E-3</v>
      </c>
      <c r="C87" s="77"/>
    </row>
    <row r="88" spans="1:3" x14ac:dyDescent="0.3">
      <c r="A88" s="77">
        <v>0.17701788287484185</v>
      </c>
      <c r="B88" s="77">
        <v>3.322720188012579E-3</v>
      </c>
      <c r="C88" s="77"/>
    </row>
    <row r="89" spans="1:3" x14ac:dyDescent="0.3">
      <c r="A89" s="77">
        <v>0.18082159021977509</v>
      </c>
      <c r="B89" s="77">
        <v>3.3887515293818116E-3</v>
      </c>
      <c r="C89" s="77"/>
    </row>
    <row r="90" spans="1:3" x14ac:dyDescent="0.3">
      <c r="A90" s="77">
        <v>0.1867115374939444</v>
      </c>
      <c r="B90" s="77">
        <v>3.4162661324635621E-3</v>
      </c>
      <c r="C90" s="77"/>
    </row>
    <row r="91" spans="1:3" x14ac:dyDescent="0.3">
      <c r="A91" s="77">
        <v>0.19048203599749516</v>
      </c>
      <c r="B91" s="77">
        <v>3.5351290060037554E-3</v>
      </c>
      <c r="C91" s="77"/>
    </row>
    <row r="92" spans="1:3" x14ac:dyDescent="0.3">
      <c r="A92" s="77">
        <v>0.19337236771831051</v>
      </c>
      <c r="B92" s="77">
        <v>3.6069758095970462E-3</v>
      </c>
      <c r="C92" s="77"/>
    </row>
    <row r="93" spans="1:3" x14ac:dyDescent="0.3">
      <c r="A93" s="77">
        <v>0.10078471908354036</v>
      </c>
      <c r="B93" s="77">
        <v>1.7141310061646877E-3</v>
      </c>
      <c r="C93" s="77"/>
    </row>
    <row r="94" spans="1:3" x14ac:dyDescent="0.3">
      <c r="A94" s="77">
        <v>0.10328701592610801</v>
      </c>
      <c r="B94" s="77">
        <v>1.6939661604721081E-3</v>
      </c>
      <c r="C94" s="77"/>
    </row>
    <row r="95" spans="1:3" x14ac:dyDescent="0.3">
      <c r="A95" s="77">
        <v>0.10523033502284565</v>
      </c>
      <c r="B95" s="77">
        <v>1.6990250637620925E-3</v>
      </c>
      <c r="C95" s="77"/>
    </row>
    <row r="96" spans="1:3" x14ac:dyDescent="0.3">
      <c r="A96" s="77">
        <v>0.10912313011728758</v>
      </c>
      <c r="B96" s="77">
        <v>1.7568514378997183E-3</v>
      </c>
      <c r="C96" s="77"/>
    </row>
    <row r="97" spans="1:3" x14ac:dyDescent="0.3">
      <c r="A97" s="77">
        <v>0.11284433959863852</v>
      </c>
      <c r="B97" s="77">
        <v>1.7687167244342474E-3</v>
      </c>
      <c r="C97" s="77"/>
    </row>
    <row r="98" spans="1:3" x14ac:dyDescent="0.3">
      <c r="A98" s="77">
        <v>0.11452864741593347</v>
      </c>
      <c r="B98" s="77">
        <v>1.7324874871739325E-3</v>
      </c>
      <c r="C98" s="77"/>
    </row>
    <row r="99" spans="1:3" x14ac:dyDescent="0.3">
      <c r="A99" s="77">
        <v>0.12096720677200745</v>
      </c>
      <c r="B99" s="77">
        <v>1.8190189814376904E-3</v>
      </c>
      <c r="C99" s="77"/>
    </row>
    <row r="100" spans="1:3" x14ac:dyDescent="0.3">
      <c r="A100" s="77">
        <v>0.12348827987301798</v>
      </c>
      <c r="B100" s="77">
        <v>1.7792561357012938E-3</v>
      </c>
      <c r="C100" s="77"/>
    </row>
    <row r="101" spans="1:3" x14ac:dyDescent="0.3">
      <c r="A101" s="77">
        <v>0.12887141284193696</v>
      </c>
      <c r="B101" s="77">
        <v>1.8258980734018146E-3</v>
      </c>
      <c r="C101" s="77"/>
    </row>
    <row r="102" spans="1:3" x14ac:dyDescent="0.3">
      <c r="A102" s="77">
        <v>0.14110233932517394</v>
      </c>
      <c r="B102" s="77">
        <v>0.50048229184931925</v>
      </c>
      <c r="C102" s="77"/>
    </row>
    <row r="103" spans="1:3" x14ac:dyDescent="0.3">
      <c r="A103" s="77">
        <v>0.13940555987555406</v>
      </c>
      <c r="B103" s="77">
        <v>2.2593369869786112E-4</v>
      </c>
      <c r="C103" s="77"/>
    </row>
    <row r="104" spans="1:3" x14ac:dyDescent="0.3">
      <c r="A104" s="77">
        <v>0.14245251211611268</v>
      </c>
      <c r="B104" s="77">
        <v>2.3534877197354195E-4</v>
      </c>
      <c r="C104" s="77"/>
    </row>
    <row r="105" spans="1:3" x14ac:dyDescent="0.3">
      <c r="A105" s="77">
        <v>0.14464273920732648</v>
      </c>
      <c r="B105" s="77">
        <v>2.3763644947818392E-4</v>
      </c>
      <c r="C105" s="77"/>
    </row>
    <row r="106" spans="1:3" x14ac:dyDescent="0.3">
      <c r="A106" s="77">
        <v>0.14692166958027986</v>
      </c>
      <c r="B106" s="77">
        <v>2.4049114910906327E-4</v>
      </c>
      <c r="C106" s="77"/>
    </row>
    <row r="107" spans="1:3" x14ac:dyDescent="0.3">
      <c r="A107" s="77">
        <v>0.15302874330013111</v>
      </c>
      <c r="B107" s="77">
        <v>2.428855954859037E-4</v>
      </c>
      <c r="C107" s="77"/>
    </row>
    <row r="108" spans="1:3" x14ac:dyDescent="0.3">
      <c r="A108" s="77">
        <v>0.15638587014494237</v>
      </c>
      <c r="B108" s="77">
        <v>2.454928736972422E-4</v>
      </c>
      <c r="C108" s="77"/>
    </row>
    <row r="109" spans="1:3" x14ac:dyDescent="0.3">
      <c r="A109" s="77">
        <v>0.16139092986850564</v>
      </c>
      <c r="B109" s="77">
        <v>2.481650956192733E-4</v>
      </c>
      <c r="C109" s="77"/>
    </row>
    <row r="110" spans="1:3" x14ac:dyDescent="0.3">
      <c r="A110" s="77">
        <v>0.16750273609934924</v>
      </c>
      <c r="B110" s="77">
        <v>2.4948144110312155E-4</v>
      </c>
      <c r="C110" s="77"/>
    </row>
    <row r="111" spans="1:3" x14ac:dyDescent="0.3">
      <c r="A111" s="77">
        <v>0.11784185445440594</v>
      </c>
      <c r="B111" s="77">
        <v>2.5090367307179466E-4</v>
      </c>
      <c r="C111" s="77"/>
    </row>
    <row r="112" spans="1:3" x14ac:dyDescent="0.3">
      <c r="A112" s="77">
        <v>0.11931579077654281</v>
      </c>
      <c r="B112" s="77">
        <v>2.6438108133778281E-4</v>
      </c>
      <c r="C112" s="77"/>
    </row>
    <row r="113" spans="1:3" x14ac:dyDescent="0.3">
      <c r="A113" s="77">
        <v>0.12480294073541068</v>
      </c>
      <c r="B113" s="77">
        <v>2.7090810073986446E-4</v>
      </c>
      <c r="C113" s="77"/>
    </row>
    <row r="114" spans="1:3" x14ac:dyDescent="0.3">
      <c r="A114" s="77">
        <v>0.12597000026102231</v>
      </c>
      <c r="B114" s="77">
        <v>2.8008492942468928E-4</v>
      </c>
      <c r="C114" s="77"/>
    </row>
    <row r="115" spans="1:3" x14ac:dyDescent="0.3">
      <c r="A115" s="77">
        <v>0.13064163257451528</v>
      </c>
      <c r="B115" s="77">
        <v>2.7720146396543246E-4</v>
      </c>
      <c r="C115" s="77"/>
    </row>
    <row r="116" spans="1:3" x14ac:dyDescent="0.3">
      <c r="A116" s="77">
        <v>0.13524969327941111</v>
      </c>
      <c r="B116" s="77">
        <v>3.0079685528886413E-4</v>
      </c>
      <c r="C116" s="77"/>
    </row>
    <row r="117" spans="1:3" x14ac:dyDescent="0.3">
      <c r="A117" s="77">
        <v>0.13806433150451652</v>
      </c>
      <c r="B117" s="77">
        <v>2.9128048394270079E-4</v>
      </c>
      <c r="C117" s="77"/>
    </row>
    <row r="118" spans="1:3" x14ac:dyDescent="0.3">
      <c r="A118" s="77">
        <v>0.14261694674537945</v>
      </c>
      <c r="B118" s="77">
        <v>3.0094562580004308E-4</v>
      </c>
      <c r="C118" s="77"/>
    </row>
    <row r="119" spans="1:3" x14ac:dyDescent="0.3">
      <c r="A119" s="77">
        <v>0.14874019789141665</v>
      </c>
      <c r="B119" s="77">
        <v>2.7436635333424577E-4</v>
      </c>
      <c r="C119" s="77"/>
    </row>
    <row r="120" spans="1:3" x14ac:dyDescent="0.3">
      <c r="A120" s="77">
        <v>0.12160003772737257</v>
      </c>
      <c r="B120" s="77">
        <v>2.7818479645450641E-4</v>
      </c>
      <c r="C120" s="77"/>
    </row>
    <row r="121" spans="1:3" x14ac:dyDescent="0.3">
      <c r="A121" s="77">
        <v>0.12320257862345781</v>
      </c>
      <c r="B121" s="77">
        <v>2.2752351367651713E-3</v>
      </c>
      <c r="C121" s="77"/>
    </row>
    <row r="122" spans="1:3" x14ac:dyDescent="0.3">
      <c r="A122" s="77">
        <v>0.12430898663668702</v>
      </c>
      <c r="B122" s="77">
        <v>2.2758858092144204E-3</v>
      </c>
      <c r="C122" s="77"/>
    </row>
    <row r="123" spans="1:3" x14ac:dyDescent="0.3">
      <c r="A123" s="77">
        <v>0.12690193410066397</v>
      </c>
      <c r="B123" s="77">
        <v>2.2486715707946228E-3</v>
      </c>
      <c r="C123" s="77"/>
    </row>
    <row r="124" spans="1:3" x14ac:dyDescent="0.3">
      <c r="A124" s="77">
        <v>0.12812261674644235</v>
      </c>
      <c r="B124" s="77">
        <v>2.2688858301801208E-3</v>
      </c>
      <c r="C124" s="77"/>
    </row>
    <row r="125" spans="1:3" x14ac:dyDescent="0.3">
      <c r="A125" s="77">
        <v>0.13033638931287878</v>
      </c>
      <c r="B125" s="77">
        <v>2.2573366148027942E-3</v>
      </c>
      <c r="C125" s="77"/>
    </row>
    <row r="126" spans="1:3" x14ac:dyDescent="0.3">
      <c r="A126" s="77">
        <v>0.13425985456228756</v>
      </c>
      <c r="B126" s="77">
        <v>2.260940284836335E-3</v>
      </c>
      <c r="C126" s="77"/>
    </row>
    <row r="127" spans="1:3" x14ac:dyDescent="0.3">
      <c r="A127" s="77">
        <v>0.13892224305042714</v>
      </c>
      <c r="B127" s="77">
        <v>2.3331698680722677E-3</v>
      </c>
      <c r="C127" s="77"/>
    </row>
    <row r="128" spans="1:3" x14ac:dyDescent="0.3">
      <c r="A128" s="77">
        <v>0.1436175719279634</v>
      </c>
      <c r="B128" s="77">
        <v>2.269258903561654E-3</v>
      </c>
      <c r="C128" s="77"/>
    </row>
    <row r="129" spans="1:3" x14ac:dyDescent="0.3">
      <c r="A129" s="77">
        <v>0.12609402025410651</v>
      </c>
      <c r="B129" s="77">
        <v>2.2996760316699298E-3</v>
      </c>
      <c r="C129" s="77"/>
    </row>
    <row r="130" spans="1:3" x14ac:dyDescent="0.3">
      <c r="A130" s="77">
        <v>0.12733275581573847</v>
      </c>
      <c r="B130" s="77">
        <v>1.1298019104601848E-3</v>
      </c>
      <c r="C130" s="77"/>
    </row>
    <row r="131" spans="1:3" x14ac:dyDescent="0.3">
      <c r="A131" s="77">
        <v>0.12804066600149186</v>
      </c>
      <c r="B131" s="77">
        <v>1.1438855188517956E-3</v>
      </c>
      <c r="C131" s="77"/>
    </row>
    <row r="132" spans="1:3" x14ac:dyDescent="0.3">
      <c r="A132" s="77">
        <v>0.13149573738189324</v>
      </c>
      <c r="B132" s="77">
        <v>1.1043967426336209E-3</v>
      </c>
      <c r="C132" s="77"/>
    </row>
    <row r="133" spans="1:3" x14ac:dyDescent="0.3">
      <c r="A133" s="77">
        <v>0.13247372195552909</v>
      </c>
      <c r="B133" s="77">
        <v>1.1514085771211302E-3</v>
      </c>
      <c r="C133" s="77"/>
    </row>
    <row r="134" spans="1:3" x14ac:dyDescent="0.3">
      <c r="A134" s="77">
        <v>0.1360330184800804</v>
      </c>
      <c r="B134" s="77">
        <v>1.1587904534106981E-3</v>
      </c>
      <c r="C134" s="77"/>
    </row>
    <row r="135" spans="1:3" x14ac:dyDescent="0.3">
      <c r="A135" s="77">
        <v>0.13940634623874573</v>
      </c>
      <c r="B135" s="77">
        <v>1.1246761222072862E-3</v>
      </c>
      <c r="C135" s="77"/>
    </row>
    <row r="136" spans="1:3" x14ac:dyDescent="0.3">
      <c r="A136" s="77">
        <v>0.14315070439598737</v>
      </c>
      <c r="B136" s="77">
        <v>1.1540569745840756E-3</v>
      </c>
      <c r="C136" s="77"/>
    </row>
    <row r="137" spans="1:3" x14ac:dyDescent="0.3">
      <c r="A137" s="77">
        <v>0.14781069233155936</v>
      </c>
      <c r="B137" s="77">
        <v>1.1799054538271065E-3</v>
      </c>
      <c r="C137" s="77"/>
    </row>
    <row r="138" spans="1:3" x14ac:dyDescent="0.3">
      <c r="A138" s="77">
        <v>0.14699317988781715</v>
      </c>
      <c r="B138" s="77">
        <v>1.1933085650762424E-3</v>
      </c>
      <c r="C138" s="77"/>
    </row>
    <row r="139" spans="1:3" x14ac:dyDescent="0.3">
      <c r="A139" s="77">
        <v>0.14777274215735592</v>
      </c>
      <c r="B139" s="77">
        <v>5.2463664874931283E-4</v>
      </c>
      <c r="C139" s="77"/>
    </row>
    <row r="140" spans="1:3" x14ac:dyDescent="0.3">
      <c r="A140" s="77">
        <v>0.14716674623626838</v>
      </c>
      <c r="B140" s="77">
        <v>5.2868574792901699E-4</v>
      </c>
      <c r="C140" s="77"/>
    </row>
    <row r="141" spans="1:3" x14ac:dyDescent="0.3">
      <c r="A141" s="77">
        <v>0.14820372149466551</v>
      </c>
      <c r="B141" s="77">
        <v>5.2601211418718831E-4</v>
      </c>
      <c r="C141" s="77"/>
    </row>
    <row r="142" spans="1:3" x14ac:dyDescent="0.3">
      <c r="A142" s="77">
        <v>0.14879012096466282</v>
      </c>
      <c r="B142" s="77">
        <v>5.5843120276855365E-4</v>
      </c>
      <c r="C142" s="77"/>
    </row>
    <row r="143" spans="1:3" x14ac:dyDescent="0.3">
      <c r="A143" s="77">
        <v>0.15051483504455584</v>
      </c>
      <c r="B143" s="77">
        <v>5.3154203585716877E-4</v>
      </c>
      <c r="C143" s="77"/>
    </row>
    <row r="144" spans="1:3" x14ac:dyDescent="0.3">
      <c r="A144" s="77">
        <v>0.1554224088813323</v>
      </c>
      <c r="B144" s="77">
        <v>5.2884793072827379E-4</v>
      </c>
      <c r="C144" s="77"/>
    </row>
    <row r="145" spans="1:3" x14ac:dyDescent="0.3">
      <c r="A145" s="77">
        <v>0.15546274892859699</v>
      </c>
      <c r="B145" s="77">
        <v>5.8416408926565062E-4</v>
      </c>
      <c r="C145" s="77"/>
    </row>
    <row r="146" spans="1:3" x14ac:dyDescent="0.3">
      <c r="A146" s="77">
        <v>0.15933932618458052</v>
      </c>
      <c r="B146" s="77">
        <v>5.5212883919177546E-4</v>
      </c>
      <c r="C146" s="77"/>
    </row>
    <row r="147" spans="1:3" x14ac:dyDescent="0.3">
      <c r="A147" s="77">
        <v>0.12998292764111538</v>
      </c>
      <c r="B147" s="77">
        <v>5.3823088510355772E-4</v>
      </c>
      <c r="C147" s="77"/>
    </row>
    <row r="148" spans="1:3" x14ac:dyDescent="0.3">
      <c r="A148" s="77">
        <v>0.13059827425728809</v>
      </c>
      <c r="B148" s="77">
        <v>4.930762995598774E-4</v>
      </c>
      <c r="C148" s="77"/>
    </row>
    <row r="149" spans="1:3" x14ac:dyDescent="0.3">
      <c r="A149" s="77">
        <v>0.1310733534251772</v>
      </c>
      <c r="B149" s="77">
        <v>4.8367763868934442E-4</v>
      </c>
      <c r="C149" s="77"/>
    </row>
    <row r="150" spans="1:3" x14ac:dyDescent="0.3">
      <c r="A150" s="77">
        <v>0.13333096322387758</v>
      </c>
      <c r="B150" s="77">
        <v>5.172918327294335E-4</v>
      </c>
      <c r="C150" s="77"/>
    </row>
    <row r="151" spans="1:3" x14ac:dyDescent="0.3">
      <c r="A151" s="77">
        <v>0.1361785972548662</v>
      </c>
      <c r="B151" s="77">
        <v>5.1625343926825062E-4</v>
      </c>
      <c r="C151" s="77"/>
    </row>
    <row r="152" spans="1:3" x14ac:dyDescent="0.3">
      <c r="A152" s="77">
        <v>0.13822383193248394</v>
      </c>
      <c r="B152" s="77">
        <v>5.0712461245654649E-4</v>
      </c>
      <c r="C152" s="77"/>
    </row>
    <row r="153" spans="1:3" x14ac:dyDescent="0.3">
      <c r="A153" s="77">
        <v>0.14106431538258224</v>
      </c>
      <c r="B153" s="77">
        <v>5.1283912956507174E-4</v>
      </c>
      <c r="C153" s="77"/>
    </row>
    <row r="154" spans="1:3" x14ac:dyDescent="0.3">
      <c r="A154" s="77">
        <v>0.14315213069140226</v>
      </c>
      <c r="B154" s="77">
        <v>5.2681155714761631E-4</v>
      </c>
      <c r="C154" s="77"/>
    </row>
    <row r="155" spans="1:3" x14ac:dyDescent="0.3">
      <c r="A155" s="77">
        <v>0.14898015477378995</v>
      </c>
      <c r="B155" s="77">
        <v>5.1526710666210669E-4</v>
      </c>
      <c r="C155" s="77"/>
    </row>
    <row r="156" spans="1:3" x14ac:dyDescent="0.3">
      <c r="A156" s="77">
        <v>0.12953119384348613</v>
      </c>
      <c r="B156" s="77">
        <v>5.2270351449135947E-4</v>
      </c>
      <c r="C156" s="77"/>
    </row>
    <row r="157" spans="1:3" x14ac:dyDescent="0.3">
      <c r="A157" s="77">
        <v>0.13110142090260943</v>
      </c>
      <c r="B157" s="77">
        <v>7.6208056130259007E-4</v>
      </c>
      <c r="C157" s="77"/>
    </row>
    <row r="158" spans="1:3" x14ac:dyDescent="0.3">
      <c r="A158" s="77">
        <v>0.13356699478452555</v>
      </c>
      <c r="B158" s="77">
        <v>7.3738112689738415E-4</v>
      </c>
      <c r="C158" s="77"/>
    </row>
    <row r="159" spans="1:3" x14ac:dyDescent="0.3">
      <c r="A159" s="77">
        <v>0.13555177148175893</v>
      </c>
      <c r="B159" s="77">
        <v>7.5798893105148116E-4</v>
      </c>
      <c r="C159" s="77"/>
    </row>
    <row r="160" spans="1:3" x14ac:dyDescent="0.3">
      <c r="A160" s="77">
        <v>0.13805463491553635</v>
      </c>
      <c r="B160" s="77">
        <v>7.6826521440373789E-4</v>
      </c>
      <c r="C160" s="77"/>
    </row>
    <row r="161" spans="1:3" x14ac:dyDescent="0.3">
      <c r="A161" s="77">
        <v>0.14141856920704832</v>
      </c>
      <c r="B161" s="77">
        <v>7.7357559809518143E-4</v>
      </c>
      <c r="C161" s="77"/>
    </row>
    <row r="162" spans="1:3" x14ac:dyDescent="0.3">
      <c r="A162" s="77">
        <v>0.1467795242975927</v>
      </c>
      <c r="B162" s="77">
        <v>7.7499253573961333E-4</v>
      </c>
      <c r="C162" s="77"/>
    </row>
    <row r="163" spans="1:3" x14ac:dyDescent="0.3">
      <c r="A163" s="77">
        <v>0.15030676926354161</v>
      </c>
      <c r="B163" s="77">
        <v>8.4317743173270977E-4</v>
      </c>
      <c r="C163" s="77"/>
    </row>
    <row r="164" spans="1:3" x14ac:dyDescent="0.3">
      <c r="A164" s="77">
        <v>0.1542859097707649</v>
      </c>
      <c r="B164" s="77">
        <v>8.0691307545492814E-4</v>
      </c>
      <c r="C164" s="77"/>
    </row>
    <row r="165" spans="1:3" x14ac:dyDescent="0.3">
      <c r="A165" s="77">
        <v>0.12133333814130663</v>
      </c>
      <c r="B165" s="77">
        <v>7.9443505912821233E-4</v>
      </c>
      <c r="C165" s="77"/>
    </row>
    <row r="166" spans="1:3" x14ac:dyDescent="0.3">
      <c r="A166" s="77">
        <v>0.12191309881757904</v>
      </c>
      <c r="B166" s="77">
        <v>7.8304361461327464E-4</v>
      </c>
      <c r="C166" s="77"/>
    </row>
    <row r="167" spans="1:3" x14ac:dyDescent="0.3">
      <c r="A167" s="77">
        <v>0.12311576884517533</v>
      </c>
      <c r="B167" s="77">
        <v>7.9253757332015009E-4</v>
      </c>
      <c r="C167" s="77"/>
    </row>
    <row r="168" spans="1:3" x14ac:dyDescent="0.3">
      <c r="A168" s="77">
        <v>0.12490214376359585</v>
      </c>
      <c r="B168" s="77">
        <v>8.0111084904147293E-4</v>
      </c>
      <c r="C168" s="77"/>
    </row>
    <row r="169" spans="1:3" x14ac:dyDescent="0.3">
      <c r="A169" s="77">
        <v>0.12728444860959148</v>
      </c>
      <c r="B169" s="77">
        <v>8.3341293305710679E-4</v>
      </c>
      <c r="C169" s="77"/>
    </row>
    <row r="170" spans="1:3" x14ac:dyDescent="0.3">
      <c r="A170" s="77">
        <v>0.13240199207083012</v>
      </c>
      <c r="B170" s="77">
        <v>7.892127376966482E-4</v>
      </c>
      <c r="C170" s="77"/>
    </row>
    <row r="171" spans="1:3" x14ac:dyDescent="0.3">
      <c r="A171" s="77">
        <v>0.13419883409760436</v>
      </c>
      <c r="B171" s="77">
        <v>8.3200146621439084E-4</v>
      </c>
      <c r="C171" s="77"/>
    </row>
    <row r="172" spans="1:3" x14ac:dyDescent="0.3">
      <c r="A172" s="77">
        <v>0.14487669008682796</v>
      </c>
      <c r="B172" s="77">
        <v>8.0699037258885023E-4</v>
      </c>
      <c r="C172" s="77"/>
    </row>
    <row r="173" spans="1:3" x14ac:dyDescent="0.3">
      <c r="A173" s="77">
        <v>0.14065819535615459</v>
      </c>
      <c r="B173" s="77">
        <v>8.7474554593103238E-4</v>
      </c>
      <c r="C173" s="77"/>
    </row>
    <row r="174" spans="1:3" x14ac:dyDescent="0.3">
      <c r="A174" s="77">
        <v>0.15025068749145384</v>
      </c>
      <c r="B174" s="77">
        <v>7.8432484107965599E-4</v>
      </c>
      <c r="C174" s="77"/>
    </row>
    <row r="175" spans="1:3" x14ac:dyDescent="0.3">
      <c r="A175" s="77">
        <v>0.15321410144878414</v>
      </c>
      <c r="B175" s="77">
        <v>2.3231141815633962E-4</v>
      </c>
      <c r="C175" s="77"/>
    </row>
    <row r="176" spans="1:3" x14ac:dyDescent="0.3">
      <c r="A176" s="77">
        <v>0.1550408702049188</v>
      </c>
      <c r="B176" s="77">
        <v>2.3430296645842133E-4</v>
      </c>
      <c r="C176" s="77"/>
    </row>
    <row r="177" spans="1:3" x14ac:dyDescent="0.3">
      <c r="A177" s="77">
        <v>0.1598945451994889</v>
      </c>
      <c r="B177" s="77">
        <v>2.5020641056922271E-4</v>
      </c>
      <c r="C177" s="77"/>
    </row>
    <row r="178" spans="1:3" x14ac:dyDescent="0.3">
      <c r="A178" s="77">
        <v>0.16592387376535775</v>
      </c>
      <c r="B178" s="77">
        <v>2.314770326559194E-4</v>
      </c>
      <c r="C178" s="77"/>
    </row>
    <row r="179" spans="1:3" x14ac:dyDescent="0.3">
      <c r="A179" s="77">
        <v>0.17128746044917995</v>
      </c>
      <c r="B179" s="77">
        <v>2.3441855920435518E-4</v>
      </c>
      <c r="C179" s="77"/>
    </row>
    <row r="180" spans="1:3" x14ac:dyDescent="0.3">
      <c r="A180" s="77">
        <v>0.17612620145528227</v>
      </c>
      <c r="B180" s="77">
        <v>2.3754803426335514E-4</v>
      </c>
      <c r="C180" s="77"/>
    </row>
    <row r="181" spans="1:3" x14ac:dyDescent="0.3">
      <c r="A181" s="77">
        <v>0.17943560697740971</v>
      </c>
      <c r="B181" s="77">
        <v>2.3533041831617229E-4</v>
      </c>
      <c r="C181" s="77"/>
    </row>
    <row r="182" spans="1:3" x14ac:dyDescent="0.3">
      <c r="A182" s="77">
        <v>0.18682123210146614</v>
      </c>
      <c r="B182" s="77">
        <v>2.3988600784828897E-4</v>
      </c>
      <c r="C182" s="77"/>
    </row>
    <row r="183" spans="1:3" x14ac:dyDescent="0.3">
      <c r="A183" s="77">
        <v>0.11762689940678517</v>
      </c>
      <c r="B183" s="77">
        <v>2.4104952383903992E-4</v>
      </c>
      <c r="C183" s="77"/>
    </row>
    <row r="184" spans="1:3" x14ac:dyDescent="0.3">
      <c r="A184" s="77">
        <v>0.11881570564568915</v>
      </c>
      <c r="B184" s="77">
        <v>9.9487729251437722E-4</v>
      </c>
      <c r="C184" s="77"/>
    </row>
    <row r="185" spans="1:3" x14ac:dyDescent="0.3">
      <c r="A185" s="77">
        <v>0.12140014516448207</v>
      </c>
      <c r="B185" s="77">
        <v>1.0110659242243069E-3</v>
      </c>
      <c r="C185" s="77"/>
    </row>
    <row r="186" spans="1:3" x14ac:dyDescent="0.3">
      <c r="A186" s="77">
        <v>0.12380753525713266</v>
      </c>
      <c r="B186" s="77">
        <v>1.0148721903988128E-3</v>
      </c>
      <c r="C186" s="77"/>
    </row>
    <row r="187" spans="1:3" x14ac:dyDescent="0.3">
      <c r="A187" s="77">
        <v>0.12652865151864581</v>
      </c>
      <c r="B187" s="77">
        <v>1.0210097240142134E-3</v>
      </c>
      <c r="C187" s="77"/>
    </row>
    <row r="188" spans="1:3" x14ac:dyDescent="0.3">
      <c r="A188" s="77">
        <v>0.12983806030240672</v>
      </c>
      <c r="B188" s="77">
        <v>1.0238661884198399E-3</v>
      </c>
      <c r="C188" s="77"/>
    </row>
    <row r="189" spans="1:3" x14ac:dyDescent="0.3">
      <c r="A189" s="77">
        <v>0.13292610331425361</v>
      </c>
      <c r="B189" s="77">
        <v>1.0454190294509993E-3</v>
      </c>
      <c r="C189" s="77"/>
    </row>
    <row r="190" spans="1:3" x14ac:dyDescent="0.3">
      <c r="A190" s="77">
        <v>0.13697552539334854</v>
      </c>
      <c r="B190" s="77">
        <v>1.0500617988556218E-3</v>
      </c>
      <c r="C190" s="77"/>
    </row>
    <row r="191" spans="1:3" x14ac:dyDescent="0.3">
      <c r="A191" s="77">
        <v>0.14126748144423931</v>
      </c>
      <c r="B191" s="77">
        <v>1.0420666633414429E-3</v>
      </c>
      <c r="C191" s="77"/>
    </row>
    <row r="192" spans="1:3" x14ac:dyDescent="0.3">
      <c r="A192" s="77">
        <v>0.13346298733132078</v>
      </c>
      <c r="B192" s="77">
        <v>1.0449596585843338E-3</v>
      </c>
      <c r="C192" s="77"/>
    </row>
    <row r="193" spans="1:3" x14ac:dyDescent="0.3">
      <c r="A193" s="77">
        <v>0.13509208934059125</v>
      </c>
      <c r="B193" s="77">
        <v>1.1490758978604375E-3</v>
      </c>
      <c r="C193" s="77"/>
    </row>
    <row r="194" spans="1:3" x14ac:dyDescent="0.3">
      <c r="A194" s="77">
        <v>0.13752525464687035</v>
      </c>
      <c r="B194" s="77">
        <v>1.1458278299384338E-3</v>
      </c>
      <c r="C194" s="77"/>
    </row>
    <row r="195" spans="1:3" x14ac:dyDescent="0.3">
      <c r="A195" s="77">
        <v>0.13905449969923847</v>
      </c>
      <c r="B195" s="77">
        <v>1.1510852703874648E-3</v>
      </c>
      <c r="C195" s="77"/>
    </row>
    <row r="196" spans="1:3" x14ac:dyDescent="0.3">
      <c r="A196" s="77">
        <v>0.14171357342093696</v>
      </c>
      <c r="B196" s="77">
        <v>1.1568146116038656E-3</v>
      </c>
      <c r="C196" s="77"/>
    </row>
    <row r="197" spans="1:3" x14ac:dyDescent="0.3">
      <c r="A197" s="77">
        <v>0.14434028269902655</v>
      </c>
      <c r="B197" s="77">
        <v>1.1674429675181651E-3</v>
      </c>
      <c r="C197" s="77"/>
    </row>
    <row r="198" spans="1:3" x14ac:dyDescent="0.3">
      <c r="A198" s="77">
        <v>0.1465595321428988</v>
      </c>
      <c r="B198" s="77">
        <v>1.176666209778838E-3</v>
      </c>
      <c r="C198" s="77"/>
    </row>
    <row r="199" spans="1:3" x14ac:dyDescent="0.3">
      <c r="A199" s="77">
        <v>0.1507869937959819</v>
      </c>
      <c r="B199" s="77">
        <v>1.180376295729628E-3</v>
      </c>
      <c r="C199" s="77"/>
    </row>
    <row r="200" spans="1:3" x14ac:dyDescent="0.3">
      <c r="A200" s="77">
        <v>0.15445730945046998</v>
      </c>
      <c r="B200" s="77">
        <v>1.1897971927619742E-3</v>
      </c>
      <c r="C200" s="77"/>
    </row>
    <row r="201" spans="1:3" x14ac:dyDescent="0.3">
      <c r="A201" s="77">
        <v>0.12821991612611205</v>
      </c>
      <c r="B201" s="77">
        <v>1.1987994852243125E-3</v>
      </c>
      <c r="C201" s="77"/>
    </row>
    <row r="202" spans="1:3" x14ac:dyDescent="0.3">
      <c r="A202" s="77">
        <v>0.13208029356711523</v>
      </c>
      <c r="B202" s="77">
        <v>1.7705002057936481E-3</v>
      </c>
      <c r="C202" s="77"/>
    </row>
    <row r="203" spans="1:3" x14ac:dyDescent="0.3">
      <c r="A203" s="77">
        <v>0.13516627969308712</v>
      </c>
      <c r="B203" s="77">
        <v>1.771272471222971E-3</v>
      </c>
      <c r="C203" s="77"/>
    </row>
    <row r="204" spans="1:3" x14ac:dyDescent="0.3">
      <c r="A204" s="77">
        <v>0.13821488072078444</v>
      </c>
      <c r="B204" s="77">
        <v>1.7705197947933406E-3</v>
      </c>
      <c r="C204" s="77"/>
    </row>
    <row r="205" spans="1:3" x14ac:dyDescent="0.3">
      <c r="A205" s="77">
        <v>0.14165346467643269</v>
      </c>
      <c r="B205" s="77">
        <v>1.7585057377476326E-3</v>
      </c>
      <c r="C205" s="77"/>
    </row>
    <row r="206" spans="1:3" x14ac:dyDescent="0.3">
      <c r="A206" s="77">
        <v>0.14513602419270008</v>
      </c>
      <c r="B206" s="77">
        <v>1.7652884730105665E-3</v>
      </c>
      <c r="C206" s="77"/>
    </row>
    <row r="207" spans="1:3" x14ac:dyDescent="0.3">
      <c r="A207" s="77">
        <v>0.14931974985546878</v>
      </c>
      <c r="B207" s="77">
        <v>1.8018388992748499E-3</v>
      </c>
      <c r="C207" s="77"/>
    </row>
    <row r="208" spans="1:3" x14ac:dyDescent="0.3">
      <c r="A208" s="77">
        <v>0.1525971716629147</v>
      </c>
      <c r="B208" s="77">
        <v>1.7353938947049015E-3</v>
      </c>
      <c r="C208" s="77"/>
    </row>
    <row r="209" spans="1:3" x14ac:dyDescent="0.3">
      <c r="A209" s="77">
        <v>0.15707990716675913</v>
      </c>
      <c r="B209" s="77">
        <v>1.7715278341288738E-3</v>
      </c>
      <c r="C209" s="77"/>
    </row>
    <row r="210" spans="1:3" x14ac:dyDescent="0.3">
      <c r="A210" s="77">
        <v>0.12392448655772353</v>
      </c>
      <c r="B210" s="77">
        <v>1.7357796744646135E-3</v>
      </c>
      <c r="C210" s="77"/>
    </row>
    <row r="211" spans="1:3" x14ac:dyDescent="0.3">
      <c r="A211" s="77">
        <v>0.12547655950674344</v>
      </c>
      <c r="B211" s="77">
        <v>9.1379895221910192E-4</v>
      </c>
      <c r="C211" s="77"/>
    </row>
    <row r="212" spans="1:3" x14ac:dyDescent="0.3">
      <c r="A212" s="77">
        <v>0.12592981986373236</v>
      </c>
      <c r="B212" s="77">
        <v>9.3412139229659581E-4</v>
      </c>
      <c r="C212" s="77"/>
    </row>
    <row r="213" spans="1:3" x14ac:dyDescent="0.3">
      <c r="A213" s="77">
        <v>0.12650926790478748</v>
      </c>
      <c r="B213" s="77">
        <v>9.1347158650351829E-4</v>
      </c>
      <c r="C213" s="77"/>
    </row>
    <row r="214" spans="1:3" x14ac:dyDescent="0.3">
      <c r="A214" s="77">
        <v>0.13896832162901956</v>
      </c>
      <c r="B214" s="77">
        <v>9.019333127296235E-4</v>
      </c>
      <c r="C214" s="77"/>
    </row>
    <row r="215" spans="1:3" x14ac:dyDescent="0.3">
      <c r="A215" s="77">
        <v>0.13372408809281933</v>
      </c>
      <c r="B215" s="77">
        <v>1.0097726972896454E-3</v>
      </c>
      <c r="C215" s="77"/>
    </row>
    <row r="216" spans="1:3" x14ac:dyDescent="0.3">
      <c r="A216" s="77">
        <v>0.13841117535223676</v>
      </c>
      <c r="B216" s="77">
        <v>9.4972253049322212E-4</v>
      </c>
      <c r="C216" s="77"/>
    </row>
    <row r="217" spans="1:3" x14ac:dyDescent="0.3">
      <c r="A217" s="77">
        <v>0.14233177625658588</v>
      </c>
      <c r="B217" s="77">
        <v>9.6249597011259936E-4</v>
      </c>
      <c r="C217" s="77"/>
    </row>
    <row r="218" spans="1:3" x14ac:dyDescent="0.3">
      <c r="A218" s="77">
        <v>0.14563539234302733</v>
      </c>
      <c r="B218" s="77">
        <v>9.6171893979145936E-4</v>
      </c>
      <c r="C218" s="77"/>
    </row>
    <row r="219" spans="1:3" x14ac:dyDescent="0.3">
      <c r="A219" s="77">
        <v>0.12549355355547664</v>
      </c>
      <c r="B219" s="77">
        <v>9.3783465484193038E-4</v>
      </c>
      <c r="C219" s="77"/>
    </row>
    <row r="220" spans="1:3" x14ac:dyDescent="0.3">
      <c r="A220" s="77">
        <v>0.12446949885640367</v>
      </c>
      <c r="B220" s="77">
        <v>5.2727428108630104E-4</v>
      </c>
      <c r="C220" s="77"/>
    </row>
    <row r="221" spans="1:3" x14ac:dyDescent="0.3">
      <c r="A221" s="77">
        <v>0.12793150481709312</v>
      </c>
      <c r="B221" s="77">
        <v>4.9945013651391229E-4</v>
      </c>
      <c r="C221" s="77"/>
    </row>
    <row r="222" spans="1:3" x14ac:dyDescent="0.3">
      <c r="A222" s="77">
        <v>0.13020741518293563</v>
      </c>
      <c r="B222" s="77">
        <v>5.269859168926279E-4</v>
      </c>
      <c r="C222" s="77"/>
    </row>
    <row r="223" spans="1:3" x14ac:dyDescent="0.3">
      <c r="A223" s="77">
        <v>0.13377778418333222</v>
      </c>
      <c r="B223" s="77">
        <v>5.2857686132712204E-4</v>
      </c>
      <c r="C223" s="77"/>
    </row>
    <row r="224" spans="1:3" x14ac:dyDescent="0.3">
      <c r="A224" s="77">
        <v>0.13984827178979448</v>
      </c>
      <c r="B224" s="77">
        <v>5.3876914140141773E-4</v>
      </c>
      <c r="C224" s="77"/>
    </row>
    <row r="225" spans="1:3" x14ac:dyDescent="0.3">
      <c r="A225" s="77">
        <v>0.13929457930341463</v>
      </c>
      <c r="B225" s="77">
        <v>5.3438191138017262E-4</v>
      </c>
      <c r="C225" s="77"/>
    </row>
    <row r="226" spans="1:3" x14ac:dyDescent="0.3">
      <c r="A226" s="77">
        <v>0.14427844832233827</v>
      </c>
      <c r="B226" s="77">
        <v>5.1772879095681097E-4</v>
      </c>
      <c r="C226" s="77"/>
    </row>
    <row r="227" spans="1:3" x14ac:dyDescent="0.3">
      <c r="A227" s="77">
        <v>0.15128092490985698</v>
      </c>
      <c r="B227" s="77">
        <v>5.3683953669295852E-4</v>
      </c>
      <c r="C227" s="77"/>
    </row>
    <row r="228" spans="1:3" x14ac:dyDescent="0.3">
      <c r="A228" s="77">
        <v>0.13435072012557145</v>
      </c>
      <c r="B228" s="77">
        <v>4.7284545129175701E-4</v>
      </c>
      <c r="C228" s="77"/>
    </row>
    <row r="229" spans="1:3" x14ac:dyDescent="0.3">
      <c r="A229" s="77">
        <v>0.13752372277660763</v>
      </c>
      <c r="B229" s="77">
        <v>1.0208789542054547E-3</v>
      </c>
      <c r="C229" s="77"/>
    </row>
    <row r="230" spans="1:3" x14ac:dyDescent="0.3">
      <c r="A230" s="77">
        <v>0.13790433479001304</v>
      </c>
      <c r="B230" s="77">
        <v>1.0361816689923495E-3</v>
      </c>
      <c r="C230" s="77"/>
    </row>
    <row r="231" spans="1:3" x14ac:dyDescent="0.3">
      <c r="A231" s="77">
        <v>0.14083271202509667</v>
      </c>
      <c r="B231" s="77">
        <v>1.0388655384277114E-3</v>
      </c>
      <c r="C231" s="77"/>
    </row>
    <row r="232" spans="1:3" x14ac:dyDescent="0.3">
      <c r="A232" s="77">
        <v>0.14173881679492875</v>
      </c>
      <c r="B232" s="77">
        <v>1.0545049722363493E-3</v>
      </c>
      <c r="C232" s="77"/>
    </row>
    <row r="233" spans="1:3" x14ac:dyDescent="0.3">
      <c r="A233" s="77">
        <v>0.14635948143481045</v>
      </c>
      <c r="B233" s="77">
        <v>1.0211337876789334E-3</v>
      </c>
      <c r="C233" s="77"/>
    </row>
    <row r="234" spans="1:3" x14ac:dyDescent="0.3">
      <c r="A234" s="77">
        <v>0.1488370835490552</v>
      </c>
      <c r="B234" s="77">
        <v>1.1139450564027066E-3</v>
      </c>
      <c r="C234" s="77"/>
    </row>
    <row r="235" spans="1:3" x14ac:dyDescent="0.3">
      <c r="A235" s="77">
        <v>0.15292048056122162</v>
      </c>
      <c r="B235" s="77">
        <v>1.0508903605993766E-3</v>
      </c>
      <c r="C235" s="77"/>
    </row>
    <row r="236" spans="1:3" x14ac:dyDescent="0.3">
      <c r="A236" s="77">
        <v>0.15423404463121798</v>
      </c>
      <c r="B236" s="77">
        <v>1.0916780110314032E-3</v>
      </c>
      <c r="C236" s="77"/>
    </row>
    <row r="237" spans="1:3" x14ac:dyDescent="0.3">
      <c r="A237" s="77">
        <v>0.14042827866233218</v>
      </c>
      <c r="B237" s="77">
        <v>1.0407893193795051E-3</v>
      </c>
      <c r="C237" s="77"/>
    </row>
    <row r="238" spans="1:3" x14ac:dyDescent="0.3">
      <c r="A238" s="77">
        <v>0.14298570836012417</v>
      </c>
      <c r="B238" s="77">
        <v>1.6568199462532098E-4</v>
      </c>
      <c r="C238" s="77"/>
    </row>
    <row r="239" spans="1:3" x14ac:dyDescent="0.3">
      <c r="A239" s="77">
        <v>0.14657842408660895</v>
      </c>
      <c r="B239" s="77">
        <v>1.6550428180828986E-4</v>
      </c>
      <c r="C239" s="77"/>
    </row>
    <row r="240" spans="1:3" x14ac:dyDescent="0.3">
      <c r="A240" s="77">
        <v>0.15151774482915059</v>
      </c>
      <c r="B240" s="77">
        <v>1.7572568066591231E-4</v>
      </c>
      <c r="C240" s="77"/>
    </row>
    <row r="241" spans="1:3" x14ac:dyDescent="0.3">
      <c r="A241" s="77">
        <v>0.15324406158753628</v>
      </c>
      <c r="B241" s="77">
        <v>1.7115844362046488E-4</v>
      </c>
      <c r="C241" s="77"/>
    </row>
    <row r="242" spans="1:3" x14ac:dyDescent="0.3">
      <c r="A242" s="77">
        <v>0.15451626595848889</v>
      </c>
      <c r="B242" s="77">
        <v>1.6995698497265167E-4</v>
      </c>
      <c r="C242" s="77"/>
    </row>
    <row r="243" spans="1:3" x14ac:dyDescent="0.3">
      <c r="A243" s="77">
        <v>0.16415744807689064</v>
      </c>
      <c r="B243" s="77">
        <v>1.6214573898711869E-4</v>
      </c>
      <c r="C243" s="77"/>
    </row>
    <row r="244" spans="1:3" x14ac:dyDescent="0.3">
      <c r="A244" s="77">
        <v>0.1661539088643369</v>
      </c>
      <c r="B244" s="77">
        <v>1.8827781753200554E-4</v>
      </c>
      <c r="C244" s="77"/>
    </row>
    <row r="245" spans="1:3" x14ac:dyDescent="0.3">
      <c r="A245" s="77">
        <v>0.16635485922164212</v>
      </c>
      <c r="B245" s="77">
        <v>1.8183815447990443E-4</v>
      </c>
      <c r="C245" s="77"/>
    </row>
    <row r="246" spans="1:3" x14ac:dyDescent="0.3">
      <c r="A246" s="77">
        <v>0.13324647175019205</v>
      </c>
      <c r="B246" s="77">
        <v>1.6319154450223931E-4</v>
      </c>
      <c r="C246" s="77"/>
    </row>
    <row r="247" spans="1:3" x14ac:dyDescent="0.3">
      <c r="A247" s="77">
        <v>0.13409983732134398</v>
      </c>
      <c r="B247" s="77">
        <v>3.0760076784876287E-4</v>
      </c>
      <c r="C247" s="77"/>
    </row>
    <row r="248" spans="1:3" x14ac:dyDescent="0.3">
      <c r="A248" s="77">
        <v>0.13490132438491054</v>
      </c>
      <c r="B248" s="77">
        <v>3.1590032700681332E-4</v>
      </c>
      <c r="C248" s="77"/>
    </row>
    <row r="249" spans="1:3" x14ac:dyDescent="0.3">
      <c r="A249" s="77">
        <v>0.13411336374473101</v>
      </c>
      <c r="B249" s="77">
        <v>3.2080516546137747E-4</v>
      </c>
      <c r="C249" s="77"/>
    </row>
    <row r="250" spans="1:3" x14ac:dyDescent="0.3">
      <c r="A250" s="77">
        <v>0.13536518472322037</v>
      </c>
      <c r="B250" s="77">
        <v>3.1371041802315968E-4</v>
      </c>
      <c r="C250" s="77"/>
    </row>
    <row r="251" spans="1:3" x14ac:dyDescent="0.3">
      <c r="A251" s="77">
        <v>0.14090444220529019</v>
      </c>
      <c r="B251" s="77">
        <v>3.1947770189662261E-4</v>
      </c>
      <c r="C251" s="77"/>
    </row>
    <row r="252" spans="1:3" x14ac:dyDescent="0.3">
      <c r="A252" s="77">
        <v>0.1435066603668797</v>
      </c>
      <c r="B252" s="77">
        <v>3.273422440795175E-4</v>
      </c>
      <c r="C252" s="77"/>
    </row>
    <row r="253" spans="1:3" x14ac:dyDescent="0.3">
      <c r="A253" s="77">
        <v>0.14612873838894763</v>
      </c>
      <c r="B253" s="77">
        <v>3.4064105714110097E-4</v>
      </c>
      <c r="C253" s="77"/>
    </row>
    <row r="254" spans="1:3" x14ac:dyDescent="0.3">
      <c r="A254" s="77">
        <v>0.1454570394958157</v>
      </c>
      <c r="B254" s="77">
        <v>3.4230259256547841E-4</v>
      </c>
      <c r="C254" s="77"/>
    </row>
    <row r="255" spans="1:3" x14ac:dyDescent="0.3">
      <c r="A255" s="77">
        <v>0.1134304123497827</v>
      </c>
      <c r="B255" s="77">
        <v>3.2420782765122568E-4</v>
      </c>
      <c r="C255" s="77"/>
    </row>
    <row r="256" spans="1:3" x14ac:dyDescent="0.3">
      <c r="A256" s="77">
        <v>0.11459402558964293</v>
      </c>
      <c r="B256" s="77">
        <v>4.4735469188995962E-4</v>
      </c>
      <c r="C256" s="77"/>
    </row>
    <row r="257" spans="1:3" x14ac:dyDescent="0.3">
      <c r="A257" s="77">
        <v>0.11795587080332029</v>
      </c>
      <c r="B257" s="77">
        <v>4.6472360495073762E-4</v>
      </c>
      <c r="C257" s="77"/>
    </row>
    <row r="258" spans="1:3" x14ac:dyDescent="0.3">
      <c r="A258" s="77">
        <v>0.1220488725653536</v>
      </c>
      <c r="B258" s="77">
        <v>4.7143098433197103E-4</v>
      </c>
      <c r="C258" s="77"/>
    </row>
    <row r="259" spans="1:3" x14ac:dyDescent="0.3">
      <c r="A259" s="77">
        <v>0.12626659560070411</v>
      </c>
      <c r="B259" s="77">
        <v>4.7401232035452741E-4</v>
      </c>
      <c r="C259" s="77"/>
    </row>
    <row r="260" spans="1:3" x14ac:dyDescent="0.3">
      <c r="A260" s="77">
        <v>0.13174638387537566</v>
      </c>
      <c r="B260" s="77">
        <v>4.8142737440934054E-4</v>
      </c>
      <c r="C260" s="77"/>
    </row>
    <row r="261" spans="1:3" x14ac:dyDescent="0.3">
      <c r="A261" s="77">
        <v>0.13526509419382676</v>
      </c>
      <c r="B261" s="77">
        <v>4.8844411880373734E-4</v>
      </c>
      <c r="C261" s="77"/>
    </row>
    <row r="262" spans="1:3" x14ac:dyDescent="0.3">
      <c r="A262" s="77">
        <v>0.14357824102077113</v>
      </c>
      <c r="B262" s="77">
        <v>5.1044115363873708E-4</v>
      </c>
      <c r="C262" s="77"/>
    </row>
    <row r="263" spans="1:3" x14ac:dyDescent="0.3">
      <c r="A263" s="77">
        <v>0.14687141150012661</v>
      </c>
      <c r="B263" s="77">
        <v>5.1904654826045679E-4</v>
      </c>
      <c r="C263" s="77"/>
    </row>
    <row r="264" spans="1:3" x14ac:dyDescent="0.3">
      <c r="A264" s="77">
        <v>0.12861377249378336</v>
      </c>
      <c r="B264" s="77">
        <v>5.0669347798583441E-4</v>
      </c>
      <c r="C264" s="77"/>
    </row>
    <row r="265" spans="1:3" x14ac:dyDescent="0.3">
      <c r="A265" s="77">
        <v>0.12962626118868531</v>
      </c>
      <c r="B265" s="77">
        <v>2.3214182330314509E-4</v>
      </c>
      <c r="C265" s="77"/>
    </row>
    <row r="266" spans="1:3" x14ac:dyDescent="0.3">
      <c r="A266" s="77">
        <v>0.13206503921093479</v>
      </c>
      <c r="B266" s="77">
        <v>2.3188063664057699E-4</v>
      </c>
      <c r="C266" s="77"/>
    </row>
    <row r="267" spans="1:3" x14ac:dyDescent="0.3">
      <c r="A267" s="77">
        <v>0.13750404182549333</v>
      </c>
      <c r="B267" s="77">
        <v>2.3523017911053804E-4</v>
      </c>
      <c r="C267" s="77"/>
    </row>
    <row r="268" spans="1:3" x14ac:dyDescent="0.3">
      <c r="A268" s="77">
        <v>0.141646534073293</v>
      </c>
      <c r="B268" s="77">
        <v>2.3250448451367036E-4</v>
      </c>
      <c r="C268" s="77"/>
    </row>
    <row r="269" spans="1:3" x14ac:dyDescent="0.3">
      <c r="A269" s="77">
        <v>0.14574206161007625</v>
      </c>
      <c r="B269" s="77">
        <v>2.3280396678825014E-4</v>
      </c>
      <c r="C269" s="77"/>
    </row>
    <row r="270" spans="1:3" x14ac:dyDescent="0.3">
      <c r="A270" s="77">
        <v>0.14796942203599242</v>
      </c>
      <c r="B270" s="77">
        <v>2.2549903467765489E-4</v>
      </c>
      <c r="C270" s="77"/>
    </row>
    <row r="271" spans="1:3" x14ac:dyDescent="0.3">
      <c r="A271" s="77">
        <v>0.15857817270469446</v>
      </c>
      <c r="B271" s="77">
        <v>2.1968233711127364E-4</v>
      </c>
      <c r="C271" s="77"/>
    </row>
    <row r="272" spans="1:3" x14ac:dyDescent="0.3">
      <c r="A272" s="77">
        <v>0.16380903632590801</v>
      </c>
      <c r="B272" s="77">
        <v>2.3427437710751861E-4</v>
      </c>
      <c r="C272" s="77"/>
    </row>
    <row r="273" spans="1:3" x14ac:dyDescent="0.3">
      <c r="A273" s="77">
        <v>0.13194817253195981</v>
      </c>
      <c r="B273" s="77">
        <v>2.4272394211907102E-4</v>
      </c>
      <c r="C273" s="77"/>
    </row>
    <row r="274" spans="1:3" x14ac:dyDescent="0.3">
      <c r="A274" s="77">
        <v>0.13249748296666991</v>
      </c>
      <c r="B274" s="77">
        <v>1.5266268658818028E-3</v>
      </c>
      <c r="C274" s="77"/>
    </row>
    <row r="275" spans="1:3" x14ac:dyDescent="0.3">
      <c r="A275" s="77">
        <v>0.13401501462802054</v>
      </c>
      <c r="B275" s="77">
        <v>1.5391618844328493E-3</v>
      </c>
      <c r="C275" s="77"/>
    </row>
    <row r="276" spans="1:3" x14ac:dyDescent="0.3">
      <c r="A276" s="77">
        <v>0.13627703696021601</v>
      </c>
      <c r="B276" s="77">
        <v>1.5447186306789854E-3</v>
      </c>
      <c r="C276" s="77"/>
    </row>
    <row r="277" spans="1:3" x14ac:dyDescent="0.3">
      <c r="A277" s="77">
        <v>0.13833354127969208</v>
      </c>
      <c r="B277" s="77">
        <v>1.5519231471064717E-3</v>
      </c>
      <c r="C277" s="77"/>
    </row>
    <row r="278" spans="1:3" x14ac:dyDescent="0.3">
      <c r="A278" s="77">
        <v>0.14062434150284853</v>
      </c>
      <c r="B278" s="77">
        <v>1.558720706477281E-3</v>
      </c>
      <c r="C278" s="77"/>
    </row>
    <row r="279" spans="1:3" x14ac:dyDescent="0.3">
      <c r="A279" s="77">
        <v>0.14372311796409262</v>
      </c>
      <c r="B279" s="77">
        <v>1.5661271131358334E-3</v>
      </c>
      <c r="C279" s="77"/>
    </row>
    <row r="280" spans="1:3" x14ac:dyDescent="0.3">
      <c r="A280" s="77">
        <v>0.14706824757382031</v>
      </c>
      <c r="B280" s="77">
        <v>1.571428319998592E-3</v>
      </c>
      <c r="C280" s="77"/>
    </row>
    <row r="281" spans="1:3" x14ac:dyDescent="0.3">
      <c r="A281" s="77">
        <v>0.15015426334521914</v>
      </c>
      <c r="B281" s="77">
        <v>1.5619936577232186E-3</v>
      </c>
      <c r="C281" s="77"/>
    </row>
    <row r="282" spans="1:3" x14ac:dyDescent="0.3">
      <c r="A282" s="77">
        <v>0.12656168887350752</v>
      </c>
      <c r="B282" s="77">
        <v>1.6087518940795722E-3</v>
      </c>
      <c r="C282" s="77"/>
    </row>
    <row r="283" spans="1:3" x14ac:dyDescent="0.3">
      <c r="A283" s="77">
        <v>0.12707768998310376</v>
      </c>
      <c r="B283" s="77">
        <v>3.4675353095509314E-4</v>
      </c>
      <c r="C283" s="77"/>
    </row>
    <row r="284" spans="1:3" x14ac:dyDescent="0.3">
      <c r="A284" s="77">
        <v>0.12996818043279487</v>
      </c>
      <c r="B284" s="77">
        <v>3.7193845489322122E-4</v>
      </c>
      <c r="C284" s="77"/>
    </row>
    <row r="285" spans="1:3" x14ac:dyDescent="0.3">
      <c r="A285" s="77">
        <v>0.13216925695648551</v>
      </c>
      <c r="B285" s="77">
        <v>3.6188912157343925E-4</v>
      </c>
      <c r="C285" s="77"/>
    </row>
    <row r="286" spans="1:3" x14ac:dyDescent="0.3">
      <c r="A286" s="77">
        <v>0.13698861341967372</v>
      </c>
      <c r="B286" s="77">
        <v>3.5582235542539652E-4</v>
      </c>
      <c r="C286" s="77"/>
    </row>
    <row r="287" spans="1:3" x14ac:dyDescent="0.3">
      <c r="A287" s="77">
        <v>0.14123069203029137</v>
      </c>
      <c r="B287" s="77">
        <v>3.6491747503943143E-4</v>
      </c>
      <c r="C287" s="77"/>
    </row>
    <row r="288" spans="1:3" x14ac:dyDescent="0.3">
      <c r="A288" s="77">
        <v>0.1449794791487326</v>
      </c>
      <c r="B288" s="77">
        <v>3.5450018618488294E-4</v>
      </c>
      <c r="C288" s="77"/>
    </row>
    <row r="289" spans="1:3" x14ac:dyDescent="0.3">
      <c r="A289" s="77">
        <v>0.15084653925524708</v>
      </c>
      <c r="B289" s="77">
        <v>3.4236241842940449E-4</v>
      </c>
      <c r="C289" s="77"/>
    </row>
    <row r="290" spans="1:3" x14ac:dyDescent="0.3">
      <c r="A290" s="77">
        <v>0.15434785976544951</v>
      </c>
      <c r="B290" s="77">
        <v>3.6413338561930303E-4</v>
      </c>
      <c r="C290" s="77"/>
    </row>
    <row r="291" spans="1:3" x14ac:dyDescent="0.3">
      <c r="A291" s="77">
        <v>0.13191539946465941</v>
      </c>
      <c r="B291" s="77">
        <v>3.645262244780034E-4</v>
      </c>
      <c r="C291" s="77"/>
    </row>
    <row r="292" spans="1:3" x14ac:dyDescent="0.3">
      <c r="A292" s="77">
        <v>0.13294695636220374</v>
      </c>
      <c r="B292" s="77">
        <v>3.4278801150741068E-3</v>
      </c>
      <c r="C292" s="77"/>
    </row>
    <row r="293" spans="1:3" x14ac:dyDescent="0.3">
      <c r="A293" s="77">
        <v>0.1345050677836957</v>
      </c>
      <c r="B293" s="77">
        <v>3.3936180722243642E-3</v>
      </c>
      <c r="C293" s="77"/>
    </row>
    <row r="294" spans="1:3" x14ac:dyDescent="0.3">
      <c r="A294" s="77">
        <v>0.1357880125924234</v>
      </c>
      <c r="B294" s="77">
        <v>3.4165066712615894E-3</v>
      </c>
      <c r="C294" s="77"/>
    </row>
    <row r="295" spans="1:3" x14ac:dyDescent="0.3">
      <c r="A295" s="77">
        <v>0.1385262717197259</v>
      </c>
      <c r="B295" s="77">
        <v>3.4082888211743288E-3</v>
      </c>
      <c r="C295" s="77"/>
    </row>
    <row r="296" spans="1:3" x14ac:dyDescent="0.3">
      <c r="A296" s="77">
        <v>0.14069162014699638</v>
      </c>
      <c r="B296" s="77">
        <v>3.4396580452586553E-3</v>
      </c>
      <c r="C296" s="77"/>
    </row>
    <row r="297" spans="1:3" x14ac:dyDescent="0.3">
      <c r="A297" s="77">
        <v>0.14296906036889326</v>
      </c>
      <c r="B297" s="77">
        <v>3.4667270427167678E-3</v>
      </c>
      <c r="C297" s="77"/>
    </row>
    <row r="298" spans="1:3" x14ac:dyDescent="0.3">
      <c r="A298" s="77">
        <v>0.14699547209734587</v>
      </c>
      <c r="B298" s="77">
        <v>3.4591651594029975E-3</v>
      </c>
      <c r="C298" s="77"/>
    </row>
    <row r="299" spans="1:3" x14ac:dyDescent="0.3">
      <c r="A299" s="77">
        <v>0.15133287011262073</v>
      </c>
      <c r="B299" s="77">
        <v>3.4909616354535924E-3</v>
      </c>
      <c r="C299" s="77"/>
    </row>
    <row r="300" spans="1:3" x14ac:dyDescent="0.3">
      <c r="A300" s="77">
        <v>0.12377822425797404</v>
      </c>
      <c r="B300" s="77">
        <v>3.5118666276750983E-3</v>
      </c>
      <c r="C300" s="77"/>
    </row>
    <row r="301" spans="1:3" x14ac:dyDescent="0.3">
      <c r="A301" s="77">
        <v>0.12595342496237938</v>
      </c>
      <c r="B301" s="77">
        <v>1.5854471611569849E-3</v>
      </c>
      <c r="C301" s="77"/>
    </row>
    <row r="302" spans="1:3" x14ac:dyDescent="0.3">
      <c r="A302" s="77">
        <v>0.12716933935687103</v>
      </c>
      <c r="B302" s="77">
        <v>1.6336325708513034E-3</v>
      </c>
      <c r="C302" s="77"/>
    </row>
    <row r="303" spans="1:3" x14ac:dyDescent="0.3">
      <c r="A303" s="77">
        <v>0.12973861428403591</v>
      </c>
      <c r="B303" s="77">
        <v>1.6459604048470425E-3</v>
      </c>
      <c r="C303" s="77"/>
    </row>
    <row r="304" spans="1:3" x14ac:dyDescent="0.3">
      <c r="A304" s="77">
        <v>0.13383341220821024</v>
      </c>
      <c r="B304" s="77">
        <v>1.6718542388010735E-3</v>
      </c>
      <c r="C304" s="77"/>
    </row>
    <row r="305" spans="1:3" x14ac:dyDescent="0.3">
      <c r="A305" s="77">
        <v>0.13868529528417489</v>
      </c>
      <c r="B305" s="77">
        <v>1.742216690354594E-3</v>
      </c>
      <c r="C305" s="77"/>
    </row>
    <row r="306" spans="1:3" x14ac:dyDescent="0.3">
      <c r="A306" s="77">
        <v>0.14065460762094661</v>
      </c>
      <c r="B306" s="77">
        <v>1.7887156813006012E-3</v>
      </c>
      <c r="C306" s="77"/>
    </row>
    <row r="307" spans="1:3" x14ac:dyDescent="0.3">
      <c r="A307" s="77">
        <v>0.14409581348676173</v>
      </c>
      <c r="B307" s="77">
        <v>1.6941909927748863E-3</v>
      </c>
      <c r="C307" s="77"/>
    </row>
    <row r="308" spans="1:3" x14ac:dyDescent="0.3">
      <c r="A308" s="77">
        <v>0.15070546839583726</v>
      </c>
      <c r="B308" s="77">
        <v>1.7277328310503451E-3</v>
      </c>
      <c r="C308" s="77"/>
    </row>
    <row r="309" spans="1:3" x14ac:dyDescent="0.3">
      <c r="A309" s="77">
        <v>0.1451460916165592</v>
      </c>
      <c r="B309" s="77">
        <v>1.8090439451347604E-3</v>
      </c>
      <c r="C309" s="77"/>
    </row>
    <row r="310" spans="1:3" x14ac:dyDescent="0.3">
      <c r="A310" s="77">
        <v>0.14874769210287528</v>
      </c>
      <c r="B310" s="77">
        <v>1.1012053239809985E-4</v>
      </c>
      <c r="C310" s="77"/>
    </row>
    <row r="311" spans="1:3" x14ac:dyDescent="0.3">
      <c r="A311" s="77">
        <v>0.15263188701286981</v>
      </c>
      <c r="B311" s="77">
        <v>1.0074499007675366E-4</v>
      </c>
      <c r="C311" s="77"/>
    </row>
    <row r="312" spans="1:3" x14ac:dyDescent="0.3">
      <c r="A312" s="77">
        <v>0.14705861550452734</v>
      </c>
      <c r="B312" s="77">
        <v>1.4472176495423174E-4</v>
      </c>
      <c r="C312" s="77"/>
    </row>
    <row r="313" spans="1:3" x14ac:dyDescent="0.3">
      <c r="A313" s="77">
        <v>0.14457733322849248</v>
      </c>
      <c r="B313" s="77">
        <v>1.2475704471797127E-4</v>
      </c>
      <c r="C313" s="77"/>
    </row>
    <row r="314" spans="1:3" x14ac:dyDescent="0.3">
      <c r="A314" s="77">
        <v>0.14312939141866893</v>
      </c>
      <c r="B314" s="77">
        <v>1.3017437375908793E-4</v>
      </c>
      <c r="C314" s="77"/>
    </row>
    <row r="315" spans="1:3" x14ac:dyDescent="0.3">
      <c r="A315" s="77">
        <v>0.14406459282147308</v>
      </c>
      <c r="B315" s="77">
        <v>1.2510682307284286E-4</v>
      </c>
      <c r="C315" s="77"/>
    </row>
    <row r="316" spans="1:3" x14ac:dyDescent="0.3">
      <c r="A316" s="77">
        <v>0.14801993441698558</v>
      </c>
      <c r="B316" s="77">
        <v>1.2930733992584669E-4</v>
      </c>
      <c r="C316" s="77"/>
    </row>
    <row r="317" spans="1:3" x14ac:dyDescent="0.3">
      <c r="A317" s="77">
        <v>0.15126338268212963</v>
      </c>
      <c r="B317" s="77">
        <v>1.1016553415415044E-4</v>
      </c>
      <c r="C317" s="77"/>
    </row>
    <row r="318" spans="1:3" x14ac:dyDescent="0.3">
      <c r="A318" s="77">
        <v>0.13602273079632468</v>
      </c>
      <c r="B318" s="77">
        <v>1.4734827921031342E-4</v>
      </c>
      <c r="C318" s="77"/>
    </row>
    <row r="319" spans="1:3" x14ac:dyDescent="0.3">
      <c r="A319" s="77">
        <v>0.13728439748308616</v>
      </c>
      <c r="B319" s="77">
        <v>2.0204526652767658E-3</v>
      </c>
      <c r="C319" s="77"/>
    </row>
    <row r="320" spans="1:3" x14ac:dyDescent="0.3">
      <c r="A320" s="77">
        <v>0.13923784036212306</v>
      </c>
      <c r="B320" s="77">
        <v>2.0360462149419797E-3</v>
      </c>
      <c r="C320" s="77"/>
    </row>
    <row r="321" spans="1:3" x14ac:dyDescent="0.3">
      <c r="A321" s="77">
        <v>0.14189863147995979</v>
      </c>
      <c r="B321" s="77">
        <v>2.0319787621049055E-3</v>
      </c>
      <c r="C321" s="77"/>
    </row>
    <row r="322" spans="1:3" x14ac:dyDescent="0.3">
      <c r="A322" s="77">
        <v>0.14403850123652787</v>
      </c>
      <c r="B322" s="77">
        <v>2.0344840363358627E-3</v>
      </c>
      <c r="C322" s="77"/>
    </row>
    <row r="323" spans="1:3" x14ac:dyDescent="0.3">
      <c r="A323" s="77">
        <v>0.14753732754606513</v>
      </c>
      <c r="B323" s="77">
        <v>1.9782443711733383E-3</v>
      </c>
      <c r="C323" s="77"/>
    </row>
    <row r="324" spans="1:3" x14ac:dyDescent="0.3">
      <c r="A324" s="77">
        <v>0.15125159330943327</v>
      </c>
      <c r="B324" s="77">
        <v>2.0613597909591697E-3</v>
      </c>
      <c r="C324" s="77"/>
    </row>
    <row r="325" spans="1:3" x14ac:dyDescent="0.3">
      <c r="A325" s="77">
        <v>0.15568842235624461</v>
      </c>
      <c r="B325" s="77">
        <v>1.9661565465432023E-3</v>
      </c>
      <c r="C325" s="77"/>
    </row>
    <row r="326" spans="1:3" x14ac:dyDescent="0.3">
      <c r="A326" s="77">
        <v>0.1587125712672896</v>
      </c>
      <c r="B326" s="77">
        <v>2.0565700158181157E-3</v>
      </c>
      <c r="C326" s="77"/>
    </row>
    <row r="327" spans="1:3" x14ac:dyDescent="0.3">
      <c r="A327" s="77">
        <v>0.13331045347853723</v>
      </c>
      <c r="B327" s="77">
        <v>1.9952283868617778E-3</v>
      </c>
      <c r="C327" s="77"/>
    </row>
    <row r="328" spans="1:3" x14ac:dyDescent="0.3">
      <c r="A328" s="77">
        <v>0.13281806703770838</v>
      </c>
      <c r="B328" s="77">
        <v>6.365981941635683E-4</v>
      </c>
      <c r="C328" s="77"/>
    </row>
    <row r="329" spans="1:3" x14ac:dyDescent="0.3">
      <c r="A329" s="77">
        <v>0.13274287518425459</v>
      </c>
      <c r="B329" s="77">
        <v>6.4044769731937752E-4</v>
      </c>
      <c r="C329" s="77"/>
    </row>
    <row r="330" spans="1:3" x14ac:dyDescent="0.3">
      <c r="A330" s="77">
        <v>0.13572121267820711</v>
      </c>
      <c r="B330" s="77">
        <v>6.2771255331201198E-4</v>
      </c>
      <c r="C330" s="77"/>
    </row>
    <row r="331" spans="1:3" x14ac:dyDescent="0.3">
      <c r="A331" s="77">
        <v>0.1389581516562865</v>
      </c>
      <c r="B331" s="77">
        <v>6.6440080848404262E-4</v>
      </c>
      <c r="C331" s="77"/>
    </row>
    <row r="332" spans="1:3" x14ac:dyDescent="0.3">
      <c r="A332" s="77">
        <v>0.14044787091814087</v>
      </c>
      <c r="B332" s="77">
        <v>6.6741910273397642E-4</v>
      </c>
      <c r="C332" s="77"/>
    </row>
    <row r="333" spans="1:3" x14ac:dyDescent="0.3">
      <c r="A333" s="77">
        <v>0.14521037904675219</v>
      </c>
      <c r="B333" s="77">
        <v>6.7623750566766898E-4</v>
      </c>
      <c r="C333" s="77"/>
    </row>
    <row r="334" spans="1:3" x14ac:dyDescent="0.3">
      <c r="A334" s="77">
        <v>0.14556148852634709</v>
      </c>
      <c r="B334" s="77">
        <v>7.3211892155653597E-4</v>
      </c>
      <c r="C334" s="77"/>
    </row>
    <row r="335" spans="1:3" x14ac:dyDescent="0.3">
      <c r="A335" s="77">
        <v>0.14658273493720747</v>
      </c>
      <c r="B335" s="77">
        <v>6.6920117227357954E-4</v>
      </c>
      <c r="C335" s="77"/>
    </row>
    <row r="336" spans="1:3" x14ac:dyDescent="0.3">
      <c r="A336" s="77">
        <v>0.13216401778007777</v>
      </c>
      <c r="B336" s="77">
        <v>7.0581124792431452E-4</v>
      </c>
      <c r="C336" s="77"/>
    </row>
    <row r="337" spans="1:3" x14ac:dyDescent="0.3">
      <c r="A337" s="77">
        <v>0.13516963457392656</v>
      </c>
      <c r="B337" s="77">
        <v>6.5203079637184819E-4</v>
      </c>
      <c r="C337" s="77"/>
    </row>
    <row r="338" spans="1:3" x14ac:dyDescent="0.3">
      <c r="A338" s="77">
        <v>0.13607216499524619</v>
      </c>
      <c r="B338" s="77">
        <v>6.6389237687940845E-4</v>
      </c>
      <c r="C338" s="77"/>
    </row>
    <row r="339" spans="1:3" x14ac:dyDescent="0.3">
      <c r="A339" s="77">
        <v>0.13759586286946068</v>
      </c>
      <c r="B339" s="77">
        <v>6.6098173388904659E-4</v>
      </c>
      <c r="C339" s="77"/>
    </row>
    <row r="340" spans="1:3" x14ac:dyDescent="0.3">
      <c r="A340" s="77">
        <v>0.14332866930314048</v>
      </c>
      <c r="B340" s="77">
        <v>6.8114657958162606E-4</v>
      </c>
      <c r="C340" s="77"/>
    </row>
    <row r="341" spans="1:3" x14ac:dyDescent="0.3">
      <c r="A341" s="77">
        <v>0.14832112874801073</v>
      </c>
      <c r="B341" s="77">
        <v>6.8726381828743534E-4</v>
      </c>
      <c r="C341" s="77"/>
    </row>
    <row r="342" spans="1:3" x14ac:dyDescent="0.3">
      <c r="A342" s="77">
        <v>0.15194191458051226</v>
      </c>
      <c r="B342" s="77">
        <v>6.9385984038212794E-4</v>
      </c>
      <c r="C342" s="77"/>
    </row>
    <row r="343" spans="1:3" x14ac:dyDescent="0.3">
      <c r="A343" s="77">
        <v>0.15981912279369467</v>
      </c>
      <c r="B343" s="77">
        <v>6.7300673253818655E-4</v>
      </c>
      <c r="C343" s="77"/>
    </row>
    <row r="344" spans="1:3" x14ac:dyDescent="0.3">
      <c r="A344" s="77">
        <v>0.16129179188247308</v>
      </c>
      <c r="B344" s="77">
        <v>7.1111139592222497E-4</v>
      </c>
      <c r="C344" s="77"/>
    </row>
    <row r="345" spans="1:3" x14ac:dyDescent="0.3">
      <c r="A345" s="77">
        <v>0.15306263633197692</v>
      </c>
      <c r="B345" s="77">
        <v>6.9741144956062982E-4</v>
      </c>
      <c r="C345" s="77"/>
    </row>
    <row r="346" spans="1:3" x14ac:dyDescent="0.3">
      <c r="A346" s="77">
        <v>0.15291220145359175</v>
      </c>
      <c r="B346" s="77">
        <v>2.212975119030452E-3</v>
      </c>
      <c r="C346" s="77"/>
    </row>
    <row r="347" spans="1:3" x14ac:dyDescent="0.3">
      <c r="A347" s="77">
        <v>0.15337030541487354</v>
      </c>
      <c r="B347" s="77">
        <v>2.2156450467453121E-3</v>
      </c>
      <c r="C347" s="77"/>
    </row>
    <row r="348" spans="1:3" x14ac:dyDescent="0.3">
      <c r="A348" s="77">
        <v>0.15531961053669491</v>
      </c>
      <c r="B348" s="77">
        <v>2.2126620479903198E-3</v>
      </c>
      <c r="C348" s="77"/>
    </row>
    <row r="349" spans="1:3" x14ac:dyDescent="0.3">
      <c r="A349" s="77">
        <v>0.15710942556445873</v>
      </c>
      <c r="B349" s="77">
        <v>2.230450448008479E-3</v>
      </c>
      <c r="C349" s="77"/>
    </row>
    <row r="350" spans="1:3" x14ac:dyDescent="0.3">
      <c r="A350" s="77">
        <v>0.16010730392056224</v>
      </c>
      <c r="B350" s="77">
        <v>2.2353311090490082E-3</v>
      </c>
      <c r="C350" s="77"/>
    </row>
    <row r="351" spans="1:3" x14ac:dyDescent="0.3">
      <c r="A351" s="77">
        <v>0.16208357261955844</v>
      </c>
      <c r="B351" s="77">
        <v>2.2177786594145339E-3</v>
      </c>
      <c r="C351" s="77"/>
    </row>
    <row r="352" spans="1:3" x14ac:dyDescent="0.3">
      <c r="A352" s="77">
        <v>0.16660714262170573</v>
      </c>
      <c r="B352" s="77">
        <v>2.2266844186982068E-3</v>
      </c>
      <c r="C352" s="77"/>
    </row>
    <row r="353" spans="1:3" x14ac:dyDescent="0.3">
      <c r="A353" s="77">
        <v>0.17058533668727521</v>
      </c>
      <c r="B353" s="77">
        <v>2.2754915585359221E-3</v>
      </c>
      <c r="C353" s="77"/>
    </row>
    <row r="354" spans="1:3" x14ac:dyDescent="0.3">
      <c r="A354" s="77">
        <v>0.13299675547444598</v>
      </c>
      <c r="B354" s="77">
        <v>2.2691657234550078E-3</v>
      </c>
      <c r="C354" s="77"/>
    </row>
    <row r="355" spans="1:3" x14ac:dyDescent="0.3">
      <c r="A355" s="77">
        <v>0.13866197894073518</v>
      </c>
      <c r="B355" s="77">
        <v>6.8648625853387122E-4</v>
      </c>
      <c r="C355" s="77"/>
    </row>
    <row r="356" spans="1:3" x14ac:dyDescent="0.3">
      <c r="A356" s="77">
        <v>0.14503142333033031</v>
      </c>
      <c r="B356" s="77">
        <v>6.3627965232171998E-4</v>
      </c>
      <c r="C356" s="77"/>
    </row>
    <row r="357" spans="1:3" x14ac:dyDescent="0.3">
      <c r="A357" s="77">
        <v>0.14782369388360475</v>
      </c>
      <c r="B357" s="77">
        <v>6.5034773069555637E-4</v>
      </c>
      <c r="C357" s="77"/>
    </row>
    <row r="358" spans="1:3" x14ac:dyDescent="0.3">
      <c r="A358" s="77">
        <v>0.15557758410515118</v>
      </c>
      <c r="B358" s="77">
        <v>6.2587171677333108E-4</v>
      </c>
      <c r="C358" s="77"/>
    </row>
    <row r="359" spans="1:3" x14ac:dyDescent="0.3">
      <c r="A359" s="77">
        <v>0.15947404457372977</v>
      </c>
      <c r="B359" s="77">
        <v>6.5870746867248235E-4</v>
      </c>
      <c r="C359" s="77"/>
    </row>
    <row r="360" spans="1:3" x14ac:dyDescent="0.3">
      <c r="A360" s="77">
        <v>0.16705778677248495</v>
      </c>
      <c r="B360" s="77">
        <v>6.098316790971055E-4</v>
      </c>
      <c r="C360" s="77"/>
    </row>
    <row r="361" spans="1:3" x14ac:dyDescent="0.3">
      <c r="A361" s="77">
        <v>0.17309187299419115</v>
      </c>
      <c r="B361" s="77">
        <v>6.1319498681009388E-4</v>
      </c>
      <c r="C361" s="77"/>
    </row>
    <row r="362" spans="1:3" x14ac:dyDescent="0.3">
      <c r="A362" s="77">
        <v>0.18225533039921618</v>
      </c>
      <c r="B362" s="77">
        <v>5.9999041272000445E-4</v>
      </c>
      <c r="C362" s="77"/>
    </row>
    <row r="363" spans="1:3" x14ac:dyDescent="0.3">
      <c r="A363" s="77">
        <v>0.14127736359930809</v>
      </c>
      <c r="B363" s="77">
        <v>6.2412229556654895E-4</v>
      </c>
      <c r="C363" s="77"/>
    </row>
    <row r="364" spans="1:3" x14ac:dyDescent="0.3">
      <c r="A364" s="77">
        <v>0.14186440790277066</v>
      </c>
      <c r="B364" s="77">
        <v>1.8660392868439854E-4</v>
      </c>
      <c r="C364" s="77"/>
    </row>
    <row r="365" spans="1:3" x14ac:dyDescent="0.3">
      <c r="A365" s="77">
        <v>0.1432712278181599</v>
      </c>
      <c r="B365" s="77">
        <v>1.8642886302948805E-4</v>
      </c>
      <c r="C365" s="77"/>
    </row>
    <row r="366" spans="1:3" x14ac:dyDescent="0.3">
      <c r="A366" s="77">
        <v>0.14502537362074586</v>
      </c>
      <c r="B366" s="77">
        <v>1.8600002276594719E-4</v>
      </c>
      <c r="C366" s="77"/>
    </row>
    <row r="367" spans="1:3" x14ac:dyDescent="0.3">
      <c r="A367" s="77">
        <v>0.14824259885232885</v>
      </c>
      <c r="B367" s="77">
        <v>1.8573742428358144E-4</v>
      </c>
      <c r="C367" s="77"/>
    </row>
    <row r="368" spans="1:3" x14ac:dyDescent="0.3">
      <c r="A368" s="77">
        <v>0.15085943344992461</v>
      </c>
      <c r="B368" s="77">
        <v>1.8560047776320789E-4</v>
      </c>
      <c r="C368" s="77"/>
    </row>
    <row r="369" spans="1:3" x14ac:dyDescent="0.3">
      <c r="A369" s="77">
        <v>0.155897524343864</v>
      </c>
      <c r="B369" s="77">
        <v>1.858752531913285E-4</v>
      </c>
      <c r="C369" s="77"/>
    </row>
    <row r="370" spans="1:3" x14ac:dyDescent="0.3">
      <c r="A370" s="77">
        <v>0.1570293155655193</v>
      </c>
      <c r="B370" s="77">
        <v>2.0055359067270578E-4</v>
      </c>
      <c r="C370" s="77"/>
    </row>
    <row r="371" spans="1:3" x14ac:dyDescent="0.3">
      <c r="A371" s="77">
        <v>0.1611001592594907</v>
      </c>
      <c r="B371" s="77">
        <v>1.8609390878249194E-4</v>
      </c>
      <c r="C371" s="77"/>
    </row>
    <row r="372" spans="1:3" x14ac:dyDescent="0.3">
      <c r="A372" s="77">
        <v>0.13127774395874231</v>
      </c>
      <c r="B372" s="77">
        <v>1.8638456718333629E-4</v>
      </c>
      <c r="C372" s="77"/>
    </row>
    <row r="373" spans="1:3" x14ac:dyDescent="0.3">
      <c r="A373" s="77">
        <v>0.13272891201255191</v>
      </c>
      <c r="B373" s="77">
        <v>7.7404608704275334E-4</v>
      </c>
      <c r="C373" s="77"/>
    </row>
    <row r="374" spans="1:3" x14ac:dyDescent="0.3">
      <c r="A374" s="77">
        <v>0.13472081822761506</v>
      </c>
      <c r="B374" s="77">
        <v>8.4988834066343727E-4</v>
      </c>
      <c r="C374" s="77"/>
    </row>
    <row r="375" spans="1:3" x14ac:dyDescent="0.3">
      <c r="A375" s="77">
        <v>0.13846846586385586</v>
      </c>
      <c r="B375" s="77">
        <v>7.9136540993313836E-4</v>
      </c>
      <c r="C375" s="77"/>
    </row>
    <row r="376" spans="1:3" x14ac:dyDescent="0.3">
      <c r="A376" s="77">
        <v>0.14211964113131559</v>
      </c>
      <c r="B376" s="77">
        <v>8.1795227093034819E-4</v>
      </c>
      <c r="C376" s="77"/>
    </row>
    <row r="377" spans="1:3" x14ac:dyDescent="0.3">
      <c r="A377" s="77">
        <v>0.14778335859477676</v>
      </c>
      <c r="B377" s="77">
        <v>8.1933214830509139E-4</v>
      </c>
      <c r="C377" s="77"/>
    </row>
    <row r="378" spans="1:3" x14ac:dyDescent="0.3">
      <c r="A378" s="77">
        <v>0.15232791172278665</v>
      </c>
      <c r="B378" s="77">
        <v>8.3401683897555811E-4</v>
      </c>
      <c r="C378" s="77"/>
    </row>
    <row r="379" spans="1:3" x14ac:dyDescent="0.3">
      <c r="A379" s="77">
        <v>0.15962754202446575</v>
      </c>
      <c r="B379" s="77">
        <v>8.1709970825003301E-4</v>
      </c>
      <c r="C379" s="77"/>
    </row>
    <row r="380" spans="1:3" x14ac:dyDescent="0.3">
      <c r="A380" s="77">
        <v>0.161828936546837</v>
      </c>
      <c r="B380" s="77">
        <v>8.6987388524171333E-4</v>
      </c>
      <c r="C380" s="77"/>
    </row>
    <row r="381" spans="1:3" x14ac:dyDescent="0.3">
      <c r="A381" s="77">
        <v>0.14348106195859769</v>
      </c>
      <c r="B381" s="77">
        <v>8.5101567877187312E-4</v>
      </c>
      <c r="C381" s="77"/>
    </row>
    <row r="382" spans="1:3" x14ac:dyDescent="0.3">
      <c r="A382" s="77">
        <v>0.14095557205877002</v>
      </c>
      <c r="B382" s="77">
        <v>1.3888088997381545E-4</v>
      </c>
      <c r="C382" s="77"/>
    </row>
    <row r="383" spans="1:3" x14ac:dyDescent="0.3">
      <c r="A383" s="77">
        <v>0.14094162313850797</v>
      </c>
      <c r="B383" s="77">
        <v>1.3093622701740309E-4</v>
      </c>
      <c r="C383" s="77"/>
    </row>
    <row r="384" spans="1:3" x14ac:dyDescent="0.3">
      <c r="A384" s="77">
        <v>0.14854155917668097</v>
      </c>
      <c r="B384" s="77">
        <v>1.4967231107474528E-4</v>
      </c>
      <c r="C384" s="77"/>
    </row>
    <row r="385" spans="1:3" x14ac:dyDescent="0.3">
      <c r="A385" s="77">
        <v>0.15049205343402863</v>
      </c>
      <c r="B385" s="77">
        <v>1.4092149901386602E-4</v>
      </c>
      <c r="C385" s="77"/>
    </row>
    <row r="386" spans="1:3" x14ac:dyDescent="0.3">
      <c r="A386" s="77">
        <v>0.14999114673651845</v>
      </c>
      <c r="B386" s="77">
        <v>1.3646826641708007E-4</v>
      </c>
      <c r="C386" s="77"/>
    </row>
    <row r="387" spans="1:3" x14ac:dyDescent="0.3">
      <c r="A387" s="77">
        <v>0.15564892879302164</v>
      </c>
      <c r="B387" s="77">
        <v>1.2558172395728254E-4</v>
      </c>
      <c r="C387" s="77"/>
    </row>
    <row r="388" spans="1:3" x14ac:dyDescent="0.3">
      <c r="A388" s="77">
        <v>0.15247396884332876</v>
      </c>
      <c r="B388" s="77">
        <v>1.1604735190869901E-4</v>
      </c>
      <c r="C388" s="77"/>
    </row>
    <row r="389" spans="1:3" x14ac:dyDescent="0.3">
      <c r="A389" s="77">
        <v>0.15859585998926853</v>
      </c>
      <c r="B389" s="77">
        <v>1.3555552491788944E-4</v>
      </c>
      <c r="C389" s="77"/>
    </row>
    <row r="390" spans="1:3" x14ac:dyDescent="0.3">
      <c r="A390" s="77">
        <v>0.12937901467814711</v>
      </c>
      <c r="B390" s="77">
        <v>1.5754197110440669E-4</v>
      </c>
      <c r="C390" s="77"/>
    </row>
    <row r="391" spans="1:3" x14ac:dyDescent="0.3">
      <c r="A391" s="77">
        <v>0.13082967866285564</v>
      </c>
      <c r="B391" s="77">
        <v>1.0687853530122597E-3</v>
      </c>
      <c r="C391" s="77"/>
    </row>
    <row r="392" spans="1:3" x14ac:dyDescent="0.3">
      <c r="A392" s="77">
        <v>0.1326194941608595</v>
      </c>
      <c r="B392" s="77">
        <v>1.1062425205415937E-3</v>
      </c>
      <c r="C392" s="77"/>
    </row>
    <row r="393" spans="1:3" x14ac:dyDescent="0.3">
      <c r="A393" s="77">
        <v>0.13504834983266406</v>
      </c>
      <c r="B393" s="77">
        <v>1.1191950847977998E-3</v>
      </c>
      <c r="C393" s="77"/>
    </row>
    <row r="394" spans="1:3" x14ac:dyDescent="0.3">
      <c r="A394" s="77">
        <v>0.13765441211066629</v>
      </c>
      <c r="B394" s="77">
        <v>1.1174329572128387E-3</v>
      </c>
      <c r="C394" s="77"/>
    </row>
    <row r="395" spans="1:3" x14ac:dyDescent="0.3">
      <c r="A395" s="77">
        <v>0.14444897629738612</v>
      </c>
      <c r="B395" s="77">
        <v>1.0914830034218508E-3</v>
      </c>
      <c r="C395" s="77"/>
    </row>
    <row r="396" spans="1:3" x14ac:dyDescent="0.3">
      <c r="A396" s="77">
        <v>0.14582720156313767</v>
      </c>
      <c r="B396" s="77">
        <v>1.1500744074123364E-3</v>
      </c>
      <c r="C396" s="77"/>
    </row>
    <row r="397" spans="1:3" x14ac:dyDescent="0.3">
      <c r="A397" s="77">
        <v>0.14940326627230863</v>
      </c>
      <c r="B397" s="77">
        <v>1.1416398429861343E-3</v>
      </c>
      <c r="C397" s="77"/>
    </row>
    <row r="398" spans="1:3" x14ac:dyDescent="0.3">
      <c r="A398" s="77">
        <v>0.15376311046777863</v>
      </c>
      <c r="B398" s="77">
        <v>1.1206736130809048E-3</v>
      </c>
      <c r="C398" s="77"/>
    </row>
    <row r="399" spans="1:3" x14ac:dyDescent="0.3">
      <c r="A399" s="77">
        <v>0.10064586499322703</v>
      </c>
      <c r="B399" s="77">
        <v>1.2158978583163629E-3</v>
      </c>
      <c r="C399" s="77"/>
    </row>
    <row r="400" spans="1:3" x14ac:dyDescent="0.3">
      <c r="A400" s="77">
        <v>0.1014476967126272</v>
      </c>
      <c r="B400" s="77">
        <v>4.1863141223168017E-3</v>
      </c>
      <c r="C400" s="77"/>
    </row>
    <row r="401" spans="1:3" x14ac:dyDescent="0.3">
      <c r="A401" s="77">
        <v>0.10289943080853939</v>
      </c>
      <c r="B401" s="77">
        <v>4.2658470493660578E-3</v>
      </c>
      <c r="C401" s="77"/>
    </row>
    <row r="402" spans="1:3" x14ac:dyDescent="0.3">
      <c r="A402" s="77">
        <v>0.10471694507319712</v>
      </c>
      <c r="B402" s="77">
        <v>4.3801299794826243E-3</v>
      </c>
      <c r="C402" s="77"/>
    </row>
    <row r="403" spans="1:3" x14ac:dyDescent="0.3">
      <c r="A403" s="77">
        <v>0.10705818202984274</v>
      </c>
      <c r="B403" s="77">
        <v>4.4185842447440598E-3</v>
      </c>
      <c r="C403" s="77"/>
    </row>
    <row r="404" spans="1:3" x14ac:dyDescent="0.3">
      <c r="A404" s="77">
        <v>0.10915718234132069</v>
      </c>
      <c r="B404" s="77">
        <v>4.5327012860344011E-3</v>
      </c>
      <c r="C404" s="77"/>
    </row>
    <row r="405" spans="1:3" x14ac:dyDescent="0.3">
      <c r="A405" s="77">
        <v>0.11163333085682117</v>
      </c>
      <c r="B405" s="77">
        <v>4.5905084241272837E-3</v>
      </c>
      <c r="C405" s="77"/>
    </row>
    <row r="406" spans="1:3" x14ac:dyDescent="0.3">
      <c r="A406" s="77">
        <v>0.11486003920982296</v>
      </c>
      <c r="B406" s="77">
        <v>4.6010524238086726E-3</v>
      </c>
      <c r="C406" s="77"/>
    </row>
    <row r="407" spans="1:3" x14ac:dyDescent="0.3">
      <c r="A407" s="77">
        <v>0.1180446608438571</v>
      </c>
      <c r="B407" s="77">
        <v>4.684753219378111E-3</v>
      </c>
      <c r="C407" s="77"/>
    </row>
    <row r="408" spans="1:3" x14ac:dyDescent="0.3">
      <c r="A408" s="77">
        <v>8.8090552676766909E-2</v>
      </c>
      <c r="B408" s="77">
        <v>4.7945170907998259E-3</v>
      </c>
      <c r="C408" s="77"/>
    </row>
    <row r="409" spans="1:3" x14ac:dyDescent="0.3">
      <c r="A409" s="77">
        <v>8.8785674356482824E-2</v>
      </c>
      <c r="B409" s="77">
        <v>4.6453812712481937E-4</v>
      </c>
      <c r="C409" s="77"/>
    </row>
    <row r="410" spans="1:3" x14ac:dyDescent="0.3">
      <c r="A410" s="77">
        <v>9.1172141629446493E-2</v>
      </c>
      <c r="B410" s="77">
        <v>4.7038835541139516E-4</v>
      </c>
      <c r="C410" s="77"/>
    </row>
    <row r="411" spans="1:3" x14ac:dyDescent="0.3">
      <c r="A411" s="77">
        <v>9.1286386351122684E-2</v>
      </c>
      <c r="B411" s="77">
        <v>4.7169499463413443E-4</v>
      </c>
      <c r="C411" s="77"/>
    </row>
    <row r="412" spans="1:3" x14ac:dyDescent="0.3">
      <c r="A412" s="77">
        <v>9.771481056350946E-2</v>
      </c>
      <c r="B412" s="77">
        <v>4.8942974549998249E-4</v>
      </c>
      <c r="C412" s="77"/>
    </row>
    <row r="413" spans="1:3" x14ac:dyDescent="0.3">
      <c r="A413" s="77">
        <v>9.7154531901964464E-2</v>
      </c>
      <c r="B413" s="77">
        <v>5.1858453023167085E-4</v>
      </c>
      <c r="C413" s="77"/>
    </row>
    <row r="414" spans="1:3" x14ac:dyDescent="0.3">
      <c r="A414" s="77">
        <v>9.9099300603047072E-2</v>
      </c>
      <c r="B414" s="77">
        <v>5.0038793781451152E-4</v>
      </c>
      <c r="C414" s="77"/>
    </row>
    <row r="415" spans="1:3" x14ac:dyDescent="0.3">
      <c r="A415" s="77">
        <v>0.10165450866713456</v>
      </c>
      <c r="B415" s="77">
        <v>5.1285677731254247E-4</v>
      </c>
      <c r="C415" s="77"/>
    </row>
    <row r="416" spans="1:3" x14ac:dyDescent="0.3">
      <c r="A416" s="77">
        <v>0.10501212554377654</v>
      </c>
      <c r="B416" s="77">
        <v>5.1522192842858136E-4</v>
      </c>
      <c r="C416" s="77"/>
    </row>
    <row r="417" spans="1:3" x14ac:dyDescent="0.3">
      <c r="A417" s="77">
        <v>0.13780475617893859</v>
      </c>
      <c r="B417" s="77">
        <v>5.276621785757097E-4</v>
      </c>
      <c r="C417" s="77"/>
    </row>
    <row r="418" spans="1:3" x14ac:dyDescent="0.3">
      <c r="A418" s="77">
        <v>0.13963229673172042</v>
      </c>
      <c r="B418" s="77">
        <v>1.0948909599359402E-4</v>
      </c>
      <c r="C418" s="77"/>
    </row>
    <row r="419" spans="1:3" x14ac:dyDescent="0.3">
      <c r="A419" s="77">
        <v>0.14436146367086941</v>
      </c>
      <c r="B419" s="77">
        <v>1.0111488686374198E-4</v>
      </c>
      <c r="C419" s="77"/>
    </row>
    <row r="420" spans="1:3" x14ac:dyDescent="0.3">
      <c r="A420" s="77">
        <v>0.14687130284898789</v>
      </c>
      <c r="B420" s="77">
        <v>1.2195599423940322E-4</v>
      </c>
      <c r="C420" s="77"/>
    </row>
    <row r="421" spans="1:3" x14ac:dyDescent="0.3">
      <c r="A421" s="77">
        <v>0.14881795207284068</v>
      </c>
      <c r="B421" s="77">
        <v>1.1426175281960175E-4</v>
      </c>
      <c r="C421" s="77"/>
    </row>
    <row r="422" spans="1:3" x14ac:dyDescent="0.3">
      <c r="A422" s="77">
        <v>0.15387398369987318</v>
      </c>
      <c r="B422" s="77">
        <v>9.8462077463928779E-5</v>
      </c>
      <c r="C422" s="77"/>
    </row>
    <row r="423" spans="1:3" x14ac:dyDescent="0.3">
      <c r="A423" s="77">
        <v>0.16135111082518441</v>
      </c>
      <c r="B423" s="77">
        <v>8.9753796474454186E-5</v>
      </c>
      <c r="C423" s="77"/>
    </row>
    <row r="424" spans="1:3" x14ac:dyDescent="0.3">
      <c r="A424" s="77">
        <v>0.17109305954795895</v>
      </c>
      <c r="B424" s="77">
        <v>1.3167196160946147E-4</v>
      </c>
      <c r="C424" s="77"/>
    </row>
    <row r="425" spans="1:3" x14ac:dyDescent="0.3">
      <c r="A425" s="77">
        <v>0.17578981150384734</v>
      </c>
      <c r="B425" s="77">
        <v>9.8045414146142795E-5</v>
      </c>
      <c r="C425" s="77"/>
    </row>
    <row r="426" spans="1:3" x14ac:dyDescent="0.3">
      <c r="A426" s="77">
        <v>0.11716988479834994</v>
      </c>
      <c r="B426" s="77">
        <v>1.1602811586395581E-4</v>
      </c>
      <c r="C426" s="77"/>
    </row>
    <row r="427" spans="1:3" x14ac:dyDescent="0.3">
      <c r="A427" s="77">
        <v>0.11745235526978871</v>
      </c>
      <c r="B427" s="77">
        <v>1.3563294558604391E-3</v>
      </c>
      <c r="C427" s="77"/>
    </row>
    <row r="428" spans="1:3" x14ac:dyDescent="0.3">
      <c r="A428" s="77">
        <v>0.12017422427760395</v>
      </c>
      <c r="B428" s="77">
        <v>1.3363396758227701E-3</v>
      </c>
      <c r="C428" s="77"/>
    </row>
    <row r="429" spans="1:3" x14ac:dyDescent="0.3">
      <c r="A429" s="77">
        <v>0.12188947830215932</v>
      </c>
      <c r="B429" s="77">
        <v>1.3960644181558316E-3</v>
      </c>
      <c r="C429" s="77"/>
    </row>
    <row r="430" spans="1:3" x14ac:dyDescent="0.3">
      <c r="A430" s="77">
        <v>0.12589087220914516</v>
      </c>
      <c r="B430" s="77">
        <v>1.3457909269807659E-3</v>
      </c>
      <c r="C430" s="77"/>
    </row>
    <row r="431" spans="1:3" x14ac:dyDescent="0.3">
      <c r="A431" s="77">
        <v>0.12971362699539044</v>
      </c>
      <c r="B431" s="77">
        <v>1.4253937391100063E-3</v>
      </c>
      <c r="C431" s="77"/>
    </row>
    <row r="432" spans="1:3" x14ac:dyDescent="0.3">
      <c r="A432" s="77">
        <v>0.13308634404592098</v>
      </c>
      <c r="B432" s="77">
        <v>1.4320179976006521E-3</v>
      </c>
      <c r="C432" s="77"/>
    </row>
    <row r="433" spans="1:3" x14ac:dyDescent="0.3">
      <c r="A433" s="77">
        <v>0.1356631109112153</v>
      </c>
      <c r="B433" s="77">
        <v>1.4688516702118424E-3</v>
      </c>
      <c r="C433" s="77"/>
    </row>
    <row r="434" spans="1:3" x14ac:dyDescent="0.3">
      <c r="A434" s="77">
        <v>0.14010823951286869</v>
      </c>
      <c r="B434" s="77">
        <v>1.4439457571612279E-3</v>
      </c>
      <c r="C434" s="77"/>
    </row>
    <row r="435" spans="1:3" x14ac:dyDescent="0.3">
      <c r="A435" s="77">
        <v>0.1173166938741106</v>
      </c>
      <c r="B435" s="77">
        <v>1.451608762068006E-3</v>
      </c>
      <c r="C435" s="77"/>
    </row>
    <row r="436" spans="1:3" x14ac:dyDescent="0.3">
      <c r="A436" s="77">
        <v>0.1186219681216503</v>
      </c>
      <c r="B436" s="77">
        <v>1.1410601144817179E-3</v>
      </c>
      <c r="C436" s="77"/>
    </row>
    <row r="437" spans="1:3" x14ac:dyDescent="0.3">
      <c r="A437" s="77">
        <v>0.12143136688685049</v>
      </c>
      <c r="B437" s="77">
        <v>1.1543818696150134E-3</v>
      </c>
      <c r="C437" s="77"/>
    </row>
    <row r="438" spans="1:3" x14ac:dyDescent="0.3">
      <c r="A438" s="77">
        <v>0.12447204858749712</v>
      </c>
      <c r="B438" s="77">
        <v>1.1697099971582662E-3</v>
      </c>
      <c r="C438" s="77"/>
    </row>
    <row r="439" spans="1:3" x14ac:dyDescent="0.3">
      <c r="A439" s="77">
        <v>0.12714924472154596</v>
      </c>
      <c r="B439" s="77">
        <v>1.1936724616290909E-3</v>
      </c>
      <c r="C439" s="77"/>
    </row>
    <row r="440" spans="1:3" x14ac:dyDescent="0.3">
      <c r="A440" s="77">
        <v>0.13167314427875329</v>
      </c>
      <c r="B440" s="77">
        <v>1.1965785162051101E-3</v>
      </c>
      <c r="C440" s="77"/>
    </row>
    <row r="441" spans="1:3" x14ac:dyDescent="0.3">
      <c r="A441" s="77">
        <v>0.13489757600159963</v>
      </c>
      <c r="B441" s="77">
        <v>1.2240827071158531E-3</v>
      </c>
      <c r="C441" s="77"/>
    </row>
    <row r="442" spans="1:3" x14ac:dyDescent="0.3">
      <c r="A442" s="77">
        <v>0.13907377731116558</v>
      </c>
      <c r="B442" s="77">
        <v>1.2259295438886741E-3</v>
      </c>
      <c r="C442" s="77"/>
    </row>
    <row r="443" spans="1:3" x14ac:dyDescent="0.3">
      <c r="A443" s="77">
        <v>0.14341611087433737</v>
      </c>
      <c r="B443" s="77">
        <v>1.2358226946433393E-3</v>
      </c>
      <c r="C443" s="77"/>
    </row>
    <row r="444" spans="1:3" x14ac:dyDescent="0.3">
      <c r="A444" s="77">
        <v>0.15555688492310957</v>
      </c>
      <c r="B444" s="77">
        <v>1.2530031297611291E-3</v>
      </c>
      <c r="C444" s="77"/>
    </row>
    <row r="445" spans="1:3" x14ac:dyDescent="0.3">
      <c r="A445" s="77">
        <v>0.15767569564604914</v>
      </c>
      <c r="B445" s="77">
        <v>3.1270696710196903E-4</v>
      </c>
      <c r="C445" s="77"/>
    </row>
    <row r="446" spans="1:3" x14ac:dyDescent="0.3">
      <c r="A446" s="77">
        <v>0.15971568813888176</v>
      </c>
      <c r="B446" s="77">
        <v>3.3198324870939292E-4</v>
      </c>
      <c r="C446" s="77"/>
    </row>
    <row r="447" spans="1:3" x14ac:dyDescent="0.3">
      <c r="A447" s="77">
        <v>0.15950610949190919</v>
      </c>
      <c r="B447" s="77">
        <v>3.2016631700293392E-4</v>
      </c>
      <c r="C447" s="77"/>
    </row>
    <row r="448" spans="1:3" x14ac:dyDescent="0.3">
      <c r="A448" s="77">
        <v>0.1629798940801527</v>
      </c>
      <c r="B448" s="77">
        <v>3.1504282295720637E-4</v>
      </c>
      <c r="C448" s="77"/>
    </row>
    <row r="449" spans="1:3" x14ac:dyDescent="0.3">
      <c r="A449" s="77">
        <v>0.16890803045653055</v>
      </c>
      <c r="B449" s="77">
        <v>3.2952950590105055E-4</v>
      </c>
      <c r="C449" s="77"/>
    </row>
    <row r="450" spans="1:3" x14ac:dyDescent="0.3">
      <c r="A450" s="77">
        <v>0.16997604458951307</v>
      </c>
      <c r="B450" s="77">
        <v>3.3915811692112826E-4</v>
      </c>
      <c r="C450" s="77"/>
    </row>
    <row r="451" spans="1:3" x14ac:dyDescent="0.3">
      <c r="A451" s="77">
        <v>0.17493367660498779</v>
      </c>
      <c r="B451" s="77">
        <v>2.9585530951956068E-4</v>
      </c>
      <c r="C451" s="77"/>
    </row>
    <row r="452" spans="1:3" x14ac:dyDescent="0.3">
      <c r="A452" s="77">
        <v>0.18198387843514274</v>
      </c>
      <c r="B452" s="77">
        <v>3.2189791398477049E-4</v>
      </c>
      <c r="C452" s="77"/>
    </row>
    <row r="453" spans="1:3" x14ac:dyDescent="0.3">
      <c r="A453" s="77">
        <v>0.13208135842640845</v>
      </c>
      <c r="B453" s="77">
        <v>3.1370971211326084E-4</v>
      </c>
      <c r="C453" s="77"/>
    </row>
    <row r="454" spans="1:3" x14ac:dyDescent="0.3">
      <c r="A454" s="77">
        <v>0.13313496393667942</v>
      </c>
      <c r="B454" s="77">
        <v>9.8817150143041621E-4</v>
      </c>
      <c r="C454" s="77"/>
    </row>
    <row r="455" spans="1:3" x14ac:dyDescent="0.3">
      <c r="A455" s="77">
        <v>0.13465120716925325</v>
      </c>
      <c r="B455" s="77">
        <v>9.8815350072799604E-4</v>
      </c>
      <c r="C455" s="77"/>
    </row>
    <row r="456" spans="1:3" x14ac:dyDescent="0.3">
      <c r="A456" s="77">
        <v>0.13767522000088744</v>
      </c>
      <c r="B456" s="77">
        <v>9.6179164851103907E-4</v>
      </c>
      <c r="C456" s="77"/>
    </row>
    <row r="457" spans="1:3" x14ac:dyDescent="0.3">
      <c r="A457" s="77">
        <v>0.13904491973106475</v>
      </c>
      <c r="B457" s="77">
        <v>1.0539473034162714E-3</v>
      </c>
      <c r="C457" s="77"/>
    </row>
    <row r="458" spans="1:3" x14ac:dyDescent="0.3">
      <c r="A458" s="77">
        <v>0.14338988232236269</v>
      </c>
      <c r="B458" s="77">
        <v>9.8777689779696882E-4</v>
      </c>
      <c r="C458" s="77"/>
    </row>
    <row r="459" spans="1:3" x14ac:dyDescent="0.3">
      <c r="A459" s="77">
        <v>0.14722063655327891</v>
      </c>
      <c r="B459" s="77">
        <v>1.0021686358594199E-3</v>
      </c>
      <c r="C459" s="77"/>
    </row>
    <row r="460" spans="1:3" x14ac:dyDescent="0.3">
      <c r="A460" s="77">
        <v>0.15012726176793748</v>
      </c>
      <c r="B460" s="77">
        <v>1.0062948556955717E-3</v>
      </c>
      <c r="C460" s="77"/>
    </row>
    <row r="461" spans="1:3" x14ac:dyDescent="0.3">
      <c r="A461" s="77">
        <v>0.15581819818506817</v>
      </c>
      <c r="B461" s="77">
        <v>1.0048232100339802E-3</v>
      </c>
      <c r="C461" s="77"/>
    </row>
    <row r="462" spans="1:3" x14ac:dyDescent="0.3">
      <c r="B462" s="77"/>
      <c r="C462" s="77"/>
    </row>
    <row r="463" spans="1:3" x14ac:dyDescent="0.3">
      <c r="B463" s="77"/>
      <c r="C463" s="77"/>
    </row>
    <row r="464" spans="1:3" x14ac:dyDescent="0.3">
      <c r="B464" s="77"/>
      <c r="C464" s="77"/>
    </row>
    <row r="465" spans="2:3" x14ac:dyDescent="0.3">
      <c r="B465" s="77"/>
      <c r="C465" s="77"/>
    </row>
    <row r="466" spans="2:3" x14ac:dyDescent="0.3">
      <c r="B466" s="77"/>
      <c r="C466" s="77"/>
    </row>
    <row r="467" spans="2:3" x14ac:dyDescent="0.3">
      <c r="B467" s="77"/>
      <c r="C467" s="77"/>
    </row>
    <row r="468" spans="2:3" x14ac:dyDescent="0.3">
      <c r="B468" s="77"/>
      <c r="C468" s="77"/>
    </row>
    <row r="469" spans="2:3" x14ac:dyDescent="0.3">
      <c r="B469" s="77"/>
      <c r="C469" s="77"/>
    </row>
    <row r="470" spans="2:3" x14ac:dyDescent="0.3">
      <c r="B470" s="77"/>
      <c r="C470" s="7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921CA-134A-4267-A598-E60E2BC2C2C2}">
  <dimension ref="A1:H461"/>
  <sheetViews>
    <sheetView workbookViewId="0">
      <selection activeCell="B18" sqref="B18"/>
    </sheetView>
  </sheetViews>
  <sheetFormatPr defaultRowHeight="14.4" x14ac:dyDescent="0.3"/>
  <cols>
    <col min="1" max="1" width="36.5546875" bestFit="1" customWidth="1"/>
    <col min="2" max="2" width="28.5546875" bestFit="1" customWidth="1"/>
    <col min="3" max="3" width="19.6640625" bestFit="1" customWidth="1"/>
    <col min="5" max="5" width="28.21875" bestFit="1" customWidth="1"/>
    <col min="6" max="6" width="21.6640625" bestFit="1" customWidth="1"/>
    <col min="7" max="7" width="36.5546875" bestFit="1" customWidth="1"/>
    <col min="8" max="8" width="28.5546875" bestFit="1" customWidth="1"/>
  </cols>
  <sheetData>
    <row r="1" spans="1:8" x14ac:dyDescent="0.3">
      <c r="A1" s="78" t="s">
        <v>532</v>
      </c>
      <c r="B1" s="78" t="s">
        <v>519</v>
      </c>
      <c r="C1" s="78" t="s">
        <v>521</v>
      </c>
    </row>
    <row r="2" spans="1:8" x14ac:dyDescent="0.3">
      <c r="A2" s="77">
        <v>0.48442172035938941</v>
      </c>
      <c r="B2" s="86">
        <v>1.6017651239511621E-4</v>
      </c>
      <c r="C2">
        <f>CORREL(A2:A460,B2:B460)</f>
        <v>3.5668063611328883E-2</v>
      </c>
      <c r="F2" s="9"/>
      <c r="G2" s="77"/>
      <c r="H2" s="86"/>
    </row>
    <row r="3" spans="1:8" x14ac:dyDescent="0.3">
      <c r="A3" s="77">
        <v>0.48519150003907746</v>
      </c>
      <c r="B3" s="86">
        <v>1.6638764001036579E-4</v>
      </c>
      <c r="D3" s="88" t="s">
        <v>533</v>
      </c>
      <c r="E3" s="88"/>
      <c r="F3" s="88"/>
      <c r="G3" s="88"/>
      <c r="H3" s="88"/>
    </row>
    <row r="4" spans="1:8" x14ac:dyDescent="0.3">
      <c r="A4" s="77">
        <v>0.48600531541375519</v>
      </c>
      <c r="B4" s="86">
        <v>1.5272367720827417E-4</v>
      </c>
      <c r="F4" s="9"/>
      <c r="G4" s="77"/>
      <c r="H4" s="86"/>
    </row>
    <row r="5" spans="1:8" x14ac:dyDescent="0.3">
      <c r="A5" s="77">
        <v>0.48566211539433651</v>
      </c>
      <c r="B5" s="86">
        <v>1.5637592525847234E-4</v>
      </c>
      <c r="F5" s="9"/>
      <c r="G5" s="77"/>
      <c r="H5" s="86"/>
    </row>
    <row r="6" spans="1:8" x14ac:dyDescent="0.3">
      <c r="A6" s="77">
        <v>0.48527803753650295</v>
      </c>
      <c r="B6" s="86">
        <v>1.765675755487745E-4</v>
      </c>
      <c r="F6" s="9"/>
      <c r="G6" s="77"/>
      <c r="H6" s="86"/>
    </row>
    <row r="7" spans="1:8" x14ac:dyDescent="0.3">
      <c r="A7" s="77">
        <v>0.48487493691084793</v>
      </c>
      <c r="B7" s="86">
        <v>1.91890537157212E-4</v>
      </c>
      <c r="F7" s="9"/>
      <c r="G7" s="77"/>
      <c r="H7" s="86"/>
    </row>
    <row r="8" spans="1:8" x14ac:dyDescent="0.3">
      <c r="A8" s="77">
        <v>0.48516878785917161</v>
      </c>
      <c r="B8" s="86">
        <v>2.0668246507658675E-4</v>
      </c>
      <c r="F8" s="9"/>
      <c r="G8" s="77"/>
      <c r="H8" s="86"/>
    </row>
    <row r="9" spans="1:8" x14ac:dyDescent="0.3">
      <c r="A9" s="77">
        <v>0.48644472760091295</v>
      </c>
      <c r="B9" s="86">
        <v>1.7714149900982962E-4</v>
      </c>
      <c r="F9" s="9"/>
      <c r="G9" s="77"/>
      <c r="H9" s="86"/>
    </row>
    <row r="10" spans="1:8" x14ac:dyDescent="0.3">
      <c r="A10" s="77">
        <v>0.48506356537312628</v>
      </c>
      <c r="B10" s="86">
        <v>2.1924887519446788E-4</v>
      </c>
      <c r="F10" s="9"/>
      <c r="G10" s="77"/>
      <c r="H10" s="86"/>
    </row>
    <row r="11" spans="1:8" x14ac:dyDescent="0.3">
      <c r="A11" s="77">
        <v>0.51798461262026496</v>
      </c>
      <c r="B11" s="86">
        <v>0</v>
      </c>
      <c r="F11" s="9"/>
      <c r="G11" s="77"/>
      <c r="H11" s="86"/>
    </row>
    <row r="12" spans="1:8" x14ac:dyDescent="0.3">
      <c r="A12" s="77">
        <v>0.51750590030547783</v>
      </c>
      <c r="B12" s="86">
        <v>0</v>
      </c>
      <c r="F12" s="9"/>
      <c r="G12" s="77"/>
      <c r="H12" s="86"/>
    </row>
    <row r="13" spans="1:8" x14ac:dyDescent="0.3">
      <c r="A13" s="77">
        <v>0.51595436885178148</v>
      </c>
      <c r="B13" s="86">
        <v>0</v>
      </c>
      <c r="F13" s="9"/>
      <c r="G13" s="77"/>
      <c r="H13" s="86"/>
    </row>
    <row r="14" spans="1:8" x14ac:dyDescent="0.3">
      <c r="A14" s="77">
        <v>0.5197327631491333</v>
      </c>
      <c r="B14" s="86">
        <v>0</v>
      </c>
      <c r="F14" s="9"/>
      <c r="G14" s="77"/>
      <c r="H14" s="86"/>
    </row>
    <row r="15" spans="1:8" x14ac:dyDescent="0.3">
      <c r="A15" s="77">
        <v>0.51694738571612009</v>
      </c>
      <c r="B15" s="86">
        <v>0</v>
      </c>
      <c r="F15" s="9"/>
      <c r="G15" s="77"/>
      <c r="H15" s="86"/>
    </row>
    <row r="16" spans="1:8" x14ac:dyDescent="0.3">
      <c r="A16" s="77">
        <v>0.51978577252847713</v>
      </c>
      <c r="B16" s="86">
        <v>0</v>
      </c>
      <c r="F16" s="9"/>
      <c r="G16" s="77"/>
      <c r="H16" s="86"/>
    </row>
    <row r="17" spans="1:8" x14ac:dyDescent="0.3">
      <c r="A17" s="77">
        <v>0.52137007862850338</v>
      </c>
      <c r="B17" s="86">
        <v>0</v>
      </c>
      <c r="F17" s="9"/>
      <c r="G17" s="77"/>
      <c r="H17" s="86"/>
    </row>
    <row r="18" spans="1:8" x14ac:dyDescent="0.3">
      <c r="A18" s="77">
        <v>0.5185828660513091</v>
      </c>
      <c r="B18" s="86">
        <v>0</v>
      </c>
      <c r="F18" s="9"/>
      <c r="G18" s="77"/>
      <c r="H18" s="86"/>
    </row>
    <row r="19" spans="1:8" x14ac:dyDescent="0.3">
      <c r="A19" s="77">
        <v>0.519989994751345</v>
      </c>
      <c r="B19" s="86">
        <v>0</v>
      </c>
      <c r="F19" s="9"/>
      <c r="G19" s="77"/>
      <c r="H19" s="86"/>
    </row>
    <row r="20" spans="1:8" x14ac:dyDescent="0.3">
      <c r="A20" s="77">
        <v>0.50108579392603636</v>
      </c>
      <c r="B20" s="86">
        <v>1.3407400790372602E-4</v>
      </c>
      <c r="F20" s="9"/>
      <c r="G20" s="77"/>
      <c r="H20" s="86"/>
    </row>
    <row r="21" spans="1:8" x14ac:dyDescent="0.3">
      <c r="A21" s="77">
        <v>0.49758629135639104</v>
      </c>
      <c r="B21" s="86">
        <v>9.3201981098765466E-5</v>
      </c>
      <c r="F21" s="9"/>
      <c r="G21" s="77"/>
      <c r="H21" s="86"/>
    </row>
    <row r="22" spans="1:8" x14ac:dyDescent="0.3">
      <c r="A22" s="77">
        <v>0.49736962579270522</v>
      </c>
      <c r="B22" s="86">
        <v>8.4390247152384357E-5</v>
      </c>
      <c r="F22" s="9"/>
      <c r="G22" s="77"/>
      <c r="H22" s="86"/>
    </row>
    <row r="23" spans="1:8" x14ac:dyDescent="0.3">
      <c r="A23" s="77">
        <v>0.49755857690184901</v>
      </c>
      <c r="B23" s="86">
        <v>8.0150658480984105E-5</v>
      </c>
      <c r="F23" s="9"/>
      <c r="G23" s="77"/>
      <c r="H23" s="86"/>
    </row>
    <row r="24" spans="1:8" x14ac:dyDescent="0.3">
      <c r="A24" s="77">
        <v>0.49711149646652136</v>
      </c>
      <c r="B24" s="86">
        <v>9.0977697270101432E-5</v>
      </c>
      <c r="F24" s="9"/>
      <c r="G24" s="77"/>
      <c r="H24" s="86"/>
    </row>
    <row r="25" spans="1:8" x14ac:dyDescent="0.3">
      <c r="A25" s="77">
        <v>0.49649333952751273</v>
      </c>
      <c r="B25" s="86">
        <v>9.3248446215334009E-5</v>
      </c>
      <c r="F25" s="9"/>
      <c r="G25" s="77"/>
      <c r="H25" s="86"/>
    </row>
    <row r="26" spans="1:8" x14ac:dyDescent="0.3">
      <c r="A26" s="77">
        <v>0.4968561481379502</v>
      </c>
      <c r="B26" s="86">
        <v>9.3212490289726801E-5</v>
      </c>
      <c r="F26" s="9"/>
      <c r="G26" s="77"/>
      <c r="H26" s="86"/>
    </row>
    <row r="27" spans="1:8" x14ac:dyDescent="0.3">
      <c r="A27" s="77">
        <v>0.49738159028823586</v>
      </c>
      <c r="B27" s="86">
        <v>1.1335239242292725E-4</v>
      </c>
      <c r="F27" s="9"/>
      <c r="G27" s="77"/>
      <c r="H27" s="86"/>
    </row>
    <row r="28" spans="1:8" x14ac:dyDescent="0.3">
      <c r="A28" s="77">
        <v>0.49675108318238564</v>
      </c>
      <c r="B28" s="86">
        <v>1.0322732213643182E-4</v>
      </c>
      <c r="F28" s="9"/>
      <c r="G28" s="77"/>
      <c r="H28" s="86"/>
    </row>
    <row r="29" spans="1:8" x14ac:dyDescent="0.3">
      <c r="A29" s="77">
        <v>0.48932322016743834</v>
      </c>
      <c r="B29" s="86">
        <v>1.7864967572270475E-4</v>
      </c>
      <c r="F29" s="9"/>
      <c r="G29" s="77"/>
      <c r="H29" s="86"/>
    </row>
    <row r="30" spans="1:8" x14ac:dyDescent="0.3">
      <c r="A30" s="77">
        <v>0.4906960374611109</v>
      </c>
      <c r="B30" s="86">
        <v>1.5189069393334759E-4</v>
      </c>
      <c r="F30" s="9"/>
      <c r="G30" s="77"/>
      <c r="H30" s="86"/>
    </row>
    <row r="31" spans="1:8" x14ac:dyDescent="0.3">
      <c r="A31" s="77">
        <v>0.49159027788061677</v>
      </c>
      <c r="B31" s="86">
        <v>1.9318767745331523E-4</v>
      </c>
      <c r="F31" s="9"/>
      <c r="G31" s="77"/>
      <c r="H31" s="86"/>
    </row>
    <row r="32" spans="1:8" x14ac:dyDescent="0.3">
      <c r="A32" s="77">
        <v>0.49120915282323696</v>
      </c>
      <c r="B32" s="86">
        <v>1.7824578722937489E-4</v>
      </c>
      <c r="F32" s="9"/>
      <c r="G32" s="77"/>
      <c r="H32" s="86"/>
    </row>
    <row r="33" spans="1:8" x14ac:dyDescent="0.3">
      <c r="A33" s="77">
        <v>0.49196471958027765</v>
      </c>
      <c r="B33" s="86">
        <v>2.0364970539882277E-4</v>
      </c>
      <c r="F33" s="9"/>
      <c r="G33" s="77"/>
      <c r="H33" s="86"/>
    </row>
    <row r="34" spans="1:8" x14ac:dyDescent="0.3">
      <c r="A34" s="77">
        <v>0.49260897933588654</v>
      </c>
      <c r="B34" s="86">
        <v>1.7877815290340122E-4</v>
      </c>
      <c r="F34" s="9"/>
      <c r="G34" s="77"/>
      <c r="H34" s="86"/>
    </row>
    <row r="35" spans="1:8" x14ac:dyDescent="0.3">
      <c r="A35" s="77">
        <v>0.4920163795027826</v>
      </c>
      <c r="B35" s="86">
        <v>1.6806603414482453E-4</v>
      </c>
      <c r="F35" s="9"/>
      <c r="G35" s="77"/>
      <c r="H35" s="86"/>
    </row>
    <row r="36" spans="1:8" x14ac:dyDescent="0.3">
      <c r="A36" s="77">
        <v>0.49161616227159466</v>
      </c>
      <c r="B36" s="86">
        <v>1.5929973006644519E-4</v>
      </c>
      <c r="F36" s="9"/>
      <c r="G36" s="77"/>
      <c r="H36" s="86"/>
    </row>
    <row r="37" spans="1:8" x14ac:dyDescent="0.3">
      <c r="A37" s="77">
        <v>0.49245236091524547</v>
      </c>
      <c r="B37" s="86">
        <v>1.7810787103209058E-4</v>
      </c>
      <c r="F37" s="9"/>
      <c r="G37" s="77"/>
      <c r="H37" s="86"/>
    </row>
    <row r="38" spans="1:8" x14ac:dyDescent="0.3">
      <c r="A38" s="77">
        <v>0.50012211981053079</v>
      </c>
      <c r="B38" s="86">
        <v>1.7234129014618234E-4</v>
      </c>
      <c r="F38" s="9"/>
      <c r="G38" s="77"/>
      <c r="H38" s="86"/>
    </row>
    <row r="39" spans="1:8" x14ac:dyDescent="0.3">
      <c r="A39" s="77">
        <v>0.49742446066138851</v>
      </c>
      <c r="B39" s="86">
        <v>1.5752147597293214E-4</v>
      </c>
      <c r="F39" s="9"/>
      <c r="G39" s="77"/>
      <c r="H39" s="86"/>
    </row>
    <row r="40" spans="1:8" x14ac:dyDescent="0.3">
      <c r="A40" s="77">
        <v>0.49736575907488589</v>
      </c>
      <c r="B40" s="86">
        <v>1.6346396084694772E-4</v>
      </c>
      <c r="F40" s="9"/>
      <c r="G40" s="77"/>
      <c r="H40" s="86"/>
    </row>
    <row r="41" spans="1:8" x14ac:dyDescent="0.3">
      <c r="A41" s="77">
        <v>0.49733410405026746</v>
      </c>
      <c r="B41" s="86">
        <v>1.5216169630566023E-4</v>
      </c>
      <c r="F41" s="9"/>
      <c r="G41" s="77"/>
      <c r="H41" s="86"/>
    </row>
    <row r="42" spans="1:8" x14ac:dyDescent="0.3">
      <c r="A42" s="77">
        <v>0.49725517395899593</v>
      </c>
      <c r="B42" s="86">
        <v>1.6983568749563411E-4</v>
      </c>
      <c r="F42" s="9"/>
      <c r="G42" s="77"/>
      <c r="H42" s="86"/>
    </row>
    <row r="43" spans="1:8" x14ac:dyDescent="0.3">
      <c r="A43" s="77">
        <v>0.49674844544293872</v>
      </c>
      <c r="B43" s="86">
        <v>1.5314708468018226E-4</v>
      </c>
      <c r="F43" s="9"/>
      <c r="G43" s="77"/>
      <c r="H43" s="86"/>
    </row>
    <row r="44" spans="1:8" x14ac:dyDescent="0.3">
      <c r="A44" s="77">
        <v>0.49676152924379979</v>
      </c>
      <c r="B44" s="86">
        <v>1.5617830574527858E-4</v>
      </c>
      <c r="F44" s="9"/>
      <c r="G44" s="77"/>
      <c r="H44" s="86"/>
    </row>
    <row r="45" spans="1:8" x14ac:dyDescent="0.3">
      <c r="A45" s="77">
        <v>0.49655436742868631</v>
      </c>
      <c r="B45" s="86">
        <v>1.4978884355803959E-4</v>
      </c>
      <c r="F45" s="9"/>
      <c r="G45" s="77"/>
      <c r="H45" s="86"/>
    </row>
    <row r="46" spans="1:8" x14ac:dyDescent="0.3">
      <c r="A46" s="77">
        <v>0.49677210743341627</v>
      </c>
      <c r="B46" s="86">
        <v>1.5988083008723476E-4</v>
      </c>
      <c r="F46" s="9"/>
      <c r="G46" s="77"/>
      <c r="H46" s="86"/>
    </row>
    <row r="47" spans="1:8" x14ac:dyDescent="0.3">
      <c r="A47" s="77">
        <v>0.50333438710852918</v>
      </c>
      <c r="B47" s="86">
        <v>9.243642068924293E-5</v>
      </c>
      <c r="F47" s="9"/>
      <c r="G47" s="77"/>
      <c r="H47" s="86"/>
    </row>
    <row r="48" spans="1:8" x14ac:dyDescent="0.3">
      <c r="A48" s="77">
        <v>0.50081452365374657</v>
      </c>
      <c r="B48" s="86">
        <v>7.8348933589612358E-5</v>
      </c>
      <c r="F48" s="9"/>
      <c r="G48" s="77"/>
      <c r="H48" s="86"/>
    </row>
    <row r="49" spans="1:8" x14ac:dyDescent="0.3">
      <c r="A49" s="77">
        <v>0.5012816334300817</v>
      </c>
      <c r="B49" s="86">
        <v>8.0739047243622358E-5</v>
      </c>
      <c r="F49" s="9"/>
      <c r="G49" s="77"/>
      <c r="H49" s="86"/>
    </row>
    <row r="50" spans="1:8" x14ac:dyDescent="0.3">
      <c r="A50" s="77">
        <v>0.50117467387540882</v>
      </c>
      <c r="B50" s="86">
        <v>7.4921796628678981E-5</v>
      </c>
      <c r="F50" s="9"/>
      <c r="G50" s="77"/>
      <c r="H50" s="86"/>
    </row>
    <row r="51" spans="1:8" x14ac:dyDescent="0.3">
      <c r="A51" s="77">
        <v>0.50106996523844316</v>
      </c>
      <c r="B51" s="86">
        <v>7.668132496830859E-5</v>
      </c>
      <c r="F51" s="9"/>
      <c r="G51" s="77"/>
      <c r="H51" s="86"/>
    </row>
    <row r="52" spans="1:8" x14ac:dyDescent="0.3">
      <c r="A52" s="77">
        <v>0.50140361981369308</v>
      </c>
      <c r="B52" s="86">
        <v>8.7275630481051895E-5</v>
      </c>
      <c r="F52" s="9"/>
      <c r="G52" s="77"/>
      <c r="H52" s="86"/>
    </row>
    <row r="53" spans="1:8" x14ac:dyDescent="0.3">
      <c r="A53" s="77">
        <v>0.50102824055839834</v>
      </c>
      <c r="B53" s="86">
        <v>7.4923548181716167E-5</v>
      </c>
      <c r="F53" s="9"/>
      <c r="G53" s="77"/>
      <c r="H53" s="86"/>
    </row>
    <row r="54" spans="1:8" x14ac:dyDescent="0.3">
      <c r="A54" s="77">
        <v>0.50147219253043041</v>
      </c>
      <c r="B54" s="86">
        <v>6.1757268559971623E-5</v>
      </c>
      <c r="F54" s="9"/>
      <c r="G54" s="77"/>
      <c r="H54" s="86"/>
    </row>
    <row r="55" spans="1:8" x14ac:dyDescent="0.3">
      <c r="A55" s="77">
        <v>0.50165957497164171</v>
      </c>
      <c r="B55" s="86">
        <v>6.3563225968958837E-5</v>
      </c>
      <c r="F55" s="9"/>
      <c r="G55" s="77"/>
      <c r="H55" s="86"/>
    </row>
    <row r="56" spans="1:8" x14ac:dyDescent="0.3">
      <c r="A56" s="77">
        <v>0.48766385452285271</v>
      </c>
      <c r="B56" s="86">
        <v>1.5624610994403469E-4</v>
      </c>
      <c r="F56" s="9"/>
      <c r="G56" s="77"/>
      <c r="H56" s="86"/>
    </row>
    <row r="57" spans="1:8" x14ac:dyDescent="0.3">
      <c r="A57" s="77">
        <v>0.48643916795949727</v>
      </c>
      <c r="B57" s="86">
        <v>1.294475747193117E-4</v>
      </c>
      <c r="F57" s="9"/>
      <c r="G57" s="77"/>
      <c r="H57" s="86"/>
    </row>
    <row r="58" spans="1:8" x14ac:dyDescent="0.3">
      <c r="A58" s="77">
        <v>0.4865950830932288</v>
      </c>
      <c r="B58" s="86">
        <v>1.5007706204196988E-4</v>
      </c>
      <c r="F58" s="9"/>
      <c r="G58" s="77"/>
      <c r="H58" s="86"/>
    </row>
    <row r="59" spans="1:8" x14ac:dyDescent="0.3">
      <c r="A59" s="77">
        <v>0.48695920428037187</v>
      </c>
      <c r="B59" s="86">
        <v>1.2037356115102878E-4</v>
      </c>
      <c r="F59" s="9"/>
      <c r="G59" s="77"/>
      <c r="H59" s="86"/>
    </row>
    <row r="60" spans="1:8" x14ac:dyDescent="0.3">
      <c r="A60" s="77">
        <v>0.4870473810826717</v>
      </c>
      <c r="B60" s="86">
        <v>1.3031730170073847E-4</v>
      </c>
      <c r="F60" s="9"/>
      <c r="G60" s="77"/>
      <c r="H60" s="86"/>
    </row>
    <row r="61" spans="1:8" x14ac:dyDescent="0.3">
      <c r="A61" s="77">
        <v>0.48735945711268736</v>
      </c>
      <c r="B61" s="86">
        <v>1.3836098743531903E-4</v>
      </c>
      <c r="F61" s="9"/>
      <c r="G61" s="77"/>
      <c r="H61" s="86"/>
    </row>
    <row r="62" spans="1:8" x14ac:dyDescent="0.3">
      <c r="A62" s="77">
        <v>0.48747530767650871</v>
      </c>
      <c r="B62" s="86">
        <v>1.5250936346265274E-4</v>
      </c>
      <c r="F62" s="9"/>
      <c r="G62" s="77"/>
      <c r="H62" s="86"/>
    </row>
    <row r="63" spans="1:8" x14ac:dyDescent="0.3">
      <c r="A63" s="77">
        <v>0.48773466868418341</v>
      </c>
      <c r="B63" s="86">
        <v>1.1118634999456609E-4</v>
      </c>
      <c r="F63" s="9"/>
      <c r="G63" s="77"/>
      <c r="H63" s="86"/>
    </row>
    <row r="64" spans="1:8" x14ac:dyDescent="0.3">
      <c r="A64" s="77">
        <v>0.48798351248776595</v>
      </c>
      <c r="B64" s="86">
        <v>1.493958232600116E-4</v>
      </c>
      <c r="F64" s="9"/>
      <c r="G64" s="77"/>
      <c r="H64" s="86"/>
    </row>
    <row r="65" spans="1:8" x14ac:dyDescent="0.3">
      <c r="A65" s="77">
        <v>0.48567429778012389</v>
      </c>
      <c r="B65" s="86">
        <v>0</v>
      </c>
      <c r="F65" s="9"/>
      <c r="G65" s="77"/>
      <c r="H65" s="86"/>
    </row>
    <row r="66" spans="1:8" x14ac:dyDescent="0.3">
      <c r="A66" s="77">
        <v>0.48477098032629884</v>
      </c>
      <c r="B66" s="86">
        <v>1.1347157196707509E-5</v>
      </c>
      <c r="F66" s="9"/>
      <c r="G66" s="77"/>
      <c r="H66" s="86"/>
    </row>
    <row r="67" spans="1:8" x14ac:dyDescent="0.3">
      <c r="A67" s="77">
        <v>0.48517942293704031</v>
      </c>
      <c r="B67" s="86">
        <v>0</v>
      </c>
      <c r="F67" s="9"/>
      <c r="G67" s="77"/>
      <c r="H67" s="86"/>
    </row>
    <row r="68" spans="1:8" x14ac:dyDescent="0.3">
      <c r="A68" s="77">
        <v>0.48474944202566073</v>
      </c>
      <c r="B68" s="86">
        <v>2.3329937531314887E-5</v>
      </c>
      <c r="F68" s="9"/>
      <c r="G68" s="77"/>
      <c r="H68" s="86"/>
    </row>
    <row r="69" spans="1:8" x14ac:dyDescent="0.3">
      <c r="A69" s="77">
        <v>0.48432708163170951</v>
      </c>
      <c r="B69" s="86">
        <v>1.1007808939661796E-5</v>
      </c>
      <c r="F69" s="9"/>
      <c r="G69" s="77"/>
      <c r="H69" s="86"/>
    </row>
    <row r="70" spans="1:8" x14ac:dyDescent="0.3">
      <c r="A70" s="77">
        <v>0.48407192550105771</v>
      </c>
      <c r="B70" s="86">
        <v>3.3803676967701129E-5</v>
      </c>
      <c r="F70" s="9"/>
      <c r="G70" s="77"/>
      <c r="H70" s="86"/>
    </row>
    <row r="71" spans="1:8" x14ac:dyDescent="0.3">
      <c r="A71" s="77">
        <v>0.48400999941713241</v>
      </c>
      <c r="B71" s="86">
        <v>5.612798908526489E-5</v>
      </c>
      <c r="F71" s="9"/>
      <c r="G71" s="77"/>
      <c r="H71" s="86"/>
    </row>
    <row r="72" spans="1:8" x14ac:dyDescent="0.3">
      <c r="A72" s="77">
        <v>0.48402527027533043</v>
      </c>
      <c r="B72" s="86">
        <v>0</v>
      </c>
      <c r="F72" s="9"/>
      <c r="G72" s="77"/>
      <c r="H72" s="86"/>
    </row>
    <row r="73" spans="1:8" x14ac:dyDescent="0.3">
      <c r="A73" s="77">
        <v>0.48411625334311015</v>
      </c>
      <c r="B73" s="86">
        <v>1.0596228590320133E-5</v>
      </c>
      <c r="F73" s="9"/>
      <c r="G73" s="77"/>
      <c r="H73" s="86"/>
    </row>
    <row r="74" spans="1:8" x14ac:dyDescent="0.3">
      <c r="A74" s="77">
        <v>0.47162888553157284</v>
      </c>
      <c r="B74" s="86">
        <v>0</v>
      </c>
      <c r="F74" s="9"/>
      <c r="G74" s="77"/>
      <c r="H74" s="86"/>
    </row>
    <row r="75" spans="1:8" x14ac:dyDescent="0.3">
      <c r="A75" s="77">
        <v>0.4724520876112252</v>
      </c>
      <c r="B75" s="86">
        <v>0</v>
      </c>
      <c r="F75" s="9"/>
      <c r="G75" s="77"/>
      <c r="H75" s="86"/>
    </row>
    <row r="76" spans="1:8" x14ac:dyDescent="0.3">
      <c r="A76" s="77">
        <v>0.47255263445883949</v>
      </c>
      <c r="B76" s="86">
        <v>0</v>
      </c>
      <c r="F76" s="9"/>
      <c r="G76" s="77"/>
      <c r="H76" s="86"/>
    </row>
    <row r="77" spans="1:8" x14ac:dyDescent="0.3">
      <c r="A77" s="77">
        <v>0.47283985875570977</v>
      </c>
      <c r="B77" s="86">
        <v>0</v>
      </c>
      <c r="F77" s="9"/>
      <c r="G77" s="77"/>
      <c r="H77" s="86"/>
    </row>
    <row r="78" spans="1:8" x14ac:dyDescent="0.3">
      <c r="A78" s="77">
        <v>0.47322848502755216</v>
      </c>
      <c r="B78" s="86">
        <v>0</v>
      </c>
      <c r="F78" s="9"/>
      <c r="G78" s="77"/>
      <c r="H78" s="86"/>
    </row>
    <row r="79" spans="1:8" x14ac:dyDescent="0.3">
      <c r="A79" s="77">
        <v>0.47343057677013772</v>
      </c>
      <c r="B79" s="86">
        <v>0</v>
      </c>
      <c r="F79" s="9"/>
      <c r="G79" s="77"/>
      <c r="H79" s="86"/>
    </row>
    <row r="80" spans="1:8" x14ac:dyDescent="0.3">
      <c r="A80" s="77">
        <v>0.47363950306107949</v>
      </c>
      <c r="B80" s="86">
        <v>0</v>
      </c>
      <c r="F80" s="9"/>
      <c r="G80" s="77"/>
      <c r="H80" s="86"/>
    </row>
    <row r="81" spans="1:8" x14ac:dyDescent="0.3">
      <c r="A81" s="77">
        <v>0.47439261072307054</v>
      </c>
      <c r="B81" s="86">
        <v>0</v>
      </c>
      <c r="F81" s="9"/>
      <c r="G81" s="77"/>
      <c r="H81" s="86"/>
    </row>
    <row r="82" spans="1:8" x14ac:dyDescent="0.3">
      <c r="A82" s="77">
        <v>0.47449475082206632</v>
      </c>
      <c r="B82" s="86">
        <v>0</v>
      </c>
      <c r="F82" s="9"/>
      <c r="G82" s="77"/>
      <c r="H82" s="86"/>
    </row>
    <row r="83" spans="1:8" x14ac:dyDescent="0.3">
      <c r="A83" s="77">
        <v>0.49133133798913647</v>
      </c>
      <c r="B83" s="86">
        <v>1.2369377942117457E-4</v>
      </c>
      <c r="F83" s="9"/>
      <c r="G83" s="77"/>
      <c r="H83" s="86"/>
    </row>
    <row r="84" spans="1:8" x14ac:dyDescent="0.3">
      <c r="A84" s="77">
        <v>0.48884080854547779</v>
      </c>
      <c r="B84" s="86">
        <v>1.1342619510049512E-4</v>
      </c>
      <c r="F84" s="9"/>
      <c r="G84" s="77"/>
      <c r="H84" s="86"/>
    </row>
    <row r="85" spans="1:8" x14ac:dyDescent="0.3">
      <c r="A85" s="77">
        <v>0.48873857073199373</v>
      </c>
      <c r="B85" s="86">
        <v>1.24020887027866E-4</v>
      </c>
      <c r="F85" s="9"/>
      <c r="G85" s="77"/>
      <c r="H85" s="86"/>
    </row>
    <row r="86" spans="1:8" x14ac:dyDescent="0.3">
      <c r="A86" s="77">
        <v>0.48855122457366185</v>
      </c>
      <c r="B86" s="86">
        <v>1.1745817304295349E-4</v>
      </c>
      <c r="F86" s="9"/>
      <c r="G86" s="77"/>
      <c r="H86" s="86"/>
    </row>
    <row r="87" spans="1:8" x14ac:dyDescent="0.3">
      <c r="A87" s="77">
        <v>0.48899727230908541</v>
      </c>
      <c r="B87" s="86">
        <v>1.3501159150463728E-4</v>
      </c>
      <c r="F87" s="9"/>
      <c r="G87" s="77"/>
      <c r="H87" s="86"/>
    </row>
    <row r="88" spans="1:8" x14ac:dyDescent="0.3">
      <c r="A88" s="77">
        <v>0.48832397953231965</v>
      </c>
      <c r="B88" s="86">
        <v>1.3508885659625243E-4</v>
      </c>
      <c r="F88" s="9"/>
      <c r="G88" s="77"/>
      <c r="H88" s="86"/>
    </row>
    <row r="89" spans="1:8" x14ac:dyDescent="0.3">
      <c r="A89" s="77">
        <v>0.48847091597795361</v>
      </c>
      <c r="B89" s="86">
        <v>1.3177955713183627E-4</v>
      </c>
      <c r="F89" s="9"/>
      <c r="G89" s="77"/>
      <c r="H89" s="86"/>
    </row>
    <row r="90" spans="1:8" x14ac:dyDescent="0.3">
      <c r="A90" s="77">
        <v>0.48834632213397061</v>
      </c>
      <c r="B90" s="86">
        <v>1.3338913844993834E-4</v>
      </c>
      <c r="F90" s="9"/>
      <c r="G90" s="77"/>
      <c r="H90" s="86"/>
    </row>
    <row r="91" spans="1:8" x14ac:dyDescent="0.3">
      <c r="A91" s="77">
        <v>0.4887939232238086</v>
      </c>
      <c r="B91" s="86">
        <v>1.4213210486834507E-4</v>
      </c>
      <c r="F91" s="9"/>
      <c r="G91" s="77"/>
      <c r="H91" s="86"/>
    </row>
    <row r="92" spans="1:8" x14ac:dyDescent="0.3">
      <c r="A92" s="77">
        <v>0.49127584286262888</v>
      </c>
      <c r="B92" s="86">
        <v>1.3569401103466169E-4</v>
      </c>
      <c r="F92" s="9"/>
      <c r="G92" s="77"/>
      <c r="H92" s="86"/>
    </row>
    <row r="93" spans="1:8" x14ac:dyDescent="0.3">
      <c r="A93" s="77">
        <v>0.4888200744949846</v>
      </c>
      <c r="B93" s="86">
        <v>1.3387136076956551E-4</v>
      </c>
      <c r="F93" s="9"/>
      <c r="G93" s="77"/>
      <c r="H93" s="86"/>
    </row>
    <row r="94" spans="1:8" x14ac:dyDescent="0.3">
      <c r="A94" s="77">
        <v>0.48879280697149491</v>
      </c>
      <c r="B94" s="86">
        <v>1.3658884980035697E-4</v>
      </c>
      <c r="F94" s="9"/>
      <c r="G94" s="77"/>
      <c r="H94" s="86"/>
    </row>
    <row r="95" spans="1:8" x14ac:dyDescent="0.3">
      <c r="A95" s="77">
        <v>0.48900729605710758</v>
      </c>
      <c r="B95" s="86">
        <v>1.2355472364273881E-4</v>
      </c>
      <c r="F95" s="9"/>
      <c r="G95" s="77"/>
      <c r="H95" s="86"/>
    </row>
    <row r="96" spans="1:8" x14ac:dyDescent="0.3">
      <c r="A96" s="77">
        <v>0.488548329596181</v>
      </c>
      <c r="B96" s="86">
        <v>1.3200514011851727E-4</v>
      </c>
      <c r="F96" s="9"/>
      <c r="G96" s="77"/>
      <c r="H96" s="86"/>
    </row>
    <row r="97" spans="1:8" x14ac:dyDescent="0.3">
      <c r="A97" s="77">
        <v>0.48863293499898036</v>
      </c>
      <c r="B97" s="86">
        <v>1.4067368126827561E-4</v>
      </c>
      <c r="F97" s="9"/>
      <c r="G97" s="77"/>
      <c r="H97" s="86"/>
    </row>
    <row r="98" spans="1:8" x14ac:dyDescent="0.3">
      <c r="A98" s="77">
        <v>0.48826451592122611</v>
      </c>
      <c r="B98" s="86">
        <v>1.2922789630567325E-4</v>
      </c>
      <c r="F98" s="9"/>
      <c r="G98" s="77"/>
      <c r="H98" s="86"/>
    </row>
    <row r="99" spans="1:8" x14ac:dyDescent="0.3">
      <c r="A99" s="77">
        <v>0.48775855088316294</v>
      </c>
      <c r="B99" s="86">
        <v>1.259663453632185E-4</v>
      </c>
      <c r="F99" s="9"/>
      <c r="G99" s="77"/>
      <c r="H99" s="86"/>
    </row>
    <row r="100" spans="1:8" x14ac:dyDescent="0.3">
      <c r="A100" s="77">
        <v>0.4877309413018231</v>
      </c>
      <c r="B100" s="86">
        <v>1.2429501721959585E-4</v>
      </c>
      <c r="F100" s="9"/>
      <c r="G100" s="77"/>
      <c r="H100" s="86"/>
    </row>
    <row r="101" spans="1:8" x14ac:dyDescent="0.3">
      <c r="A101" s="77">
        <v>0.50586100585749094</v>
      </c>
      <c r="B101" s="86">
        <v>8.2015807961157309E-5</v>
      </c>
      <c r="F101" s="9"/>
      <c r="G101" s="77"/>
      <c r="H101" s="86"/>
    </row>
    <row r="102" spans="1:8" x14ac:dyDescent="0.3">
      <c r="A102" s="77">
        <v>0.50105467118479352</v>
      </c>
      <c r="B102" s="86">
        <v>1.0572956776103018E-4</v>
      </c>
      <c r="F102" s="9"/>
      <c r="G102" s="77"/>
      <c r="H102" s="86"/>
    </row>
    <row r="103" spans="1:8" x14ac:dyDescent="0.3">
      <c r="A103" s="77">
        <v>0.50095948621444075</v>
      </c>
      <c r="B103" s="86">
        <v>1.4332882305499817E-4</v>
      </c>
      <c r="F103" s="9"/>
      <c r="G103" s="77"/>
      <c r="H103" s="86"/>
    </row>
    <row r="104" spans="1:8" x14ac:dyDescent="0.3">
      <c r="A104" s="77">
        <v>0.50156524036309469</v>
      </c>
      <c r="B104" s="86">
        <v>1.9813169153097093E-4</v>
      </c>
      <c r="F104" s="9"/>
      <c r="G104" s="77"/>
      <c r="H104" s="86"/>
    </row>
    <row r="105" spans="1:8" x14ac:dyDescent="0.3">
      <c r="A105" s="77">
        <v>0.50238102503963533</v>
      </c>
      <c r="B105" s="86">
        <v>2.3178119854857016E-4</v>
      </c>
      <c r="F105" s="9"/>
      <c r="G105" s="77"/>
      <c r="H105" s="86"/>
    </row>
    <row r="106" spans="1:8" x14ac:dyDescent="0.3">
      <c r="A106" s="77">
        <v>0.5029401785098111</v>
      </c>
      <c r="B106" s="86">
        <v>2.0559683467139011E-4</v>
      </c>
      <c r="F106" s="9"/>
      <c r="G106" s="77"/>
      <c r="H106" s="86"/>
    </row>
    <row r="107" spans="1:8" x14ac:dyDescent="0.3">
      <c r="A107" s="77">
        <v>0.50478021126229722</v>
      </c>
      <c r="B107" s="86">
        <v>2.8800737298874851E-4</v>
      </c>
      <c r="F107" s="9"/>
      <c r="G107" s="77"/>
      <c r="H107" s="86"/>
    </row>
    <row r="108" spans="1:8" x14ac:dyDescent="0.3">
      <c r="A108" s="77">
        <v>0.50214582863222257</v>
      </c>
      <c r="B108" s="86">
        <v>2.4616725367181802E-4</v>
      </c>
      <c r="F108" s="9"/>
      <c r="G108" s="77"/>
      <c r="H108" s="86"/>
    </row>
    <row r="109" spans="1:8" x14ac:dyDescent="0.3">
      <c r="A109" s="77">
        <v>0.50221842091195812</v>
      </c>
      <c r="B109" s="86">
        <v>3.2214228842003978E-4</v>
      </c>
      <c r="F109" s="9"/>
      <c r="G109" s="77"/>
      <c r="H109" s="86"/>
    </row>
    <row r="110" spans="1:8" x14ac:dyDescent="0.3">
      <c r="A110" s="77">
        <v>0.50179861037406692</v>
      </c>
      <c r="B110" s="86">
        <v>6.6751173652510742E-6</v>
      </c>
      <c r="F110" s="9"/>
      <c r="G110" s="77"/>
      <c r="H110" s="86"/>
    </row>
    <row r="111" spans="1:8" x14ac:dyDescent="0.3">
      <c r="A111" s="77">
        <v>0.50037457184809186</v>
      </c>
      <c r="B111" s="86">
        <v>5.0811485480292311E-5</v>
      </c>
      <c r="F111" s="9"/>
      <c r="G111" s="77"/>
      <c r="H111" s="86"/>
    </row>
    <row r="112" spans="1:8" x14ac:dyDescent="0.3">
      <c r="A112" s="77">
        <v>0.50099742547032733</v>
      </c>
      <c r="B112" s="86">
        <v>3.8435220271617292E-5</v>
      </c>
      <c r="F112" s="9"/>
      <c r="G112" s="77"/>
      <c r="H112" s="86"/>
    </row>
    <row r="113" spans="1:8" x14ac:dyDescent="0.3">
      <c r="A113" s="77">
        <v>0.50106605328547504</v>
      </c>
      <c r="B113" s="86">
        <v>2.9285429162048375E-5</v>
      </c>
      <c r="F113" s="9"/>
      <c r="G113" s="77"/>
      <c r="H113" s="86"/>
    </row>
    <row r="114" spans="1:8" x14ac:dyDescent="0.3">
      <c r="A114" s="77">
        <v>0.50058288631692704</v>
      </c>
      <c r="B114" s="86">
        <v>6.2190185801980585E-5</v>
      </c>
      <c r="F114" s="9"/>
      <c r="G114" s="77"/>
      <c r="H114" s="86"/>
    </row>
    <row r="115" spans="1:8" x14ac:dyDescent="0.3">
      <c r="A115" s="77">
        <v>0.50201178412929215</v>
      </c>
      <c r="B115" s="86">
        <v>3.3928598476242405E-5</v>
      </c>
      <c r="F115" s="9"/>
      <c r="G115" s="77"/>
      <c r="H115" s="86"/>
    </row>
    <row r="116" spans="1:8" x14ac:dyDescent="0.3">
      <c r="A116" s="77">
        <v>0.5000457399671141</v>
      </c>
      <c r="B116" s="86">
        <v>4.8085606453322949E-5</v>
      </c>
      <c r="F116" s="9"/>
      <c r="G116" s="77"/>
      <c r="H116" s="86"/>
    </row>
    <row r="117" spans="1:8" x14ac:dyDescent="0.3">
      <c r="A117" s="77">
        <v>0.50078858570434337</v>
      </c>
      <c r="B117" s="86">
        <v>2.701517094814245E-5</v>
      </c>
      <c r="F117" s="9"/>
      <c r="G117" s="77"/>
      <c r="H117" s="86"/>
    </row>
    <row r="118" spans="1:8" x14ac:dyDescent="0.3">
      <c r="A118" s="77">
        <v>0.50174996304681985</v>
      </c>
      <c r="B118" s="86">
        <v>6.6610882695698016E-5</v>
      </c>
      <c r="F118" s="9"/>
      <c r="G118" s="77"/>
      <c r="H118" s="86"/>
    </row>
    <row r="119" spans="1:8" x14ac:dyDescent="0.3">
      <c r="A119" s="77">
        <v>0.49217676701237684</v>
      </c>
      <c r="B119" s="86">
        <v>1.7591628494590961E-4</v>
      </c>
      <c r="F119" s="9"/>
      <c r="G119" s="77"/>
      <c r="H119" s="86"/>
    </row>
    <row r="120" spans="1:8" x14ac:dyDescent="0.3">
      <c r="A120" s="77">
        <v>0.49045659479242809</v>
      </c>
      <c r="B120" s="86">
        <v>1.6128803383140577E-4</v>
      </c>
      <c r="F120" s="9"/>
      <c r="G120" s="77"/>
      <c r="H120" s="86"/>
    </row>
    <row r="121" spans="1:8" x14ac:dyDescent="0.3">
      <c r="A121" s="77">
        <v>0.49032618569727221</v>
      </c>
      <c r="B121" s="86">
        <v>1.7979944239413434E-4</v>
      </c>
      <c r="F121" s="9"/>
      <c r="G121" s="77"/>
      <c r="H121" s="86"/>
    </row>
    <row r="122" spans="1:8" x14ac:dyDescent="0.3">
      <c r="A122" s="77">
        <v>0.49067064659342446</v>
      </c>
      <c r="B122" s="86">
        <v>1.7119720907324984E-4</v>
      </c>
      <c r="F122" s="9"/>
      <c r="G122" s="77"/>
      <c r="H122" s="86"/>
    </row>
    <row r="123" spans="1:8" x14ac:dyDescent="0.3">
      <c r="A123" s="77">
        <v>0.49051272078382779</v>
      </c>
      <c r="B123" s="86">
        <v>1.8036013392150387E-4</v>
      </c>
      <c r="F123" s="9"/>
      <c r="G123" s="77"/>
      <c r="H123" s="86"/>
    </row>
    <row r="124" spans="1:8" x14ac:dyDescent="0.3">
      <c r="A124" s="77">
        <v>0.49063992921981392</v>
      </c>
      <c r="B124" s="86">
        <v>1.8374124175203597E-4</v>
      </c>
      <c r="F124" s="9"/>
      <c r="G124" s="77"/>
      <c r="H124" s="86"/>
    </row>
    <row r="125" spans="1:8" x14ac:dyDescent="0.3">
      <c r="A125" s="77">
        <v>0.49080818227063761</v>
      </c>
      <c r="B125" s="86">
        <v>1.6723672884655822E-4</v>
      </c>
      <c r="F125" s="9"/>
      <c r="G125" s="77"/>
      <c r="H125" s="86"/>
    </row>
    <row r="126" spans="1:8" x14ac:dyDescent="0.3">
      <c r="A126" s="77">
        <v>0.49081014216753382</v>
      </c>
      <c r="B126" s="86">
        <v>1.5872606043939978E-4</v>
      </c>
      <c r="F126" s="9"/>
      <c r="G126" s="77"/>
      <c r="H126" s="86"/>
    </row>
    <row r="127" spans="1:8" x14ac:dyDescent="0.3">
      <c r="A127" s="77">
        <v>0.49108935630288691</v>
      </c>
      <c r="B127" s="86">
        <v>1.7274206892508312E-4</v>
      </c>
      <c r="F127" s="9"/>
      <c r="G127" s="77"/>
      <c r="H127" s="86"/>
    </row>
    <row r="128" spans="1:8" x14ac:dyDescent="0.3">
      <c r="A128" s="77">
        <v>0.49208765876580629</v>
      </c>
      <c r="B128" s="86">
        <v>1.5245328735991986E-4</v>
      </c>
      <c r="F128" s="9"/>
      <c r="G128" s="77"/>
      <c r="H128" s="86"/>
    </row>
    <row r="129" spans="1:8" x14ac:dyDescent="0.3">
      <c r="A129" s="77">
        <v>0.49174183266440546</v>
      </c>
      <c r="B129" s="86">
        <v>1.5489608154569011E-4</v>
      </c>
      <c r="F129" s="9"/>
      <c r="G129" s="77"/>
      <c r="H129" s="86"/>
    </row>
    <row r="130" spans="1:8" x14ac:dyDescent="0.3">
      <c r="A130" s="77">
        <v>0.49177549263311432</v>
      </c>
      <c r="B130" s="86">
        <v>1.2735690165746139E-4</v>
      </c>
      <c r="F130" s="9"/>
      <c r="G130" s="77"/>
      <c r="H130" s="86"/>
    </row>
    <row r="131" spans="1:8" x14ac:dyDescent="0.3">
      <c r="A131" s="77">
        <v>0.49218486805058065</v>
      </c>
      <c r="B131" s="86">
        <v>1.1510647578916908E-4</v>
      </c>
      <c r="F131" s="9"/>
      <c r="G131" s="77"/>
      <c r="H131" s="86"/>
    </row>
    <row r="132" spans="1:8" x14ac:dyDescent="0.3">
      <c r="A132" s="77">
        <v>0.49226229447278902</v>
      </c>
      <c r="B132" s="86">
        <v>1.4422294216934149E-4</v>
      </c>
      <c r="F132" s="9"/>
      <c r="G132" s="77"/>
      <c r="H132" s="86"/>
    </row>
    <row r="133" spans="1:8" x14ac:dyDescent="0.3">
      <c r="A133" s="77">
        <v>0.49188864249897535</v>
      </c>
      <c r="B133" s="86">
        <v>1.3839818381412841E-4</v>
      </c>
      <c r="F133" s="9"/>
      <c r="G133" s="77"/>
      <c r="H133" s="86"/>
    </row>
    <row r="134" spans="1:8" x14ac:dyDescent="0.3">
      <c r="A134" s="77">
        <v>0.49203023335011875</v>
      </c>
      <c r="B134" s="86">
        <v>1.3196927363836534E-4</v>
      </c>
      <c r="F134" s="9"/>
      <c r="G134" s="77"/>
      <c r="H134" s="86"/>
    </row>
    <row r="135" spans="1:8" x14ac:dyDescent="0.3">
      <c r="A135" s="77">
        <v>0.4923387681782625</v>
      </c>
      <c r="B135" s="86">
        <v>1.214501628060372E-4</v>
      </c>
      <c r="F135" s="9"/>
      <c r="G135" s="77"/>
      <c r="H135" s="86"/>
    </row>
    <row r="136" spans="1:8" x14ac:dyDescent="0.3">
      <c r="A136" s="77">
        <v>0.49296890274183658</v>
      </c>
      <c r="B136" s="86">
        <v>1.388679789961812E-4</v>
      </c>
      <c r="F136" s="9"/>
      <c r="G136" s="77"/>
      <c r="H136" s="86"/>
    </row>
    <row r="137" spans="1:8" x14ac:dyDescent="0.3">
      <c r="A137" s="77">
        <v>0.49301052029635112</v>
      </c>
      <c r="B137" s="86">
        <v>1.7760884007635836E-4</v>
      </c>
      <c r="F137" s="9"/>
      <c r="G137" s="77"/>
      <c r="H137" s="86"/>
    </row>
    <row r="138" spans="1:8" x14ac:dyDescent="0.3">
      <c r="A138" s="77">
        <v>0.49363585777141028</v>
      </c>
      <c r="B138" s="86">
        <v>1.448709830430851E-4</v>
      </c>
      <c r="F138" s="9"/>
      <c r="G138" s="77"/>
      <c r="H138" s="86"/>
    </row>
    <row r="139" spans="1:8" x14ac:dyDescent="0.3">
      <c r="A139" s="77">
        <v>0.49478682112675254</v>
      </c>
      <c r="B139" s="86">
        <v>1.6674388776291099E-4</v>
      </c>
      <c r="F139" s="9"/>
      <c r="G139" s="77"/>
      <c r="H139" s="86"/>
    </row>
    <row r="140" spans="1:8" x14ac:dyDescent="0.3">
      <c r="A140" s="77">
        <v>0.49527513020174951</v>
      </c>
      <c r="B140" s="86">
        <v>1.6212013955604996E-4</v>
      </c>
      <c r="F140" s="9"/>
      <c r="G140" s="77"/>
      <c r="H140" s="86"/>
    </row>
    <row r="141" spans="1:8" x14ac:dyDescent="0.3">
      <c r="A141" s="77">
        <v>0.49516891692236997</v>
      </c>
      <c r="B141" s="86">
        <v>2.0617844761241374E-4</v>
      </c>
      <c r="F141" s="9"/>
      <c r="G141" s="77"/>
      <c r="H141" s="86"/>
    </row>
    <row r="142" spans="1:8" x14ac:dyDescent="0.3">
      <c r="A142" s="77">
        <v>0.49558245636516046</v>
      </c>
      <c r="B142" s="86">
        <v>1.4015473082282842E-4</v>
      </c>
      <c r="F142" s="9"/>
      <c r="G142" s="77"/>
      <c r="H142" s="86"/>
    </row>
    <row r="143" spans="1:8" x14ac:dyDescent="0.3">
      <c r="A143" s="77">
        <v>0.49778377552087016</v>
      </c>
      <c r="B143" s="86">
        <v>1.3957138895283393E-4</v>
      </c>
      <c r="F143" s="9"/>
      <c r="G143" s="77"/>
      <c r="H143" s="86"/>
    </row>
    <row r="144" spans="1:8" x14ac:dyDescent="0.3">
      <c r="A144" s="77">
        <v>0.49715656291871657</v>
      </c>
      <c r="B144" s="86">
        <v>1.1570641000726202E-4</v>
      </c>
      <c r="F144" s="9"/>
      <c r="G144" s="77"/>
      <c r="H144" s="86"/>
    </row>
    <row r="145" spans="1:8" x14ac:dyDescent="0.3">
      <c r="A145" s="77">
        <v>0.49616670426407017</v>
      </c>
      <c r="B145" s="86">
        <v>1.3541622948755612E-4</v>
      </c>
      <c r="F145" s="9"/>
      <c r="G145" s="77"/>
      <c r="H145" s="86"/>
    </row>
    <row r="146" spans="1:8" x14ac:dyDescent="0.3">
      <c r="A146" s="77">
        <v>0.49552324811470333</v>
      </c>
      <c r="B146" s="86">
        <v>1.6070207838968643E-4</v>
      </c>
      <c r="F146" s="9"/>
      <c r="G146" s="77"/>
      <c r="H146" s="86"/>
    </row>
    <row r="147" spans="1:8" x14ac:dyDescent="0.3">
      <c r="A147" s="77">
        <v>0.49522919598516163</v>
      </c>
      <c r="B147" s="86">
        <v>1.4667608993652428E-4</v>
      </c>
      <c r="F147" s="9"/>
      <c r="G147" s="77"/>
      <c r="H147" s="86"/>
    </row>
    <row r="148" spans="1:8" x14ac:dyDescent="0.3">
      <c r="A148" s="77">
        <v>0.49633836721131164</v>
      </c>
      <c r="B148" s="86">
        <v>1.6409627982475473E-4</v>
      </c>
      <c r="F148" s="9"/>
      <c r="G148" s="77"/>
      <c r="H148" s="86"/>
    </row>
    <row r="149" spans="1:8" x14ac:dyDescent="0.3">
      <c r="A149" s="77">
        <v>0.49664959959963384</v>
      </c>
      <c r="B149" s="86">
        <v>1.681866133027407E-4</v>
      </c>
      <c r="F149" s="9"/>
      <c r="G149" s="77"/>
      <c r="H149" s="86"/>
    </row>
    <row r="150" spans="1:8" x14ac:dyDescent="0.3">
      <c r="A150" s="77">
        <v>0.49655483690458707</v>
      </c>
      <c r="B150" s="86">
        <v>1.9070195720063447E-4</v>
      </c>
      <c r="F150" s="9"/>
      <c r="G150" s="77"/>
      <c r="H150" s="86"/>
    </row>
    <row r="151" spans="1:8" x14ac:dyDescent="0.3">
      <c r="A151" s="77">
        <v>0.49663400407780522</v>
      </c>
      <c r="B151" s="86">
        <v>1.600151412176636E-4</v>
      </c>
      <c r="F151" s="9"/>
      <c r="G151" s="77"/>
      <c r="H151" s="86"/>
    </row>
    <row r="152" spans="1:8" x14ac:dyDescent="0.3">
      <c r="A152" s="77">
        <v>0.49834296378505727</v>
      </c>
      <c r="B152" s="86">
        <v>1.664908518804254E-4</v>
      </c>
      <c r="F152" s="9"/>
      <c r="G152" s="77"/>
      <c r="H152" s="86"/>
    </row>
    <row r="153" spans="1:8" x14ac:dyDescent="0.3">
      <c r="A153" s="77">
        <v>0.49838701004509661</v>
      </c>
      <c r="B153" s="86">
        <v>1.3151887518481997E-4</v>
      </c>
      <c r="F153" s="9"/>
      <c r="G153" s="77"/>
      <c r="H153" s="86"/>
    </row>
    <row r="154" spans="1:8" x14ac:dyDescent="0.3">
      <c r="A154" s="77">
        <v>0.49758953040156034</v>
      </c>
      <c r="B154" s="86">
        <v>1.3640026861399434E-4</v>
      </c>
      <c r="F154" s="9"/>
      <c r="G154" s="77"/>
      <c r="H154" s="86"/>
    </row>
    <row r="155" spans="1:8" x14ac:dyDescent="0.3">
      <c r="A155" s="77">
        <v>0.49017272585802524</v>
      </c>
      <c r="B155" s="86">
        <v>1.9174265357011852E-4</v>
      </c>
      <c r="F155" s="9"/>
      <c r="G155" s="77"/>
      <c r="H155" s="86"/>
    </row>
    <row r="156" spans="1:8" x14ac:dyDescent="0.3">
      <c r="A156" s="77">
        <v>0.49216050431631775</v>
      </c>
      <c r="B156" s="86">
        <v>1.7830090012038301E-4</v>
      </c>
      <c r="F156" s="9"/>
      <c r="G156" s="77"/>
      <c r="H156" s="86"/>
    </row>
    <row r="157" spans="1:8" x14ac:dyDescent="0.3">
      <c r="A157" s="77">
        <v>0.49158099351750123</v>
      </c>
      <c r="B157" s="86">
        <v>1.8625862988617503E-4</v>
      </c>
      <c r="F157" s="9"/>
      <c r="G157" s="77"/>
      <c r="H157" s="86"/>
    </row>
    <row r="158" spans="1:8" x14ac:dyDescent="0.3">
      <c r="A158" s="77">
        <v>0.49171083397479587</v>
      </c>
      <c r="B158" s="86">
        <v>1.6401226370691145E-4</v>
      </c>
      <c r="F158" s="9"/>
      <c r="G158" s="77"/>
      <c r="H158" s="86"/>
    </row>
    <row r="159" spans="1:8" x14ac:dyDescent="0.3">
      <c r="A159" s="77">
        <v>0.49199780810617455</v>
      </c>
      <c r="B159" s="86">
        <v>1.7269604765589639E-4</v>
      </c>
      <c r="F159" s="9"/>
      <c r="G159" s="77"/>
      <c r="H159" s="86"/>
    </row>
    <row r="160" spans="1:8" x14ac:dyDescent="0.3">
      <c r="A160" s="77">
        <v>0.49221499125688012</v>
      </c>
      <c r="B160" s="86">
        <v>1.9583495485435003E-4</v>
      </c>
      <c r="F160" s="9"/>
      <c r="G160" s="77"/>
      <c r="H160" s="86"/>
    </row>
    <row r="161" spans="1:8" x14ac:dyDescent="0.3">
      <c r="A161" s="77">
        <v>0.4926586796192991</v>
      </c>
      <c r="B161" s="86">
        <v>1.7476593399624388E-4</v>
      </c>
      <c r="F161" s="9"/>
      <c r="G161" s="77"/>
      <c r="H161" s="86"/>
    </row>
    <row r="162" spans="1:8" x14ac:dyDescent="0.3">
      <c r="A162" s="77">
        <v>0.49381310924913757</v>
      </c>
      <c r="B162" s="86">
        <v>1.627179496488551E-4</v>
      </c>
      <c r="F162" s="9"/>
      <c r="G162" s="77"/>
      <c r="H162" s="86"/>
    </row>
    <row r="163" spans="1:8" x14ac:dyDescent="0.3">
      <c r="A163" s="77">
        <v>0.49375658512496495</v>
      </c>
      <c r="B163" s="86">
        <v>1.694944245664286E-4</v>
      </c>
      <c r="F163" s="9"/>
      <c r="G163" s="77"/>
      <c r="H163" s="86"/>
    </row>
    <row r="164" spans="1:8" x14ac:dyDescent="0.3">
      <c r="A164" s="77">
        <v>0.48639351067843356</v>
      </c>
      <c r="B164" s="86">
        <v>1.4897204779546161E-4</v>
      </c>
      <c r="F164" s="9"/>
      <c r="G164" s="77"/>
      <c r="H164" s="86"/>
    </row>
    <row r="165" spans="1:8" x14ac:dyDescent="0.3">
      <c r="A165" s="77">
        <v>0.48887643399242597</v>
      </c>
      <c r="B165" s="86">
        <v>1.5987989857646769E-4</v>
      </c>
      <c r="F165" s="9"/>
      <c r="G165" s="77"/>
      <c r="H165" s="86"/>
    </row>
    <row r="166" spans="1:8" x14ac:dyDescent="0.3">
      <c r="A166" s="77">
        <v>0.48893159106684925</v>
      </c>
      <c r="B166" s="86">
        <v>1.4451086706299948E-4</v>
      </c>
      <c r="F166" s="9"/>
      <c r="G166" s="77"/>
      <c r="H166" s="86"/>
    </row>
    <row r="167" spans="1:8" x14ac:dyDescent="0.3">
      <c r="A167" s="77">
        <v>0.48935910703021224</v>
      </c>
      <c r="B167" s="86">
        <v>1.2959267877595904E-4</v>
      </c>
      <c r="F167" s="9"/>
      <c r="G167" s="77"/>
      <c r="H167" s="86"/>
    </row>
    <row r="168" spans="1:8" x14ac:dyDescent="0.3">
      <c r="A168" s="77">
        <v>0.4889040348781124</v>
      </c>
      <c r="B168" s="86">
        <v>1.6323679330487647E-4</v>
      </c>
      <c r="F168" s="9"/>
      <c r="G168" s="77"/>
      <c r="H168" s="86"/>
    </row>
    <row r="169" spans="1:8" x14ac:dyDescent="0.3">
      <c r="A169" s="77">
        <v>0.48804992946216252</v>
      </c>
      <c r="B169" s="86">
        <v>1.4105446377986509E-4</v>
      </c>
      <c r="F169" s="9"/>
      <c r="G169" s="77"/>
      <c r="H169" s="86"/>
    </row>
    <row r="170" spans="1:8" x14ac:dyDescent="0.3">
      <c r="A170" s="77">
        <v>0.48831068803636835</v>
      </c>
      <c r="B170" s="86">
        <v>1.2443231855023445E-4</v>
      </c>
      <c r="F170" s="9"/>
      <c r="G170" s="77"/>
      <c r="H170" s="86"/>
    </row>
    <row r="171" spans="1:8" x14ac:dyDescent="0.3">
      <c r="A171" s="77">
        <v>0.48872777804901568</v>
      </c>
      <c r="B171" s="86">
        <v>1.089434942374944E-4</v>
      </c>
      <c r="F171" s="9"/>
      <c r="G171" s="77"/>
      <c r="H171" s="86"/>
    </row>
    <row r="172" spans="1:8" x14ac:dyDescent="0.3">
      <c r="A172" s="77">
        <v>0.48908002863871169</v>
      </c>
      <c r="B172" s="86">
        <v>1.4130351139225809E-4</v>
      </c>
      <c r="F172" s="9"/>
      <c r="G172" s="77"/>
      <c r="H172" s="86"/>
    </row>
    <row r="173" spans="1:8" x14ac:dyDescent="0.3">
      <c r="A173" s="77">
        <v>0.48816527142618393</v>
      </c>
      <c r="B173" s="86">
        <v>6.1532384265941447E-5</v>
      </c>
      <c r="F173" s="9"/>
      <c r="G173" s="77"/>
      <c r="H173" s="86"/>
    </row>
    <row r="174" spans="1:8" x14ac:dyDescent="0.3">
      <c r="A174" s="77">
        <v>0.48932976315561533</v>
      </c>
      <c r="B174" s="86">
        <v>7.5320205021598064E-5</v>
      </c>
      <c r="F174" s="9"/>
      <c r="G174" s="77"/>
      <c r="H174" s="86"/>
    </row>
    <row r="175" spans="1:8" x14ac:dyDescent="0.3">
      <c r="A175" s="77">
        <v>0.49018783577999703</v>
      </c>
      <c r="B175" s="86">
        <v>1.0438847748700258E-4</v>
      </c>
      <c r="F175" s="9"/>
      <c r="G175" s="77"/>
      <c r="H175" s="86"/>
    </row>
    <row r="176" spans="1:8" x14ac:dyDescent="0.3">
      <c r="A176" s="77">
        <v>0.48916023457441454</v>
      </c>
      <c r="B176" s="86">
        <v>3.8882264503084662E-5</v>
      </c>
      <c r="F176" s="9"/>
      <c r="G176" s="77"/>
      <c r="H176" s="86"/>
    </row>
    <row r="177" spans="1:8" x14ac:dyDescent="0.3">
      <c r="A177" s="77">
        <v>0.48903878583473864</v>
      </c>
      <c r="B177" s="86">
        <v>7.904721753794266E-5</v>
      </c>
      <c r="F177" s="9"/>
      <c r="G177" s="77"/>
      <c r="H177" s="86"/>
    </row>
    <row r="178" spans="1:8" x14ac:dyDescent="0.3">
      <c r="A178" s="77">
        <v>0.4888618798814014</v>
      </c>
      <c r="B178" s="86">
        <v>4.5317680655962284E-5</v>
      </c>
      <c r="F178" s="9"/>
      <c r="G178" s="77"/>
      <c r="H178" s="86"/>
    </row>
    <row r="179" spans="1:8" x14ac:dyDescent="0.3">
      <c r="A179" s="77">
        <v>0.48948283710302387</v>
      </c>
      <c r="B179" s="86">
        <v>1.2748530731833155E-4</v>
      </c>
      <c r="F179" s="9"/>
      <c r="G179" s="77"/>
      <c r="H179" s="86"/>
    </row>
    <row r="180" spans="1:8" x14ac:dyDescent="0.3">
      <c r="A180" s="77">
        <v>0.49021077745105757</v>
      </c>
      <c r="B180" s="86">
        <v>5.8853778522932008E-5</v>
      </c>
      <c r="F180" s="9"/>
      <c r="G180" s="77"/>
      <c r="H180" s="86"/>
    </row>
    <row r="181" spans="1:8" x14ac:dyDescent="0.3">
      <c r="A181" s="77">
        <v>0.48959728939434538</v>
      </c>
      <c r="B181" s="86">
        <v>9.517576034450697E-5</v>
      </c>
      <c r="F181" s="9"/>
      <c r="G181" s="77"/>
      <c r="H181" s="86"/>
    </row>
    <row r="182" spans="1:8" x14ac:dyDescent="0.3">
      <c r="A182" s="77">
        <v>0.48432935077725298</v>
      </c>
      <c r="B182" s="86">
        <v>1.2842758865849578E-4</v>
      </c>
      <c r="F182" s="9"/>
      <c r="G182" s="77"/>
      <c r="H182" s="86"/>
    </row>
    <row r="183" spans="1:8" x14ac:dyDescent="0.3">
      <c r="A183" s="77">
        <v>0.48363544330310781</v>
      </c>
      <c r="B183" s="86">
        <v>1.2898946615117426E-4</v>
      </c>
      <c r="F183" s="9"/>
      <c r="G183" s="77"/>
      <c r="H183" s="86"/>
    </row>
    <row r="184" spans="1:8" x14ac:dyDescent="0.3">
      <c r="A184" s="77">
        <v>0.48378967634997927</v>
      </c>
      <c r="B184" s="86">
        <v>1.5250269618506768E-4</v>
      </c>
      <c r="F184" s="9"/>
      <c r="G184" s="77"/>
      <c r="H184" s="86"/>
    </row>
    <row r="185" spans="1:8" x14ac:dyDescent="0.3">
      <c r="A185" s="77">
        <v>0.48377442487212852</v>
      </c>
      <c r="B185" s="86">
        <v>1.3188151888792249E-4</v>
      </c>
      <c r="F185" s="9"/>
      <c r="G185" s="77"/>
      <c r="H185" s="86"/>
    </row>
    <row r="186" spans="1:8" x14ac:dyDescent="0.3">
      <c r="A186" s="77">
        <v>0.4841490795255583</v>
      </c>
      <c r="B186" s="86">
        <v>1.6253907056608757E-4</v>
      </c>
      <c r="F186" s="9"/>
      <c r="G186" s="77"/>
      <c r="H186" s="86"/>
    </row>
    <row r="187" spans="1:8" x14ac:dyDescent="0.3">
      <c r="A187" s="77">
        <v>0.4842987874357888</v>
      </c>
      <c r="B187" s="86">
        <v>1.4433278582533875E-4</v>
      </c>
      <c r="F187" s="9"/>
      <c r="G187" s="77"/>
      <c r="H187" s="86"/>
    </row>
    <row r="188" spans="1:8" x14ac:dyDescent="0.3">
      <c r="A188" s="77">
        <v>0.48435157084279673</v>
      </c>
      <c r="B188" s="86">
        <v>1.7108904394837212E-4</v>
      </c>
      <c r="F188" s="9"/>
      <c r="G188" s="77"/>
      <c r="H188" s="86"/>
    </row>
    <row r="189" spans="1:8" x14ac:dyDescent="0.3">
      <c r="A189" s="77">
        <v>0.48474397330720326</v>
      </c>
      <c r="B189" s="86">
        <v>1.4750676312581565E-4</v>
      </c>
      <c r="F189" s="9"/>
      <c r="G189" s="77"/>
      <c r="H189" s="86"/>
    </row>
    <row r="190" spans="1:8" x14ac:dyDescent="0.3">
      <c r="A190" s="77">
        <v>0.48439887340537158</v>
      </c>
      <c r="B190" s="86">
        <v>1.4135631468381363E-4</v>
      </c>
      <c r="F190" s="9"/>
      <c r="G190" s="77"/>
      <c r="H190" s="86"/>
    </row>
    <row r="191" spans="1:8" x14ac:dyDescent="0.3">
      <c r="A191" s="77">
        <v>0.48519269022984479</v>
      </c>
      <c r="B191" s="86">
        <v>1.8015178824839015E-4</v>
      </c>
      <c r="F191" s="9"/>
      <c r="G191" s="77"/>
      <c r="H191" s="86"/>
    </row>
    <row r="192" spans="1:8" x14ac:dyDescent="0.3">
      <c r="A192" s="77">
        <v>0.48363787972808531</v>
      </c>
      <c r="B192" s="86">
        <v>1.7450176511692774E-4</v>
      </c>
      <c r="F192" s="9"/>
      <c r="G192" s="77"/>
      <c r="H192" s="86"/>
    </row>
    <row r="193" spans="1:8" x14ac:dyDescent="0.3">
      <c r="A193" s="77">
        <v>0.48377064104565048</v>
      </c>
      <c r="B193" s="86">
        <v>1.9271568441971116E-4</v>
      </c>
      <c r="F193" s="9"/>
      <c r="G193" s="77"/>
      <c r="H193" s="86"/>
    </row>
    <row r="194" spans="1:8" x14ac:dyDescent="0.3">
      <c r="A194" s="77">
        <v>0.48393134002346594</v>
      </c>
      <c r="B194" s="86">
        <v>1.8260794349130827E-4</v>
      </c>
      <c r="F194" s="9"/>
      <c r="G194" s="77"/>
      <c r="H194" s="86"/>
    </row>
    <row r="195" spans="1:8" x14ac:dyDescent="0.3">
      <c r="A195" s="77">
        <v>0.48410143710322751</v>
      </c>
      <c r="B195" s="86">
        <v>2.1495779752608063E-4</v>
      </c>
      <c r="F195" s="9"/>
      <c r="G195" s="77"/>
      <c r="H195" s="86"/>
    </row>
    <row r="196" spans="1:8" x14ac:dyDescent="0.3">
      <c r="A196" s="77">
        <v>0.48436141500994001</v>
      </c>
      <c r="B196" s="86">
        <v>1.8777610549057633E-4</v>
      </c>
      <c r="F196" s="9"/>
      <c r="G196" s="77"/>
      <c r="H196" s="86"/>
    </row>
    <row r="197" spans="1:8" x14ac:dyDescent="0.3">
      <c r="A197" s="77">
        <v>0.48459125148126542</v>
      </c>
      <c r="B197" s="86">
        <v>2.102103628625568E-4</v>
      </c>
      <c r="F197" s="9"/>
      <c r="G197" s="77"/>
      <c r="H197" s="86"/>
    </row>
    <row r="198" spans="1:8" x14ac:dyDescent="0.3">
      <c r="A198" s="77">
        <v>0.48494338631378209</v>
      </c>
      <c r="B198" s="86">
        <v>1.6582810744890069E-4</v>
      </c>
      <c r="F198" s="9"/>
      <c r="G198" s="77"/>
      <c r="H198" s="86"/>
    </row>
    <row r="199" spans="1:8" x14ac:dyDescent="0.3">
      <c r="A199" s="77">
        <v>0.48516796576205973</v>
      </c>
      <c r="B199" s="86">
        <v>1.9652780272200575E-4</v>
      </c>
      <c r="F199" s="9"/>
      <c r="G199" s="77"/>
      <c r="H199" s="86"/>
    </row>
    <row r="200" spans="1:8" x14ac:dyDescent="0.3">
      <c r="A200" s="77">
        <v>0.49186354709416241</v>
      </c>
      <c r="B200" s="86">
        <v>1.4552786395098381E-4</v>
      </c>
      <c r="F200" s="9"/>
      <c r="G200" s="77"/>
      <c r="H200" s="86"/>
    </row>
    <row r="201" spans="1:8" x14ac:dyDescent="0.3">
      <c r="A201" s="77">
        <v>0.49106235750589905</v>
      </c>
      <c r="B201" s="86">
        <v>1.3261173684610633E-4</v>
      </c>
      <c r="F201" s="9"/>
      <c r="G201" s="77"/>
      <c r="H201" s="86"/>
    </row>
    <row r="202" spans="1:8" x14ac:dyDescent="0.3">
      <c r="A202" s="77">
        <v>0.49058205916459557</v>
      </c>
      <c r="B202" s="86">
        <v>1.5968017715130165E-4</v>
      </c>
      <c r="F202" s="9"/>
      <c r="G202" s="77"/>
      <c r="H202" s="86"/>
    </row>
    <row r="203" spans="1:8" x14ac:dyDescent="0.3">
      <c r="A203" s="77">
        <v>0.49063257409295041</v>
      </c>
      <c r="B203" s="86">
        <v>1.4320872033725404E-4</v>
      </c>
      <c r="F203" s="9"/>
      <c r="G203" s="77"/>
      <c r="H203" s="86"/>
    </row>
    <row r="204" spans="1:8" x14ac:dyDescent="0.3">
      <c r="A204" s="77">
        <v>0.49080412691865399</v>
      </c>
      <c r="B204" s="86">
        <v>1.7664857759906093E-4</v>
      </c>
      <c r="F204" s="9"/>
      <c r="G204" s="77"/>
      <c r="H204" s="86"/>
    </row>
    <row r="205" spans="1:8" x14ac:dyDescent="0.3">
      <c r="A205" s="77">
        <v>0.49107876555016239</v>
      </c>
      <c r="B205" s="86">
        <v>1.6904958676876503E-4</v>
      </c>
      <c r="F205" s="9"/>
      <c r="G205" s="77"/>
      <c r="H205" s="86"/>
    </row>
    <row r="206" spans="1:8" x14ac:dyDescent="0.3">
      <c r="A206" s="77">
        <v>0.49064429148681832</v>
      </c>
      <c r="B206" s="86">
        <v>1.806068328568167E-4</v>
      </c>
      <c r="F206" s="9"/>
      <c r="G206" s="77"/>
      <c r="H206" s="86"/>
    </row>
    <row r="207" spans="1:8" x14ac:dyDescent="0.3">
      <c r="A207" s="77">
        <v>0.49120216579237891</v>
      </c>
      <c r="B207" s="86">
        <v>1.5082286123918216E-4</v>
      </c>
      <c r="F207" s="9"/>
      <c r="G207" s="77"/>
      <c r="H207" s="86"/>
    </row>
    <row r="208" spans="1:8" x14ac:dyDescent="0.3">
      <c r="A208" s="77">
        <v>0.49154290070428125</v>
      </c>
      <c r="B208" s="86">
        <v>1.6948461528059871E-4</v>
      </c>
      <c r="F208" s="9"/>
      <c r="G208" s="77"/>
      <c r="H208" s="86"/>
    </row>
    <row r="209" spans="1:8" x14ac:dyDescent="0.3">
      <c r="A209" s="77">
        <v>0.49716724166433629</v>
      </c>
      <c r="B209" s="86">
        <v>8.6906275637351307E-5</v>
      </c>
      <c r="F209" s="9"/>
      <c r="G209" s="77"/>
      <c r="H209" s="86"/>
    </row>
    <row r="210" spans="1:8" x14ac:dyDescent="0.3">
      <c r="A210" s="77">
        <v>0.49646184085538514</v>
      </c>
      <c r="B210" s="86">
        <v>8.293741267011616E-5</v>
      </c>
      <c r="F210" s="9"/>
      <c r="G210" s="77"/>
      <c r="H210" s="86"/>
    </row>
    <row r="211" spans="1:8" x14ac:dyDescent="0.3">
      <c r="A211" s="77">
        <v>0.49648705202354576</v>
      </c>
      <c r="B211" s="86">
        <v>9.6790328385821316E-5</v>
      </c>
      <c r="F211" s="9"/>
      <c r="G211" s="77"/>
      <c r="H211" s="86"/>
    </row>
    <row r="212" spans="1:8" x14ac:dyDescent="0.3">
      <c r="A212" s="77">
        <v>0.49639427121936558</v>
      </c>
      <c r="B212" s="86">
        <v>1.0115920227848874E-4</v>
      </c>
      <c r="F212" s="9"/>
      <c r="G212" s="77"/>
      <c r="H212" s="86"/>
    </row>
    <row r="213" spans="1:8" x14ac:dyDescent="0.3">
      <c r="A213" s="77">
        <v>0.49570818525987004</v>
      </c>
      <c r="B213" s="86">
        <v>9.9094309469955545E-5</v>
      </c>
      <c r="F213" s="9"/>
      <c r="G213" s="77"/>
      <c r="H213" s="86"/>
    </row>
    <row r="214" spans="1:8" x14ac:dyDescent="0.3">
      <c r="A214" s="77">
        <v>0.49723471913580303</v>
      </c>
      <c r="B214" s="86">
        <v>8.2689915974037972E-5</v>
      </c>
      <c r="F214" s="9"/>
      <c r="G214" s="77"/>
      <c r="H214" s="86"/>
    </row>
    <row r="215" spans="1:8" x14ac:dyDescent="0.3">
      <c r="A215" s="77">
        <v>0.49646300989139758</v>
      </c>
      <c r="B215" s="86">
        <v>1.0304494134597595E-4</v>
      </c>
      <c r="F215" s="9"/>
      <c r="G215" s="77"/>
      <c r="H215" s="86"/>
    </row>
    <row r="216" spans="1:8" x14ac:dyDescent="0.3">
      <c r="A216" s="77">
        <v>0.49711828253749685</v>
      </c>
      <c r="B216" s="86">
        <v>6.3124733004399651E-5</v>
      </c>
      <c r="F216" s="9"/>
      <c r="G216" s="77"/>
      <c r="H216" s="86"/>
    </row>
    <row r="217" spans="1:8" x14ac:dyDescent="0.3">
      <c r="A217" s="77">
        <v>0.4971435904895366</v>
      </c>
      <c r="B217" s="86">
        <v>9.258233006014652E-5</v>
      </c>
      <c r="F217" s="9"/>
      <c r="G217" s="77"/>
      <c r="H217" s="86"/>
    </row>
    <row r="218" spans="1:8" x14ac:dyDescent="0.3">
      <c r="A218" s="77">
        <v>0.4849243800813382</v>
      </c>
      <c r="B218" s="86">
        <v>1.3521785973556876E-4</v>
      </c>
      <c r="F218" s="9"/>
      <c r="G218" s="77"/>
      <c r="H218" s="86"/>
    </row>
    <row r="219" spans="1:8" x14ac:dyDescent="0.3">
      <c r="A219" s="77">
        <v>0.48558411395752882</v>
      </c>
      <c r="B219" s="86">
        <v>1.3462388524532819E-4</v>
      </c>
      <c r="F219" s="9"/>
      <c r="G219" s="77"/>
      <c r="H219" s="86"/>
    </row>
    <row r="220" spans="1:8" x14ac:dyDescent="0.3">
      <c r="A220" s="77">
        <v>0.48638659244368226</v>
      </c>
      <c r="B220" s="86">
        <v>1.4701267892263482E-4</v>
      </c>
      <c r="F220" s="9"/>
      <c r="G220" s="77"/>
      <c r="H220" s="86"/>
    </row>
    <row r="221" spans="1:8" x14ac:dyDescent="0.3">
      <c r="A221" s="77">
        <v>0.48601873961655367</v>
      </c>
      <c r="B221" s="86">
        <v>1.285410556793111E-4</v>
      </c>
      <c r="F221" s="9"/>
      <c r="G221" s="77"/>
      <c r="H221" s="86"/>
    </row>
    <row r="222" spans="1:8" x14ac:dyDescent="0.3">
      <c r="A222" s="77">
        <v>0.48633564217175373</v>
      </c>
      <c r="B222" s="86">
        <v>1.9587894288261741E-4</v>
      </c>
      <c r="F222" s="9"/>
      <c r="G222" s="77"/>
      <c r="H222" s="86"/>
    </row>
    <row r="223" spans="1:8" x14ac:dyDescent="0.3">
      <c r="A223" s="77">
        <v>0.48693778099804297</v>
      </c>
      <c r="B223" s="86">
        <v>2.0211053596940073E-4</v>
      </c>
      <c r="F223" s="9"/>
      <c r="G223" s="77"/>
      <c r="H223" s="86"/>
    </row>
    <row r="224" spans="1:8" x14ac:dyDescent="0.3">
      <c r="A224" s="77">
        <v>0.48809891460628657</v>
      </c>
      <c r="B224" s="86">
        <v>2.2531412743439814E-4</v>
      </c>
      <c r="F224" s="9"/>
      <c r="G224" s="77"/>
      <c r="H224" s="86"/>
    </row>
    <row r="225" spans="1:8" x14ac:dyDescent="0.3">
      <c r="A225" s="77">
        <v>0.48763795327504655</v>
      </c>
      <c r="B225" s="86">
        <v>2.1564958520328261E-4</v>
      </c>
      <c r="F225" s="9"/>
      <c r="G225" s="77"/>
      <c r="H225" s="86"/>
    </row>
    <row r="226" spans="1:8" x14ac:dyDescent="0.3">
      <c r="A226" s="77">
        <v>0.48568740289166823</v>
      </c>
      <c r="B226" s="86">
        <v>2.3177237191217433E-4</v>
      </c>
      <c r="F226" s="9"/>
      <c r="G226" s="77"/>
      <c r="H226" s="86"/>
    </row>
    <row r="227" spans="1:8" x14ac:dyDescent="0.3">
      <c r="A227" s="77">
        <v>0.48747544191586334</v>
      </c>
      <c r="B227" s="86">
        <v>2.0363870207121994E-4</v>
      </c>
      <c r="F227" s="9"/>
      <c r="G227" s="77"/>
      <c r="H227" s="86"/>
    </row>
    <row r="228" spans="1:8" x14ac:dyDescent="0.3">
      <c r="A228" s="77">
        <v>0.48863359020837555</v>
      </c>
      <c r="B228" s="86">
        <v>1.7167770848409777E-4</v>
      </c>
      <c r="F228" s="9"/>
      <c r="G228" s="77"/>
      <c r="H228" s="86"/>
    </row>
    <row r="229" spans="1:8" x14ac:dyDescent="0.3">
      <c r="A229" s="77">
        <v>0.48945525275303969</v>
      </c>
      <c r="B229" s="86">
        <v>1.7667019157673898E-4</v>
      </c>
      <c r="F229" s="9"/>
      <c r="G229" s="77"/>
      <c r="H229" s="86"/>
    </row>
    <row r="230" spans="1:8" x14ac:dyDescent="0.3">
      <c r="A230" s="77">
        <v>0.48956143587889805</v>
      </c>
      <c r="B230" s="86">
        <v>1.8208306033425965E-4</v>
      </c>
      <c r="F230" s="9"/>
      <c r="G230" s="77"/>
      <c r="H230" s="86"/>
    </row>
    <row r="231" spans="1:8" x14ac:dyDescent="0.3">
      <c r="A231" s="77">
        <v>0.49065509153763981</v>
      </c>
      <c r="B231" s="86">
        <v>2.0479765732219027E-4</v>
      </c>
      <c r="F231" s="9"/>
      <c r="G231" s="77"/>
      <c r="H231" s="86"/>
    </row>
    <row r="232" spans="1:8" x14ac:dyDescent="0.3">
      <c r="A232" s="77">
        <v>0.48971698682643156</v>
      </c>
      <c r="B232" s="86">
        <v>1.8646699542102332E-4</v>
      </c>
      <c r="F232" s="9"/>
      <c r="G232" s="77"/>
      <c r="H232" s="86"/>
    </row>
    <row r="233" spans="1:8" x14ac:dyDescent="0.3">
      <c r="A233" s="77">
        <v>0.49069752484250972</v>
      </c>
      <c r="B233" s="86">
        <v>1.9899869231829783E-4</v>
      </c>
      <c r="F233" s="9"/>
      <c r="G233" s="77"/>
      <c r="H233" s="86"/>
    </row>
    <row r="234" spans="1:8" x14ac:dyDescent="0.3">
      <c r="A234" s="77">
        <v>0.4908645970034598</v>
      </c>
      <c r="B234" s="86">
        <v>1.6602181659228826E-4</v>
      </c>
      <c r="F234" s="9"/>
      <c r="G234" s="77"/>
      <c r="H234" s="86"/>
    </row>
    <row r="235" spans="1:8" x14ac:dyDescent="0.3">
      <c r="A235" s="77">
        <v>0.49142783407962864</v>
      </c>
      <c r="B235" s="86">
        <v>1.8939984834447237E-4</v>
      </c>
      <c r="F235" s="9"/>
      <c r="G235" s="77"/>
      <c r="H235" s="86"/>
    </row>
    <row r="236" spans="1:8" x14ac:dyDescent="0.3">
      <c r="A236" s="77">
        <v>0.49918834972966292</v>
      </c>
      <c r="B236" s="86">
        <v>2.875926154737609E-5</v>
      </c>
      <c r="F236" s="9"/>
      <c r="G236" s="77"/>
      <c r="H236" s="86"/>
    </row>
    <row r="237" spans="1:8" x14ac:dyDescent="0.3">
      <c r="A237" s="77">
        <v>0.50088556344974144</v>
      </c>
      <c r="B237" s="86">
        <v>5.6513982945572768E-5</v>
      </c>
      <c r="F237" s="9"/>
      <c r="G237" s="77"/>
      <c r="H237" s="86"/>
    </row>
    <row r="238" spans="1:8" x14ac:dyDescent="0.3">
      <c r="A238" s="77">
        <v>0.50031333480627471</v>
      </c>
      <c r="B238" s="86">
        <v>2.7115512081467051E-5</v>
      </c>
      <c r="F238" s="9"/>
      <c r="G238" s="77"/>
      <c r="H238" s="86"/>
    </row>
    <row r="239" spans="1:8" x14ac:dyDescent="0.3">
      <c r="A239" s="77">
        <v>0.50129090796609821</v>
      </c>
      <c r="B239" s="86">
        <v>4.0211989359288971E-5</v>
      </c>
      <c r="F239" s="9"/>
      <c r="G239" s="77"/>
      <c r="H239" s="86"/>
    </row>
    <row r="240" spans="1:8" x14ac:dyDescent="0.3">
      <c r="A240" s="77">
        <v>0.50249934582971634</v>
      </c>
      <c r="B240" s="86">
        <v>7.3723952600690304E-5</v>
      </c>
      <c r="F240" s="9"/>
      <c r="G240" s="77"/>
      <c r="H240" s="86"/>
    </row>
    <row r="241" spans="1:8" x14ac:dyDescent="0.3">
      <c r="A241" s="77">
        <v>0.50071615929646596</v>
      </c>
      <c r="B241" s="86">
        <v>5.0065847473307286E-5</v>
      </c>
      <c r="F241" s="9"/>
      <c r="G241" s="77"/>
      <c r="H241" s="86"/>
    </row>
    <row r="242" spans="1:8" x14ac:dyDescent="0.3">
      <c r="A242" s="77">
        <v>0.50207992381423716</v>
      </c>
      <c r="B242" s="86">
        <v>5.4364840570418402E-5</v>
      </c>
      <c r="F242" s="9"/>
      <c r="G242" s="77"/>
      <c r="H242" s="86"/>
    </row>
    <row r="243" spans="1:8" x14ac:dyDescent="0.3">
      <c r="A243" s="77">
        <v>0.50137037353354508</v>
      </c>
      <c r="B243" s="86">
        <v>1.0675714496455663E-5</v>
      </c>
      <c r="F243" s="9"/>
      <c r="G243" s="77"/>
      <c r="H243" s="86"/>
    </row>
    <row r="244" spans="1:8" x14ac:dyDescent="0.3">
      <c r="A244" s="77">
        <v>0.50320747126685383</v>
      </c>
      <c r="B244" s="86">
        <v>5.8396307623097251E-5</v>
      </c>
      <c r="F244" s="9"/>
      <c r="G244" s="77"/>
      <c r="H244" s="86"/>
    </row>
    <row r="245" spans="1:8" x14ac:dyDescent="0.3">
      <c r="A245" s="77">
        <v>0.49513798886175181</v>
      </c>
      <c r="B245" s="86">
        <v>7.4583922116026196E-5</v>
      </c>
      <c r="F245" s="9"/>
      <c r="G245" s="77"/>
      <c r="H245" s="86"/>
    </row>
    <row r="246" spans="1:8" x14ac:dyDescent="0.3">
      <c r="A246" s="77">
        <v>0.49518779552544312</v>
      </c>
      <c r="B246" s="86">
        <v>7.7652243088391723E-5</v>
      </c>
      <c r="F246" s="9"/>
      <c r="G246" s="77"/>
      <c r="H246" s="86"/>
    </row>
    <row r="247" spans="1:8" x14ac:dyDescent="0.3">
      <c r="A247" s="77">
        <v>0.49603674721164026</v>
      </c>
      <c r="B247" s="86">
        <v>1.0397040419182264E-4</v>
      </c>
      <c r="F247" s="9"/>
      <c r="G247" s="77"/>
      <c r="H247" s="86"/>
    </row>
    <row r="248" spans="1:8" x14ac:dyDescent="0.3">
      <c r="A248" s="77">
        <v>0.49733661186877082</v>
      </c>
      <c r="B248" s="86">
        <v>9.4508228122610927E-5</v>
      </c>
      <c r="F248" s="9"/>
      <c r="G248" s="77"/>
      <c r="H248" s="86"/>
    </row>
    <row r="249" spans="1:8" x14ac:dyDescent="0.3">
      <c r="A249" s="77">
        <v>0.49757968693638577</v>
      </c>
      <c r="B249" s="86">
        <v>1.1489789278369422E-4</v>
      </c>
      <c r="F249" s="9"/>
      <c r="G249" s="77"/>
      <c r="H249" s="86"/>
    </row>
    <row r="250" spans="1:8" x14ac:dyDescent="0.3">
      <c r="A250" s="77">
        <v>0.49809986376381704</v>
      </c>
      <c r="B250" s="86">
        <v>1.0081585364341487E-4</v>
      </c>
      <c r="F250" s="9"/>
      <c r="G250" s="77"/>
      <c r="H250" s="86"/>
    </row>
    <row r="251" spans="1:8" x14ac:dyDescent="0.3">
      <c r="A251" s="77">
        <v>0.49738890408574343</v>
      </c>
      <c r="B251" s="86">
        <v>1.0775951392170028E-4</v>
      </c>
      <c r="F251" s="9"/>
      <c r="G251" s="77"/>
      <c r="H251" s="86"/>
    </row>
    <row r="252" spans="1:8" x14ac:dyDescent="0.3">
      <c r="A252" s="77">
        <v>0.49898769822631944</v>
      </c>
      <c r="B252" s="86">
        <v>9.6409692731482506E-5</v>
      </c>
      <c r="F252" s="9"/>
      <c r="G252" s="77"/>
      <c r="H252" s="86"/>
    </row>
    <row r="253" spans="1:8" x14ac:dyDescent="0.3">
      <c r="A253" s="77">
        <v>0.49742910860886635</v>
      </c>
      <c r="B253" s="86">
        <v>1.3227326022559395E-4</v>
      </c>
      <c r="F253" s="9"/>
      <c r="G253" s="77"/>
      <c r="H253" s="86"/>
    </row>
    <row r="254" spans="1:8" x14ac:dyDescent="0.3">
      <c r="A254" s="77">
        <v>0.50868728724598222</v>
      </c>
      <c r="B254" s="86">
        <v>1.1085201807874122E-4</v>
      </c>
      <c r="F254" s="9"/>
      <c r="G254" s="77"/>
      <c r="H254" s="86"/>
    </row>
    <row r="255" spans="1:8" x14ac:dyDescent="0.3">
      <c r="A255" s="77">
        <v>0.50568082781845503</v>
      </c>
      <c r="B255" s="86">
        <v>8.8481091059194604E-5</v>
      </c>
      <c r="F255" s="9"/>
      <c r="G255" s="77"/>
      <c r="H255" s="86"/>
    </row>
    <row r="256" spans="1:8" x14ac:dyDescent="0.3">
      <c r="A256" s="77">
        <v>0.50522060480553188</v>
      </c>
      <c r="B256" s="86">
        <v>8.9842618193579401E-5</v>
      </c>
      <c r="F256" s="9"/>
      <c r="G256" s="77"/>
      <c r="H256" s="86"/>
    </row>
    <row r="257" spans="1:8" x14ac:dyDescent="0.3">
      <c r="A257" s="77">
        <v>0.50436025785890737</v>
      </c>
      <c r="B257" s="86">
        <v>1.169039805060751E-4</v>
      </c>
      <c r="F257" s="9"/>
      <c r="G257" s="77"/>
      <c r="H257" s="86"/>
    </row>
    <row r="258" spans="1:8" x14ac:dyDescent="0.3">
      <c r="A258" s="77">
        <v>0.50431344488343399</v>
      </c>
      <c r="B258" s="86">
        <v>1.0117368809618245E-4</v>
      </c>
      <c r="F258" s="9"/>
      <c r="G258" s="77"/>
      <c r="H258" s="86"/>
    </row>
    <row r="259" spans="1:8" x14ac:dyDescent="0.3">
      <c r="A259" s="77">
        <v>0.50315527964673012</v>
      </c>
      <c r="B259" s="86">
        <v>1.8787878349932905E-4</v>
      </c>
      <c r="F259" s="9"/>
      <c r="G259" s="77"/>
      <c r="H259" s="86"/>
    </row>
    <row r="260" spans="1:8" x14ac:dyDescent="0.3">
      <c r="A260" s="77">
        <v>0.50265057891630682</v>
      </c>
      <c r="B260" s="86">
        <v>1.5696378112610795E-4</v>
      </c>
      <c r="F260" s="9"/>
      <c r="G260" s="77"/>
      <c r="H260" s="86"/>
    </row>
    <row r="261" spans="1:8" x14ac:dyDescent="0.3">
      <c r="A261" s="77">
        <v>0.50155160449198599</v>
      </c>
      <c r="B261" s="86">
        <v>1.2716118768549297E-4</v>
      </c>
      <c r="F261" s="9"/>
      <c r="G261" s="77"/>
      <c r="H261" s="86"/>
    </row>
    <row r="262" spans="1:8" x14ac:dyDescent="0.3">
      <c r="A262" s="77">
        <v>0.50070128669651992</v>
      </c>
      <c r="B262" s="86">
        <v>1.5916961525186242E-4</v>
      </c>
      <c r="F262" s="9"/>
      <c r="G262" s="77"/>
      <c r="H262" s="86"/>
    </row>
    <row r="263" spans="1:8" x14ac:dyDescent="0.3">
      <c r="A263" s="77">
        <v>0.49329149115224885</v>
      </c>
      <c r="B263" s="86">
        <v>3.7250488247470961E-5</v>
      </c>
      <c r="F263" s="9"/>
      <c r="G263" s="77"/>
      <c r="H263" s="86"/>
    </row>
    <row r="264" spans="1:8" x14ac:dyDescent="0.3">
      <c r="A264" s="77">
        <v>0.49355715904619618</v>
      </c>
      <c r="B264" s="86">
        <v>4.7947431349552756E-5</v>
      </c>
      <c r="F264" s="9"/>
      <c r="G264" s="77"/>
      <c r="H264" s="86"/>
    </row>
    <row r="265" spans="1:8" x14ac:dyDescent="0.3">
      <c r="A265" s="77">
        <v>0.49395199558262731</v>
      </c>
      <c r="B265" s="86">
        <v>8.4776344248975371E-5</v>
      </c>
      <c r="F265" s="9"/>
      <c r="G265" s="77"/>
      <c r="H265" s="86"/>
    </row>
    <row r="266" spans="1:8" x14ac:dyDescent="0.3">
      <c r="A266" s="77">
        <v>0.49340480343445109</v>
      </c>
      <c r="B266" s="86">
        <v>7.4384769642512873E-5</v>
      </c>
      <c r="F266" s="9"/>
      <c r="G266" s="77"/>
      <c r="H266" s="86"/>
    </row>
    <row r="267" spans="1:8" x14ac:dyDescent="0.3">
      <c r="A267" s="77">
        <v>0.4935720994473044</v>
      </c>
      <c r="B267" s="86">
        <v>6.0644146968057967E-5</v>
      </c>
      <c r="F267" s="9"/>
      <c r="G267" s="77"/>
      <c r="H267" s="86"/>
    </row>
    <row r="268" spans="1:8" x14ac:dyDescent="0.3">
      <c r="A268" s="77">
        <v>0.49351530547559908</v>
      </c>
      <c r="B268" s="86">
        <v>4.6173905013233909E-5</v>
      </c>
      <c r="F268" s="9"/>
      <c r="G268" s="77"/>
      <c r="H268" s="86"/>
    </row>
    <row r="269" spans="1:8" x14ac:dyDescent="0.3">
      <c r="A269" s="77">
        <v>0.49288008367488262</v>
      </c>
      <c r="B269" s="86">
        <v>1.1246624004472943E-4</v>
      </c>
      <c r="F269" s="9"/>
      <c r="G269" s="77"/>
      <c r="H269" s="86"/>
    </row>
    <row r="270" spans="1:8" x14ac:dyDescent="0.3">
      <c r="A270" s="77">
        <v>0.49454276186193175</v>
      </c>
      <c r="B270" s="86">
        <v>3.3898228478579711E-5</v>
      </c>
      <c r="F270" s="9"/>
      <c r="G270" s="77"/>
      <c r="H270" s="86"/>
    </row>
    <row r="271" spans="1:8" x14ac:dyDescent="0.3">
      <c r="A271" s="77">
        <v>0.49452515737446034</v>
      </c>
      <c r="B271" s="86">
        <v>7.1252931912734062E-5</v>
      </c>
      <c r="F271" s="9"/>
      <c r="G271" s="77"/>
      <c r="H271" s="86"/>
    </row>
    <row r="272" spans="1:8" x14ac:dyDescent="0.3">
      <c r="A272" s="77">
        <v>0.48921074133106945</v>
      </c>
      <c r="B272" s="86">
        <v>1.3213035752185874E-4</v>
      </c>
      <c r="F272" s="9"/>
      <c r="G272" s="77"/>
      <c r="H272" s="86"/>
    </row>
    <row r="273" spans="1:8" x14ac:dyDescent="0.3">
      <c r="A273" s="77">
        <v>0.48666680349207486</v>
      </c>
      <c r="B273" s="86">
        <v>1.0949854596250196E-4</v>
      </c>
      <c r="F273" s="9"/>
      <c r="G273" s="77"/>
      <c r="H273" s="86"/>
    </row>
    <row r="274" spans="1:8" x14ac:dyDescent="0.3">
      <c r="A274" s="77">
        <v>0.48685637395088166</v>
      </c>
      <c r="B274" s="86">
        <v>1.1961525701171612E-4</v>
      </c>
      <c r="F274" s="9"/>
      <c r="G274" s="77"/>
      <c r="H274" s="86"/>
    </row>
    <row r="275" spans="1:8" x14ac:dyDescent="0.3">
      <c r="A275" s="77">
        <v>0.4870643110305703</v>
      </c>
      <c r="B275" s="86">
        <v>1.108724605089353E-4</v>
      </c>
      <c r="F275" s="9"/>
      <c r="G275" s="77"/>
      <c r="H275" s="86"/>
    </row>
    <row r="276" spans="1:8" x14ac:dyDescent="0.3">
      <c r="A276" s="77">
        <v>0.48738894022761181</v>
      </c>
      <c r="B276" s="86">
        <v>1.3688229458654866E-4</v>
      </c>
      <c r="F276" s="9"/>
      <c r="G276" s="77"/>
      <c r="H276" s="86"/>
    </row>
    <row r="277" spans="1:8" x14ac:dyDescent="0.3">
      <c r="A277" s="77">
        <v>0.48752937390288037</v>
      </c>
      <c r="B277" s="86">
        <v>1.2045920084053253E-4</v>
      </c>
      <c r="F277" s="9"/>
      <c r="G277" s="77"/>
      <c r="H277" s="86"/>
    </row>
    <row r="278" spans="1:8" x14ac:dyDescent="0.3">
      <c r="A278" s="77">
        <v>0.48773872011552027</v>
      </c>
      <c r="B278" s="86">
        <v>1.4352434012213943E-4</v>
      </c>
      <c r="F278" s="9"/>
      <c r="G278" s="77"/>
      <c r="H278" s="86"/>
    </row>
    <row r="279" spans="1:8" x14ac:dyDescent="0.3">
      <c r="A279" s="77">
        <v>0.48798411741471426</v>
      </c>
      <c r="B279" s="86">
        <v>1.2247270124162915E-4</v>
      </c>
      <c r="F279" s="9"/>
      <c r="G279" s="77"/>
      <c r="H279" s="86"/>
    </row>
    <row r="280" spans="1:8" x14ac:dyDescent="0.3">
      <c r="A280" s="77">
        <v>0.48828053824606554</v>
      </c>
      <c r="B280" s="86">
        <v>1.3087016593525273E-4</v>
      </c>
      <c r="F280" s="9"/>
      <c r="G280" s="77"/>
      <c r="H280" s="86"/>
    </row>
    <row r="281" spans="1:8" x14ac:dyDescent="0.3">
      <c r="A281" s="77">
        <v>0.49441385136854532</v>
      </c>
      <c r="B281" s="86">
        <v>5.7001516647496512E-5</v>
      </c>
      <c r="F281" s="9"/>
      <c r="G281" s="77"/>
      <c r="H281" s="86"/>
    </row>
    <row r="282" spans="1:8" x14ac:dyDescent="0.3">
      <c r="A282" s="77">
        <v>0.49267521015919291</v>
      </c>
      <c r="B282" s="86">
        <v>6.2631401391840546E-5</v>
      </c>
      <c r="F282" s="9"/>
      <c r="G282" s="77"/>
      <c r="H282" s="86"/>
    </row>
    <row r="283" spans="1:8" x14ac:dyDescent="0.3">
      <c r="A283" s="77">
        <v>0.49339103931728134</v>
      </c>
      <c r="B283" s="86">
        <v>7.9000304785126481E-5</v>
      </c>
      <c r="F283" s="9"/>
      <c r="G283" s="77"/>
      <c r="H283" s="86"/>
    </row>
    <row r="284" spans="1:8" x14ac:dyDescent="0.3">
      <c r="A284" s="77">
        <v>0.49441536953787429</v>
      </c>
      <c r="B284" s="86">
        <v>5.1084985577171064E-5</v>
      </c>
      <c r="F284" s="9"/>
      <c r="G284" s="77"/>
      <c r="H284" s="86"/>
    </row>
    <row r="285" spans="1:8" x14ac:dyDescent="0.3">
      <c r="A285" s="77">
        <v>0.49556457755521005</v>
      </c>
      <c r="B285" s="86">
        <v>8.0279139272216408E-5</v>
      </c>
      <c r="F285" s="9"/>
      <c r="G285" s="77"/>
      <c r="H285" s="86"/>
    </row>
    <row r="286" spans="1:8" x14ac:dyDescent="0.3">
      <c r="A286" s="77">
        <v>0.49470219379556302</v>
      </c>
      <c r="B286" s="86">
        <v>6.4218849875246175E-5</v>
      </c>
      <c r="F286" s="9"/>
      <c r="G286" s="77"/>
      <c r="H286" s="86"/>
    </row>
    <row r="287" spans="1:8" x14ac:dyDescent="0.3">
      <c r="A287" s="77">
        <v>0.4953530400860216</v>
      </c>
      <c r="B287" s="86">
        <v>5.92790227518044E-5</v>
      </c>
      <c r="F287" s="9"/>
      <c r="G287" s="77"/>
      <c r="H287" s="86"/>
    </row>
    <row r="288" spans="1:8" x14ac:dyDescent="0.3">
      <c r="A288" s="77">
        <v>0.49492667720620237</v>
      </c>
      <c r="B288" s="86">
        <v>5.7673424958150417E-5</v>
      </c>
      <c r="F288" s="9"/>
      <c r="G288" s="77"/>
      <c r="H288" s="86"/>
    </row>
    <row r="289" spans="1:8" x14ac:dyDescent="0.3">
      <c r="A289" s="77">
        <v>0.49511804985359958</v>
      </c>
      <c r="B289" s="86">
        <v>5.8095400393499509E-5</v>
      </c>
      <c r="F289" s="9"/>
      <c r="G289" s="77"/>
      <c r="H289" s="86"/>
    </row>
    <row r="290" spans="1:8" x14ac:dyDescent="0.3">
      <c r="A290" s="77">
        <v>0.48523215939788805</v>
      </c>
      <c r="B290" s="86">
        <v>2.2595878808247326E-4</v>
      </c>
      <c r="F290" s="9"/>
      <c r="G290" s="77"/>
      <c r="H290" s="86"/>
    </row>
    <row r="291" spans="1:8" x14ac:dyDescent="0.3">
      <c r="A291" s="77">
        <v>0.48366999220790785</v>
      </c>
      <c r="B291" s="86">
        <v>2.3515643883498862E-4</v>
      </c>
      <c r="F291" s="9"/>
      <c r="G291" s="77"/>
      <c r="H291" s="86"/>
    </row>
    <row r="292" spans="1:8" x14ac:dyDescent="0.3">
      <c r="A292" s="77">
        <v>0.4839220372439319</v>
      </c>
      <c r="B292" s="86">
        <v>2.4726943416623068E-4</v>
      </c>
      <c r="F292" s="9"/>
      <c r="G292" s="77"/>
      <c r="H292" s="86"/>
    </row>
    <row r="293" spans="1:8" x14ac:dyDescent="0.3">
      <c r="A293" s="77">
        <v>0.48397859604907251</v>
      </c>
      <c r="B293" s="86">
        <v>2.2223507489793211E-4</v>
      </c>
      <c r="F293" s="9"/>
      <c r="G293" s="77"/>
      <c r="H293" s="86"/>
    </row>
    <row r="294" spans="1:8" x14ac:dyDescent="0.3">
      <c r="A294" s="77">
        <v>0.48452218206333453</v>
      </c>
      <c r="B294" s="86">
        <v>2.445789990936673E-4</v>
      </c>
      <c r="F294" s="9"/>
      <c r="G294" s="77"/>
      <c r="H294" s="86"/>
    </row>
    <row r="295" spans="1:8" x14ac:dyDescent="0.3">
      <c r="A295" s="77">
        <v>0.48479888536053212</v>
      </c>
      <c r="B295" s="86">
        <v>2.3421886151612551E-4</v>
      </c>
      <c r="F295" s="9"/>
      <c r="G295" s="77"/>
      <c r="H295" s="86"/>
    </row>
    <row r="296" spans="1:8" x14ac:dyDescent="0.3">
      <c r="A296" s="77">
        <v>0.48501183934368003</v>
      </c>
      <c r="B296" s="86">
        <v>2.4248551272778549E-4</v>
      </c>
      <c r="F296" s="9"/>
      <c r="G296" s="77"/>
      <c r="H296" s="86"/>
    </row>
    <row r="297" spans="1:8" x14ac:dyDescent="0.3">
      <c r="A297" s="77">
        <v>0.48504858921618266</v>
      </c>
      <c r="B297" s="86">
        <v>2.2101632730313976E-4</v>
      </c>
      <c r="F297" s="9"/>
      <c r="G297" s="77"/>
      <c r="H297" s="86"/>
    </row>
    <row r="298" spans="1:8" x14ac:dyDescent="0.3">
      <c r="A298" s="77">
        <v>0.48505801640930984</v>
      </c>
      <c r="B298" s="86">
        <v>2.2070572464518616E-4</v>
      </c>
      <c r="F298" s="9"/>
      <c r="G298" s="77"/>
      <c r="H298" s="86"/>
    </row>
    <row r="299" spans="1:8" x14ac:dyDescent="0.3">
      <c r="A299" s="77">
        <v>0.48917379519916293</v>
      </c>
      <c r="B299" s="86">
        <v>1.7442410547816359E-4</v>
      </c>
      <c r="F299" s="9"/>
      <c r="G299" s="77"/>
      <c r="H299" s="86"/>
    </row>
    <row r="300" spans="1:8" x14ac:dyDescent="0.3">
      <c r="A300" s="77">
        <v>0.48743001159136601</v>
      </c>
      <c r="B300" s="86">
        <v>1.6981945340173644E-4</v>
      </c>
      <c r="F300" s="9"/>
      <c r="G300" s="77"/>
      <c r="H300" s="86"/>
    </row>
    <row r="301" spans="1:8" x14ac:dyDescent="0.3">
      <c r="A301" s="77">
        <v>0.48716588691982038</v>
      </c>
      <c r="B301" s="86">
        <v>1.5353695206634255E-4</v>
      </c>
      <c r="F301" s="9"/>
      <c r="G301" s="77"/>
      <c r="H301" s="86"/>
    </row>
    <row r="302" spans="1:8" x14ac:dyDescent="0.3">
      <c r="A302" s="77">
        <v>0.48727008295058905</v>
      </c>
      <c r="B302" s="86">
        <v>1.8863202304625199E-4</v>
      </c>
      <c r="F302" s="9"/>
      <c r="G302" s="77"/>
      <c r="H302" s="86"/>
    </row>
    <row r="303" spans="1:8" x14ac:dyDescent="0.3">
      <c r="A303" s="77">
        <v>0.48737714967804463</v>
      </c>
      <c r="B303" s="86">
        <v>1.8162155942114485E-4</v>
      </c>
      <c r="F303" s="9"/>
      <c r="G303" s="77"/>
      <c r="H303" s="86"/>
    </row>
    <row r="304" spans="1:8" x14ac:dyDescent="0.3">
      <c r="A304" s="77">
        <v>0.48767470495261284</v>
      </c>
      <c r="B304" s="86">
        <v>1.7206575595471828E-4</v>
      </c>
      <c r="F304" s="9"/>
      <c r="G304" s="77"/>
      <c r="H304" s="86"/>
    </row>
    <row r="305" spans="1:8" x14ac:dyDescent="0.3">
      <c r="A305" s="77">
        <v>0.48770718791721829</v>
      </c>
      <c r="B305" s="86">
        <v>2.0687411647512754E-4</v>
      </c>
      <c r="F305" s="9"/>
      <c r="G305" s="77"/>
      <c r="H305" s="86"/>
    </row>
    <row r="306" spans="1:8" x14ac:dyDescent="0.3">
      <c r="A306" s="77">
        <v>0.48672026364582033</v>
      </c>
      <c r="B306" s="86">
        <v>1.8212268225138365E-4</v>
      </c>
      <c r="F306" s="9"/>
      <c r="G306" s="77"/>
      <c r="H306" s="86"/>
    </row>
    <row r="307" spans="1:8" x14ac:dyDescent="0.3">
      <c r="A307" s="77">
        <v>0.48728695545120215</v>
      </c>
      <c r="B307" s="86">
        <v>1.885697467595123E-4</v>
      </c>
      <c r="F307" s="9"/>
      <c r="G307" s="77"/>
      <c r="H307" s="86"/>
    </row>
    <row r="308" spans="1:8" x14ac:dyDescent="0.3">
      <c r="A308" s="77">
        <v>0.50219393838382542</v>
      </c>
      <c r="B308" s="86">
        <v>3.3654277618943832E-5</v>
      </c>
      <c r="F308" s="9"/>
      <c r="G308" s="77"/>
      <c r="H308" s="86"/>
    </row>
    <row r="309" spans="1:8" x14ac:dyDescent="0.3">
      <c r="A309" s="77">
        <v>0.50313383526081423</v>
      </c>
      <c r="B309" s="86">
        <v>1.7517245728419629E-5</v>
      </c>
      <c r="F309" s="9"/>
      <c r="G309" s="77"/>
      <c r="H309" s="86"/>
    </row>
    <row r="310" spans="1:8" x14ac:dyDescent="0.3">
      <c r="A310" s="77">
        <v>0.50236934460733262</v>
      </c>
      <c r="B310" s="86">
        <v>0</v>
      </c>
      <c r="F310" s="9"/>
      <c r="G310" s="77"/>
      <c r="H310" s="86"/>
    </row>
    <row r="311" spans="1:8" x14ac:dyDescent="0.3">
      <c r="A311" s="77">
        <v>0.50431231424938006</v>
      </c>
      <c r="B311" s="86">
        <v>2.9705953497451653E-5</v>
      </c>
      <c r="F311" s="9"/>
      <c r="G311" s="77"/>
      <c r="H311" s="86"/>
    </row>
    <row r="312" spans="1:8" x14ac:dyDescent="0.3">
      <c r="A312" s="77">
        <v>0.50648838300168375</v>
      </c>
      <c r="B312" s="86">
        <v>3.3892514634787822E-5</v>
      </c>
      <c r="F312" s="9"/>
      <c r="G312" s="77"/>
      <c r="H312" s="86"/>
    </row>
    <row r="313" spans="1:8" x14ac:dyDescent="0.3">
      <c r="A313" s="77">
        <v>0.5055881485828263</v>
      </c>
      <c r="B313" s="86">
        <v>9.0279315739211273E-5</v>
      </c>
      <c r="F313" s="9"/>
      <c r="G313" s="77"/>
      <c r="H313" s="86"/>
    </row>
    <row r="314" spans="1:8" x14ac:dyDescent="0.3">
      <c r="A314" s="77">
        <v>0.50862752537487388</v>
      </c>
      <c r="B314" s="86">
        <v>5.1862052399779996E-5</v>
      </c>
      <c r="F314" s="9"/>
      <c r="G314" s="77"/>
      <c r="H314" s="86"/>
    </row>
    <row r="315" spans="1:8" x14ac:dyDescent="0.3">
      <c r="A315" s="77">
        <v>0.50945859571611873</v>
      </c>
      <c r="B315" s="86">
        <v>0</v>
      </c>
      <c r="F315" s="9"/>
      <c r="G315" s="77"/>
      <c r="H315" s="86"/>
    </row>
    <row r="316" spans="1:8" x14ac:dyDescent="0.3">
      <c r="A316" s="77">
        <v>0.51582447142971777</v>
      </c>
      <c r="B316" s="86">
        <v>0</v>
      </c>
      <c r="F316" s="9"/>
      <c r="G316" s="77"/>
      <c r="H316" s="86"/>
    </row>
    <row r="317" spans="1:8" x14ac:dyDescent="0.3">
      <c r="A317" s="77">
        <v>0.48753426673660133</v>
      </c>
      <c r="B317" s="86">
        <v>1.6595647485737571E-4</v>
      </c>
      <c r="F317" s="9"/>
      <c r="G317" s="77"/>
      <c r="H317" s="86"/>
    </row>
    <row r="318" spans="1:8" x14ac:dyDescent="0.3">
      <c r="A318" s="77">
        <v>0.48777951564273486</v>
      </c>
      <c r="B318" s="86">
        <v>1.5853142176855712E-4</v>
      </c>
      <c r="F318" s="9"/>
      <c r="G318" s="77"/>
      <c r="H318" s="86"/>
    </row>
    <row r="319" spans="1:8" x14ac:dyDescent="0.3">
      <c r="A319" s="77">
        <v>0.48807518296918984</v>
      </c>
      <c r="B319" s="86">
        <v>1.8681447620251941E-4</v>
      </c>
      <c r="F319" s="9"/>
      <c r="G319" s="77"/>
      <c r="H319" s="86"/>
    </row>
    <row r="320" spans="1:8" x14ac:dyDescent="0.3">
      <c r="A320" s="77">
        <v>0.48796356928124573</v>
      </c>
      <c r="B320" s="86">
        <v>1.805124141102243E-4</v>
      </c>
      <c r="F320" s="9"/>
      <c r="G320" s="77"/>
      <c r="H320" s="86"/>
    </row>
    <row r="321" spans="1:8" x14ac:dyDescent="0.3">
      <c r="A321" s="77">
        <v>0.48820744407434546</v>
      </c>
      <c r="B321" s="86">
        <v>2.0241553366601205E-4</v>
      </c>
      <c r="F321" s="9"/>
      <c r="G321" s="77"/>
      <c r="H321" s="86"/>
    </row>
    <row r="322" spans="1:8" x14ac:dyDescent="0.3">
      <c r="A322" s="77">
        <v>0.4888991414212801</v>
      </c>
      <c r="B322" s="86">
        <v>1.9879144731046387E-4</v>
      </c>
      <c r="F322" s="9"/>
      <c r="G322" s="77"/>
      <c r="H322" s="86"/>
    </row>
    <row r="323" spans="1:8" x14ac:dyDescent="0.3">
      <c r="A323" s="77">
        <v>0.48903786055960807</v>
      </c>
      <c r="B323" s="86">
        <v>2.1012252000898653E-4</v>
      </c>
      <c r="F323" s="9"/>
      <c r="G323" s="77"/>
      <c r="H323" s="86"/>
    </row>
    <row r="324" spans="1:8" x14ac:dyDescent="0.3">
      <c r="A324" s="77">
        <v>0.4895732951689295</v>
      </c>
      <c r="B324" s="86">
        <v>1.7333934471892509E-4</v>
      </c>
      <c r="F324" s="9"/>
      <c r="G324" s="77"/>
      <c r="H324" s="86"/>
    </row>
    <row r="325" spans="1:8" x14ac:dyDescent="0.3">
      <c r="A325" s="77">
        <v>0.48914548950884112</v>
      </c>
      <c r="B325" s="86">
        <v>1.8830954196910219E-4</v>
      </c>
      <c r="F325" s="9"/>
      <c r="G325" s="77"/>
      <c r="H325" s="86"/>
    </row>
    <row r="326" spans="1:8" x14ac:dyDescent="0.3">
      <c r="A326" s="77">
        <v>0.4934782711146361</v>
      </c>
      <c r="B326" s="86">
        <v>1.8545988923969486E-4</v>
      </c>
      <c r="F326" s="9"/>
      <c r="G326" s="77"/>
      <c r="H326" s="86"/>
    </row>
    <row r="327" spans="1:8" x14ac:dyDescent="0.3">
      <c r="A327" s="77">
        <v>0.49436521062467381</v>
      </c>
      <c r="B327" s="86">
        <v>1.6230089207624449E-4</v>
      </c>
      <c r="F327" s="9"/>
      <c r="G327" s="77"/>
      <c r="H327" s="86"/>
    </row>
    <row r="328" spans="1:8" x14ac:dyDescent="0.3">
      <c r="A328" s="77">
        <v>0.4954250879769147</v>
      </c>
      <c r="B328" s="86">
        <v>1.9567606502180691E-4</v>
      </c>
      <c r="F328" s="9"/>
      <c r="G328" s="77"/>
      <c r="H328" s="86"/>
    </row>
    <row r="329" spans="1:8" x14ac:dyDescent="0.3">
      <c r="A329" s="77">
        <v>0.49469811205987263</v>
      </c>
      <c r="B329" s="86">
        <v>1.0810693076986213E-4</v>
      </c>
      <c r="F329" s="9"/>
      <c r="G329" s="77"/>
      <c r="H329" s="86"/>
    </row>
    <row r="330" spans="1:8" x14ac:dyDescent="0.3">
      <c r="A330" s="77">
        <v>0.49435864675213004</v>
      </c>
      <c r="B330" s="86">
        <v>1.4622303004790721E-4</v>
      </c>
      <c r="F330" s="9"/>
      <c r="G330" s="77"/>
      <c r="H330" s="86"/>
    </row>
    <row r="331" spans="1:8" x14ac:dyDescent="0.3">
      <c r="A331" s="77">
        <v>0.49515183606512031</v>
      </c>
      <c r="B331" s="86">
        <v>1.4562107256966129E-4</v>
      </c>
      <c r="F331" s="9"/>
      <c r="G331" s="77"/>
      <c r="H331" s="86"/>
    </row>
    <row r="332" spans="1:8" x14ac:dyDescent="0.3">
      <c r="A332" s="77">
        <v>0.49572786579862854</v>
      </c>
      <c r="B332" s="86">
        <v>1.3643446132010706E-4</v>
      </c>
      <c r="F332" s="9"/>
      <c r="G332" s="77"/>
      <c r="H332" s="86"/>
    </row>
    <row r="333" spans="1:8" x14ac:dyDescent="0.3">
      <c r="A333" s="77">
        <v>0.49511866058789156</v>
      </c>
      <c r="B333" s="86">
        <v>9.4409481876544049E-5</v>
      </c>
      <c r="F333" s="9"/>
      <c r="G333" s="77"/>
      <c r="H333" s="86"/>
    </row>
    <row r="334" spans="1:8" x14ac:dyDescent="0.3">
      <c r="A334" s="77">
        <v>0.49584304406540813</v>
      </c>
      <c r="B334" s="86">
        <v>1.1201565418767273E-4</v>
      </c>
      <c r="F334" s="9"/>
      <c r="G334" s="77"/>
      <c r="H334" s="86"/>
    </row>
    <row r="335" spans="1:8" x14ac:dyDescent="0.3">
      <c r="A335" s="77">
        <v>0.49549908964118033</v>
      </c>
      <c r="B335" s="86">
        <v>8.2280089544555342E-5</v>
      </c>
      <c r="F335" s="9"/>
      <c r="G335" s="77"/>
      <c r="H335" s="86"/>
    </row>
    <row r="336" spans="1:8" x14ac:dyDescent="0.3">
      <c r="A336" s="77">
        <v>0.49492996908485315</v>
      </c>
      <c r="B336" s="86">
        <v>6.9379650230866764E-5</v>
      </c>
      <c r="F336" s="9"/>
      <c r="G336" s="77"/>
      <c r="H336" s="86"/>
    </row>
    <row r="337" spans="1:8" x14ac:dyDescent="0.3">
      <c r="A337" s="77">
        <v>0.49495690333012321</v>
      </c>
      <c r="B337" s="86">
        <v>6.3277333338317206E-5</v>
      </c>
      <c r="F337" s="9"/>
      <c r="G337" s="77"/>
      <c r="H337" s="86"/>
    </row>
    <row r="338" spans="1:8" x14ac:dyDescent="0.3">
      <c r="A338" s="77">
        <v>0.49534210089955644</v>
      </c>
      <c r="B338" s="86">
        <v>5.699954400364797E-5</v>
      </c>
      <c r="F338" s="9"/>
      <c r="G338" s="77"/>
      <c r="H338" s="86"/>
    </row>
    <row r="339" spans="1:8" x14ac:dyDescent="0.3">
      <c r="A339" s="77">
        <v>0.49455171257385394</v>
      </c>
      <c r="B339" s="86">
        <v>7.5237337851339757E-5</v>
      </c>
      <c r="F339" s="9"/>
      <c r="G339" s="77"/>
      <c r="H339" s="86"/>
    </row>
    <row r="340" spans="1:8" x14ac:dyDescent="0.3">
      <c r="A340" s="77">
        <v>0.49443411393337111</v>
      </c>
      <c r="B340" s="86">
        <v>6.94352775465388E-5</v>
      </c>
      <c r="F340" s="9"/>
      <c r="G340" s="77"/>
      <c r="H340" s="86"/>
    </row>
    <row r="341" spans="1:8" x14ac:dyDescent="0.3">
      <c r="A341" s="77">
        <v>0.49420803051010659</v>
      </c>
      <c r="B341" s="86">
        <v>7.0275616773426169E-5</v>
      </c>
      <c r="F341" s="9"/>
      <c r="G341" s="77"/>
      <c r="H341" s="86"/>
    </row>
    <row r="342" spans="1:8" x14ac:dyDescent="0.3">
      <c r="A342" s="77">
        <v>0.49512095127056288</v>
      </c>
      <c r="B342" s="86">
        <v>6.0801980605905385E-5</v>
      </c>
      <c r="F342" s="9"/>
      <c r="G342" s="77"/>
      <c r="H342" s="86"/>
    </row>
    <row r="343" spans="1:8" x14ac:dyDescent="0.3">
      <c r="A343" s="77">
        <v>0.49537102173061487</v>
      </c>
      <c r="B343" s="86">
        <v>1.012185703686684E-4</v>
      </c>
      <c r="F343" s="9"/>
      <c r="G343" s="77"/>
      <c r="H343" s="86"/>
    </row>
    <row r="344" spans="1:8" x14ac:dyDescent="0.3">
      <c r="A344" s="77">
        <v>0.48618679405724363</v>
      </c>
      <c r="B344" s="86">
        <v>1.9394398734962065E-4</v>
      </c>
      <c r="F344" s="9"/>
      <c r="G344" s="77"/>
      <c r="H344" s="86"/>
    </row>
    <row r="345" spans="1:8" x14ac:dyDescent="0.3">
      <c r="A345" s="77">
        <v>0.48671818149378659</v>
      </c>
      <c r="B345" s="86">
        <v>1.7316042142180796E-4</v>
      </c>
      <c r="F345" s="9"/>
      <c r="G345" s="77"/>
      <c r="H345" s="86"/>
    </row>
    <row r="346" spans="1:8" x14ac:dyDescent="0.3">
      <c r="A346" s="77">
        <v>0.48709679246070064</v>
      </c>
      <c r="B346" s="86">
        <v>2.1040157429508494E-4</v>
      </c>
      <c r="F346" s="9"/>
      <c r="G346" s="77"/>
      <c r="H346" s="86"/>
    </row>
    <row r="347" spans="1:8" x14ac:dyDescent="0.3">
      <c r="A347" s="77">
        <v>0.48728352841892453</v>
      </c>
      <c r="B347" s="86">
        <v>1.7327695845293267E-4</v>
      </c>
      <c r="F347" s="9"/>
      <c r="G347" s="77"/>
      <c r="H347" s="86"/>
    </row>
    <row r="348" spans="1:8" x14ac:dyDescent="0.3">
      <c r="A348" s="77">
        <v>0.48778577813301383</v>
      </c>
      <c r="B348" s="86">
        <v>2.1639960013838206E-4</v>
      </c>
      <c r="F348" s="9"/>
      <c r="G348" s="77"/>
      <c r="H348" s="86"/>
    </row>
    <row r="349" spans="1:8" x14ac:dyDescent="0.3">
      <c r="A349" s="77">
        <v>0.4880251504704175</v>
      </c>
      <c r="B349" s="86">
        <v>1.9352391938137279E-4</v>
      </c>
      <c r="F349" s="9"/>
      <c r="G349" s="77"/>
      <c r="H349" s="86"/>
    </row>
    <row r="350" spans="1:8" x14ac:dyDescent="0.3">
      <c r="A350" s="77">
        <v>0.48849072224627194</v>
      </c>
      <c r="B350" s="86">
        <v>2.2080643328182241E-4</v>
      </c>
      <c r="F350" s="9"/>
      <c r="G350" s="77"/>
      <c r="H350" s="86"/>
    </row>
    <row r="351" spans="1:8" x14ac:dyDescent="0.3">
      <c r="A351" s="77">
        <v>0.48944198553910828</v>
      </c>
      <c r="B351" s="86">
        <v>1.8062736249383333E-4</v>
      </c>
      <c r="F351" s="9"/>
      <c r="G351" s="77"/>
      <c r="H351" s="86"/>
    </row>
    <row r="352" spans="1:8" x14ac:dyDescent="0.3">
      <c r="A352" s="77">
        <v>0.48911752463660274</v>
      </c>
      <c r="B352" s="86">
        <v>2.0314036968436405E-4</v>
      </c>
      <c r="F352" s="9"/>
      <c r="G352" s="77"/>
      <c r="H352" s="86"/>
    </row>
    <row r="353" spans="1:8" x14ac:dyDescent="0.3">
      <c r="A353" s="77">
        <v>0.47989774641594451</v>
      </c>
      <c r="B353" s="86">
        <v>1.7995150049987958E-5</v>
      </c>
      <c r="F353" s="9"/>
      <c r="G353" s="77"/>
      <c r="H353" s="86"/>
    </row>
    <row r="354" spans="1:8" x14ac:dyDescent="0.3">
      <c r="A354" s="77">
        <v>0.4792710689723651</v>
      </c>
      <c r="B354" s="86">
        <v>2.6349043280106415E-5</v>
      </c>
      <c r="F354" s="9"/>
      <c r="G354" s="77"/>
      <c r="H354" s="86"/>
    </row>
    <row r="355" spans="1:8" x14ac:dyDescent="0.3">
      <c r="A355" s="77">
        <v>0.47929289365997679</v>
      </c>
      <c r="B355" s="86">
        <v>2.7407222481520478E-5</v>
      </c>
      <c r="F355" s="9"/>
      <c r="G355" s="77"/>
      <c r="H355" s="86"/>
    </row>
    <row r="356" spans="1:8" x14ac:dyDescent="0.3">
      <c r="A356" s="77">
        <v>0.47887334666490716</v>
      </c>
      <c r="B356" s="86">
        <v>8.7410911363080118E-6</v>
      </c>
      <c r="F356" s="9"/>
      <c r="G356" s="77"/>
      <c r="H356" s="86"/>
    </row>
    <row r="357" spans="1:8" x14ac:dyDescent="0.3">
      <c r="A357" s="77">
        <v>0.48011375662084432</v>
      </c>
      <c r="B357" s="86">
        <v>1.9021950258939647E-5</v>
      </c>
      <c r="F357" s="9"/>
      <c r="G357" s="77"/>
      <c r="H357" s="86"/>
    </row>
    <row r="358" spans="1:8" x14ac:dyDescent="0.3">
      <c r="A358" s="77">
        <v>0.47950878261176566</v>
      </c>
      <c r="B358" s="86">
        <v>1.620568252257654E-5</v>
      </c>
      <c r="F358" s="9"/>
      <c r="G358" s="77"/>
      <c r="H358" s="86"/>
    </row>
    <row r="359" spans="1:8" x14ac:dyDescent="0.3">
      <c r="A359" s="77">
        <v>0.48080777382148804</v>
      </c>
      <c r="B359" s="86">
        <v>3.8852990644199851E-5</v>
      </c>
      <c r="F359" s="9"/>
      <c r="G359" s="77"/>
      <c r="H359" s="86"/>
    </row>
    <row r="360" spans="1:8" x14ac:dyDescent="0.3">
      <c r="A360" s="77">
        <v>0.4797522687277212</v>
      </c>
      <c r="B360" s="86">
        <v>6.1768103128024985E-6</v>
      </c>
      <c r="F360" s="9"/>
      <c r="G360" s="77"/>
      <c r="H360" s="86"/>
    </row>
    <row r="361" spans="1:8" x14ac:dyDescent="0.3">
      <c r="A361" s="77">
        <v>0.47850210162149326</v>
      </c>
      <c r="B361" s="86">
        <v>2.2338122834227096E-5</v>
      </c>
      <c r="F361" s="9"/>
      <c r="G361" s="77"/>
      <c r="H361" s="86"/>
    </row>
    <row r="362" spans="1:8" x14ac:dyDescent="0.3">
      <c r="A362" s="77">
        <v>0.48434859336417052</v>
      </c>
      <c r="B362" s="86">
        <v>5.315018900472015E-4</v>
      </c>
      <c r="F362" s="9"/>
      <c r="G362" s="77"/>
      <c r="H362" s="86"/>
    </row>
    <row r="363" spans="1:8" x14ac:dyDescent="0.3">
      <c r="A363" s="77">
        <v>0.48264323085530048</v>
      </c>
      <c r="B363" s="86">
        <v>5.3673410079052315E-4</v>
      </c>
      <c r="F363" s="9"/>
      <c r="G363" s="77"/>
      <c r="H363" s="86"/>
    </row>
    <row r="364" spans="1:8" x14ac:dyDescent="0.3">
      <c r="A364" s="77">
        <v>0.48275027776222795</v>
      </c>
      <c r="B364" s="86">
        <v>5.7023091031055287E-4</v>
      </c>
      <c r="F364" s="9"/>
      <c r="G364" s="77"/>
      <c r="H364" s="86"/>
    </row>
    <row r="365" spans="1:8" x14ac:dyDescent="0.3">
      <c r="A365" s="77">
        <v>0.48316865737868314</v>
      </c>
      <c r="B365" s="86">
        <v>5.3018087909310571E-4</v>
      </c>
      <c r="F365" s="9"/>
      <c r="G365" s="77"/>
      <c r="H365" s="86"/>
    </row>
    <row r="366" spans="1:8" x14ac:dyDescent="0.3">
      <c r="A366" s="77">
        <v>0.48346241067990242</v>
      </c>
      <c r="B366" s="86">
        <v>5.315229225203124E-4</v>
      </c>
      <c r="F366" s="9"/>
      <c r="G366" s="77"/>
      <c r="H366" s="86"/>
    </row>
    <row r="367" spans="1:8" x14ac:dyDescent="0.3">
      <c r="A367" s="77">
        <v>0.48404940128288387</v>
      </c>
      <c r="B367" s="86">
        <v>5.3358550470352772E-4</v>
      </c>
      <c r="F367" s="9"/>
      <c r="G367" s="77"/>
      <c r="H367" s="86"/>
    </row>
    <row r="368" spans="1:8" x14ac:dyDescent="0.3">
      <c r="A368" s="77">
        <v>0.48424094485694624</v>
      </c>
      <c r="B368" s="86">
        <v>6.2300580944117786E-4</v>
      </c>
      <c r="F368" s="9"/>
      <c r="G368" s="77"/>
      <c r="H368" s="86"/>
    </row>
    <row r="369" spans="1:8" x14ac:dyDescent="0.3">
      <c r="A369" s="77">
        <v>0.48487564142320799</v>
      </c>
      <c r="B369" s="86">
        <v>5.0545713524344921E-4</v>
      </c>
      <c r="F369" s="9"/>
      <c r="G369" s="77"/>
      <c r="H369" s="86"/>
    </row>
    <row r="370" spans="1:8" x14ac:dyDescent="0.3">
      <c r="A370" s="77">
        <v>0.48533524974955922</v>
      </c>
      <c r="B370" s="86">
        <v>5.3970219800821484E-4</v>
      </c>
      <c r="F370" s="9"/>
      <c r="G370" s="77"/>
      <c r="H370" s="86"/>
    </row>
    <row r="371" spans="1:8" x14ac:dyDescent="0.3">
      <c r="A371" s="77">
        <v>0.48706068502926297</v>
      </c>
      <c r="B371" s="86">
        <v>6.8398049287634319E-6</v>
      </c>
      <c r="F371" s="9"/>
      <c r="G371" s="77"/>
      <c r="H371" s="86"/>
    </row>
    <row r="372" spans="1:8" x14ac:dyDescent="0.3">
      <c r="A372" s="77">
        <v>0.48742152469161182</v>
      </c>
      <c r="B372" s="86">
        <v>9.7594482880058877E-6</v>
      </c>
      <c r="F372" s="9"/>
      <c r="G372" s="77"/>
      <c r="H372" s="86"/>
    </row>
    <row r="373" spans="1:8" x14ac:dyDescent="0.3">
      <c r="A373" s="77">
        <v>0.48617097833317613</v>
      </c>
      <c r="B373" s="86">
        <v>8.9201510449176429E-6</v>
      </c>
      <c r="F373" s="9"/>
      <c r="G373" s="77"/>
      <c r="H373" s="86"/>
    </row>
    <row r="374" spans="1:8" x14ac:dyDescent="0.3">
      <c r="A374" s="77">
        <v>0.48609867521977906</v>
      </c>
      <c r="B374" s="86">
        <v>1.5102865617722307E-5</v>
      </c>
      <c r="F374" s="9"/>
      <c r="G374" s="77"/>
      <c r="H374" s="86"/>
    </row>
    <row r="375" spans="1:8" x14ac:dyDescent="0.3">
      <c r="A375" s="77">
        <v>0.48637571103545113</v>
      </c>
      <c r="B375" s="86">
        <v>1.4431254564961216E-5</v>
      </c>
      <c r="F375" s="9"/>
      <c r="G375" s="77"/>
      <c r="H375" s="86"/>
    </row>
    <row r="376" spans="1:8" x14ac:dyDescent="0.3">
      <c r="A376" s="77">
        <v>0.48612828299136401</v>
      </c>
      <c r="B376" s="86">
        <v>1.4600359592044793E-5</v>
      </c>
      <c r="F376" s="9"/>
      <c r="G376" s="77"/>
      <c r="H376" s="86"/>
    </row>
    <row r="377" spans="1:8" x14ac:dyDescent="0.3">
      <c r="A377" s="77">
        <v>0.48566657257123086</v>
      </c>
      <c r="B377" s="86">
        <v>1.77103880713193E-5</v>
      </c>
      <c r="F377" s="9"/>
      <c r="G377" s="77"/>
      <c r="H377" s="86"/>
    </row>
    <row r="378" spans="1:8" x14ac:dyDescent="0.3">
      <c r="A378" s="77">
        <v>0.48642904485673127</v>
      </c>
      <c r="B378" s="86">
        <v>1.4201395672591286E-5</v>
      </c>
      <c r="F378" s="9"/>
      <c r="G378" s="77"/>
      <c r="H378" s="86"/>
    </row>
    <row r="379" spans="1:8" x14ac:dyDescent="0.3">
      <c r="A379" s="77">
        <v>0.48519710988724313</v>
      </c>
      <c r="B379" s="86">
        <v>1.1405502097160776E-5</v>
      </c>
      <c r="F379" s="9"/>
      <c r="G379" s="77"/>
      <c r="H379" s="86"/>
    </row>
    <row r="380" spans="1:8" x14ac:dyDescent="0.3">
      <c r="A380" s="77">
        <v>0.49881633270263709</v>
      </c>
      <c r="B380" s="86">
        <v>1.5337481781181024E-3</v>
      </c>
      <c r="F380" s="9"/>
      <c r="G380" s="77"/>
      <c r="H380" s="86"/>
    </row>
    <row r="381" spans="1:8" x14ac:dyDescent="0.3">
      <c r="A381" s="77">
        <v>0.50146709383335375</v>
      </c>
      <c r="B381" s="86">
        <v>1.6537658553285092E-3</v>
      </c>
      <c r="F381" s="9"/>
      <c r="G381" s="77"/>
      <c r="H381" s="86"/>
    </row>
    <row r="382" spans="1:8" x14ac:dyDescent="0.3">
      <c r="A382" s="77">
        <v>0.50059779981370345</v>
      </c>
      <c r="B382" s="86">
        <v>1.539894589145276E-3</v>
      </c>
      <c r="F382" s="9"/>
      <c r="G382" s="77"/>
      <c r="H382" s="86"/>
    </row>
    <row r="383" spans="1:8" x14ac:dyDescent="0.3">
      <c r="A383" s="77">
        <v>0.50147897871573055</v>
      </c>
      <c r="B383" s="86">
        <v>1.6017051459943595E-3</v>
      </c>
      <c r="F383" s="9"/>
      <c r="G383" s="77"/>
      <c r="H383" s="86"/>
    </row>
    <row r="384" spans="1:8" x14ac:dyDescent="0.3">
      <c r="A384" s="77">
        <v>0.50075392155594922</v>
      </c>
      <c r="B384" s="86">
        <v>1.8557074318819589E-3</v>
      </c>
      <c r="F384" s="9"/>
      <c r="G384" s="77"/>
      <c r="H384" s="86"/>
    </row>
    <row r="385" spans="1:8" x14ac:dyDescent="0.3">
      <c r="A385" s="77">
        <v>0.50307475245994249</v>
      </c>
      <c r="B385" s="86">
        <v>2.0868406777946099E-3</v>
      </c>
      <c r="F385" s="9"/>
      <c r="G385" s="77"/>
      <c r="H385" s="86"/>
    </row>
    <row r="386" spans="1:8" x14ac:dyDescent="0.3">
      <c r="A386" s="77">
        <v>0.50637188705183889</v>
      </c>
      <c r="B386" s="86">
        <v>2.3571419881504192E-3</v>
      </c>
      <c r="F386" s="9"/>
      <c r="G386" s="77"/>
      <c r="H386" s="86"/>
    </row>
    <row r="387" spans="1:8" x14ac:dyDescent="0.3">
      <c r="A387" s="77">
        <v>0.50354112258793571</v>
      </c>
      <c r="B387" s="86">
        <v>1.8577874753618585E-3</v>
      </c>
      <c r="F387" s="9"/>
      <c r="G387" s="77"/>
      <c r="H387" s="86"/>
    </row>
    <row r="388" spans="1:8" x14ac:dyDescent="0.3">
      <c r="A388" s="77">
        <v>0.50489692540520192</v>
      </c>
      <c r="B388" s="86">
        <v>1.7094151134251817E-3</v>
      </c>
      <c r="F388" s="9"/>
      <c r="G388" s="77"/>
      <c r="H388" s="86"/>
    </row>
    <row r="389" spans="1:8" x14ac:dyDescent="0.3">
      <c r="A389" s="77">
        <v>0.48731831470948683</v>
      </c>
      <c r="B389" s="86">
        <v>5.2309908467567366E-4</v>
      </c>
      <c r="F389" s="9"/>
      <c r="G389" s="77"/>
      <c r="H389" s="86"/>
    </row>
    <row r="390" spans="1:8" x14ac:dyDescent="0.3">
      <c r="A390" s="77">
        <v>0.48746112085211318</v>
      </c>
      <c r="B390" s="86">
        <v>4.5529502208117048E-4</v>
      </c>
      <c r="F390" s="9"/>
      <c r="G390" s="77"/>
      <c r="H390" s="86"/>
    </row>
    <row r="391" spans="1:8" x14ac:dyDescent="0.3">
      <c r="A391" s="77">
        <v>0.48762602379302722</v>
      </c>
      <c r="B391" s="86">
        <v>4.5223339910795856E-4</v>
      </c>
      <c r="F391" s="9"/>
      <c r="G391" s="77"/>
      <c r="H391" s="86"/>
    </row>
    <row r="392" spans="1:8" x14ac:dyDescent="0.3">
      <c r="A392" s="77">
        <v>0.48729578120091793</v>
      </c>
      <c r="B392" s="86">
        <v>4.4457619412139189E-4</v>
      </c>
      <c r="F392" s="9"/>
      <c r="G392" s="77"/>
      <c r="H392" s="86"/>
    </row>
    <row r="393" spans="1:8" x14ac:dyDescent="0.3">
      <c r="A393" s="77">
        <v>0.48710627246121113</v>
      </c>
      <c r="B393" s="86">
        <v>5.1658663481237723E-4</v>
      </c>
      <c r="F393" s="9"/>
      <c r="G393" s="77"/>
      <c r="H393" s="86"/>
    </row>
    <row r="394" spans="1:8" x14ac:dyDescent="0.3">
      <c r="A394" s="77">
        <v>0.48718887116044385</v>
      </c>
      <c r="B394" s="86">
        <v>5.0806879536903959E-4</v>
      </c>
      <c r="F394" s="9"/>
      <c r="G394" s="77"/>
      <c r="H394" s="86"/>
    </row>
    <row r="395" spans="1:8" x14ac:dyDescent="0.3">
      <c r="A395" s="77">
        <v>0.48746150897196494</v>
      </c>
      <c r="B395" s="86">
        <v>4.745680966573093E-4</v>
      </c>
      <c r="F395" s="9"/>
      <c r="G395" s="77"/>
      <c r="H395" s="86"/>
    </row>
    <row r="396" spans="1:8" x14ac:dyDescent="0.3">
      <c r="A396" s="77">
        <v>0.48729244078487793</v>
      </c>
      <c r="B396" s="86">
        <v>4.2423620161518406E-4</v>
      </c>
      <c r="F396" s="9"/>
      <c r="G396" s="77"/>
      <c r="H396" s="86"/>
    </row>
    <row r="397" spans="1:8" x14ac:dyDescent="0.3">
      <c r="A397" s="77">
        <v>0.48867452105781006</v>
      </c>
      <c r="B397" s="86">
        <v>4.0407447568651658E-4</v>
      </c>
      <c r="F397" s="9"/>
      <c r="G397" s="77"/>
      <c r="H397" s="86"/>
    </row>
    <row r="398" spans="1:8" x14ac:dyDescent="0.3">
      <c r="A398" s="77">
        <v>0.49879116098837001</v>
      </c>
      <c r="B398" s="86">
        <v>5.0586975430454057E-6</v>
      </c>
      <c r="F398" s="9"/>
      <c r="G398" s="77"/>
      <c r="H398" s="86"/>
    </row>
    <row r="399" spans="1:8" x14ac:dyDescent="0.3">
      <c r="A399" s="77">
        <v>0.4958103506550296</v>
      </c>
      <c r="B399" s="86">
        <v>7.1569849484055851E-6</v>
      </c>
      <c r="F399" s="9"/>
      <c r="G399" s="77"/>
      <c r="H399" s="86"/>
    </row>
    <row r="400" spans="1:8" x14ac:dyDescent="0.3">
      <c r="A400" s="77">
        <v>0.49589492536755381</v>
      </c>
      <c r="B400" s="86">
        <v>7.0911218831698992E-6</v>
      </c>
      <c r="F400" s="9"/>
      <c r="G400" s="77"/>
      <c r="H400" s="86"/>
    </row>
    <row r="401" spans="1:8" x14ac:dyDescent="0.3">
      <c r="A401" s="77">
        <v>0.49611842828646935</v>
      </c>
      <c r="B401" s="86">
        <v>6.2705522842843141E-6</v>
      </c>
      <c r="F401" s="9"/>
      <c r="G401" s="77"/>
      <c r="H401" s="86"/>
    </row>
    <row r="402" spans="1:8" x14ac:dyDescent="0.3">
      <c r="A402" s="77">
        <v>0.49634685462581135</v>
      </c>
      <c r="B402" s="86">
        <v>8.9548850942238843E-6</v>
      </c>
      <c r="F402" s="9"/>
      <c r="G402" s="77"/>
      <c r="H402" s="86"/>
    </row>
    <row r="403" spans="1:8" x14ac:dyDescent="0.3">
      <c r="A403" s="77">
        <v>0.49629630569371685</v>
      </c>
      <c r="B403" s="86">
        <v>7.1505827378935445E-6</v>
      </c>
      <c r="F403" s="9"/>
      <c r="G403" s="77"/>
      <c r="H403" s="86"/>
    </row>
    <row r="404" spans="1:8" x14ac:dyDescent="0.3">
      <c r="A404" s="77">
        <v>0.4955256124736126</v>
      </c>
      <c r="B404" s="86">
        <v>6.5205018193542533E-6</v>
      </c>
      <c r="F404" s="9"/>
      <c r="G404" s="77"/>
      <c r="H404" s="86"/>
    </row>
    <row r="405" spans="1:8" x14ac:dyDescent="0.3">
      <c r="A405" s="77">
        <v>0.49585523549230709</v>
      </c>
      <c r="B405" s="86">
        <v>6.8937201938423705E-6</v>
      </c>
      <c r="F405" s="9"/>
      <c r="G405" s="77"/>
      <c r="H405" s="86"/>
    </row>
    <row r="406" spans="1:8" x14ac:dyDescent="0.3">
      <c r="A406" s="77">
        <v>0.49618019373620381</v>
      </c>
      <c r="B406" s="86">
        <v>4.0120922251173905E-6</v>
      </c>
      <c r="F406" s="9"/>
      <c r="G406" s="77"/>
      <c r="H406" s="86"/>
    </row>
    <row r="407" spans="1:8" x14ac:dyDescent="0.3">
      <c r="A407" s="77">
        <v>0.50308667770905835</v>
      </c>
      <c r="B407" s="86">
        <v>0</v>
      </c>
      <c r="F407" s="9"/>
      <c r="G407" s="77"/>
      <c r="H407" s="86"/>
    </row>
    <row r="408" spans="1:8" x14ac:dyDescent="0.3">
      <c r="A408" s="77">
        <v>0.50223303557024568</v>
      </c>
      <c r="B408" s="86">
        <v>0</v>
      </c>
      <c r="F408" s="9"/>
      <c r="G408" s="77"/>
      <c r="H408" s="86"/>
    </row>
    <row r="409" spans="1:8" x14ac:dyDescent="0.3">
      <c r="A409" s="77">
        <v>0.50238136749233209</v>
      </c>
      <c r="B409" s="86">
        <v>0</v>
      </c>
      <c r="F409" s="9"/>
      <c r="G409" s="77"/>
      <c r="H409" s="86"/>
    </row>
    <row r="410" spans="1:8" x14ac:dyDescent="0.3">
      <c r="A410" s="77">
        <v>0.5024647291862806</v>
      </c>
      <c r="B410" s="86">
        <v>0</v>
      </c>
      <c r="F410" s="9"/>
      <c r="G410" s="77"/>
      <c r="H410" s="86"/>
    </row>
    <row r="411" spans="1:8" x14ac:dyDescent="0.3">
      <c r="A411" s="77">
        <v>0.50279850714523688</v>
      </c>
      <c r="B411" s="86">
        <v>0</v>
      </c>
      <c r="F411" s="9"/>
      <c r="G411" s="77"/>
      <c r="H411" s="86"/>
    </row>
    <row r="412" spans="1:8" x14ac:dyDescent="0.3">
      <c r="A412" s="77">
        <v>0.50275038521616366</v>
      </c>
      <c r="B412" s="86">
        <v>0</v>
      </c>
      <c r="F412" s="9"/>
      <c r="G412" s="77"/>
      <c r="H412" s="86"/>
    </row>
    <row r="413" spans="1:8" x14ac:dyDescent="0.3">
      <c r="A413" s="77">
        <v>0.50155828738074548</v>
      </c>
      <c r="B413" s="86">
        <v>6.8821348382268177E-6</v>
      </c>
      <c r="F413" s="9"/>
      <c r="G413" s="77"/>
      <c r="H413" s="86"/>
    </row>
    <row r="414" spans="1:8" x14ac:dyDescent="0.3">
      <c r="A414" s="77">
        <v>0.50292329756322796</v>
      </c>
      <c r="B414" s="86">
        <v>0</v>
      </c>
      <c r="F414" s="9"/>
      <c r="G414" s="77"/>
      <c r="H414" s="86"/>
    </row>
    <row r="415" spans="1:8" x14ac:dyDescent="0.3">
      <c r="A415" s="77">
        <v>0.50273063031757181</v>
      </c>
      <c r="B415" s="86">
        <v>0</v>
      </c>
      <c r="F415" s="9"/>
      <c r="G415" s="77"/>
      <c r="H415" s="86"/>
    </row>
    <row r="416" spans="1:8" x14ac:dyDescent="0.3">
      <c r="A416" s="77">
        <v>0.49167007836702586</v>
      </c>
      <c r="B416" s="86">
        <v>1.7004774231400323E-3</v>
      </c>
      <c r="F416" s="9"/>
      <c r="G416" s="77"/>
      <c r="H416" s="86"/>
    </row>
    <row r="417" spans="1:8" x14ac:dyDescent="0.3">
      <c r="A417" s="77">
        <v>0.49212338689127727</v>
      </c>
      <c r="B417" s="86">
        <v>1.785458721520799E-3</v>
      </c>
      <c r="F417" s="9"/>
      <c r="G417" s="77"/>
      <c r="H417" s="86"/>
    </row>
    <row r="418" spans="1:8" x14ac:dyDescent="0.3">
      <c r="A418" s="77">
        <v>0.49562047703735002</v>
      </c>
      <c r="B418" s="86">
        <v>1.859470347597955E-3</v>
      </c>
      <c r="F418" s="9"/>
      <c r="G418" s="77"/>
      <c r="H418" s="86"/>
    </row>
    <row r="419" spans="1:8" x14ac:dyDescent="0.3">
      <c r="A419" s="77">
        <v>0.49301730768636731</v>
      </c>
      <c r="B419" s="86">
        <v>1.7236639287799363E-3</v>
      </c>
      <c r="F419" s="9"/>
      <c r="G419" s="77"/>
      <c r="H419" s="86"/>
    </row>
    <row r="420" spans="1:8" x14ac:dyDescent="0.3">
      <c r="A420" s="77">
        <v>0.49398670084060725</v>
      </c>
      <c r="B420" s="86">
        <v>2.2798558959009193E-3</v>
      </c>
      <c r="F420" s="9"/>
      <c r="G420" s="77"/>
      <c r="H420" s="86"/>
    </row>
    <row r="421" spans="1:8" x14ac:dyDescent="0.3">
      <c r="A421" s="77">
        <v>0.49328430842435383</v>
      </c>
      <c r="B421" s="86">
        <v>2.699647059980141E-3</v>
      </c>
      <c r="F421" s="9"/>
      <c r="G421" s="77"/>
      <c r="H421" s="86"/>
    </row>
    <row r="422" spans="1:8" x14ac:dyDescent="0.3">
      <c r="A422" s="77">
        <v>0.49335220449476752</v>
      </c>
      <c r="B422" s="86">
        <v>1.7517477268828273E-3</v>
      </c>
      <c r="F422" s="9"/>
      <c r="G422" s="77"/>
      <c r="H422" s="86"/>
    </row>
    <row r="423" spans="1:8" x14ac:dyDescent="0.3">
      <c r="A423" s="77">
        <v>0.49023973619838401</v>
      </c>
      <c r="B423" s="86">
        <v>1.9115537403994823E-3</v>
      </c>
      <c r="F423" s="9"/>
      <c r="G423" s="77"/>
      <c r="H423" s="86"/>
    </row>
    <row r="424" spans="1:8" x14ac:dyDescent="0.3">
      <c r="A424" s="77">
        <v>0.49345442432852143</v>
      </c>
      <c r="B424" s="86">
        <v>1.6913396413812405E-3</v>
      </c>
      <c r="F424" s="9"/>
      <c r="G424" s="77"/>
      <c r="H424" s="86"/>
    </row>
    <row r="425" spans="1:8" x14ac:dyDescent="0.3">
      <c r="A425" s="77">
        <v>0.49132588395885429</v>
      </c>
      <c r="B425" s="86">
        <v>7.104225361642154E-5</v>
      </c>
      <c r="F425" s="9"/>
      <c r="G425" s="77"/>
      <c r="H425" s="86"/>
    </row>
    <row r="426" spans="1:8" x14ac:dyDescent="0.3">
      <c r="A426" s="77">
        <v>0.49090209891425268</v>
      </c>
      <c r="B426" s="86">
        <v>5.4276800589939957E-5</v>
      </c>
      <c r="F426" s="9"/>
      <c r="G426" s="77"/>
      <c r="H426" s="86"/>
    </row>
    <row r="427" spans="1:8" x14ac:dyDescent="0.3">
      <c r="A427" s="77">
        <v>0.49126698027474858</v>
      </c>
      <c r="B427" s="86">
        <v>7.344461435446545E-5</v>
      </c>
      <c r="F427" s="9"/>
      <c r="G427" s="77"/>
      <c r="H427" s="86"/>
    </row>
    <row r="428" spans="1:8" x14ac:dyDescent="0.3">
      <c r="A428" s="77">
        <v>0.49114741423612918</v>
      </c>
      <c r="B428" s="86">
        <v>6.8320243865242056E-5</v>
      </c>
      <c r="F428" s="9"/>
      <c r="G428" s="77"/>
      <c r="H428" s="86"/>
    </row>
    <row r="429" spans="1:8" x14ac:dyDescent="0.3">
      <c r="A429" s="77">
        <v>0.49132131620534375</v>
      </c>
      <c r="B429" s="86">
        <v>7.5028637167948761E-5</v>
      </c>
      <c r="F429" s="9"/>
      <c r="G429" s="77"/>
      <c r="H429" s="86"/>
    </row>
    <row r="430" spans="1:8" x14ac:dyDescent="0.3">
      <c r="A430" s="77">
        <v>0.49226663735271342</v>
      </c>
      <c r="B430" s="86">
        <v>6.9505617877830815E-5</v>
      </c>
      <c r="F430" s="9"/>
      <c r="G430" s="77"/>
      <c r="H430" s="86"/>
    </row>
    <row r="431" spans="1:8" x14ac:dyDescent="0.3">
      <c r="A431" s="77">
        <v>0.49193540248136286</v>
      </c>
      <c r="B431" s="86">
        <v>8.0618341477668116E-5</v>
      </c>
      <c r="F431" s="9"/>
      <c r="G431" s="77"/>
      <c r="H431" s="86"/>
    </row>
    <row r="432" spans="1:8" x14ac:dyDescent="0.3">
      <c r="A432" s="77">
        <v>0.49211358047626264</v>
      </c>
      <c r="B432" s="86">
        <v>7.8586758314552356E-5</v>
      </c>
      <c r="F432" s="9"/>
      <c r="G432" s="77"/>
      <c r="H432" s="86"/>
    </row>
    <row r="433" spans="1:8" x14ac:dyDescent="0.3">
      <c r="A433" s="77">
        <v>0.49159171849556899</v>
      </c>
      <c r="B433" s="86">
        <v>1.0807903556055574E-4</v>
      </c>
      <c r="F433" s="9"/>
      <c r="G433" s="77"/>
      <c r="H433" s="86"/>
    </row>
    <row r="434" spans="1:8" x14ac:dyDescent="0.3">
      <c r="A434" s="77">
        <v>0.49860364334868856</v>
      </c>
      <c r="B434" s="86">
        <v>4.4542362028873657E-5</v>
      </c>
      <c r="F434" s="9"/>
      <c r="G434" s="77"/>
      <c r="H434" s="86"/>
    </row>
    <row r="435" spans="1:8" x14ac:dyDescent="0.3">
      <c r="A435" s="77">
        <v>0.49798417487076613</v>
      </c>
      <c r="B435" s="86">
        <v>4.4945592901164645E-5</v>
      </c>
      <c r="F435" s="9"/>
      <c r="G435" s="77"/>
      <c r="H435" s="86"/>
    </row>
    <row r="436" spans="1:8" x14ac:dyDescent="0.3">
      <c r="A436" s="77">
        <v>0.49823237375186669</v>
      </c>
      <c r="B436" s="86">
        <v>3.7416465477728304E-5</v>
      </c>
      <c r="F436" s="9"/>
      <c r="G436" s="77"/>
      <c r="H436" s="86"/>
    </row>
    <row r="437" spans="1:8" x14ac:dyDescent="0.3">
      <c r="A437" s="77">
        <v>0.49874155070758203</v>
      </c>
      <c r="B437" s="86">
        <v>3.9622228661655739E-5</v>
      </c>
      <c r="F437" s="9"/>
      <c r="G437" s="77"/>
      <c r="H437" s="86"/>
    </row>
    <row r="438" spans="1:8" x14ac:dyDescent="0.3">
      <c r="A438" s="77">
        <v>0.49876208400543515</v>
      </c>
      <c r="B438" s="86">
        <v>4.7785164977544657E-5</v>
      </c>
      <c r="F438" s="9"/>
      <c r="G438" s="77"/>
      <c r="H438" s="86"/>
    </row>
    <row r="439" spans="1:8" x14ac:dyDescent="0.3">
      <c r="A439" s="77">
        <v>0.49905178600726219</v>
      </c>
      <c r="B439" s="86">
        <v>4.1232963649538266E-5</v>
      </c>
      <c r="F439" s="9"/>
      <c r="G439" s="77"/>
      <c r="H439" s="86"/>
    </row>
    <row r="440" spans="1:8" x14ac:dyDescent="0.3">
      <c r="A440" s="77">
        <v>0.49850928424194468</v>
      </c>
      <c r="B440" s="86">
        <v>4.9664133699878633E-5</v>
      </c>
      <c r="F440" s="9"/>
      <c r="G440" s="77"/>
      <c r="H440" s="86"/>
    </row>
    <row r="441" spans="1:8" x14ac:dyDescent="0.3">
      <c r="A441" s="77">
        <v>0.49891313692018618</v>
      </c>
      <c r="B441" s="86">
        <v>2.955993397995808E-5</v>
      </c>
      <c r="F441" s="9"/>
      <c r="G441" s="77"/>
      <c r="H441" s="86"/>
    </row>
    <row r="442" spans="1:8" x14ac:dyDescent="0.3">
      <c r="A442" s="77">
        <v>0.49935620389308616</v>
      </c>
      <c r="B442" s="86">
        <v>4.1408019127687966E-5</v>
      </c>
      <c r="F442" s="9"/>
      <c r="G442" s="77"/>
      <c r="H442" s="86"/>
    </row>
    <row r="443" spans="1:8" x14ac:dyDescent="0.3">
      <c r="A443" s="77">
        <v>0.48911332626385701</v>
      </c>
      <c r="B443" s="86">
        <v>4.4866154947946794E-4</v>
      </c>
      <c r="F443" s="9"/>
      <c r="G443" s="77"/>
      <c r="H443" s="86"/>
    </row>
    <row r="444" spans="1:8" x14ac:dyDescent="0.3">
      <c r="A444" s="77">
        <v>0.49175909609204932</v>
      </c>
      <c r="B444" s="86">
        <v>3.8593105867906324E-4</v>
      </c>
      <c r="F444" s="9"/>
      <c r="G444" s="77"/>
      <c r="H444" s="86"/>
    </row>
    <row r="445" spans="1:8" x14ac:dyDescent="0.3">
      <c r="A445" s="77">
        <v>0.49188101675389495</v>
      </c>
      <c r="B445" s="86">
        <v>4.4427173334876712E-4</v>
      </c>
      <c r="F445" s="9"/>
      <c r="G445" s="77"/>
      <c r="H445" s="86"/>
    </row>
    <row r="446" spans="1:8" x14ac:dyDescent="0.3">
      <c r="A446" s="77">
        <v>0.49397285305121691</v>
      </c>
      <c r="B446" s="86">
        <v>4.7054263088227303E-4</v>
      </c>
      <c r="F446" s="9"/>
      <c r="G446" s="77"/>
      <c r="H446" s="86"/>
    </row>
    <row r="447" spans="1:8" x14ac:dyDescent="0.3">
      <c r="A447" s="77">
        <v>0.49433528574741292</v>
      </c>
      <c r="B447" s="86">
        <v>5.162641965959767E-4</v>
      </c>
      <c r="F447" s="9"/>
      <c r="G447" s="77"/>
      <c r="H447" s="86"/>
    </row>
    <row r="448" spans="1:8" x14ac:dyDescent="0.3">
      <c r="A448" s="77">
        <v>0.49429993740311923</v>
      </c>
      <c r="B448" s="86">
        <v>4.3292273317858428E-4</v>
      </c>
      <c r="F448" s="9"/>
      <c r="G448" s="77"/>
      <c r="H448" s="86"/>
    </row>
    <row r="449" spans="1:8" x14ac:dyDescent="0.3">
      <c r="A449" s="77">
        <v>0.49400100689075949</v>
      </c>
      <c r="B449" s="86">
        <v>5.2790184962492131E-4</v>
      </c>
      <c r="F449" s="9"/>
      <c r="G449" s="77"/>
      <c r="H449" s="86"/>
    </row>
    <row r="450" spans="1:8" x14ac:dyDescent="0.3">
      <c r="A450" s="77">
        <v>0.494369844140707</v>
      </c>
      <c r="B450" s="86">
        <v>3.8870251757521998E-4</v>
      </c>
      <c r="F450" s="9"/>
      <c r="G450" s="77"/>
      <c r="H450" s="86"/>
    </row>
    <row r="451" spans="1:8" x14ac:dyDescent="0.3">
      <c r="A451" s="77">
        <v>0.4955949503240008</v>
      </c>
      <c r="B451" s="86">
        <v>4.6635415125513395E-4</v>
      </c>
      <c r="F451" s="9"/>
      <c r="G451" s="77"/>
      <c r="H451" s="86"/>
    </row>
    <row r="452" spans="1:8" x14ac:dyDescent="0.3">
      <c r="A452" s="77">
        <v>0.49648177846991298</v>
      </c>
      <c r="B452" s="86">
        <v>1.7858992538512917E-6</v>
      </c>
      <c r="F452" s="9"/>
      <c r="G452" s="77"/>
      <c r="H452" s="86"/>
    </row>
    <row r="453" spans="1:8" x14ac:dyDescent="0.3">
      <c r="A453" s="77">
        <v>0.49577412820632799</v>
      </c>
      <c r="B453" s="86">
        <v>1.7859317866925937E-6</v>
      </c>
      <c r="F453" s="9"/>
      <c r="G453" s="77"/>
      <c r="H453" s="86"/>
    </row>
    <row r="454" spans="1:8" x14ac:dyDescent="0.3">
      <c r="A454" s="77">
        <v>0.49581059607995687</v>
      </c>
      <c r="B454" s="86">
        <v>4.0367416888993273E-6</v>
      </c>
      <c r="F454" s="9"/>
      <c r="G454" s="77"/>
      <c r="H454" s="86"/>
    </row>
    <row r="455" spans="1:8" x14ac:dyDescent="0.3">
      <c r="A455" s="77">
        <v>0.4957245608145161</v>
      </c>
      <c r="B455" s="86">
        <v>0</v>
      </c>
      <c r="F455" s="9"/>
      <c r="G455" s="77"/>
      <c r="H455" s="86"/>
    </row>
    <row r="456" spans="1:8" x14ac:dyDescent="0.3">
      <c r="A456" s="77">
        <v>0.49634459042261253</v>
      </c>
      <c r="B456" s="86">
        <v>2.1439352360043909E-6</v>
      </c>
      <c r="F456" s="9"/>
      <c r="G456" s="77"/>
      <c r="H456" s="86"/>
    </row>
    <row r="457" spans="1:8" x14ac:dyDescent="0.3">
      <c r="A457" s="77">
        <v>0.4964997480072143</v>
      </c>
      <c r="B457" s="86">
        <v>0</v>
      </c>
      <c r="F457" s="9"/>
      <c r="G457" s="77"/>
      <c r="H457" s="86"/>
    </row>
    <row r="458" spans="1:8" x14ac:dyDescent="0.3">
      <c r="A458" s="77">
        <v>0.49650997919193141</v>
      </c>
      <c r="B458" s="86">
        <v>0</v>
      </c>
      <c r="F458" s="9"/>
      <c r="G458" s="77"/>
      <c r="H458" s="86"/>
    </row>
    <row r="459" spans="1:8" x14ac:dyDescent="0.3">
      <c r="A459" s="77">
        <v>0.49638306810805344</v>
      </c>
      <c r="B459" s="86">
        <v>0</v>
      </c>
      <c r="F459" s="9"/>
      <c r="G459" s="77"/>
      <c r="H459" s="86"/>
    </row>
    <row r="460" spans="1:8" x14ac:dyDescent="0.3">
      <c r="A460" s="77">
        <v>0.4969998328239465</v>
      </c>
      <c r="B460" s="86">
        <v>3.7721776181270282E-6</v>
      </c>
      <c r="F460" s="9"/>
      <c r="G460" s="77"/>
      <c r="H460" s="86"/>
    </row>
    <row r="461" spans="1:8" x14ac:dyDescent="0.3">
      <c r="A461" t="s">
        <v>13</v>
      </c>
      <c r="B461" s="86">
        <f>SUM(B2:B460)</f>
        <v>9.2049229386492529E-2</v>
      </c>
    </row>
  </sheetData>
  <mergeCells count="1">
    <mergeCell ref="D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Sheet4</vt:lpstr>
      <vt:lpstr>Final Integrated data</vt:lpstr>
      <vt:lpstr>Statistical Analysis</vt:lpstr>
      <vt:lpstr>Spread calculation</vt:lpstr>
      <vt:lpstr>Spread Cal.Overview</vt:lpstr>
      <vt:lpstr>65+ year sum data</vt:lpstr>
      <vt:lpstr>65+ years corelation</vt:lpstr>
      <vt:lpstr>Male Popul. corelation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Febin George</dc:creator>
  <cp:lastModifiedBy>Febin George</cp:lastModifiedBy>
  <dcterms:created xsi:type="dcterms:W3CDTF">2024-05-08T22:11:35Z</dcterms:created>
  <dcterms:modified xsi:type="dcterms:W3CDTF">2024-05-21T16:02:54Z</dcterms:modified>
</cp:coreProperties>
</file>