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naval_2304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<sst xmlns="http://schemas.openxmlformats.org/spreadsheetml/2006/main" count="260" uniqueCount="97">
  <si>
    <t xml:space="preserve">CARNAVAL RINS</t>
  </si>
  <si>
    <t xml:space="preserve">PDB</t>
  </si>
  <si>
    <t xml:space="preserve">CHAIN</t>
  </si>
  <si>
    <t xml:space="preserve">RIN</t>
  </si>
  <si>
    <t xml:space="preserve">RESIDUES (clickable)</t>
  </si>
  <si>
    <t xml:space="preserve">CONTAINING_LORA_MODULE</t>
  </si>
  <si>
    <t xml:space="preserve">INTERSECTING_LORA_MODULES</t>
  </si>
  <si>
    <t xml:space="preserve">COMMENT</t>
  </si>
  <si>
    <t xml:space="preserve">CARNAVAL</t>
  </si>
  <si>
    <t xml:space="preserve">LORA</t>
  </si>
  <si>
    <t xml:space="preserve">2Z75</t>
  </si>
  <si>
    <t xml:space="preserve">B</t>
  </si>
  <si>
    <t xml:space="preserve">A1-staple, local</t>
  </si>
  <si>
    <t xml:space="preserve">TP</t>
  </si>
  <si>
    <t xml:space="preserve">FN</t>
  </si>
  <si>
    <t xml:space="preserve">stem</t>
  </si>
  <si>
    <t xml:space="preserve">FP</t>
  </si>
  <si>
    <t xml:space="preserve">TN</t>
  </si>
  <si>
    <t xml:space="preserve">3DIL</t>
  </si>
  <si>
    <t xml:space="preserve">A</t>
  </si>
  <si>
    <t xml:space="preserve">3NDB</t>
  </si>
  <si>
    <t xml:space="preserve">M</t>
  </si>
  <si>
    <t xml:space="preserve">AG2-staple</t>
  </si>
  <si>
    <t xml:space="preserve">AA2-staple</t>
  </si>
  <si>
    <t xml:space="preserve">3Q3Z</t>
  </si>
  <si>
    <t xml:space="preserve">V</t>
  </si>
  <si>
    <t xml:space="preserve">3RG5</t>
  </si>
  <si>
    <t xml:space="preserve">D-loop/T-loop</t>
  </si>
  <si>
    <t xml:space="preserve">4ATO</t>
  </si>
  <si>
    <t xml:space="preserve">G</t>
  </si>
  <si>
    <t xml:space="preserve">G1-staple, local</t>
  </si>
  <si>
    <t xml:space="preserve">4ENC</t>
  </si>
  <si>
    <t xml:space="preserve">4WFL</t>
  </si>
  <si>
    <t xml:space="preserve">CA2-staple, local</t>
  </si>
  <si>
    <t xml:space="preserve">4YAZ</t>
  </si>
  <si>
    <t xml:space="preserve">R</t>
  </si>
  <si>
    <t xml:space="preserve">GA2-staple</t>
  </si>
  <si>
    <t xml:space="preserve">5FJC</t>
  </si>
  <si>
    <t xml:space="preserve">GA2-staple + cWW(GC) base pair</t>
  </si>
  <si>
    <t xml:space="preserve">AA2-staple, local</t>
  </si>
  <si>
    <t xml:space="preserve">LORA MODULES</t>
  </si>
  <si>
    <t xml:space="preserve">MODULE</t>
  </si>
  <si>
    <t xml:space="preserve">INCLUDED RIN</t>
  </si>
  <si>
    <t xml:space="preserve">INTERSECTING_RINS</t>
  </si>
  <si>
    <t xml:space="preserve">2z75_0</t>
  </si>
  <si>
    <t xml:space="preserve">intermolecular CGAN4-staple</t>
  </si>
  <si>
    <t xml:space="preserve">2z75_1</t>
  </si>
  <si>
    <t xml:space="preserve">AGA|AAA5-staple</t>
  </si>
  <si>
    <t xml:space="preserve">2z75_2</t>
  </si>
  <si>
    <t xml:space="preserve">G1-staple, syn conformation, major groove interaction</t>
  </si>
  <si>
    <t xml:space="preserve">2z75_3</t>
  </si>
  <si>
    <t xml:space="preserve">GC base-stacking</t>
  </si>
  <si>
    <t xml:space="preserve">2z75_4</t>
  </si>
  <si>
    <t xml:space="preserve">GO6-OP1, 4A</t>
  </si>
  <si>
    <t xml:space="preserve">3dil_0</t>
  </si>
  <si>
    <t xml:space="preserve">ribose-phosphate OP1-O2'=2.7A</t>
  </si>
  <si>
    <t xml:space="preserve">3dil_1</t>
  </si>
  <si>
    <t xml:space="preserve">AA|A4-staple, GAAUA-pentaloop</t>
  </si>
  <si>
    <t xml:space="preserve">3dil_2</t>
  </si>
  <si>
    <t xml:space="preserve">tSS(AG) base pair, base(G)-phosphate GN1-OP1=2.9A</t>
  </si>
  <si>
    <t xml:space="preserve">3dil_3</t>
  </si>
  <si>
    <t xml:space="preserve">GO6-OP1, 5A</t>
  </si>
  <si>
    <t xml:space="preserve">3dil_4</t>
  </si>
  <si>
    <t xml:space="preserve">O2'-O3', 6A</t>
  </si>
  <si>
    <t xml:space="preserve">3ndb_0</t>
  </si>
  <si>
    <t xml:space="preserve">3ndb_1</t>
  </si>
  <si>
    <t xml:space="preserve">254, 115</t>
  </si>
  <si>
    <t xml:space="preserve">AGN2-staple</t>
  </si>
  <si>
    <t xml:space="preserve">3ndb_2</t>
  </si>
  <si>
    <t xml:space="preserve">OP1-O2', 6A</t>
  </si>
  <si>
    <t xml:space="preserve">3ndb_3</t>
  </si>
  <si>
    <t xml:space="preserve">OP1-OP1, 6A</t>
  </si>
  <si>
    <t xml:space="preserve">3rg5_0</t>
  </si>
  <si>
    <t xml:space="preserve">4enc_0</t>
  </si>
  <si>
    <t xml:space="preserve">AG base-stacking</t>
  </si>
  <si>
    <t xml:space="preserve">4wfl_0</t>
  </si>
  <si>
    <t xml:space="preserve">GGA|A4-staple + NG3-staple, helical packing</t>
  </si>
  <si>
    <t xml:space="preserve">4wfl_1</t>
  </si>
  <si>
    <t xml:space="preserve">O3'-O3', 4A</t>
  </si>
  <si>
    <t xml:space="preserve">4yaz_0</t>
  </si>
  <si>
    <t xml:space="preserve">CGAN4-staple</t>
  </si>
  <si>
    <t xml:space="preserve">4yaz_1</t>
  </si>
  <si>
    <t xml:space="preserve">GA base-stacking + cWW(GC) base pair + tWS(AG) base pair</t>
  </si>
  <si>
    <t xml:space="preserve">4yaz_2</t>
  </si>
  <si>
    <t xml:space="preserve">cWW(GC) base pair + AC base-stacking</t>
  </si>
  <si>
    <t xml:space="preserve">5fjc_0</t>
  </si>
  <si>
    <t xml:space="preserve">NN3-staple</t>
  </si>
  <si>
    <t xml:space="preserve">5fjc_1</t>
  </si>
  <si>
    <t xml:space="preserve">AGA3-staple + GG base-stacking</t>
  </si>
  <si>
    <t xml:space="preserve">5fjc_2</t>
  </si>
  <si>
    <t xml:space="preserve">cWW(GC) base pair + UG base-stacking, atom(O2')-base(A) capping</t>
  </si>
  <si>
    <t xml:space="preserve">POSITIVE</t>
  </si>
  <si>
    <t xml:space="preserve">NEGATIVE</t>
  </si>
  <si>
    <t xml:space="preserve">LORA F1 score = 75%</t>
  </si>
  <si>
    <t xml:space="preserve">PRED POSITIVE</t>
  </si>
  <si>
    <t xml:space="preserve">PRED NEGATIVE</t>
  </si>
  <si>
    <t xml:space="preserve">CARNAVAL F1 score = 65%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</si>
</sst>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57" activeCellId="0" sqref="E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7.13"/>
    <col collapsed="false" customWidth="true" hidden="false" outlineLevel="0" max="3" min="3" style="1" width="9.32"/>
    <col collapsed="false" customWidth="true" hidden="false" outlineLevel="0" max="4" min="4" style="2" width="72.82"/>
    <col collapsed="false" customWidth="true" hidden="false" outlineLevel="0" max="5" min="5" style="1" width="29.03"/>
    <col collapsed="false" customWidth="true" hidden="false" outlineLevel="0" max="7" min="6" style="1" width="15.84"/>
    <col collapsed="false" customWidth="true" hidden="false" outlineLevel="0" max="8" min="8" style="2" width="33.21"/>
    <col collapsed="false" customWidth="false" hidden="false" outlineLevel="0" max="1024" min="9" style="1" width="11.52"/>
  </cols>
  <sheetData>
    <row r="1" s="4" customFormat="tru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AMJ1" s="1"/>
    </row>
    <row r="2" s="4" customFormat="true" ht="12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6"/>
      <c r="H2" s="5" t="s">
        <v>7</v>
      </c>
      <c r="I2" s="4" t="s">
        <v>8</v>
      </c>
      <c r="J2" s="4" t="s">
        <v>9</v>
      </c>
      <c r="AMJ2" s="1"/>
    </row>
    <row r="3" customFormat="false" ht="23.85" hidden="false" customHeight="false" outlineLevel="0" collapsed="false">
      <c r="A3" s="1" t="s">
        <v>10</v>
      </c>
      <c r="B3" s="1" t="s">
        <v>11</v>
      </c>
      <c r="C3" s="1" t="n">
        <v>302</v>
      </c>
      <c r="D3" s="2" t="str">
        <f aca="false">HYPERLINK("http://rna.bgsu.edu/rna3dhub/display3D/unitid/2Z75|1|B|C|88,2Z75|1|B|U|77,2Z75|1|B|C|74,2Z75|1|B|G|90,2Z75|1|B|C|89,2Z75|1|B|G|76,2Z75|1|B|A|87,2Z75|1|B|G|75,2Z75|1|B|G|86,2Z75|1|B|C|78,2Z75|1|B|A|93","B.C.88.,B.U.77.,B.C.74.,B.G.90.,B.C.89.,B.G.76.,B.A.87.,B.G.75.,B.G.86.,B.C.78.,B.A.93.")</f>
        <v>B.C.88.,B.U.77.,B.C.74.,B.G.90.,B.C.89.,B.G.76.,B.A.87.,B.G.75.,B.G.86.,B.C.78.,B.A.93.</v>
      </c>
      <c r="F3" s="1" t="str">
        <f aca="false">HYPERLINK("http://rna.bgsu.edu/rna3dhub/display3D/unitid/2Z75|1|B|G|41,2Z75|1|B|C|42,2Z75|1|B|G|90,2Z75|1|B|U|91","2z75_3")</f>
        <v>2z75_3</v>
      </c>
      <c r="H3" s="2" t="s">
        <v>12</v>
      </c>
      <c r="I3" s="1" t="s">
        <v>13</v>
      </c>
      <c r="J3" s="1" t="s">
        <v>14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9</v>
      </c>
      <c r="D4" s="2" t="str">
        <f aca="false">HYPERLINK("http://rna.bgsu.edu/rna3dhub/display3D/unitid/2Z75|1|B|U|51,2Z75|1|B|G|37,2Z75|1|B|A|38,2Z75|1|B|G|53,2Z75|1|B|C|36,2Z75|1|B|C|52","B.U.51.,B.G.37.,B.A.38.,B.G.53.,B.C.36.,B.C.52.")</f>
        <v>B.U.51.,B.G.37.,B.A.38.,B.G.53.,B.C.36.,B.C.52.</v>
      </c>
      <c r="E4" s="1" t="str">
        <f aca="false">HYPERLINK("http://rna.bgsu.edu/rna3dhub/display3D/unitid/2Z75|1|B|C|36,2Z75|1|B|G|37,2Z75|1|B|A|38,2Z75|1|B|G|39,2Z75|1|B|G|40,2Z75|1|B|U|51,2Z75|1|B|C|52,2Z75|1|B|G|53,2Z75|1|B|A|54,2Z75|1|B|G|55,2Z75|1|B|A|56,2Z75|1|B|U|59,2Z75|1|B|A|104,2Z75|1|B|A|105,2Z75|1|B|A|106,2Z75|1|B|A|107,2Z75|1|B|A|125,2Z75|1|B|U|126,2Z75|1|B|A|127,2Z75|1|B|G|128,2Z75|1|B|A|129,2Z75|1|B|G|130,2Z75|1|B|C|131,2Z75|1|B|A|132","2z75_1")</f>
        <v>2z75_1</v>
      </c>
      <c r="H4" s="2" t="s">
        <v>15</v>
      </c>
      <c r="I4" s="1" t="s">
        <v>16</v>
      </c>
      <c r="J4" s="1" t="s">
        <v>17</v>
      </c>
    </row>
    <row r="5" customFormat="false" ht="23.85" hidden="false" customHeight="false" outlineLevel="0" collapsed="false">
      <c r="A5" s="1" t="s">
        <v>18</v>
      </c>
      <c r="B5" s="1" t="s">
        <v>19</v>
      </c>
      <c r="C5" s="1" t="n">
        <v>73</v>
      </c>
      <c r="D5" s="2" t="str">
        <f aca="false">HYPERLINK("http://rna.bgsu.edu/rna3dhub/display3D/unitid/3DIL|1|A|C|98,3DIL|1|A|U|97,3DIL|1|A|G|44,3DIL|1|A|C|100,3DIL|1|A|G|45,3DIL|1|A|C|96,3DIL|1|A|C|99,3DIL|1|A|G|48,3DIL|1|A|C|95,3DIL|1|A|A|47,3DIL|1|A|G|49,3DIL|1|A|G|46","A.C.98.,A.U.97.,A.G.44.,A.C.100.,A.G.45.,A.C.96.,A.C.99.,A.G.48.,A.C.95.,A.A.47.,A.G.49.,A.G.46.")</f>
        <v>A.C.98.,A.U.97.,A.G.44.,A.C.100.,A.G.45.,A.C.96.,A.C.99.,A.G.48.,A.C.95.,A.A.47.,A.G.49.,A.G.46.</v>
      </c>
      <c r="H5" s="2" t="s">
        <v>15</v>
      </c>
      <c r="I5" s="1" t="s">
        <v>16</v>
      </c>
      <c r="J5" s="1" t="s">
        <v>17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n">
        <v>254</v>
      </c>
      <c r="D6" s="2" t="str">
        <f aca="false">HYPERLINK("http://rna.bgsu.edu/rna3dhub/display3D/unitid/3NDB|1|M|G|213,3NDB|1|M|C|207,3NDB|1|M|A|165,3NDB|1|M|G|166,3NDB|1|M|C|208,3NDB|1|M|G|214","M.G.213.,M.C.207.,M.A.165.,M.G.166.,M.C.208.,M.G.214.")</f>
        <v>M.G.213.,M.C.207.,M.A.165.,M.G.166.,M.C.208.,M.G.214.</v>
      </c>
      <c r="E6" s="1" t="str">
        <f aca="false">HYPERLINK("http://rna.bgsu.edu/rna3dhub/display3D/unitid/3NDB|1|M|A|165,3NDB|1|M|G|166,3NDB|1|M|G|167,3NDB|1|M|G|168,3NDB|1|M|C|207,3NDB|1|M|C|208,3NDB|1|M|G|209,3NDB|1|M|A|211,3NDB|1|M|A|212,3NDB|1|M|G|213,3NDB|1|M|G|214,3NDB|1|M|G|215,3NDB|1|M|A|216","3ndb_1")</f>
        <v>3ndb_1</v>
      </c>
      <c r="H6" s="2" t="s">
        <v>22</v>
      </c>
      <c r="I6" s="1" t="s">
        <v>13</v>
      </c>
      <c r="J6" s="1" t="s">
        <v>13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115</v>
      </c>
      <c r="D7" s="2" t="str">
        <f aca="false">HYPERLINK("http://rna.bgsu.edu/rna3dhub/display3D/unitid/3NDB|1|M|G|209,3NDB|1|M|G|213,3NDB|1|M|A|165,3NDB|1|M|G|166,3NDB|1|M|C|208,3NDB|1|M|A|212","M.G.209.,M.G.213.,M.A.165.,M.G.166.,M.C.208.,M.A.212.")</f>
        <v>M.G.209.,M.G.213.,M.A.165.,M.G.166.,M.C.208.,M.A.212.</v>
      </c>
      <c r="E7" s="1" t="str">
        <f aca="false">HYPERLINK("http://rna.bgsu.edu/rna3dhub/display3D/unitid/3NDB|1|M|A|165,3NDB|1|M|G|166,3NDB|1|M|G|167,3NDB|1|M|G|168,3NDB|1|M|C|207,3NDB|1|M|C|208,3NDB|1|M|G|209,3NDB|1|M|A|211,3NDB|1|M|A|212,3NDB|1|M|G|213,3NDB|1|M|G|214,3NDB|1|M|G|215,3NDB|1|M|A|216","3ndb_1")</f>
        <v>3ndb_1</v>
      </c>
      <c r="H7" s="2" t="s">
        <v>22</v>
      </c>
      <c r="I7" s="1" t="s">
        <v>13</v>
      </c>
      <c r="J7" s="1" t="s">
        <v>13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8</v>
      </c>
      <c r="D8" s="2" t="str">
        <f aca="false">HYPERLINK("http://rna.bgsu.edu/rna3dhub/display3D/unitid/3NDB|1|M|A|176,3NDB|1|M|U|224,3NDB|1|M|C|198,3NDB|1|M|G|223,3NDB|1|M|A|177","M.A.176.,M.U.224.,M.C.198.,M.G.223.,M.A.177.")</f>
        <v>M.A.176.,M.U.224.,M.C.198.,M.G.223.,M.A.177.</v>
      </c>
      <c r="E8" s="1" t="str">
        <f aca="false">HYPERLINK("http://rna.bgsu.edu/rna3dhub/display3D/unitid/3NDB|1|M|G|154,3NDB|1|M|C|155,3NDB|1|M|A|156,3NDB|1|M|A|176,3NDB|1|M|A|177,3NDB|1|M|C|178,3NDB|1|M|A|194,3NDB|1|M|C|198,3NDB|1|M|C|199,3NDB|1|M|G|200,3NDB|1|M|C|201,3NDB|1|M|G|222,3NDB|1|M|G|223,3NDB|1|M|U|224,3NDB|1|M|A|225","3ndb_0")</f>
        <v>3ndb_0</v>
      </c>
      <c r="H8" s="2" t="s">
        <v>23</v>
      </c>
      <c r="I8" s="1" t="s">
        <v>13</v>
      </c>
      <c r="J8" s="1" t="s">
        <v>13</v>
      </c>
    </row>
    <row r="9" customFormat="false" ht="23.85" hidden="false" customHeight="false" outlineLevel="0" collapsed="false">
      <c r="A9" s="1" t="s">
        <v>24</v>
      </c>
      <c r="B9" s="1" t="s">
        <v>25</v>
      </c>
      <c r="C9" s="1" t="n">
        <v>183</v>
      </c>
      <c r="D9" s="2" t="str">
        <f aca="false">HYPERLINK("http://rna.bgsu.edu/rna3dhub/display3D/unitid/3Q3Z|1|V|C|43,3Q3Z|1|V|G|67,3Q3Z|1|V|C|41,3Q3Z|1|V|G|39,3Q3Z|1|V|G|65,3Q3Z|1|V|C|68,3Q3Z|1|V|G|38,3Q3Z|1|V|A|64,3Q3Z|1|V|U|44,3Q3Z|1|V|G|40,3Q3Z|1|V|C|71,3Q3Z|1|V|A|42,3Q3Z|1|V|C|72,3Q3Z|1|V|U|66","V.C.43.,V.G.67.,V.C.41.,V.G.39.,V.G.65.,V.C.68.,V.G.38.,V.A.64.,V.U.44.,V.G.40.,V.C.71.,V.A.42.,V.C.72.,V.U.66.")</f>
        <v>V.C.43.,V.G.67.,V.C.41.,V.G.39.,V.G.65.,V.C.68.,V.G.38.,V.A.64.,V.U.44.,V.G.40.,V.C.71.,V.A.42.,V.C.72.,V.U.66.</v>
      </c>
      <c r="H9" s="2" t="s">
        <v>15</v>
      </c>
      <c r="I9" s="1" t="s">
        <v>16</v>
      </c>
      <c r="J9" s="1" t="s">
        <v>17</v>
      </c>
    </row>
    <row r="10" customFormat="false" ht="23.85" hidden="false" customHeight="false" outlineLevel="0" collapsed="false">
      <c r="A10" s="1" t="s">
        <v>26</v>
      </c>
      <c r="B10" s="1" t="s">
        <v>11</v>
      </c>
      <c r="C10" s="1" t="n">
        <v>252</v>
      </c>
      <c r="D10" s="2" t="str">
        <f aca="false">HYPERLINK("http://rna.bgsu.edu/rna3dhub/display3D/unitid/3RG5|1|B|G|15,3RG5|1|B|U|55,3RG5|1|B|G|19,3RG5|1|B|U|54,3RG5|1|B|U|59,3RG5|1|B|A|58,3RG5|1|B|G|18,3RG5|1|B|C|56,3RG5|1|B|U|16,3RG5|1|B|C|20,3RG5|1|B|U|20","B.G.15.,B.U.55.,B.G.19.,B.U.54.,B.U.59.,B.A.58.,B.G.18.,B.C.56.,B.U.16.,B.C.20.A,B.U.20.")</f>
        <v>B.G.15.,B.U.55.,B.G.19.,B.U.54.,B.U.59.,B.A.58.,B.G.18.,B.C.56.,B.U.16.,B.C.20.A,B.U.20.</v>
      </c>
      <c r="E10" s="1" t="str">
        <f aca="false">HYPERLINK("http://rna.bgsu.edu/rna3dhub/display3D/unitid/3RG5|1|B|G|15,3RG5|1|B|U|16,3RG5|1|B|G|18,3RG5|1|B|G|19,3RG5|1|B|U|20,3RG5|1|B|C|20,3RG5|1|B|U|54,3RG5|1|B|U|55,3RG5|1|B|C|56,3RG5|1|B|A|57,3RG5|1|B|A|58,3RG5|1|B|U|59,3RG5|1|B|U|60,3RG5|1|B|C|61","3rg5_0")</f>
        <v>3rg5_0</v>
      </c>
      <c r="H10" s="2" t="s">
        <v>27</v>
      </c>
      <c r="I10" s="1" t="s">
        <v>13</v>
      </c>
      <c r="J10" s="1" t="s">
        <v>13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n">
        <v>300</v>
      </c>
      <c r="D11" s="2" t="str">
        <f aca="false">HYPERLINK("http://rna.bgsu.edu/rna3dhub/display3D/unitid/4ATO|1|G|G|6,4ATO|1|G|G|20,4ATO|1|G|C|19","G.G.6.,G.G.20.,G.C.19.")</f>
        <v>G.G.6.,G.G.20.,G.C.19.</v>
      </c>
      <c r="H11" s="2" t="s">
        <v>30</v>
      </c>
      <c r="I11" s="1" t="s">
        <v>13</v>
      </c>
      <c r="J11" s="1" t="s">
        <v>14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n">
        <v>169</v>
      </c>
      <c r="D12" s="2" t="str">
        <f aca="false">HYPERLINK("http://rna.bgsu.edu/rna3dhub/display3D/unitid/4ATO|1|G|G|7,4ATO|1|G|G|6,4ATO|1|G|A|22,4ATO|1|G|C|19,4ATO|1|G|A|17,4ATO|1|G|C|18,4ATO|1|G|U|8","G.G.7.,G.G.6.,G.A.22.,G.C.19.,G.A.17.,G.C.18.,G.U.8.")</f>
        <v>G.G.7.,G.G.6.,G.A.22.,G.C.19.,G.A.17.,G.C.18.,G.U.8.</v>
      </c>
      <c r="H12" s="2" t="s">
        <v>12</v>
      </c>
      <c r="I12" s="1" t="s">
        <v>13</v>
      </c>
      <c r="J12" s="1" t="s">
        <v>14</v>
      </c>
    </row>
    <row r="13" customFormat="false" ht="12.8" hidden="false" customHeight="false" outlineLevel="0" collapsed="false">
      <c r="A13" s="1" t="s">
        <v>31</v>
      </c>
      <c r="B13" s="1" t="s">
        <v>19</v>
      </c>
      <c r="C13" s="1" t="n">
        <v>247</v>
      </c>
      <c r="D13" s="2" t="str">
        <f aca="false">HYPERLINK("http://rna.bgsu.edu/rna3dhub/display3D/unitid/4ENC|1|A|A|21,4ENC|1|A|C|16,4ENC|1|A|C|4,4ENC|1|A|G|2,4ENC|1|A|C|14,4ENC|1|A|G|15,4ENC|1|A|C|17,4ENC|1|A|G|5,4ENC|1|A|G|3","A.A.21.,A.C.16.,A.C.4.,A.G.2.,A.C.14.,A.G.15.,A.C.17.,A.G.5.,A.G.3.")</f>
        <v>A.A.21.,A.C.16.,A.C.4.,A.G.2.,A.C.14.,A.G.15.,A.C.17.,A.G.5.,A.G.3.</v>
      </c>
      <c r="H13" s="2" t="s">
        <v>12</v>
      </c>
      <c r="I13" s="1" t="s">
        <v>13</v>
      </c>
      <c r="J13" s="1" t="s">
        <v>14</v>
      </c>
    </row>
    <row r="14" customFormat="false" ht="23.85" hidden="false" customHeight="false" outlineLevel="0" collapsed="false">
      <c r="A14" s="1" t="s">
        <v>32</v>
      </c>
      <c r="B14" s="1" t="s">
        <v>19</v>
      </c>
      <c r="C14" s="1" t="n">
        <v>302</v>
      </c>
      <c r="D14" s="2" t="str">
        <f aca="false">HYPERLINK("http://rna.bgsu.edu/rna3dhub/display3D/unitid/4WFL|1|A|C|49,4WFL|1|A|G|28,4WFL|1|A|G|48,4WFL|1|A|G|27,4WFL|1|A|C|26,4WFL|1|A|G|25,4WFL|1|A|U|50,4WFL|1|A|A|24,4WFL|1|A|C|47,4WFL|1|A|A|53,4WFL|1|A|C|46","A.C.49.,A.G.28.,A.G.48.,A.G.27.,A.C.26.,A.G.25.,A.U.50.,A.A.24.,A.C.47.,A.A.53.,A.C.46.")</f>
        <v>A.C.49.,A.G.28.,A.G.48.,A.G.27.,A.C.26.,A.G.25.,A.U.50.,A.A.24.,A.C.47.,A.A.53.,A.C.46.</v>
      </c>
      <c r="H14" s="2" t="s">
        <v>12</v>
      </c>
      <c r="I14" s="1" t="s">
        <v>13</v>
      </c>
      <c r="J14" s="1" t="s">
        <v>14</v>
      </c>
    </row>
    <row r="15" customFormat="false" ht="12.8" hidden="false" customHeight="false" outlineLevel="0" collapsed="false">
      <c r="A15" s="1" t="s">
        <v>32</v>
      </c>
      <c r="B15" s="1" t="s">
        <v>19</v>
      </c>
      <c r="C15" s="1" t="n">
        <v>148</v>
      </c>
      <c r="D15" s="2" t="str">
        <f aca="false">HYPERLINK("http://rna.bgsu.edu/rna3dhub/display3D/unitid/4WFL|1|A|G|28,4WFL|1|A|C|47,4WFL|1|A|C|42,4WFL|1|A|A|43,4WFL|1|A|C|46","A.G.28.,A.C.47.,A.C.42.,A.A.43.,A.C.46.")</f>
        <v>A.G.28.,A.C.47.,A.C.42.,A.A.43.,A.C.46.</v>
      </c>
      <c r="H15" s="2" t="s">
        <v>33</v>
      </c>
      <c r="I15" s="1" t="s">
        <v>13</v>
      </c>
      <c r="J15" s="1" t="s">
        <v>14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n">
        <v>36</v>
      </c>
      <c r="D16" s="2" t="str">
        <f aca="false">HYPERLINK("http://rna.bgsu.edu/rna3dhub/display3D/unitid/4YAZ|1|R|U|53,4YAZ|1|R|G|28,4YAZ|1|R|G|60,4YAZ|1|R|C|54,4YAZ|1|R|A|61,4YAZ|1|R|G|62,4YAZ|1|R|A|29,4YAZ|1|R|A|63,4YAZ|1|R|U|55,4YAZ|1|R|C|56","R.U.53.,R.G.28.,R.G.60.,R.C.54.,R.A.61.,R.G.62.,R.A.29.,R.A.63.,R.U.55.,R.C.56.")</f>
        <v>R.U.53.,R.G.28.,R.G.60.,R.C.54.,R.A.61.,R.G.62.,R.A.29.,R.A.63.,R.U.55.,R.C.56.</v>
      </c>
      <c r="F16" s="1" t="str">
        <f aca="false">HYPERLINK("http://rna.bgsu.edu/rna3dhub/display3D/unitid/4YAZ|1|R|G|26,4YAZ|1|R|C|27,4YAZ|1|R|G|28,4YAZ|1|R|A|29,4YAZ|1|R|G|30,4YAZ|1|R|G|31,4YAZ|1|R|C|54,4YAZ|1|R|U|55,4YAZ|1|R|C|56,4YAZ|1|R|C|57,4YAZ|1|R|A|61,4YAZ|1|R|G|62,4YAZ|1|R|A|63,4YAZ|1|R|C|64,4YAZ|1|R|A|65","4yaz_0")</f>
        <v>4yaz_0</v>
      </c>
      <c r="G16" s="1" t="str">
        <f aca="false">HYPERLINK("http://rna.bgsu.edu/rna3dhub/display3D/unitid/4YAZ|1|R|A|48,4YAZ|1|R|G|52,4YAZ|1|R|A|63,4YAZ|1|R|C|64","4yaz_2")</f>
        <v>4yaz_2</v>
      </c>
      <c r="H16" s="2" t="s">
        <v>36</v>
      </c>
      <c r="I16" s="1" t="s">
        <v>13</v>
      </c>
      <c r="J16" s="1" t="s">
        <v>14</v>
      </c>
    </row>
    <row r="17" customFormat="false" ht="12.8" hidden="false" customHeight="false" outlineLevel="0" collapsed="false">
      <c r="A17" s="1" t="s">
        <v>37</v>
      </c>
      <c r="B17" s="1" t="s">
        <v>19</v>
      </c>
      <c r="C17" s="1" t="n">
        <v>138</v>
      </c>
      <c r="D17" s="2" t="str">
        <f aca="false">HYPERLINK("http://rna.bgsu.edu/rna3dhub/display3D/unitid/5FJC|1|A|G|58,5FJC|1|A|G|11,5FJC|1|A|C|59,5FJC|1|A|G|43,5FJC|1|A|A|12,5FJC|1|A|G|13,5FJC|1|A|C|44,5FJC|1|A|C|60,5FJC|1|A|C|41,5FJC|1|A|G|42","A.G.58.,A.G.11.,A.C.59.,A.G.43.,A.A.12.,A.G.13.,A.C.44.,A.C.60.,A.C.41.,A.G.42.")</f>
        <v>A.G.58.,A.G.11.,A.C.59.,A.G.43.,A.A.12.,A.G.13.,A.C.44.,A.C.60.,A.C.41.,A.G.42.</v>
      </c>
      <c r="F17" s="1" t="str">
        <f aca="false">HYPERLINK("http://rna.bgsu.edu/rna3dhub/display3D/unitid/5FJC|1|A|C|47,5FJC|1|A|C|48,5FJC|1|A|G|56,5FJC|1|A|U|57,5FJC|1|A|G|58,5FJC|1|A|C|59,5FJC|1|A|A|87,5FJC|1|A|U|88,5FJC|1|A|G|89,5FJC|1|A|A|90,5FJC|1|A|G|91","5fjc_0")</f>
        <v>5fjc_0</v>
      </c>
      <c r="G17" s="1" t="str">
        <f aca="false">HYPERLINK("http://rna.bgsu.edu/rna3dhub/display3D/unitid/5FJC|1|A|A|10,5FJC|1|A|G|11,5FJC|1|A|A|12,5FJC|1|A|G|13,5FJC|1|A|G|42,5FJC|1|A|G|43,5FJC|1|A|C|44,5FJC|1|A|A|45,5FJC|1|A|A|46,5FJC|1|A|G|58,5FJC|1|A|C|59,5FJC|1|A|C|60","5fjc_1")</f>
        <v>5fjc_1</v>
      </c>
      <c r="H17" s="2" t="s">
        <v>38</v>
      </c>
      <c r="I17" s="1" t="s">
        <v>13</v>
      </c>
      <c r="J17" s="1" t="s">
        <v>14</v>
      </c>
    </row>
    <row r="18" customFormat="false" ht="12.8" hidden="false" customHeight="false" outlineLevel="0" collapsed="false">
      <c r="A18" s="1" t="s">
        <v>37</v>
      </c>
      <c r="B18" s="1" t="s">
        <v>19</v>
      </c>
      <c r="C18" s="1" t="n">
        <v>59</v>
      </c>
      <c r="D18" s="2" t="str">
        <f aca="false">HYPERLINK("http://rna.bgsu.edu/rna3dhub/display3D/unitid/5FJC|1|A|A|61,5FJC|1|A|G|23,5FJC|1|A|A|62,5FJC|1|A|C|29,5FJC|1|A|C|31,5FJC|1|A|G|21,5FJC|1|A|U|22,5FJC|1|A|G|30","A.A.61.,A.G.23.,A.A.62.,A.C.29.,A.C.31.,A.G.21.,A.U.22.,A.G.30.")</f>
        <v>A.A.61.,A.G.23.,A.A.62.,A.C.29.,A.C.31.,A.G.21.,A.U.22.,A.G.30.</v>
      </c>
      <c r="H18" s="2" t="s">
        <v>39</v>
      </c>
      <c r="I18" s="1" t="s">
        <v>13</v>
      </c>
      <c r="J18" s="1" t="s">
        <v>14</v>
      </c>
    </row>
    <row r="19" customFormat="false" ht="12.8" hidden="false" customHeight="false" outlineLevel="0" collapsed="false">
      <c r="A19" s="1" t="s">
        <v>37</v>
      </c>
      <c r="B19" s="1" t="s">
        <v>19</v>
      </c>
      <c r="C19" s="1" t="n">
        <v>27</v>
      </c>
      <c r="D19" s="2" t="str">
        <f aca="false">HYPERLINK("http://rna.bgsu.edu/rna3dhub/display3D/unitid/5FJC|1|A|C|25,5FJC|1|A|G|68,5FJC|1|A|G|28,5FJC|1|A|G|27,5FJC|1|A|C|66,5FJC|1|A|U|67,5FJC|1|A|C|65,5FJC|1|A|U|26","A.C.25.,A.G.68.,A.G.28.,A.G.27.,A.C.66.,A.U.67.,A.C.65.,A.U.26.")</f>
        <v>A.C.25.,A.G.68.,A.G.28.,A.G.27.,A.C.66.,A.U.67.,A.C.65.,A.U.26.</v>
      </c>
      <c r="H19" s="2" t="s">
        <v>15</v>
      </c>
      <c r="I19" s="1" t="s">
        <v>16</v>
      </c>
      <c r="J19" s="1" t="s">
        <v>17</v>
      </c>
    </row>
    <row r="20" customFormat="false" ht="17.35" hidden="false" customHeight="false" outlineLevel="0" collapsed="false">
      <c r="A20" s="3" t="s">
        <v>40</v>
      </c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4" t="s">
        <v>1</v>
      </c>
      <c r="B21" s="4" t="s">
        <v>2</v>
      </c>
      <c r="C21" s="4" t="s">
        <v>41</v>
      </c>
      <c r="D21" s="5" t="s">
        <v>4</v>
      </c>
      <c r="E21" s="4" t="s">
        <v>42</v>
      </c>
      <c r="F21" s="6" t="s">
        <v>43</v>
      </c>
      <c r="G21" s="6"/>
      <c r="H21" s="5" t="s">
        <v>7</v>
      </c>
    </row>
    <row r="22" customFormat="false" ht="23.85" hidden="false" customHeight="false" outlineLevel="0" collapsed="false">
      <c r="A22" s="1" t="s">
        <v>10</v>
      </c>
      <c r="B22" s="1" t="s">
        <v>11</v>
      </c>
      <c r="C22" s="1" t="s">
        <v>44</v>
      </c>
      <c r="D22" s="2" t="str">
        <f aca="false">HYPERLINK("http://rna.bgsu.edu/rna3dhub/display3D/unitid/2Z75|1|A|C|10,2Z75|1|A|U|11,2Z75|1|A|U|12,2Z75|1|A|A|13,2Z75|1|B|A|30,2Z75|1|B|G|31,2Z75|1|B|U|32,2Z75|1|B|U|33,2Z75|1|B|G|34,2Z75|1|B|C|115,2Z75|1|B|G|116,2Z75|1|B|A|117,2Z75|1|B|C|118,2Z75|1|B|U|119","A.C.10.,A.U.11.,A.U.12.,A.A.13.,B.A.30.,B.G.31.,B.U.32.,B.U.33.,B.G.34.,B.C.115.,B.G.116.,B.A.117.,B.C.118.,B.U.119.")</f>
        <v>A.C.10.,A.U.11.,A.U.12.,A.A.13.,B.A.30.,B.G.31.,B.U.32.,B.U.33.,B.G.34.,B.C.115.,B.G.116.,B.A.117.,B.C.118.,B.U.119.</v>
      </c>
      <c r="H22" s="2" t="s">
        <v>45</v>
      </c>
      <c r="I22" s="1" t="s">
        <v>14</v>
      </c>
      <c r="J22" s="1" t="s">
        <v>13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46</v>
      </c>
      <c r="D23" s="2" t="str">
        <f aca="false">HYPERLINK("http://rna.bgsu.edu/rna3dhub/display3D/unitid/2Z75|1|B|C|36,2Z75|1|B|G|37,2Z75|1|B|A|38,2Z75|1|B|G|39,2Z75|1|B|G|40,2Z75|1|B|U|51,2Z75|1|B|C|52,2Z75|1|B|G|53,2Z75|1|B|A|54,2Z75|1|B|G|55,2Z75|1|B|A|56,2Z75|1|B|U|59,2Z75|1|B|A|104,2Z75|1|B|A|105,2Z75|1|B|A|106,2Z75|1|B|A|107,2Z75|1|B|A|125,2Z75|1|B|U|126,2Z75|1|B|A|127,2Z75|1|B|G|128,2Z75|1|B|A|129,2Z75|1|B|G|130,2Z75|1|B|C|131,2Z75|1|B|A|132","B.C.36.,B.G.37.,B.A.38.,B.G.39.,B.G.40.,B.U.51.,B.C.52.,B.G.53.,B.A.54.,B.G.55.,B.A.56.,B.U.59.,B.A.104.,B.A.105.,B.A.106.,B.A.107.,B.A.125.,B.U.126.,B.A.127.,B.G.128.,B.A.129.,B.G.130.,B.C.131.,B.A.132.")</f>
        <v>B.C.36.,B.G.37.,B.A.38.,B.G.39.,B.G.40.,B.U.51.,B.C.52.,B.G.53.,B.A.54.,B.G.55.,B.A.56.,B.U.59.,B.A.104.,B.A.105.,B.A.106.,B.A.107.,B.A.125.,B.U.126.,B.A.127.,B.G.128.,B.A.129.,B.G.130.,B.C.131.,B.A.132.</v>
      </c>
      <c r="E23" s="1" t="n">
        <v>9</v>
      </c>
      <c r="H23" s="2" t="s">
        <v>47</v>
      </c>
      <c r="I23" s="1" t="s">
        <v>13</v>
      </c>
      <c r="J23" s="1" t="s">
        <v>13</v>
      </c>
    </row>
    <row r="24" customFormat="false" ht="23.85" hidden="false" customHeight="false" outlineLevel="0" collapsed="false">
      <c r="A24" s="1" t="s">
        <v>10</v>
      </c>
      <c r="B24" s="1" t="s">
        <v>11</v>
      </c>
      <c r="C24" s="1" t="s">
        <v>48</v>
      </c>
      <c r="D24" s="2" t="str">
        <f aca="false">HYPERLINK("http://rna.bgsu.edu/rna3dhub/display3D/unitid/2Z75|1|A|G|1,2Z75|1|B|C|36,2Z75|1|B|G|37,2Z75|1|B|A|38,2Z75|1|B|U|51,2Z75|1|B|C|52,2Z75|1|B|G|53","A.G.1.,B.C.36.,B.G.37.,B.A.38.,B.U.51.,B.C.52.,B.G.53.")</f>
        <v>A.G.1.,B.C.36.,B.G.37.,B.A.38.,B.U.51.,B.C.52.,B.G.53.</v>
      </c>
      <c r="H24" s="2" t="s">
        <v>49</v>
      </c>
      <c r="I24" s="1" t="s">
        <v>14</v>
      </c>
      <c r="J24" s="1" t="s">
        <v>13</v>
      </c>
    </row>
    <row r="25" customFormat="false" ht="12.8" hidden="false" customHeight="false" outlineLevel="0" collapsed="false">
      <c r="A25" s="1" t="s">
        <v>10</v>
      </c>
      <c r="B25" s="1" t="s">
        <v>11</v>
      </c>
      <c r="C25" s="1" t="s">
        <v>50</v>
      </c>
      <c r="D25" s="2" t="str">
        <f aca="false">HYPERLINK("http://rna.bgsu.edu/rna3dhub/display3D/unitid/2Z75|1|B|G|41,2Z75|1|B|C|42,2Z75|1|B|G|90,2Z75|1|B|U|91","B.G.41.,B.C.42.,B.G.90.,B.U.91.")</f>
        <v>B.G.41.,B.C.42.,B.G.90.,B.U.91.</v>
      </c>
      <c r="F25" s="1" t="n">
        <v>302</v>
      </c>
      <c r="H25" s="2" t="s">
        <v>51</v>
      </c>
      <c r="I25" s="1" t="s">
        <v>14</v>
      </c>
      <c r="J25" s="1" t="s">
        <v>13</v>
      </c>
    </row>
    <row r="26" customFormat="false" ht="12.8" hidden="false" customHeight="false" outlineLevel="0" collapsed="false">
      <c r="A26" s="1" t="s">
        <v>10</v>
      </c>
      <c r="B26" s="1" t="s">
        <v>11</v>
      </c>
      <c r="C26" s="1" t="s">
        <v>52</v>
      </c>
      <c r="D26" s="2" t="str">
        <f aca="false">HYPERLINK("http://rna.bgsu.edu/rna3dhub/display3D/unitid/2Z75|1|A|C|2,2Z75|1|B|G|39","A.C.2.,B.G.39.")</f>
        <v>A.C.2.,B.G.39.</v>
      </c>
      <c r="H26" s="2" t="s">
        <v>53</v>
      </c>
      <c r="I26" s="1" t="s">
        <v>17</v>
      </c>
      <c r="J26" s="1" t="s">
        <v>16</v>
      </c>
    </row>
    <row r="27" customFormat="false" ht="23.85" hidden="false" customHeight="false" outlineLevel="0" collapsed="false">
      <c r="A27" s="1" t="s">
        <v>18</v>
      </c>
      <c r="B27" s="1" t="s">
        <v>19</v>
      </c>
      <c r="C27" s="1" t="s">
        <v>54</v>
      </c>
      <c r="D27" s="2" t="str">
        <f aca="false">HYPERLINK("http://rna.bgsu.edu/rna3dhub/display3D/unitid/3DIL|1|A|G|16,3DIL|1|A|G|83,3DIL|1|A|G|84,3DIL|1|A|G|85,3DIL|1|A|C|112,3DIL|1|A|U|113,3DIL|1|A|C|131,3DIL|1|A|C|132,3DIL|1|A|A|133,3DIL|1|A|U|134","A.G.16.,A.G.83.,A.G.84.,A.G.85.,A.C.112.,A.U.113.,A.C.131.,A.C.132.,A.A.133.,A.U.134.")</f>
        <v>A.G.16.,A.G.83.,A.G.84.,A.G.85.,A.C.112.,A.U.113.,A.C.131.,A.C.132.,A.A.133.,A.U.134.</v>
      </c>
      <c r="H27" s="2" t="s">
        <v>55</v>
      </c>
      <c r="I27" s="1" t="s">
        <v>14</v>
      </c>
      <c r="J27" s="1" t="s">
        <v>13</v>
      </c>
    </row>
    <row r="28" customFormat="false" ht="35.05" hidden="false" customHeight="false" outlineLevel="0" collapsed="false">
      <c r="A28" s="1" t="s">
        <v>18</v>
      </c>
      <c r="B28" s="1" t="s">
        <v>19</v>
      </c>
      <c r="C28" s="1" t="s">
        <v>56</v>
      </c>
      <c r="D28" s="2" t="str">
        <f aca="false">HYPERLINK("http://rna.bgsu.edu/rna3dhub/display3D/unitid/3DIL|1|A|A|23,3DIL|1|A|U|24,3DIL|1|A|G|25,3DIL|1|A|A|26,3DIL|1|A|A|67,3DIL|1|A|G|68,3DIL|1|A|G|69,3DIL|1|A|C|70,3DIL|1|A|G|71,3DIL|1|A|C|102,3DIL|1|A|U|103,3DIL|1|A|C|104,3DIL|1|A|G|123,3DIL|1|A|G|124,3DIL|1|A|G|125,3DIL|1|A|A|126,3DIL|1|A|A|127,3DIL|1|A|U|128,3DIL|1|A|A|129,3DIL|1|A|C|130,3DIL|1|A|C|131","A.A.23.,A.U.24.,A.G.25.,A.A.26.,A.A.67.,A.G.68.,A.G.69.,A.C.70.,A.G.71.,A.C.102.,A.U.103.,A.C.104.,A.G.123.,A.G.124.,A.G.125.,A.A.126.,A.A.127.,A.U.128.,A.A.129.,A.C.130.,A.C.131.")</f>
        <v>A.A.23.,A.U.24.,A.G.25.,A.A.26.,A.A.67.,A.G.68.,A.G.69.,A.C.70.,A.G.71.,A.C.102.,A.U.103.,A.C.104.,A.G.123.,A.G.124.,A.G.125.,A.A.126.,A.A.127.,A.U.128.,A.A.129.,A.C.130.,A.C.131.</v>
      </c>
      <c r="H28" s="2" t="s">
        <v>57</v>
      </c>
      <c r="I28" s="1" t="s">
        <v>14</v>
      </c>
      <c r="J28" s="1" t="s">
        <v>13</v>
      </c>
    </row>
    <row r="29" customFormat="false" ht="23.85" hidden="false" customHeight="false" outlineLevel="0" collapsed="false">
      <c r="A29" s="1" t="s">
        <v>18</v>
      </c>
      <c r="B29" s="1" t="s">
        <v>19</v>
      </c>
      <c r="C29" s="1" t="s">
        <v>58</v>
      </c>
      <c r="D29" s="2" t="str">
        <f aca="false">HYPERLINK("http://rna.bgsu.edu/rna3dhub/display3D/unitid/3DIL|1|A|C|13,3DIL|1|A|G|14,3DIL|1|A|C|15,3DIL|1|A|G|80,3DIL|1|A|A|81,3DIL|1|A|G|114,3DIL|1|A|G|115,3DIL|1|A|G|116,3DIL|1|A|G|117,3DIL|1|A|G|118","A.C.13.,A.G.14.,A.C.15.,A.G.80.,A.A.81.,A.G.114.,A.G.115.,A.G.116.,A.G.117.,A.G.118.")</f>
        <v>A.C.13.,A.G.14.,A.C.15.,A.G.80.,A.A.81.,A.G.114.,A.G.115.,A.G.116.,A.G.117.,A.G.118.</v>
      </c>
      <c r="H29" s="2" t="s">
        <v>59</v>
      </c>
      <c r="I29" s="1" t="s">
        <v>14</v>
      </c>
      <c r="J29" s="1" t="s">
        <v>13</v>
      </c>
    </row>
    <row r="30" customFormat="false" ht="12.8" hidden="false" customHeight="false" outlineLevel="0" collapsed="false">
      <c r="A30" s="1" t="s">
        <v>18</v>
      </c>
      <c r="B30" s="1" t="s">
        <v>19</v>
      </c>
      <c r="C30" s="1" t="s">
        <v>60</v>
      </c>
      <c r="D30" s="2" t="str">
        <f aca="false">HYPERLINK("http://rna.bgsu.edu/rna3dhub/display3D/unitid/3DIL|1|A|G|9,3DIL|1|A|G|80","A.G.9.,A.G.80.")</f>
        <v>A.G.9.,A.G.80.</v>
      </c>
      <c r="H30" s="2" t="s">
        <v>61</v>
      </c>
      <c r="I30" s="1" t="s">
        <v>17</v>
      </c>
      <c r="J30" s="1" t="s">
        <v>16</v>
      </c>
    </row>
    <row r="31" customFormat="false" ht="12.8" hidden="false" customHeight="false" outlineLevel="0" collapsed="false">
      <c r="A31" s="1" t="s">
        <v>18</v>
      </c>
      <c r="B31" s="1" t="s">
        <v>19</v>
      </c>
      <c r="C31" s="1" t="s">
        <v>62</v>
      </c>
      <c r="D31" s="2" t="str">
        <f aca="false">HYPERLINK("http://rna.bgsu.edu/rna3dhub/display3D/unitid/3DIL|1|A|G|43,3DIL|1|A|U|93","A.G.43.,A.U.93.")</f>
        <v>A.G.43.,A.U.93.</v>
      </c>
      <c r="H31" s="2" t="s">
        <v>63</v>
      </c>
      <c r="I31" s="1" t="s">
        <v>17</v>
      </c>
      <c r="J31" s="1" t="s">
        <v>16</v>
      </c>
    </row>
    <row r="32" customFormat="false" ht="23.85" hidden="false" customHeight="false" outlineLevel="0" collapsed="false">
      <c r="A32" s="1" t="s">
        <v>20</v>
      </c>
      <c r="B32" s="1" t="s">
        <v>21</v>
      </c>
      <c r="C32" s="1" t="s">
        <v>64</v>
      </c>
      <c r="D32" s="2" t="str">
        <f aca="false">HYPERLINK("http://rna.bgsu.edu/rna3dhub/display3D/unitid/3NDB|1|M|G|154,3NDB|1|M|C|155,3NDB|1|M|A|156,3NDB|1|M|A|176,3NDB|1|M|A|177,3NDB|1|M|C|178,3NDB|1|M|A|194,3NDB|1|M|C|198,3NDB|1|M|C|199,3NDB|1|M|G|200,3NDB|1|M|C|201,3NDB|1|M|G|222,3NDB|1|M|G|223,3NDB|1|M|U|224,3NDB|1|M|A|225","M.G.154.,M.C.155.,M.A.156.,M.A.176.,M.A.177.,M.C.178.,M.A.194.,M.C.198.,M.C.199.,M.G.200.,M.C.201.,M.G.222.,M.G.223.,M.U.224.,M.A.225.")</f>
        <v>M.G.154.,M.C.155.,M.A.156.,M.A.176.,M.A.177.,M.C.178.,M.A.194.,M.C.198.,M.C.199.,M.G.200.,M.C.201.,M.G.222.,M.G.223.,M.U.224.,M.A.225.</v>
      </c>
      <c r="E32" s="1" t="n">
        <v>8</v>
      </c>
      <c r="H32" s="2" t="s">
        <v>23</v>
      </c>
      <c r="I32" s="1" t="s">
        <v>13</v>
      </c>
      <c r="J32" s="1" t="s">
        <v>13</v>
      </c>
    </row>
    <row r="33" customFormat="false" ht="23.85" hidden="false" customHeight="false" outlineLevel="0" collapsed="false">
      <c r="A33" s="1" t="s">
        <v>20</v>
      </c>
      <c r="B33" s="1" t="s">
        <v>21</v>
      </c>
      <c r="C33" s="1" t="s">
        <v>65</v>
      </c>
      <c r="D33" s="2" t="str">
        <f aca="false">HYPERLINK("http://rna.bgsu.edu/rna3dhub/display3D/unitid/3NDB|1|M|A|165,3NDB|1|M|G|166,3NDB|1|M|G|167,3NDB|1|M|G|168,3NDB|1|M|C|207,3NDB|1|M|C|208,3NDB|1|M|G|209,3NDB|1|M|A|211,3NDB|1|M|A|212,3NDB|1|M|G|213,3NDB|1|M|G|214,3NDB|1|M|G|215,3NDB|1|M|A|216","M.A.165.,M.G.166.,M.G.167.,M.G.168.,M.C.207.,M.C.208.,M.G.209.,M.A.211.,M.A.212.,M.G.213.,M.G.214.,M.G.215.,M.A.216.")</f>
        <v>M.A.165.,M.G.166.,M.G.167.,M.G.168.,M.C.207.,M.C.208.,M.G.209.,M.A.211.,M.A.212.,M.G.213.,M.G.214.,M.G.215.,M.A.216.</v>
      </c>
      <c r="E33" s="1" t="s">
        <v>66</v>
      </c>
      <c r="H33" s="7" t="s">
        <v>67</v>
      </c>
      <c r="I33" s="1" t="s">
        <v>13</v>
      </c>
      <c r="J33" s="1" t="s">
        <v>13</v>
      </c>
    </row>
    <row r="34" customFormat="false" ht="12.8" hidden="false" customHeight="false" outlineLevel="0" collapsed="false">
      <c r="A34" s="1" t="s">
        <v>20</v>
      </c>
      <c r="B34" s="1" t="s">
        <v>21</v>
      </c>
      <c r="C34" s="1" t="s">
        <v>68</v>
      </c>
      <c r="D34" s="2" t="str">
        <f aca="false">HYPERLINK("http://rna.bgsu.edu/rna3dhub/display3D/unitid/3NDB|1|M|U|140,3NDB|1|M|G|231","M.U.140.,M.G.231.")</f>
        <v>M.U.140.,M.G.231.</v>
      </c>
      <c r="H34" s="7" t="s">
        <v>69</v>
      </c>
      <c r="I34" s="1" t="s">
        <v>17</v>
      </c>
      <c r="J34" s="1" t="s">
        <v>16</v>
      </c>
    </row>
    <row r="35" customFormat="false" ht="12.8" hidden="false" customHeight="false" outlineLevel="0" collapsed="false">
      <c r="A35" s="1" t="s">
        <v>20</v>
      </c>
      <c r="B35" s="1" t="s">
        <v>21</v>
      </c>
      <c r="C35" s="1" t="s">
        <v>70</v>
      </c>
      <c r="D35" s="2" t="str">
        <f aca="false">HYPERLINK("http://rna.bgsu.edu/rna3dhub/display3D/unitid/3NDB|1|M|A|156,3NDB|1|M|A|216,3NDB|1|M|G|217","M.A.156.,M.A.216.,M.G.217.")</f>
        <v>M.A.156.,M.A.216.,M.G.217.</v>
      </c>
      <c r="H35" s="7" t="s">
        <v>71</v>
      </c>
      <c r="I35" s="1" t="s">
        <v>17</v>
      </c>
      <c r="J35" s="1" t="s">
        <v>16</v>
      </c>
    </row>
    <row r="36" customFormat="false" ht="23.85" hidden="false" customHeight="false" outlineLevel="0" collapsed="false">
      <c r="A36" s="1" t="s">
        <v>26</v>
      </c>
      <c r="B36" s="1" t="s">
        <v>11</v>
      </c>
      <c r="C36" s="1" t="s">
        <v>72</v>
      </c>
      <c r="D36" s="2" t="str">
        <f aca="false">HYPERLINK("http://rna.bgsu.edu/rna3dhub/display3D/unitid/3RG5|1|B|G|15,3RG5|1|B|U|16,3RG5|1|B|G|18,3RG5|1|B|G|19,3RG5|1|B|U|20,3RG5|1|B|C|20,3RG5|1|B|U|54,3RG5|1|B|U|55,3RG5|1|B|C|56,3RG5|1|B|A|57,3RG5|1|B|A|58,3RG5|1|B|U|59,3RG5|1|B|U|60,3RG5|1|B|C|61","B.G.15.,B.U.16.,B.G.18.,B.G.19.,B.U.20.,B.C.20.A,B.U.54.,B.U.55.,B.C.56.,B.A.57.,B.A.58.,B.U.59.,B.U.60.,B.C.61.")</f>
        <v>B.G.15.,B.U.16.,B.G.18.,B.G.19.,B.U.20.,B.C.20.A,B.U.54.,B.U.55.,B.C.56.,B.A.57.,B.A.58.,B.U.59.,B.U.60.,B.C.61.</v>
      </c>
      <c r="E36" s="1" t="n">
        <v>252</v>
      </c>
      <c r="H36" s="7" t="s">
        <v>27</v>
      </c>
      <c r="I36" s="1" t="s">
        <v>13</v>
      </c>
      <c r="J36" s="1" t="s">
        <v>13</v>
      </c>
    </row>
    <row r="37" customFormat="false" ht="12.8" hidden="false" customHeight="false" outlineLevel="0" collapsed="false">
      <c r="A37" s="1" t="s">
        <v>31</v>
      </c>
      <c r="B37" s="1" t="s">
        <v>19</v>
      </c>
      <c r="C37" s="1" t="s">
        <v>73</v>
      </c>
      <c r="D37" s="2" t="str">
        <f aca="false">HYPERLINK("http://rna.bgsu.edu/rna3dhub/display3D/unitid/4ENC|1|A|A|6,4ENC|1|A|G|24","A.A.6.,A.G.24.")</f>
        <v>A.A.6.,A.G.24.</v>
      </c>
      <c r="H37" s="7" t="s">
        <v>74</v>
      </c>
      <c r="I37" s="1" t="s">
        <v>14</v>
      </c>
      <c r="J37" s="1" t="s">
        <v>13</v>
      </c>
    </row>
    <row r="38" customFormat="false" ht="35.05" hidden="false" customHeight="false" outlineLevel="0" collapsed="false">
      <c r="A38" s="1" t="s">
        <v>32</v>
      </c>
      <c r="B38" s="1" t="s">
        <v>19</v>
      </c>
      <c r="C38" s="1" t="s">
        <v>75</v>
      </c>
      <c r="D38" s="2" t="str">
        <f aca="false">HYPERLINK("http://rna.bgsu.edu/rna3dhub/display3D/unitid/4WFL|1|A|G|16,4WFL|1|A|G|17,4WFL|1|A|G|18,4WFL|1|A|G|19,4WFL|1|A|A|20,4WFL|1|A|G|21,4WFL|1|A|C|32,4WFL|1|A|C|33,4WFL|1|A|U|34,4WFL|1|A|G|35,4WFL|1|A|U|36,4WFL|1|A|A|37,4WFL|1|A|A|75,4WFL|1|A|G|76,4WFL|1|A|G|77,4WFL|1|A|U|78,4WFL|1|A|U|90,4WFL|1|A|C|91,4WFL|1|A|G|92,4WFL|1|A|A|93,4WFL|1|A|C|94,4WFL|1|A|A|95","A.G.16.,A.G.17.,A.G.18.,A.G.19.,A.A.20.,A.G.21.,A.C.32.,A.C.33.,A.U.34.,A.G.35.,A.U.36.,A.A.37.,A.A.75.,A.G.76.,A.G.77.,A.U.78.,A.U.90.,A.C.91.,A.G.92.,A.A.93.,A.C.94.,A.A.95.")</f>
        <v>A.G.16.,A.G.17.,A.G.18.,A.G.19.,A.A.20.,A.G.21.,A.C.32.,A.C.33.,A.U.34.,A.G.35.,A.U.36.,A.A.37.,A.A.75.,A.G.76.,A.G.77.,A.U.78.,A.U.90.,A.C.91.,A.G.92.,A.A.93.,A.C.94.,A.A.95.</v>
      </c>
      <c r="H38" s="7" t="s">
        <v>76</v>
      </c>
      <c r="I38" s="1" t="s">
        <v>14</v>
      </c>
      <c r="J38" s="1" t="s">
        <v>13</v>
      </c>
    </row>
    <row r="39" customFormat="false" ht="12.8" hidden="false" customHeight="false" outlineLevel="0" collapsed="false">
      <c r="A39" s="1" t="s">
        <v>32</v>
      </c>
      <c r="B39" s="1" t="s">
        <v>19</v>
      </c>
      <c r="C39" s="1" t="s">
        <v>77</v>
      </c>
      <c r="D39" s="2" t="str">
        <f aca="false">HYPERLINK("http://rna.bgsu.edu/rna3dhub/display3D/unitid/4WFL|1|A|C|15,4WFL|1|A|A|37","A.C.15.,A.A.37.")</f>
        <v>A.C.15.,A.A.37.</v>
      </c>
      <c r="H39" s="7" t="s">
        <v>78</v>
      </c>
      <c r="I39" s="1" t="s">
        <v>17</v>
      </c>
      <c r="J39" s="1" t="s">
        <v>16</v>
      </c>
    </row>
    <row r="40" customFormat="false" ht="23.85" hidden="false" customHeight="false" outlineLevel="0" collapsed="false">
      <c r="A40" s="1" t="s">
        <v>34</v>
      </c>
      <c r="B40" s="1" t="s">
        <v>35</v>
      </c>
      <c r="C40" s="1" t="s">
        <v>79</v>
      </c>
      <c r="D40" s="2" t="str">
        <f aca="false">HYPERLINK("http://rna.bgsu.edu/rna3dhub/display3D/unitid/4YAZ|1|R|G|26,4YAZ|1|R|C|27,4YAZ|1|R|G|28,4YAZ|1|R|A|29,4YAZ|1|R|G|30,4YAZ|1|R|G|31,4YAZ|1|R|C|54,4YAZ|1|R|U|55,4YAZ|1|R|C|56,4YAZ|1|R|C|57,4YAZ|1|R|A|61,4YAZ|1|R|G|62,4YAZ|1|R|A|63,4YAZ|1|R|C|64,4YAZ|1|R|A|65","R.G.26.,R.C.27.,R.G.28.,R.A.29.,R.G.30.,R.G.31.,R.C.54.,R.U.55.,R.C.56.,R.C.57.,R.A.61.,R.G.62.,R.A.63.,R.C.64.,R.A.65.")</f>
        <v>R.G.26.,R.C.27.,R.G.28.,R.A.29.,R.G.30.,R.G.31.,R.C.54.,R.U.55.,R.C.56.,R.C.57.,R.A.61.,R.G.62.,R.A.63.,R.C.64.,R.A.65.</v>
      </c>
      <c r="F40" s="1" t="n">
        <v>36</v>
      </c>
      <c r="H40" s="7" t="s">
        <v>80</v>
      </c>
      <c r="I40" s="1" t="s">
        <v>14</v>
      </c>
      <c r="J40" s="1" t="s">
        <v>13</v>
      </c>
    </row>
    <row r="41" customFormat="false" ht="23.85" hidden="false" customHeight="false" outlineLevel="0" collapsed="false">
      <c r="A41" s="1" t="s">
        <v>34</v>
      </c>
      <c r="B41" s="1" t="s">
        <v>35</v>
      </c>
      <c r="C41" s="1" t="s">
        <v>81</v>
      </c>
      <c r="D41" s="2" t="str">
        <f aca="false">HYPERLINK("http://rna.bgsu.edu/rna3dhub/display3D/unitid/4YAZ|1|R|U|16,4YAZ|1|R|A|17,4YAZ|1|R|A|18,4YAZ|1|R|G|37,4YAZ|1|R|C|38,4YAZ|1|R|G|39,4YAZ|1|R|A|43,4YAZ|1|R|G|44,4YAZ|1|R|C|45,4YAZ|1|R|C|46,4YAZ|1|R|U|47,4YAZ|1|R|A|65,4YAZ|1|R|G|66,4YAZ|1|R|G|69","R.U.16.,R.A.17.,R.A.18.,R.G.37.,R.C.38.,R.G.39.,R.A.43.,R.G.44.,R.C.45.,R.C.46.,R.U.47.,R.A.65.,R.G.66.,R.G.69.")</f>
        <v>R.U.16.,R.A.17.,R.A.18.,R.G.37.,R.C.38.,R.G.39.,R.A.43.,R.G.44.,R.C.45.,R.C.46.,R.U.47.,R.A.65.,R.G.66.,R.G.69.</v>
      </c>
      <c r="H41" s="7" t="s">
        <v>82</v>
      </c>
      <c r="I41" s="1" t="s">
        <v>14</v>
      </c>
      <c r="J41" s="1" t="s">
        <v>13</v>
      </c>
    </row>
    <row r="42" customFormat="false" ht="12.8" hidden="false" customHeight="false" outlineLevel="0" collapsed="false">
      <c r="A42" s="1" t="s">
        <v>34</v>
      </c>
      <c r="B42" s="1" t="s">
        <v>35</v>
      </c>
      <c r="C42" s="1" t="s">
        <v>83</v>
      </c>
      <c r="D42" s="2" t="str">
        <f aca="false">HYPERLINK("http://rna.bgsu.edu/rna3dhub/display3D/unitid/4YAZ|1|R|A|48,4YAZ|1|R|G|52,4YAZ|1|R|A|63,4YAZ|1|R|C|64","R.A.48.,R.G.52.,R.A.63.,R.C.64.")</f>
        <v>R.A.48.,R.G.52.,R.A.63.,R.C.64.</v>
      </c>
      <c r="F42" s="1" t="n">
        <v>36</v>
      </c>
      <c r="H42" s="7" t="s">
        <v>84</v>
      </c>
      <c r="I42" s="1" t="s">
        <v>14</v>
      </c>
      <c r="J42" s="1" t="s">
        <v>13</v>
      </c>
    </row>
    <row r="43" customFormat="false" ht="23.85" hidden="false" customHeight="false" outlineLevel="0" collapsed="false">
      <c r="A43" s="1" t="s">
        <v>37</v>
      </c>
      <c r="B43" s="1" t="s">
        <v>19</v>
      </c>
      <c r="C43" s="1" t="s">
        <v>85</v>
      </c>
      <c r="D43" s="2" t="str">
        <f aca="false">HYPERLINK("http://rna.bgsu.edu/rna3dhub/display3D/unitid/5FJC|1|A|C|47,5FJC|1|A|C|48,5FJC|1|A|G|56,5FJC|1|A|U|57,5FJC|1|A|G|58,5FJC|1|A|C|59,5FJC|1|A|A|87,5FJC|1|A|U|88,5FJC|1|A|G|89,5FJC|1|A|A|90,5FJC|1|A|G|91","A.C.47.,A.C.48.,A.G.56.,A.U.57.,A.G.58.,A.C.59.,A.A.87.,A.U.88.,A.G.89.,A.A.90.,A.G.91.")</f>
        <v>A.C.47.,A.C.48.,A.G.56.,A.U.57.,A.G.58.,A.C.59.,A.A.87.,A.U.88.,A.G.89.,A.A.90.,A.G.91.</v>
      </c>
      <c r="F43" s="1" t="n">
        <v>138</v>
      </c>
      <c r="H43" s="7" t="s">
        <v>86</v>
      </c>
      <c r="I43" s="1" t="s">
        <v>14</v>
      </c>
      <c r="J43" s="1" t="s">
        <v>13</v>
      </c>
    </row>
    <row r="44" customFormat="false" ht="23.85" hidden="false" customHeight="false" outlineLevel="0" collapsed="false">
      <c r="A44" s="1" t="s">
        <v>37</v>
      </c>
      <c r="B44" s="1" t="s">
        <v>19</v>
      </c>
      <c r="C44" s="1" t="s">
        <v>87</v>
      </c>
      <c r="D44" s="2" t="str">
        <f aca="false">HYPERLINK("http://rna.bgsu.edu/rna3dhub/display3D/unitid/5FJC|1|A|A|10,5FJC|1|A|G|11,5FJC|1|A|A|12,5FJC|1|A|G|13,5FJC|1|A|G|42,5FJC|1|A|G|43,5FJC|1|A|C|44,5FJC|1|A|A|45,5FJC|1|A|A|46,5FJC|1|A|G|58,5FJC|1|A|C|59,5FJC|1|A|C|60","A.A.10.,A.G.11.,A.A.12.,A.G.13.,A.G.42.,A.G.43.,A.C.44.,A.A.45.,A.A.46.,A.G.58.,A.C.59.,A.C.60.")</f>
        <v>A.A.10.,A.G.11.,A.A.12.,A.G.13.,A.G.42.,A.G.43.,A.C.44.,A.A.45.,A.A.46.,A.G.58.,A.C.59.,A.C.60.</v>
      </c>
      <c r="F44" s="1" t="n">
        <v>138</v>
      </c>
      <c r="H44" s="7" t="s">
        <v>88</v>
      </c>
      <c r="I44" s="1" t="s">
        <v>14</v>
      </c>
      <c r="J44" s="1" t="s">
        <v>13</v>
      </c>
    </row>
    <row r="45" customFormat="false" ht="23.85" hidden="false" customHeight="false" outlineLevel="0" collapsed="false">
      <c r="A45" s="1" t="s">
        <v>37</v>
      </c>
      <c r="B45" s="1" t="s">
        <v>19</v>
      </c>
      <c r="C45" s="1" t="s">
        <v>89</v>
      </c>
      <c r="D45" s="2" t="str">
        <f aca="false">HYPERLINK("http://rna.bgsu.edu/rna3dhub/display3D/unitid/5FJC|1|A|C|8,5FJC|1|A|A|24,5FJC|1|A|U|63,5FJC|1|A|U|64,5FJC|1|A|G|86,5FJC|1|A|A|87","A.C.8.,A.A.24.,A.U.63.,A.U.64.,A.G.86.,A.A.87.")</f>
        <v>A.C.8.,A.A.24.,A.U.63.,A.U.64.,A.G.86.,A.A.87.</v>
      </c>
      <c r="H45" s="7" t="s">
        <v>90</v>
      </c>
      <c r="I45" s="1" t="s">
        <v>14</v>
      </c>
      <c r="J45" s="1" t="s">
        <v>13</v>
      </c>
    </row>
    <row r="49" customFormat="false" ht="12.8" hidden="false" customHeight="true" outlineLevel="0" collapsed="false">
      <c r="E49" s="4" t="s">
        <v>9</v>
      </c>
      <c r="F49" s="4" t="s">
        <v>91</v>
      </c>
      <c r="G49" s="4" t="s">
        <v>92</v>
      </c>
      <c r="H49" s="5" t="s">
        <v>93</v>
      </c>
    </row>
    <row r="50" customFormat="false" ht="12.8" hidden="false" customHeight="false" outlineLevel="0" collapsed="false">
      <c r="E50" s="8" t="s">
        <v>94</v>
      </c>
      <c r="F50" s="4" t="n">
        <v>22</v>
      </c>
      <c r="G50" s="4" t="n">
        <v>6</v>
      </c>
      <c r="H50" s="5"/>
    </row>
    <row r="51" customFormat="false" ht="12.8" hidden="false" customHeight="false" outlineLevel="0" collapsed="false">
      <c r="E51" s="8" t="s">
        <v>95</v>
      </c>
      <c r="F51" s="4" t="n">
        <v>9</v>
      </c>
      <c r="G51" s="4" t="n">
        <v>4</v>
      </c>
      <c r="H51" s="5"/>
    </row>
    <row r="52" customFormat="false" ht="12.8" hidden="false" customHeight="false" outlineLevel="0" collapsed="false">
      <c r="E52" s="4"/>
      <c r="F52" s="4"/>
      <c r="G52" s="4"/>
    </row>
    <row r="53" customFormat="false" ht="12.8" hidden="false" customHeight="true" outlineLevel="0" collapsed="false">
      <c r="E53" s="4" t="s">
        <v>8</v>
      </c>
      <c r="F53" s="4" t="s">
        <v>91</v>
      </c>
      <c r="G53" s="4" t="s">
        <v>92</v>
      </c>
      <c r="H53" s="5" t="s">
        <v>96</v>
      </c>
    </row>
    <row r="54" customFormat="false" ht="12.8" hidden="false" customHeight="false" outlineLevel="0" collapsed="false">
      <c r="E54" s="8" t="s">
        <v>94</v>
      </c>
      <c r="F54" s="4" t="n">
        <v>17</v>
      </c>
      <c r="G54" s="4" t="n">
        <v>4</v>
      </c>
      <c r="H54" s="5"/>
    </row>
    <row r="55" customFormat="false" ht="12.8" hidden="false" customHeight="false" outlineLevel="0" collapsed="false">
      <c r="E55" s="8" t="s">
        <v>95</v>
      </c>
      <c r="F55" s="4" t="n">
        <v>14</v>
      </c>
      <c r="G55" s="4" t="n">
        <v>6</v>
      </c>
      <c r="H55" s="5"/>
    </row>
  </sheetData>
  <mergeCells count="6">
    <mergeCell ref="A1:J1"/>
    <mergeCell ref="F2:G2"/>
    <mergeCell ref="A20:J20"/>
    <mergeCell ref="F21:G21"/>
    <mergeCell ref="H49:H51"/>
    <mergeCell ref="H53:H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2023-04-09T21:23:17Z</dcterms:modified>
  <cp:revision>13</cp:revision>
  <dc:subject/>
  <dc:title/>
</cp:coreProperties>
</file>