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6A394E2B-D485-4837-A955-FA1625E0986B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Sensitivity Report" sheetId="3" r:id="rId1"/>
    <sheet name="Answer Report" sheetId="2" r:id="rId2"/>
    <sheet name="Model" sheetId="1" r:id="rId3"/>
  </sheets>
  <definedNames>
    <definedName name="solver_adj" localSheetId="2" hidden="1">Model!$C$6:$E$7</definedName>
    <definedName name="solver_eng" localSheetId="0" hidden="1">0</definedName>
    <definedName name="solver_eng" localSheetId="2" hidden="1">0</definedName>
    <definedName name="solver_lhs1" localSheetId="2" hidden="1">Model!$C$9:$E$9</definedName>
    <definedName name="solver_lhs2" localSheetId="2" hidden="1">Model!$C$8:$E$8</definedName>
    <definedName name="solver_lhs3" localSheetId="2" hidden="1">Model!$G$6:$G$7</definedName>
    <definedName name="solver_neg" localSheetId="2" hidden="1">1</definedName>
    <definedName name="solver_num" localSheetId="2" hidden="1">3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hs1" localSheetId="2" hidden="1">Model!$C$10:$E$10</definedName>
    <definedName name="solver_rhs2" localSheetId="2" hidden="1">Model!$C$4:$E$4</definedName>
    <definedName name="solver_rhs3" localSheetId="2" hidden="1">Model!$H$6:$H$7</definedName>
    <definedName name="solver_rxc1" localSheetId="2" hidden="1">1</definedName>
    <definedName name="solver_rxv" localSheetId="2" hidden="1">1</definedName>
    <definedName name="solver_typ" localSheetId="2" hidden="1">1</definedName>
    <definedName name="solver_val" localSheetId="2" hidden="1">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 s="1"/>
  <c r="E9" i="1"/>
  <c r="D9" i="1"/>
  <c r="C9" i="1"/>
  <c r="E8" i="1"/>
  <c r="D8" i="1"/>
  <c r="C8" i="1"/>
  <c r="C10" i="1" l="1"/>
  <c r="C12" i="1"/>
  <c r="D12" i="1"/>
  <c r="D10" i="1"/>
  <c r="E12" i="1"/>
  <c r="E10" i="1"/>
  <c r="F12" i="1" l="1"/>
</calcChain>
</file>

<file path=xl/sharedStrings.xml><?xml version="1.0" encoding="utf-8"?>
<sst xmlns="http://schemas.openxmlformats.org/spreadsheetml/2006/main" count="103" uniqueCount="69">
  <si>
    <t>Microsoft Excel Sensitivity Report</t>
  </si>
  <si>
    <t>Worksheet: Answer Report</t>
  </si>
  <si>
    <t>Report Created:Thu Mar 27 2025 17:30:48 GMT+0200 (Eastern European Standard Time)</t>
  </si>
  <si>
    <t>Engine: LP/Quadratic</t>
  </si>
  <si>
    <t>Objective Cell (Max)</t>
  </si>
  <si>
    <t>Cell</t>
  </si>
  <si>
    <t>Original Value</t>
  </si>
  <si>
    <t>Final Value</t>
  </si>
  <si>
    <t>Sheet1'!F12</t>
  </si>
  <si>
    <t>Decision Variable Cells</t>
  </si>
  <si>
    <t>Final</t>
  </si>
  <si>
    <t>Reduced</t>
  </si>
  <si>
    <t>Maximum</t>
  </si>
  <si>
    <t>Minimum</t>
  </si>
  <si>
    <t>Value</t>
  </si>
  <si>
    <t>Cost</t>
  </si>
  <si>
    <t>Objective Coefficient</t>
  </si>
  <si>
    <t>$C$6</t>
  </si>
  <si>
    <t>$D$6</t>
  </si>
  <si>
    <t>$E$6</t>
  </si>
  <si>
    <t>$C$7</t>
  </si>
  <si>
    <t>$D$7</t>
  </si>
  <si>
    <t>$E$7</t>
  </si>
  <si>
    <t>Constraints</t>
  </si>
  <si>
    <t>Shadow</t>
  </si>
  <si>
    <t>Constraint</t>
  </si>
  <si>
    <t>Allowable</t>
  </si>
  <si>
    <t>Price</t>
  </si>
  <si>
    <t>R.H.Side</t>
  </si>
  <si>
    <t>Increase</t>
  </si>
  <si>
    <t>Decrease</t>
  </si>
  <si>
    <t>$C$9</t>
  </si>
  <si>
    <t>$D$9</t>
  </si>
  <si>
    <t>$E$9</t>
  </si>
  <si>
    <t>$C$8</t>
  </si>
  <si>
    <t>$D$8</t>
  </si>
  <si>
    <t>$E$8</t>
  </si>
  <si>
    <t>$G$6</t>
  </si>
  <si>
    <t>$G$7</t>
  </si>
  <si>
    <t>Microsoft Excel Answer Report</t>
  </si>
  <si>
    <t>Worksheet: Sheet1</t>
  </si>
  <si>
    <t>Report Created:Thu Mar 27 2025 17:30:47 GMT+0200 (Eastern European Standard Time)</t>
  </si>
  <si>
    <t>Result: Solver found a solution.  All constraints and optimality conditions are satisfied.</t>
  </si>
  <si>
    <t>Solution Time: 2 milliseconds</t>
  </si>
  <si>
    <t>Iterations: 0</t>
  </si>
  <si>
    <t>Subproblems: 0</t>
  </si>
  <si>
    <t>Incumbent Solutions: 0</t>
  </si>
  <si>
    <t>Lower Bound</t>
  </si>
  <si>
    <t>Upper Bound</t>
  </si>
  <si>
    <t>Slack</t>
  </si>
  <si>
    <t>Fuel type</t>
  </si>
  <si>
    <t>A</t>
  </si>
  <si>
    <t>B</t>
  </si>
  <si>
    <t>C</t>
  </si>
  <si>
    <t>Profit per barrel in USD</t>
  </si>
  <si>
    <t>Min ON</t>
  </si>
  <si>
    <t>Max Demand</t>
  </si>
  <si>
    <t>Mixed from</t>
  </si>
  <si>
    <t>Quantity</t>
  </si>
  <si>
    <t>ON</t>
  </si>
  <si>
    <t>Used</t>
  </si>
  <si>
    <t>Capacity</t>
  </si>
  <si>
    <t>Destillation</t>
  </si>
  <si>
    <t>Cracking</t>
  </si>
  <si>
    <t>Total produced</t>
  </si>
  <si>
    <t>Octane number LHS</t>
  </si>
  <si>
    <t>Octane number RHS</t>
  </si>
  <si>
    <t>Total profit (objective)</t>
  </si>
  <si>
    <t>Profit from fuel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</si>
</sst>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8"/>
      <color theme="1"/>
      <name val="Helv"/>
    </font>
    <font>
      <sz val="8"/>
      <color theme="1"/>
      <name val="Helv"/>
    </font>
    <font>
      <b/>
      <sz val="8"/>
      <color rgb="FF0000FF"/>
      <name val="Helv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767A0E-B0A8-495C-A084-18EE0740C02E}">
  <we:reference id="WA104100404" version="3.0.0.1" store="en-us" storeType="omex"/>
  <we:alternateReferences>
    <we:reference id="WA104100404" version="3.0.0.1" store="en-us" storeType="omex"/>
  </we:alternateReferences>
  <we:properties>
    <we:property name="UniqueID" value="&quot;20252271743088830171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6904-D416-45CD-A3A5-54D48E2B12DA}">
  <dimension ref="A1:G30"/>
  <sheetViews>
    <sheetView topLeftCell="A24" workbookViewId="0"/>
  </sheetViews>
  <sheetFormatPr defaultRowHeight="15"/>
  <cols>
    <col min="3" max="3" width="13.85546875" bestFit="1" customWidth="1"/>
    <col min="5" max="5" width="10.5703125" bestFit="1" customWidth="1"/>
    <col min="6" max="6" width="11.7109375" bestFit="1" customWidth="1"/>
  </cols>
  <sheetData>
    <row r="1" spans="1:6">
      <c r="A1" s="1" t="s">
        <v>0</v>
      </c>
    </row>
    <row r="2" spans="1:6">
      <c r="A2" s="1" t="s">
        <v>1</v>
      </c>
    </row>
    <row r="3" spans="1:6">
      <c r="A3" s="1" t="s">
        <v>2</v>
      </c>
    </row>
    <row r="4" spans="1:6">
      <c r="A4" s="1" t="s">
        <v>3</v>
      </c>
    </row>
    <row r="6" spans="1:6">
      <c r="A6" s="6" t="s">
        <v>4</v>
      </c>
      <c r="B6" s="6"/>
      <c r="C6" s="6"/>
      <c r="D6" s="6"/>
    </row>
    <row r="7" spans="1:6">
      <c r="A7" s="3"/>
      <c r="B7" s="3" t="s">
        <v>5</v>
      </c>
      <c r="C7" s="3" t="s">
        <v>6</v>
      </c>
      <c r="D7" s="3" t="s">
        <v>7</v>
      </c>
    </row>
    <row r="8" spans="1:6">
      <c r="A8" s="4"/>
      <c r="B8" s="5" t="s">
        <v>8</v>
      </c>
      <c r="C8" s="4">
        <v>33</v>
      </c>
      <c r="D8" s="4">
        <v>830000</v>
      </c>
    </row>
    <row r="10" spans="1:6">
      <c r="A10" s="6" t="s">
        <v>9</v>
      </c>
      <c r="B10" s="6"/>
      <c r="C10" s="6"/>
      <c r="D10" s="6"/>
      <c r="E10" s="6"/>
      <c r="F10" s="6"/>
    </row>
    <row r="11" spans="1:6">
      <c r="A11" s="3"/>
      <c r="B11" s="3"/>
      <c r="C11" s="3" t="s">
        <v>10</v>
      </c>
      <c r="D11" s="3" t="s">
        <v>11</v>
      </c>
      <c r="E11" s="3" t="s">
        <v>12</v>
      </c>
      <c r="F11" s="3" t="s">
        <v>13</v>
      </c>
    </row>
    <row r="12" spans="1:6">
      <c r="A12" s="3"/>
      <c r="B12" s="3" t="s">
        <v>5</v>
      </c>
      <c r="C12" s="3" t="s">
        <v>14</v>
      </c>
      <c r="D12" s="3" t="s">
        <v>15</v>
      </c>
      <c r="E12" s="3" t="s">
        <v>16</v>
      </c>
      <c r="F12" s="3" t="s">
        <v>16</v>
      </c>
    </row>
    <row r="13" spans="1:6">
      <c r="A13" s="2"/>
      <c r="B13" s="2" t="s">
        <v>17</v>
      </c>
      <c r="C13" s="2">
        <v>34375</v>
      </c>
      <c r="D13" s="2">
        <v>0</v>
      </c>
      <c r="E13" s="2">
        <v>1E+30</v>
      </c>
      <c r="F13" s="2">
        <v>5.9999998545454547</v>
      </c>
    </row>
    <row r="14" spans="1:6">
      <c r="A14" s="2"/>
      <c r="B14" s="2" t="s">
        <v>18</v>
      </c>
      <c r="C14" s="2">
        <v>16875</v>
      </c>
      <c r="D14" s="2">
        <v>0</v>
      </c>
      <c r="E14" s="2">
        <v>1E+30</v>
      </c>
      <c r="F14" s="2">
        <v>6.9999998222222226</v>
      </c>
    </row>
    <row r="15" spans="1:6">
      <c r="A15" s="2"/>
      <c r="B15" s="2" t="s">
        <v>19</v>
      </c>
      <c r="C15" s="2">
        <v>15000.000000000002</v>
      </c>
      <c r="D15" s="2">
        <v>0</v>
      </c>
      <c r="E15" s="2">
        <v>1E+30</v>
      </c>
      <c r="F15" s="2">
        <v>7.9999998400000001</v>
      </c>
    </row>
    <row r="16" spans="1:6">
      <c r="A16" s="2"/>
      <c r="B16" s="2" t="s">
        <v>20</v>
      </c>
      <c r="C16" s="2">
        <v>15625</v>
      </c>
      <c r="D16" s="2">
        <v>0</v>
      </c>
      <c r="E16" s="2">
        <v>6.0000001454545453</v>
      </c>
      <c r="F16" s="2">
        <v>-13.200000319999999</v>
      </c>
    </row>
    <row r="17" spans="1:7">
      <c r="A17" s="2"/>
      <c r="B17" s="2" t="s">
        <v>21</v>
      </c>
      <c r="C17" s="2">
        <v>13124.999999999998</v>
      </c>
      <c r="D17" s="2">
        <v>0</v>
      </c>
      <c r="E17" s="2">
        <v>7.0000001777777774</v>
      </c>
      <c r="F17" s="2">
        <v>-9.0000002285714302</v>
      </c>
    </row>
    <row r="18" spans="1:7">
      <c r="A18" s="4"/>
      <c r="B18" s="4" t="s">
        <v>22</v>
      </c>
      <c r="C18" s="4">
        <v>25000</v>
      </c>
      <c r="D18" s="4">
        <v>0</v>
      </c>
      <c r="E18" s="4">
        <v>8.0000001600000008</v>
      </c>
      <c r="F18" s="4">
        <v>-4.8000001599999997</v>
      </c>
    </row>
    <row r="20" spans="1:7">
      <c r="A20" s="6" t="s">
        <v>23</v>
      </c>
      <c r="B20" s="6"/>
      <c r="C20" s="6"/>
      <c r="D20" s="6"/>
      <c r="E20" s="6"/>
      <c r="F20" s="6"/>
      <c r="G20" s="6"/>
    </row>
    <row r="21" spans="1:7">
      <c r="A21" s="3"/>
      <c r="B21" s="3"/>
      <c r="C21" s="3" t="s">
        <v>10</v>
      </c>
      <c r="D21" s="3" t="s">
        <v>24</v>
      </c>
      <c r="E21" s="3" t="s">
        <v>25</v>
      </c>
      <c r="F21" s="3" t="s">
        <v>26</v>
      </c>
      <c r="G21" s="3" t="s">
        <v>26</v>
      </c>
    </row>
    <row r="22" spans="1:7">
      <c r="A22" s="3"/>
      <c r="B22" s="3" t="s">
        <v>5</v>
      </c>
      <c r="C22" s="3" t="s">
        <v>14</v>
      </c>
      <c r="D22" s="3" t="s">
        <v>27</v>
      </c>
      <c r="E22" s="3" t="s">
        <v>28</v>
      </c>
      <c r="F22" s="3" t="s">
        <v>29</v>
      </c>
      <c r="G22" s="3" t="s">
        <v>30</v>
      </c>
    </row>
    <row r="23" spans="1:7">
      <c r="A23" s="2"/>
      <c r="B23" s="2" t="s">
        <v>31</v>
      </c>
      <c r="C23" s="2">
        <v>0</v>
      </c>
      <c r="D23" s="2">
        <v>0</v>
      </c>
      <c r="E23" s="2">
        <v>0</v>
      </c>
      <c r="F23" s="2">
        <v>550000</v>
      </c>
      <c r="G23" s="2">
        <v>250000</v>
      </c>
    </row>
    <row r="24" spans="1:7">
      <c r="A24" s="2"/>
      <c r="B24" s="2" t="s">
        <v>32</v>
      </c>
      <c r="C24" s="2">
        <v>-1.4551915228366852E-11</v>
      </c>
      <c r="D24" s="2">
        <v>0</v>
      </c>
      <c r="E24" s="2">
        <v>0</v>
      </c>
      <c r="F24" s="2">
        <v>270000</v>
      </c>
      <c r="G24" s="2">
        <v>209999.99999999991</v>
      </c>
    </row>
    <row r="25" spans="1:7">
      <c r="A25" s="2"/>
      <c r="B25" s="2" t="s">
        <v>33</v>
      </c>
      <c r="C25" s="2">
        <v>-2.9103830456733704E-11</v>
      </c>
      <c r="D25" s="2">
        <v>0</v>
      </c>
      <c r="E25" s="2">
        <v>0</v>
      </c>
      <c r="F25" s="2">
        <v>240000.00000000003</v>
      </c>
      <c r="G25" s="2">
        <v>400000</v>
      </c>
    </row>
    <row r="26" spans="1:7">
      <c r="A26" s="2"/>
      <c r="B26" s="2" t="s">
        <v>34</v>
      </c>
      <c r="C26" s="2">
        <v>50000</v>
      </c>
      <c r="D26" s="2">
        <v>6</v>
      </c>
      <c r="E26" s="2">
        <v>50000</v>
      </c>
      <c r="F26" s="2">
        <v>96190.476190476184</v>
      </c>
      <c r="G26" s="2">
        <v>50000</v>
      </c>
    </row>
    <row r="27" spans="1:7">
      <c r="A27" s="2"/>
      <c r="B27" s="2" t="s">
        <v>35</v>
      </c>
      <c r="C27" s="2">
        <v>30000</v>
      </c>
      <c r="D27" s="2">
        <v>7</v>
      </c>
      <c r="E27" s="2">
        <v>30000</v>
      </c>
      <c r="F27" s="2">
        <v>87826.086956521744</v>
      </c>
      <c r="G27" s="2">
        <v>30000</v>
      </c>
    </row>
    <row r="28" spans="1:7">
      <c r="A28" s="2"/>
      <c r="B28" s="2" t="s">
        <v>36</v>
      </c>
      <c r="C28" s="2">
        <v>40000</v>
      </c>
      <c r="D28" s="2">
        <v>8</v>
      </c>
      <c r="E28" s="2">
        <v>40000</v>
      </c>
      <c r="F28" s="2">
        <v>74000</v>
      </c>
      <c r="G28" s="2">
        <v>40000</v>
      </c>
    </row>
    <row r="29" spans="1:7">
      <c r="A29" s="2"/>
      <c r="B29" s="2" t="s">
        <v>37</v>
      </c>
      <c r="C29" s="2">
        <v>868750</v>
      </c>
      <c r="D29" s="2">
        <v>0</v>
      </c>
      <c r="E29" s="2">
        <v>1500000</v>
      </c>
      <c r="F29" s="2">
        <v>1E+30</v>
      </c>
      <c r="G29" s="2">
        <v>631250</v>
      </c>
    </row>
    <row r="30" spans="1:7">
      <c r="A30" s="4"/>
      <c r="B30" s="4" t="s">
        <v>38</v>
      </c>
      <c r="C30" s="4">
        <v>107500</v>
      </c>
      <c r="D30" s="4">
        <v>0</v>
      </c>
      <c r="E30" s="4">
        <v>200000</v>
      </c>
      <c r="F30" s="4">
        <v>1E+30</v>
      </c>
      <c r="G30" s="4">
        <v>92500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07E3-651C-41FC-B42B-466CB2C707F4}">
  <dimension ref="A1:G35"/>
  <sheetViews>
    <sheetView workbookViewId="0"/>
  </sheetViews>
  <sheetFormatPr defaultRowHeight="15"/>
  <cols>
    <col min="4" max="4" width="13.85546875" bestFit="1" customWidth="1"/>
    <col min="7" max="7" width="13.140625" bestFit="1" customWidth="1"/>
  </cols>
  <sheetData>
    <row r="1" spans="1:4">
      <c r="A1" s="1" t="s">
        <v>39</v>
      </c>
    </row>
    <row r="2" spans="1:4">
      <c r="A2" s="1" t="s">
        <v>40</v>
      </c>
    </row>
    <row r="3" spans="1:4">
      <c r="A3" s="1" t="s">
        <v>41</v>
      </c>
    </row>
    <row r="4" spans="1:4">
      <c r="A4" s="1" t="s">
        <v>42</v>
      </c>
    </row>
    <row r="5" spans="1:4">
      <c r="A5" s="1" t="s">
        <v>3</v>
      </c>
    </row>
    <row r="6" spans="1:4">
      <c r="A6" s="1" t="s">
        <v>43</v>
      </c>
    </row>
    <row r="7" spans="1:4">
      <c r="A7" s="1" t="s">
        <v>44</v>
      </c>
    </row>
    <row r="8" spans="1:4">
      <c r="A8" s="1" t="s">
        <v>45</v>
      </c>
    </row>
    <row r="9" spans="1:4">
      <c r="A9" s="1" t="s">
        <v>46</v>
      </c>
    </row>
    <row r="12" spans="1:4">
      <c r="A12" s="6" t="s">
        <v>4</v>
      </c>
      <c r="B12" s="6"/>
      <c r="C12" s="6"/>
      <c r="D12" s="6"/>
    </row>
    <row r="13" spans="1:4">
      <c r="A13" s="3"/>
      <c r="B13" s="3" t="s">
        <v>5</v>
      </c>
      <c r="C13" s="3" t="s">
        <v>6</v>
      </c>
      <c r="D13" s="3" t="s">
        <v>7</v>
      </c>
    </row>
    <row r="14" spans="1:4">
      <c r="A14" s="4"/>
      <c r="B14" s="5" t="s">
        <v>8</v>
      </c>
      <c r="C14" s="4">
        <v>33</v>
      </c>
      <c r="D14" s="4">
        <v>830000</v>
      </c>
    </row>
    <row r="17" spans="1:7">
      <c r="A17" s="6" t="s">
        <v>9</v>
      </c>
      <c r="B17" s="6"/>
      <c r="C17" s="6"/>
      <c r="D17" s="6"/>
    </row>
    <row r="18" spans="1:7">
      <c r="A18" s="3"/>
      <c r="B18" s="3" t="s">
        <v>5</v>
      </c>
      <c r="C18" s="3" t="s">
        <v>6</v>
      </c>
      <c r="D18" s="3" t="s">
        <v>7</v>
      </c>
    </row>
    <row r="19" spans="1:7">
      <c r="A19" s="2"/>
      <c r="B19" s="2" t="s">
        <v>17</v>
      </c>
      <c r="C19" s="2">
        <v>1</v>
      </c>
      <c r="D19" s="2">
        <v>34375</v>
      </c>
    </row>
    <row r="20" spans="1:7">
      <c r="A20" s="2"/>
      <c r="B20" s="2" t="s">
        <v>18</v>
      </c>
      <c r="C20" s="2">
        <v>1</v>
      </c>
      <c r="D20" s="2">
        <v>16875</v>
      </c>
    </row>
    <row r="21" spans="1:7">
      <c r="A21" s="2"/>
      <c r="B21" s="2" t="s">
        <v>19</v>
      </c>
      <c r="C21" s="2">
        <v>1</v>
      </c>
      <c r="D21" s="2">
        <v>15000.000000000002</v>
      </c>
    </row>
    <row r="22" spans="1:7">
      <c r="A22" s="2"/>
      <c r="B22" s="2" t="s">
        <v>20</v>
      </c>
      <c r="C22" s="2">
        <v>2</v>
      </c>
      <c r="D22" s="2">
        <v>15625</v>
      </c>
    </row>
    <row r="23" spans="1:7">
      <c r="A23" s="2"/>
      <c r="B23" s="2" t="s">
        <v>21</v>
      </c>
      <c r="C23" s="2">
        <v>0</v>
      </c>
      <c r="D23" s="2">
        <v>13124.999999999998</v>
      </c>
    </row>
    <row r="24" spans="1:7">
      <c r="A24" s="4"/>
      <c r="B24" s="4" t="s">
        <v>22</v>
      </c>
      <c r="C24" s="4">
        <v>0</v>
      </c>
      <c r="D24" s="4">
        <v>25000</v>
      </c>
    </row>
    <row r="26" spans="1:7">
      <c r="A26" s="6" t="s">
        <v>23</v>
      </c>
      <c r="B26" s="6"/>
      <c r="C26" s="6"/>
      <c r="D26" s="6"/>
      <c r="E26" s="6"/>
      <c r="F26" s="6"/>
      <c r="G26" s="6"/>
    </row>
    <row r="27" spans="1:7">
      <c r="A27" s="3"/>
      <c r="B27" s="3" t="s">
        <v>5</v>
      </c>
      <c r="C27" s="3" t="s">
        <v>6</v>
      </c>
      <c r="D27" s="3" t="s">
        <v>7</v>
      </c>
      <c r="E27" s="3" t="s">
        <v>47</v>
      </c>
      <c r="F27" s="3" t="s">
        <v>48</v>
      </c>
      <c r="G27" s="3" t="s">
        <v>49</v>
      </c>
    </row>
    <row r="28" spans="1:7">
      <c r="A28" s="2"/>
      <c r="B28" s="2" t="s">
        <v>31</v>
      </c>
      <c r="C28" s="2">
        <v>17</v>
      </c>
      <c r="D28" s="2">
        <v>0</v>
      </c>
      <c r="E28" s="2">
        <v>0</v>
      </c>
      <c r="F28" s="2">
        <v>1E+30</v>
      </c>
      <c r="G28" s="2">
        <v>0</v>
      </c>
    </row>
    <row r="29" spans="1:7">
      <c r="A29" s="2"/>
      <c r="B29" s="2" t="s">
        <v>32</v>
      </c>
      <c r="C29" s="2">
        <v>-7</v>
      </c>
      <c r="D29" s="2">
        <v>-1.4551915228366852E-11</v>
      </c>
      <c r="E29" s="2">
        <v>0</v>
      </c>
      <c r="F29" s="2">
        <v>1E+30</v>
      </c>
      <c r="G29" s="2">
        <v>1.4551915228366852E-11</v>
      </c>
    </row>
    <row r="30" spans="1:7">
      <c r="A30" s="2"/>
      <c r="B30" s="2" t="s">
        <v>33</v>
      </c>
      <c r="C30" s="2">
        <v>-10</v>
      </c>
      <c r="D30" s="2">
        <v>-2.9103830456733704E-11</v>
      </c>
      <c r="E30" s="2">
        <v>0</v>
      </c>
      <c r="F30" s="2">
        <v>1E+30</v>
      </c>
      <c r="G30" s="2">
        <v>2.9103830456733704E-11</v>
      </c>
    </row>
    <row r="31" spans="1:7">
      <c r="A31" s="2"/>
      <c r="B31" s="2" t="s">
        <v>34</v>
      </c>
      <c r="C31" s="2">
        <v>3</v>
      </c>
      <c r="D31" s="2">
        <v>50000</v>
      </c>
      <c r="E31" s="2">
        <v>-1E+30</v>
      </c>
      <c r="F31" s="2">
        <v>50000</v>
      </c>
      <c r="G31" s="2">
        <v>0</v>
      </c>
    </row>
    <row r="32" spans="1:7">
      <c r="A32" s="2"/>
      <c r="B32" s="2" t="s">
        <v>35</v>
      </c>
      <c r="C32" s="2">
        <v>1</v>
      </c>
      <c r="D32" s="2">
        <v>30000</v>
      </c>
      <c r="E32" s="2">
        <v>-1E+30</v>
      </c>
      <c r="F32" s="2">
        <v>30000</v>
      </c>
      <c r="G32" s="2">
        <v>0</v>
      </c>
    </row>
    <row r="33" spans="1:7">
      <c r="A33" s="2"/>
      <c r="B33" s="2" t="s">
        <v>36</v>
      </c>
      <c r="C33" s="2">
        <v>1</v>
      </c>
      <c r="D33" s="2">
        <v>40000</v>
      </c>
      <c r="E33" s="2">
        <v>-1E+30</v>
      </c>
      <c r="F33" s="2">
        <v>40000</v>
      </c>
      <c r="G33" s="2">
        <v>0</v>
      </c>
    </row>
    <row r="34" spans="1:7">
      <c r="A34" s="2"/>
      <c r="B34" s="2" t="s">
        <v>37</v>
      </c>
      <c r="C34" s="2">
        <v>35</v>
      </c>
      <c r="D34" s="2">
        <v>868750</v>
      </c>
      <c r="E34" s="2">
        <v>-1E+30</v>
      </c>
      <c r="F34" s="2">
        <v>1500000</v>
      </c>
      <c r="G34" s="2">
        <v>631250</v>
      </c>
    </row>
    <row r="35" spans="1:7">
      <c r="A35" s="4"/>
      <c r="B35" s="4" t="s">
        <v>38</v>
      </c>
      <c r="C35" s="4">
        <v>4</v>
      </c>
      <c r="D35" s="4">
        <v>107500</v>
      </c>
      <c r="E35" s="4">
        <v>-1E+30</v>
      </c>
      <c r="F35" s="4">
        <v>200000</v>
      </c>
      <c r="G35" s="4">
        <v>92500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2"/>
  <sheetViews>
    <sheetView tabSelected="1" workbookViewId="0">
      <selection activeCell="H6" sqref="H6:H7"/>
    </sheetView>
  </sheetViews>
  <sheetFormatPr defaultRowHeight="15"/>
  <cols>
    <col min="2" max="2" width="42.7109375" customWidth="1"/>
    <col min="6" max="6" width="19.5703125" bestFit="1" customWidth="1"/>
  </cols>
  <sheetData>
    <row r="1" spans="2:8">
      <c r="B1" t="s">
        <v>50</v>
      </c>
      <c r="C1" t="s">
        <v>51</v>
      </c>
      <c r="D1" t="s">
        <v>52</v>
      </c>
      <c r="E1" t="s">
        <v>53</v>
      </c>
    </row>
    <row r="2" spans="2:8">
      <c r="B2" t="s">
        <v>54</v>
      </c>
      <c r="C2">
        <v>6</v>
      </c>
      <c r="D2">
        <v>7</v>
      </c>
      <c r="E2">
        <v>8</v>
      </c>
    </row>
    <row r="3" spans="2:8">
      <c r="B3" t="s">
        <v>55</v>
      </c>
      <c r="C3">
        <v>87</v>
      </c>
      <c r="D3">
        <v>89</v>
      </c>
      <c r="E3">
        <v>92</v>
      </c>
    </row>
    <row r="4" spans="2:8">
      <c r="B4" t="s">
        <v>56</v>
      </c>
      <c r="C4">
        <v>50000</v>
      </c>
      <c r="D4">
        <v>30000</v>
      </c>
      <c r="E4">
        <v>40000</v>
      </c>
    </row>
    <row r="5" spans="2:8">
      <c r="B5" t="s">
        <v>57</v>
      </c>
      <c r="C5" t="s">
        <v>58</v>
      </c>
      <c r="F5" t="s">
        <v>59</v>
      </c>
      <c r="G5" t="s">
        <v>60</v>
      </c>
      <c r="H5" t="s">
        <v>61</v>
      </c>
    </row>
    <row r="6" spans="2:8">
      <c r="B6" t="s">
        <v>62</v>
      </c>
      <c r="C6">
        <v>34375</v>
      </c>
      <c r="D6">
        <v>16875</v>
      </c>
      <c r="E6">
        <v>15000.000000000002</v>
      </c>
      <c r="F6">
        <v>82</v>
      </c>
      <c r="G6">
        <f>5 * (SUM(C6:E6) +G7)</f>
        <v>868750</v>
      </c>
      <c r="H6">
        <v>1500000</v>
      </c>
    </row>
    <row r="7" spans="2:8">
      <c r="B7" t="s">
        <v>63</v>
      </c>
      <c r="C7">
        <v>15625</v>
      </c>
      <c r="D7">
        <v>13124.999999999998</v>
      </c>
      <c r="E7">
        <v>25000</v>
      </c>
      <c r="F7">
        <v>98</v>
      </c>
      <c r="G7">
        <f>2 * SUM(C7:E7)</f>
        <v>107500</v>
      </c>
      <c r="H7">
        <v>200000</v>
      </c>
    </row>
    <row r="8" spans="2:8">
      <c r="B8" t="s">
        <v>64</v>
      </c>
      <c r="C8">
        <f>SUM(C6:C7)</f>
        <v>50000</v>
      </c>
      <c r="D8">
        <f t="shared" ref="D8:E8" si="0">SUM(D6:D7)</f>
        <v>30000</v>
      </c>
      <c r="E8">
        <f t="shared" si="0"/>
        <v>40000</v>
      </c>
    </row>
    <row r="9" spans="2:8">
      <c r="B9" t="s">
        <v>65</v>
      </c>
      <c r="C9">
        <f>SUMPRODUCT(C6:C7,$F$6:$F$7)</f>
        <v>4350000</v>
      </c>
      <c r="D9">
        <f t="shared" ref="D9:E9" si="1">SUMPRODUCT(D6:D7,$F$6:$F$7)</f>
        <v>2670000</v>
      </c>
      <c r="E9">
        <f t="shared" si="1"/>
        <v>3680000</v>
      </c>
    </row>
    <row r="10" spans="2:8">
      <c r="B10" t="s">
        <v>66</v>
      </c>
      <c r="C10">
        <f>C3*C8</f>
        <v>4350000</v>
      </c>
      <c r="D10">
        <f t="shared" ref="D10:E10" si="2">D3*D8</f>
        <v>2670000</v>
      </c>
      <c r="E10">
        <f t="shared" si="2"/>
        <v>3680000</v>
      </c>
    </row>
    <row r="11" spans="2:8">
      <c r="F11" t="s">
        <v>67</v>
      </c>
    </row>
    <row r="12" spans="2:8">
      <c r="B12" t="s">
        <v>68</v>
      </c>
      <c r="C12">
        <f>C2*C8</f>
        <v>300000</v>
      </c>
      <c r="D12">
        <f t="shared" ref="D12:E12" si="3">D2*D8</f>
        <v>210000</v>
      </c>
      <c r="E12">
        <f t="shared" si="3"/>
        <v>320000</v>
      </c>
      <c r="F12">
        <f>SUM(C12:E12)</f>
        <v>830000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2025-03-27T15:19:58Z</dcterms:created>
  <dcterms:modified xsi:type="dcterms:W3CDTF">2025-03-27T15:31:08Z</dcterms:modified>
  <cp:category/>
  <cp:contentStatus/>
</cp:coreProperties>
</file>