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yko\proj\data\opt\"/>
    </mc:Choice>
  </mc:AlternateContent>
  <xr:revisionPtr revIDLastSave="0" documentId="8_{72B9AC16-B4E2-471F-B96B-F4D2ED5B4EA3}" xr6:coauthVersionLast="47" xr6:coauthVersionMax="47" xr10:uidLastSave="{00000000-0000-0000-0000-000000000000}"/>
  <bookViews>
    <workbookView xWindow="-108" yWindow="-108" windowWidth="23256" windowHeight="13896" xr2:uid="{F0FB0EF5-A071-4DCC-8119-A6F19BFB6251}"/>
  </bookViews>
  <sheets>
    <sheet name="Answer Report 1" sheetId="24" r:id="rId1"/>
    <sheet name="Sensitivity Report 1" sheetId="25" r:id="rId2"/>
    <sheet name="Limits Report 1" sheetId="26" r:id="rId3"/>
    <sheet name="Model" sheetId="1" r:id="rId4"/>
  </sheets>
  <definedNames>
    <definedName name="solver_adj" localSheetId="3" hidden="1">Model!$C$2:$G$2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Model!$C$15:$C$16</definedName>
    <definedName name="solver_lhs2" localSheetId="3" hidden="1">Model!$C$17:$C$18</definedName>
    <definedName name="solver_lhs3" localSheetId="3" hidden="1">Model!$C$17:$C$18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Model!$C$10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3</definedName>
    <definedName name="solver_rhs1" localSheetId="3" hidden="1">Model!$D$15:$D$16</definedName>
    <definedName name="solver_rhs2" localSheetId="3" hidden="1">Model!$D$17:$D$18</definedName>
    <definedName name="solver_rhs3" localSheetId="3" hidden="1">Model!$D$17:$D$18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8" i="1"/>
  <c r="C18" i="1"/>
  <c r="C12" i="1" l="1"/>
  <c r="D17" i="1" s="1"/>
  <c r="G6" i="1"/>
  <c r="G7" i="1" s="1"/>
  <c r="F6" i="1"/>
  <c r="F7" i="1" s="1"/>
  <c r="E6" i="1"/>
  <c r="E7" i="1" s="1"/>
  <c r="D6" i="1"/>
  <c r="D7" i="1" s="1"/>
  <c r="C6" i="1"/>
  <c r="C7" i="1" s="1"/>
  <c r="C15" i="1" l="1"/>
  <c r="C8" i="1"/>
  <c r="D16" i="1"/>
  <c r="C9" i="1"/>
  <c r="C16" i="1" s="1"/>
  <c r="C10" i="1" l="1"/>
</calcChain>
</file>

<file path=xl/sharedStrings.xml><?xml version="1.0" encoding="utf-8"?>
<sst xmlns="http://schemas.openxmlformats.org/spreadsheetml/2006/main" count="167" uniqueCount="95">
  <si>
    <t>Sector</t>
  </si>
  <si>
    <t>Consumer</t>
  </si>
  <si>
    <t>Automobile</t>
  </si>
  <si>
    <t>Residential</t>
  </si>
  <si>
    <t>Agriculture</t>
  </si>
  <si>
    <t>Commercial</t>
  </si>
  <si>
    <t>Default Rate</t>
  </si>
  <si>
    <t>Interest Rate</t>
  </si>
  <si>
    <t>Interest Income</t>
  </si>
  <si>
    <t>Loan Amount (Millions)</t>
  </si>
  <si>
    <t>Amount Defaulted</t>
  </si>
  <si>
    <t>Total Amount Defaulted</t>
  </si>
  <si>
    <t>Profit</t>
  </si>
  <si>
    <t>Constraints</t>
  </si>
  <si>
    <t>Budget</t>
  </si>
  <si>
    <t>Used</t>
  </si>
  <si>
    <t>Available</t>
  </si>
  <si>
    <t>Agriculture and Commercial Loans &gt;= 40%</t>
  </si>
  <si>
    <t>Total Credit Amount</t>
  </si>
  <si>
    <t>Defaults</t>
  </si>
  <si>
    <t>Type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</si>
  <si>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</si>
  <si>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</si>
  <si>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</si>
  <si>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</si>
  <si>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</si>
  <si>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</si>
  <si>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</si>
  <si>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</si>
  <si>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</si>
  <si>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</si>
  <si>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</si>
  <si>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</si>
  <si>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</si>
  <si>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</si>
  <si>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</si>
  <si>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</si>
  <si>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</si>
  <si>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</si>
  <si>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Profit Consumer</t>
  </si>
  <si>
    <t>$C$2</t>
  </si>
  <si>
    <t>Loan Amount (Millions) Consumer</t>
  </si>
  <si>
    <t>Contin</t>
  </si>
  <si>
    <t>$D$2</t>
  </si>
  <si>
    <t>Loan Amount (Millions) Automobile</t>
  </si>
  <si>
    <t>$E$2</t>
  </si>
  <si>
    <t>Loan Amount (Millions) Residential</t>
  </si>
  <si>
    <t>$F$2</t>
  </si>
  <si>
    <t>Loan Amount (Millions) Agriculture</t>
  </si>
  <si>
    <t>$G$2</t>
  </si>
  <si>
    <t>Loan Amount (Millions) Commercial</t>
  </si>
  <si>
    <t>Budget Used</t>
  </si>
  <si>
    <t>Binding</t>
  </si>
  <si>
    <t>$C$15</t>
  </si>
  <si>
    <t>Agriculture and Commercial Loans &gt;= 40% Used</t>
  </si>
  <si>
    <t>$C$16</t>
  </si>
  <si>
    <t>Home Loans &gt;= 50% of Consumer, Automobile, and Home Loans Used</t>
  </si>
  <si>
    <t>$C$17</t>
  </si>
  <si>
    <t>Defaults Used</t>
  </si>
  <si>
    <t>Not 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</si>
  <si>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</si>
  <si>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</si>
  <si>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</si>
  <si>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</si>
  <si>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</si>
  <si>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</si>
  <si>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</si>
  <si>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</si>
  <si>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</si>
  <si>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</si>
  <si>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</si>
  <si>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</si>
  <si>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</si>
  <si>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</si>
  <si>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</si>
  <si>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</si>
  <si>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</si>
  <si>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</si>
  <si>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</si>
  <si>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</si>
  <si>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Solution Time: 0.078 Seconds.</t>
  </si>
  <si>
    <t>$C$15&lt;=$D$15</t>
  </si>
  <si>
    <t>$C$17&gt;=$D$17</t>
  </si>
  <si>
    <t>Iterations: 4 Subproblems: 0</t>
  </si>
  <si>
    <t>Amount Not Defaulted</t>
  </si>
  <si>
    <t>$C$10</t>
  </si>
  <si>
    <t>$C$16&lt;=$D$16</t>
  </si>
  <si>
    <t>$C$18</t>
  </si>
  <si>
    <t>$C$18&gt;=$D$18</t>
  </si>
  <si>
    <t>&lt;=</t>
  </si>
  <si>
    <t>&gt;=</t>
  </si>
  <si>
    <t>Home Loans &gt;= 50% of Consumer, Automobile, and Home Loans</t>
  </si>
  <si>
    <t>Worksheet: [Bank-loans.xlsx]Model</t>
  </si>
  <si>
    <t>Report Created: 3/14/2025 12:11:28 AM</t>
  </si>
  <si>
    <t>Report Created: 3/14/2025 12:11:29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</si>
</sst>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8" formatCode="#,##0.00\ [$лв.-402]"/>
    <numFmt numFmtId="169" formatCode="_-* #,##0.00\ [$лв.-402]_-;\-* #,##0.00\ [$лв.-402]_-;_-* &quot;-&quot;??\ [$лв.-402]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8" fontId="0" fillId="0" borderId="0" xfId="0" applyNumberFormat="1"/>
    <xf numFmtId="169" fontId="0" fillId="0" borderId="0" xfId="1" applyNumberFormat="1" applyFont="1"/>
    <xf numFmtId="169" fontId="2" fillId="0" borderId="0" xfId="1" applyNumberFormat="1" applyFont="1"/>
    <xf numFmtId="169" fontId="0" fillId="0" borderId="0" xfId="0" applyNumberForma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169" fontId="0" fillId="0" borderId="4" xfId="0" applyNumberFormat="1" applyFill="1" applyBorder="1" applyAlignment="1"/>
    <xf numFmtId="169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8" fontId="0" fillId="0" borderId="5" xfId="0" applyNumberFormat="1" applyFill="1" applyBorder="1" applyAlignment="1"/>
    <xf numFmtId="0" fontId="4" fillId="0" borderId="0" xfId="0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313B-8F0C-45EE-A722-077173ED81AF}">
  <dimension ref="A1:G33"/>
  <sheetViews>
    <sheetView showGridLines="0" tabSelected="1" topLeftCell="A4" workbookViewId="0"/>
  </sheetViews>
  <sheetFormatPr defaultRowHeight="14.4" x14ac:dyDescent="0.3"/>
  <cols>
    <col min="1" max="1" width="2.33203125" customWidth="1"/>
    <col min="2" max="2" width="6.21875" bestFit="1" customWidth="1"/>
    <col min="3" max="3" width="57.6640625" bestFit="1" customWidth="1"/>
    <col min="4" max="4" width="12.5546875" bestFit="1" customWidth="1"/>
    <col min="5" max="5" width="13.5546875" bestFit="1" customWidth="1"/>
    <col min="6" max="6" width="10.109375" bestFit="1" customWidth="1"/>
    <col min="7" max="7" width="8.6640625" bestFit="1" customWidth="1"/>
  </cols>
  <sheetData>
    <row r="1" spans="1:5" x14ac:dyDescent="0.3">
      <c r="A1" s="1" t="s">
        <v>21</v>
      </c>
    </row>
    <row r="2" spans="1:5" x14ac:dyDescent="0.3">
      <c r="A2" s="1" t="s">
        <v>92</v>
      </c>
    </row>
    <row r="3" spans="1:5" x14ac:dyDescent="0.3">
      <c r="A3" s="1" t="s">
        <v>93</v>
      </c>
    </row>
    <row r="4" spans="1:5" x14ac:dyDescent="0.3">
      <c r="A4" s="1" t="s">
        <v>22</v>
      </c>
    </row>
    <row r="5" spans="1:5" x14ac:dyDescent="0.3">
      <c r="A5" s="1" t="s">
        <v>23</v>
      </c>
    </row>
    <row r="6" spans="1:5" x14ac:dyDescent="0.3">
      <c r="A6" s="1"/>
      <c r="B6" t="s">
        <v>24</v>
      </c>
    </row>
    <row r="7" spans="1:5" x14ac:dyDescent="0.3">
      <c r="A7" s="1"/>
      <c r="B7" t="s">
        <v>80</v>
      </c>
    </row>
    <row r="8" spans="1:5" x14ac:dyDescent="0.3">
      <c r="A8" s="1"/>
      <c r="B8" t="s">
        <v>83</v>
      </c>
    </row>
    <row r="9" spans="1:5" x14ac:dyDescent="0.3">
      <c r="A9" s="1" t="s">
        <v>25</v>
      </c>
    </row>
    <row r="10" spans="1:5" x14ac:dyDescent="0.3">
      <c r="B10" t="s">
        <v>26</v>
      </c>
    </row>
    <row r="11" spans="1:5" x14ac:dyDescent="0.3">
      <c r="B11" t="s">
        <v>27</v>
      </c>
    </row>
    <row r="14" spans="1:5" ht="15" thickBot="1" x14ac:dyDescent="0.35">
      <c r="A14" t="s">
        <v>28</v>
      </c>
    </row>
    <row r="15" spans="1:5" ht="15" thickBot="1" x14ac:dyDescent="0.35">
      <c r="B15" s="7" t="s">
        <v>29</v>
      </c>
      <c r="C15" s="7" t="s">
        <v>30</v>
      </c>
      <c r="D15" s="7" t="s">
        <v>31</v>
      </c>
      <c r="E15" s="7" t="s">
        <v>32</v>
      </c>
    </row>
    <row r="16" spans="1:5" ht="15" thickBot="1" x14ac:dyDescent="0.35">
      <c r="B16" s="6" t="s">
        <v>85</v>
      </c>
      <c r="C16" s="6" t="s">
        <v>39</v>
      </c>
      <c r="D16" s="9">
        <v>0.9964799999999997</v>
      </c>
      <c r="E16" s="9">
        <v>0.9964799999999997</v>
      </c>
    </row>
    <row r="19" spans="1:7" ht="15" thickBot="1" x14ac:dyDescent="0.35">
      <c r="A19" t="s">
        <v>33</v>
      </c>
    </row>
    <row r="20" spans="1:7" ht="15" thickBot="1" x14ac:dyDescent="0.35">
      <c r="B20" s="7" t="s">
        <v>29</v>
      </c>
      <c r="C20" s="7" t="s">
        <v>30</v>
      </c>
      <c r="D20" s="7" t="s">
        <v>31</v>
      </c>
      <c r="E20" s="7" t="s">
        <v>32</v>
      </c>
      <c r="F20" s="7" t="s">
        <v>34</v>
      </c>
    </row>
    <row r="21" spans="1:7" x14ac:dyDescent="0.3">
      <c r="B21" s="8" t="s">
        <v>40</v>
      </c>
      <c r="C21" s="8" t="s">
        <v>41</v>
      </c>
      <c r="D21" s="10">
        <v>0</v>
      </c>
      <c r="E21" s="10">
        <v>0</v>
      </c>
      <c r="F21" s="8" t="s">
        <v>42</v>
      </c>
    </row>
    <row r="22" spans="1:7" x14ac:dyDescent="0.3">
      <c r="B22" s="8" t="s">
        <v>43</v>
      </c>
      <c r="C22" s="8" t="s">
        <v>44</v>
      </c>
      <c r="D22" s="10">
        <v>0</v>
      </c>
      <c r="E22" s="10">
        <v>0</v>
      </c>
      <c r="F22" s="8" t="s">
        <v>42</v>
      </c>
    </row>
    <row r="23" spans="1:7" x14ac:dyDescent="0.3">
      <c r="B23" s="8" t="s">
        <v>45</v>
      </c>
      <c r="C23" s="8" t="s">
        <v>46</v>
      </c>
      <c r="D23" s="10">
        <v>7.1999999999999984</v>
      </c>
      <c r="E23" s="10">
        <v>7.1999999999999984</v>
      </c>
      <c r="F23" s="8" t="s">
        <v>42</v>
      </c>
    </row>
    <row r="24" spans="1:7" x14ac:dyDescent="0.3">
      <c r="B24" s="8" t="s">
        <v>47</v>
      </c>
      <c r="C24" s="8" t="s">
        <v>48</v>
      </c>
      <c r="D24" s="10">
        <v>0</v>
      </c>
      <c r="E24" s="10">
        <v>0</v>
      </c>
      <c r="F24" s="8" t="s">
        <v>42</v>
      </c>
    </row>
    <row r="25" spans="1:7" ht="15" thickBot="1" x14ac:dyDescent="0.35">
      <c r="B25" s="6" t="s">
        <v>49</v>
      </c>
      <c r="C25" s="6" t="s">
        <v>50</v>
      </c>
      <c r="D25" s="9">
        <v>4.8</v>
      </c>
      <c r="E25" s="9">
        <v>4.8</v>
      </c>
      <c r="F25" s="6" t="s">
        <v>42</v>
      </c>
    </row>
    <row r="28" spans="1:7" ht="15" thickBot="1" x14ac:dyDescent="0.35">
      <c r="A28" t="s">
        <v>13</v>
      </c>
    </row>
    <row r="29" spans="1:7" ht="15" thickBot="1" x14ac:dyDescent="0.35">
      <c r="B29" s="7" t="s">
        <v>29</v>
      </c>
      <c r="C29" s="7" t="s">
        <v>30</v>
      </c>
      <c r="D29" s="7" t="s">
        <v>35</v>
      </c>
      <c r="E29" s="7" t="s">
        <v>36</v>
      </c>
      <c r="F29" s="7" t="s">
        <v>37</v>
      </c>
      <c r="G29" s="7" t="s">
        <v>38</v>
      </c>
    </row>
    <row r="30" spans="1:7" x14ac:dyDescent="0.3">
      <c r="B30" s="8" t="s">
        <v>53</v>
      </c>
      <c r="C30" s="8" t="s">
        <v>51</v>
      </c>
      <c r="D30" s="10">
        <v>11.999999999999998</v>
      </c>
      <c r="E30" s="8" t="s">
        <v>81</v>
      </c>
      <c r="F30" s="8" t="s">
        <v>52</v>
      </c>
      <c r="G30" s="8">
        <v>0</v>
      </c>
    </row>
    <row r="31" spans="1:7" x14ac:dyDescent="0.3">
      <c r="B31" s="8" t="s">
        <v>55</v>
      </c>
      <c r="C31" s="8" t="s">
        <v>58</v>
      </c>
      <c r="D31" s="13">
        <v>0.31199999999999994</v>
      </c>
      <c r="E31" s="8" t="s">
        <v>86</v>
      </c>
      <c r="F31" s="8" t="s">
        <v>59</v>
      </c>
      <c r="G31" s="8">
        <v>0.16799999999999998</v>
      </c>
    </row>
    <row r="32" spans="1:7" x14ac:dyDescent="0.3">
      <c r="B32" s="8" t="s">
        <v>57</v>
      </c>
      <c r="C32" s="8" t="s">
        <v>54</v>
      </c>
      <c r="D32" s="10">
        <v>4.8</v>
      </c>
      <c r="E32" s="8" t="s">
        <v>82</v>
      </c>
      <c r="F32" s="8" t="s">
        <v>52</v>
      </c>
      <c r="G32" s="10">
        <v>0</v>
      </c>
    </row>
    <row r="33" spans="2:7" ht="15" thickBot="1" x14ac:dyDescent="0.35">
      <c r="B33" s="6" t="s">
        <v>87</v>
      </c>
      <c r="C33" s="6" t="s">
        <v>56</v>
      </c>
      <c r="D33" s="9">
        <v>7.1999999999999984</v>
      </c>
      <c r="E33" s="6" t="s">
        <v>88</v>
      </c>
      <c r="F33" s="6" t="s">
        <v>59</v>
      </c>
      <c r="G33" s="9">
        <v>3.5999999999999992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7B4-3BA1-40DE-BA99-42FA43D9B440}">
  <dimension ref="A1:H21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57.6640625" bestFit="1" customWidth="1"/>
    <col min="4" max="4" width="6" bestFit="1" customWidth="1"/>
    <col min="5" max="5" width="8.6640625" bestFit="1" customWidth="1"/>
    <col min="6" max="6" width="10.109375" bestFit="1" customWidth="1"/>
    <col min="7" max="8" width="9.21875" bestFit="1" customWidth="1"/>
  </cols>
  <sheetData>
    <row r="1" spans="1:8" x14ac:dyDescent="0.3">
      <c r="A1" s="1" t="s">
        <v>60</v>
      </c>
    </row>
    <row r="2" spans="1:8" x14ac:dyDescent="0.3">
      <c r="A2" s="1" t="s">
        <v>92</v>
      </c>
    </row>
    <row r="3" spans="1:8" x14ac:dyDescent="0.3">
      <c r="A3" s="1" t="s">
        <v>94</v>
      </c>
    </row>
    <row r="6" spans="1:8" ht="15" thickBot="1" x14ac:dyDescent="0.35">
      <c r="A6" t="s">
        <v>33</v>
      </c>
    </row>
    <row r="7" spans="1:8" x14ac:dyDescent="0.3">
      <c r="B7" s="11"/>
      <c r="C7" s="11"/>
      <c r="D7" s="11" t="s">
        <v>61</v>
      </c>
      <c r="E7" s="11" t="s">
        <v>63</v>
      </c>
      <c r="F7" s="11" t="s">
        <v>65</v>
      </c>
      <c r="G7" s="11" t="s">
        <v>67</v>
      </c>
      <c r="H7" s="11" t="s">
        <v>67</v>
      </c>
    </row>
    <row r="8" spans="1:8" ht="15" thickBot="1" x14ac:dyDescent="0.35">
      <c r="B8" s="12" t="s">
        <v>29</v>
      </c>
      <c r="C8" s="12" t="s">
        <v>30</v>
      </c>
      <c r="D8" s="12" t="s">
        <v>62</v>
      </c>
      <c r="E8" s="12" t="s">
        <v>64</v>
      </c>
      <c r="F8" s="12" t="s">
        <v>66</v>
      </c>
      <c r="G8" s="12" t="s">
        <v>68</v>
      </c>
      <c r="H8" s="12" t="s">
        <v>69</v>
      </c>
    </row>
    <row r="9" spans="1:8" x14ac:dyDescent="0.3">
      <c r="B9" s="8" t="s">
        <v>40</v>
      </c>
      <c r="C9" s="8" t="s">
        <v>41</v>
      </c>
      <c r="D9" s="8">
        <v>0</v>
      </c>
      <c r="E9" s="8">
        <v>-5.1399999999999973E-2</v>
      </c>
      <c r="F9" s="8">
        <v>3.5000000000000003E-2</v>
      </c>
      <c r="G9" s="8">
        <v>5.1399999999999973E-2</v>
      </c>
      <c r="H9" s="8">
        <v>1E+30</v>
      </c>
    </row>
    <row r="10" spans="1:8" x14ac:dyDescent="0.3">
      <c r="B10" s="8" t="s">
        <v>43</v>
      </c>
      <c r="C10" s="8" t="s">
        <v>44</v>
      </c>
      <c r="D10" s="8">
        <v>0</v>
      </c>
      <c r="E10" s="8">
        <v>-3.5499999999999976E-2</v>
      </c>
      <c r="F10" s="8">
        <v>5.0900000000000001E-2</v>
      </c>
      <c r="G10" s="8">
        <v>3.5499999999999976E-2</v>
      </c>
      <c r="H10" s="8">
        <v>1E+30</v>
      </c>
    </row>
    <row r="11" spans="1:8" x14ac:dyDescent="0.3">
      <c r="B11" s="8" t="s">
        <v>45</v>
      </c>
      <c r="C11" s="8" t="s">
        <v>46</v>
      </c>
      <c r="D11" s="8">
        <v>7.1999999999999984</v>
      </c>
      <c r="E11" s="8">
        <v>0</v>
      </c>
      <c r="F11" s="8">
        <v>8.6400000000000005E-2</v>
      </c>
      <c r="G11" s="8">
        <v>1E+30</v>
      </c>
      <c r="H11" s="8">
        <v>8.4000000000000238E-3</v>
      </c>
    </row>
    <row r="12" spans="1:8" x14ac:dyDescent="0.3">
      <c r="B12" s="8" t="s">
        <v>47</v>
      </c>
      <c r="C12" s="8" t="s">
        <v>48</v>
      </c>
      <c r="D12" s="8">
        <v>0</v>
      </c>
      <c r="E12" s="8">
        <v>-9.2499999999999805E-3</v>
      </c>
      <c r="F12" s="8">
        <v>6.8749999999999978E-2</v>
      </c>
      <c r="G12" s="8">
        <v>9.2499999999999805E-3</v>
      </c>
      <c r="H12" s="8">
        <v>1E+30</v>
      </c>
    </row>
    <row r="13" spans="1:8" ht="15" thickBot="1" x14ac:dyDescent="0.35">
      <c r="B13" s="6" t="s">
        <v>49</v>
      </c>
      <c r="C13" s="6" t="s">
        <v>50</v>
      </c>
      <c r="D13" s="6">
        <v>4.8</v>
      </c>
      <c r="E13" s="6">
        <v>0</v>
      </c>
      <c r="F13" s="6">
        <v>7.7999999999999958E-2</v>
      </c>
      <c r="G13" s="6">
        <v>8.400000000000022E-3</v>
      </c>
      <c r="H13" s="6">
        <v>9.2499999999999805E-3</v>
      </c>
    </row>
    <row r="15" spans="1:8" ht="15" thickBot="1" x14ac:dyDescent="0.35">
      <c r="A15" t="s">
        <v>13</v>
      </c>
    </row>
    <row r="16" spans="1:8" x14ac:dyDescent="0.3">
      <c r="B16" s="11"/>
      <c r="C16" s="11"/>
      <c r="D16" s="11" t="s">
        <v>61</v>
      </c>
      <c r="E16" s="11" t="s">
        <v>70</v>
      </c>
      <c r="F16" s="11" t="s">
        <v>72</v>
      </c>
      <c r="G16" s="11" t="s">
        <v>67</v>
      </c>
      <c r="H16" s="11" t="s">
        <v>67</v>
      </c>
    </row>
    <row r="17" spans="2:8" ht="15" thickBot="1" x14ac:dyDescent="0.35">
      <c r="B17" s="12" t="s">
        <v>29</v>
      </c>
      <c r="C17" s="12" t="s">
        <v>30</v>
      </c>
      <c r="D17" s="12" t="s">
        <v>62</v>
      </c>
      <c r="E17" s="12" t="s">
        <v>71</v>
      </c>
      <c r="F17" s="12" t="s">
        <v>73</v>
      </c>
      <c r="G17" s="12" t="s">
        <v>68</v>
      </c>
      <c r="H17" s="12" t="s">
        <v>69</v>
      </c>
    </row>
    <row r="18" spans="2:8" x14ac:dyDescent="0.3">
      <c r="B18" s="8" t="s">
        <v>53</v>
      </c>
      <c r="C18" s="8" t="s">
        <v>51</v>
      </c>
      <c r="D18" s="8">
        <v>11.999999999999998</v>
      </c>
      <c r="E18" s="8">
        <v>8.3039999999999989E-2</v>
      </c>
      <c r="F18" s="8">
        <v>0</v>
      </c>
      <c r="G18" s="8">
        <v>1E+30</v>
      </c>
      <c r="H18" s="8">
        <v>11.999999999999996</v>
      </c>
    </row>
    <row r="19" spans="2:8" x14ac:dyDescent="0.3">
      <c r="B19" s="8" t="s">
        <v>55</v>
      </c>
      <c r="C19" s="8" t="s">
        <v>58</v>
      </c>
      <c r="D19" s="8">
        <v>0.31199999999999994</v>
      </c>
      <c r="E19" s="8">
        <v>0</v>
      </c>
      <c r="F19" s="8">
        <v>0</v>
      </c>
      <c r="G19" s="8">
        <v>1E+30</v>
      </c>
      <c r="H19" s="8">
        <v>0.16799999999999987</v>
      </c>
    </row>
    <row r="20" spans="2:8" x14ac:dyDescent="0.3">
      <c r="B20" s="8" t="s">
        <v>57</v>
      </c>
      <c r="C20" s="8" t="s">
        <v>54</v>
      </c>
      <c r="D20" s="8">
        <v>4.8</v>
      </c>
      <c r="E20" s="8">
        <v>-8.4000000000000203E-3</v>
      </c>
      <c r="F20" s="8">
        <v>0</v>
      </c>
      <c r="G20" s="8">
        <v>7.2000000000000011</v>
      </c>
      <c r="H20" s="8">
        <v>4.8000000000000007</v>
      </c>
    </row>
    <row r="21" spans="2:8" ht="15" thickBot="1" x14ac:dyDescent="0.35">
      <c r="B21" s="6" t="s">
        <v>87</v>
      </c>
      <c r="C21" s="6" t="s">
        <v>56</v>
      </c>
      <c r="D21" s="6">
        <v>7.1999999999999984</v>
      </c>
      <c r="E21" s="6">
        <v>0</v>
      </c>
      <c r="F21" s="6">
        <v>0</v>
      </c>
      <c r="G21" s="6">
        <v>3.5999999999999992</v>
      </c>
      <c r="H21" s="6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3D130-ED0B-47BE-BC7E-AD2D50E0753C}">
  <dimension ref="A1:J17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9.77734375" bestFit="1" customWidth="1"/>
    <col min="4" max="4" width="8.6640625" bestFit="1" customWidth="1"/>
    <col min="5" max="5" width="2.33203125" customWidth="1"/>
    <col min="6" max="6" width="8.6640625" bestFit="1" customWidth="1"/>
    <col min="7" max="7" width="9.109375" bestFit="1" customWidth="1"/>
    <col min="8" max="8" width="2.33203125" customWidth="1"/>
    <col min="9" max="9" width="8.6640625" bestFit="1" customWidth="1"/>
    <col min="10" max="10" width="9.109375" bestFit="1" customWidth="1"/>
  </cols>
  <sheetData>
    <row r="1" spans="1:10" x14ac:dyDescent="0.3">
      <c r="A1" s="1" t="s">
        <v>74</v>
      </c>
    </row>
    <row r="2" spans="1:10" x14ac:dyDescent="0.3">
      <c r="A2" s="1" t="s">
        <v>92</v>
      </c>
    </row>
    <row r="3" spans="1:10" x14ac:dyDescent="0.3">
      <c r="A3" s="1" t="s">
        <v>94</v>
      </c>
    </row>
    <row r="5" spans="1:10" ht="15" thickBot="1" x14ac:dyDescent="0.35"/>
    <row r="6" spans="1:10" x14ac:dyDescent="0.3">
      <c r="B6" s="11"/>
      <c r="C6" s="11" t="s">
        <v>65</v>
      </c>
      <c r="D6" s="11"/>
    </row>
    <row r="7" spans="1:10" ht="15" thickBot="1" x14ac:dyDescent="0.35">
      <c r="B7" s="12" t="s">
        <v>29</v>
      </c>
      <c r="C7" s="12" t="s">
        <v>30</v>
      </c>
      <c r="D7" s="12" t="s">
        <v>62</v>
      </c>
    </row>
    <row r="8" spans="1:10" ht="15" thickBot="1" x14ac:dyDescent="0.35">
      <c r="B8" s="6" t="s">
        <v>85</v>
      </c>
      <c r="C8" s="6" t="s">
        <v>39</v>
      </c>
      <c r="D8" s="9">
        <v>0.9964799999999997</v>
      </c>
    </row>
    <row r="10" spans="1:10" ht="15" thickBot="1" x14ac:dyDescent="0.35"/>
    <row r="11" spans="1:10" x14ac:dyDescent="0.3">
      <c r="B11" s="11"/>
      <c r="C11" s="11" t="s">
        <v>75</v>
      </c>
      <c r="D11" s="11"/>
      <c r="F11" s="11" t="s">
        <v>76</v>
      </c>
      <c r="G11" s="11" t="s">
        <v>65</v>
      </c>
      <c r="I11" s="11" t="s">
        <v>79</v>
      </c>
      <c r="J11" s="11" t="s">
        <v>65</v>
      </c>
    </row>
    <row r="12" spans="1:10" ht="15" thickBot="1" x14ac:dyDescent="0.35">
      <c r="B12" s="12" t="s">
        <v>29</v>
      </c>
      <c r="C12" s="12" t="s">
        <v>30</v>
      </c>
      <c r="D12" s="12" t="s">
        <v>62</v>
      </c>
      <c r="F12" s="12" t="s">
        <v>77</v>
      </c>
      <c r="G12" s="12" t="s">
        <v>78</v>
      </c>
      <c r="I12" s="12" t="s">
        <v>77</v>
      </c>
      <c r="J12" s="12" t="s">
        <v>78</v>
      </c>
    </row>
    <row r="13" spans="1:10" x14ac:dyDescent="0.3">
      <c r="B13" s="8" t="s">
        <v>40</v>
      </c>
      <c r="C13" s="8" t="s">
        <v>41</v>
      </c>
      <c r="D13" s="10">
        <v>0</v>
      </c>
      <c r="F13" s="10">
        <v>0</v>
      </c>
      <c r="G13" s="10">
        <v>0.9964799999999997</v>
      </c>
      <c r="I13" s="10">
        <v>0</v>
      </c>
      <c r="J13" s="10">
        <v>0.9964799999999997</v>
      </c>
    </row>
    <row r="14" spans="1:10" x14ac:dyDescent="0.3">
      <c r="B14" s="8" t="s">
        <v>43</v>
      </c>
      <c r="C14" s="8" t="s">
        <v>44</v>
      </c>
      <c r="D14" s="10">
        <v>0</v>
      </c>
      <c r="F14" s="10">
        <v>0</v>
      </c>
      <c r="G14" s="10">
        <v>0.9964799999999997</v>
      </c>
      <c r="I14" s="10">
        <v>0</v>
      </c>
      <c r="J14" s="10">
        <v>0.9964799999999997</v>
      </c>
    </row>
    <row r="15" spans="1:10" x14ac:dyDescent="0.3">
      <c r="B15" s="8" t="s">
        <v>45</v>
      </c>
      <c r="C15" s="8" t="s">
        <v>46</v>
      </c>
      <c r="D15" s="10">
        <v>7.1999999999999984</v>
      </c>
      <c r="F15" s="10">
        <v>0</v>
      </c>
      <c r="G15" s="10">
        <v>0.37439999999999996</v>
      </c>
      <c r="I15" s="10">
        <v>7.2</v>
      </c>
      <c r="J15" s="10">
        <v>0.99647999999999981</v>
      </c>
    </row>
    <row r="16" spans="1:10" x14ac:dyDescent="0.3">
      <c r="B16" s="8" t="s">
        <v>47</v>
      </c>
      <c r="C16" s="8" t="s">
        <v>48</v>
      </c>
      <c r="D16" s="10">
        <v>0</v>
      </c>
      <c r="F16" s="10">
        <v>0</v>
      </c>
      <c r="G16" s="10">
        <v>0.9964799999999997</v>
      </c>
      <c r="I16" s="10">
        <v>0</v>
      </c>
      <c r="J16" s="10">
        <v>0.9964799999999997</v>
      </c>
    </row>
    <row r="17" spans="2:10" ht="15" thickBot="1" x14ac:dyDescent="0.35">
      <c r="B17" s="6" t="s">
        <v>49</v>
      </c>
      <c r="C17" s="6" t="s">
        <v>50</v>
      </c>
      <c r="D17" s="9">
        <v>4.8</v>
      </c>
      <c r="F17" s="9">
        <v>4.8000000000000016</v>
      </c>
      <c r="G17" s="9">
        <v>0.99647999999999992</v>
      </c>
      <c r="I17" s="9">
        <v>4.7999999999999972</v>
      </c>
      <c r="J17" s="9">
        <v>0.99647999999999959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F2A5-2E1C-41A3-9D64-930ED847EF1D}">
  <dimension ref="B1:G18"/>
  <sheetViews>
    <sheetView workbookViewId="0">
      <selection activeCell="C4" sqref="C4"/>
    </sheetView>
  </sheetViews>
  <sheetFormatPr defaultRowHeight="14.4" x14ac:dyDescent="0.3"/>
  <cols>
    <col min="2" max="2" width="37.21875" customWidth="1"/>
    <col min="3" max="3" width="11.33203125" customWidth="1"/>
    <col min="4" max="4" width="12.109375" customWidth="1"/>
    <col min="5" max="5" width="14" customWidth="1"/>
    <col min="6" max="6" width="12.88671875" customWidth="1"/>
    <col min="7" max="7" width="12.21875" customWidth="1"/>
  </cols>
  <sheetData>
    <row r="1" spans="2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3">
      <c r="B2" t="s">
        <v>9</v>
      </c>
      <c r="C2" s="3">
        <v>0</v>
      </c>
      <c r="D2" s="3">
        <v>0</v>
      </c>
      <c r="E2" s="3">
        <v>7.1999999999999984</v>
      </c>
      <c r="F2" s="3">
        <v>0</v>
      </c>
      <c r="G2" s="3">
        <v>4.8</v>
      </c>
    </row>
    <row r="3" spans="2:7" x14ac:dyDescent="0.3">
      <c r="B3" t="s">
        <v>7</v>
      </c>
      <c r="C3">
        <v>0.15</v>
      </c>
      <c r="D3">
        <v>0.13</v>
      </c>
      <c r="E3">
        <v>0.12</v>
      </c>
      <c r="F3">
        <v>0.125</v>
      </c>
      <c r="G3">
        <v>0.1</v>
      </c>
    </row>
    <row r="4" spans="2:7" x14ac:dyDescent="0.3">
      <c r="B4" t="s">
        <v>6</v>
      </c>
      <c r="C4">
        <v>0.1</v>
      </c>
      <c r="D4">
        <v>7.0000000000000007E-2</v>
      </c>
      <c r="E4">
        <v>0.03</v>
      </c>
      <c r="F4">
        <v>0.05</v>
      </c>
      <c r="G4">
        <v>0.02</v>
      </c>
    </row>
    <row r="6" spans="2:7" x14ac:dyDescent="0.3">
      <c r="B6" t="s">
        <v>10</v>
      </c>
      <c r="C6" s="3">
        <f>C2*C4</f>
        <v>0</v>
      </c>
      <c r="D6" s="3">
        <f t="shared" ref="D6:G6" si="0">D2*D4</f>
        <v>0</v>
      </c>
      <c r="E6" s="3">
        <f t="shared" si="0"/>
        <v>0.21599999999999994</v>
      </c>
      <c r="F6" s="3">
        <f t="shared" si="0"/>
        <v>0</v>
      </c>
      <c r="G6" s="3">
        <f t="shared" si="0"/>
        <v>9.6000000000000002E-2</v>
      </c>
    </row>
    <row r="7" spans="2:7" x14ac:dyDescent="0.3">
      <c r="B7" t="s">
        <v>84</v>
      </c>
      <c r="C7" s="3">
        <f>C2-C6</f>
        <v>0</v>
      </c>
      <c r="D7" s="3">
        <f t="shared" ref="D7:G7" si="1">D2-D6</f>
        <v>0</v>
      </c>
      <c r="E7" s="3">
        <f t="shared" si="1"/>
        <v>6.9839999999999982</v>
      </c>
      <c r="F7" s="3">
        <f t="shared" si="1"/>
        <v>0</v>
      </c>
      <c r="G7" s="3">
        <f t="shared" si="1"/>
        <v>4.7039999999999997</v>
      </c>
    </row>
    <row r="8" spans="2:7" x14ac:dyDescent="0.3">
      <c r="B8" t="s">
        <v>8</v>
      </c>
      <c r="C8" s="3">
        <f>SUMPRODUCT(C3:G3, C7:G7)</f>
        <v>1.3084799999999996</v>
      </c>
    </row>
    <row r="9" spans="2:7" x14ac:dyDescent="0.3">
      <c r="B9" t="s">
        <v>11</v>
      </c>
      <c r="C9" s="2">
        <f>SUM(C6:G6)</f>
        <v>0.31199999999999994</v>
      </c>
    </row>
    <row r="10" spans="2:7" x14ac:dyDescent="0.3">
      <c r="B10" s="1" t="s">
        <v>12</v>
      </c>
      <c r="C10" s="4">
        <f>C8-C9</f>
        <v>0.9964799999999997</v>
      </c>
    </row>
    <row r="11" spans="2:7" x14ac:dyDescent="0.3">
      <c r="B11" s="1"/>
      <c r="C11" s="4"/>
    </row>
    <row r="12" spans="2:7" x14ac:dyDescent="0.3">
      <c r="B12" t="s">
        <v>18</v>
      </c>
      <c r="C12" s="5">
        <f>SUM(C2:G2)</f>
        <v>11.999999999999998</v>
      </c>
    </row>
    <row r="13" spans="2:7" x14ac:dyDescent="0.3">
      <c r="C13" s="5"/>
    </row>
    <row r="14" spans="2:7" x14ac:dyDescent="0.3">
      <c r="B14" t="s">
        <v>13</v>
      </c>
      <c r="C14" t="s">
        <v>15</v>
      </c>
      <c r="D14" t="s">
        <v>16</v>
      </c>
      <c r="E14" t="s">
        <v>20</v>
      </c>
    </row>
    <row r="15" spans="2:7" x14ac:dyDescent="0.3">
      <c r="B15" t="s">
        <v>14</v>
      </c>
      <c r="C15" s="5">
        <f>C12</f>
        <v>11.999999999999998</v>
      </c>
      <c r="D15">
        <v>12</v>
      </c>
      <c r="E15" t="s">
        <v>89</v>
      </c>
    </row>
    <row r="16" spans="2:7" x14ac:dyDescent="0.3">
      <c r="B16" t="s">
        <v>19</v>
      </c>
      <c r="C16" s="2">
        <f>C9</f>
        <v>0.31199999999999994</v>
      </c>
      <c r="D16" s="5">
        <f>0.04 *C12</f>
        <v>0.47999999999999993</v>
      </c>
      <c r="E16" t="s">
        <v>89</v>
      </c>
    </row>
    <row r="17" spans="2:5" x14ac:dyDescent="0.3">
      <c r="B17" t="s">
        <v>17</v>
      </c>
      <c r="C17" s="5">
        <f>F2+G2</f>
        <v>4.8</v>
      </c>
      <c r="D17" s="5">
        <f>0.4 * C12</f>
        <v>4.8</v>
      </c>
      <c r="E17" t="s">
        <v>90</v>
      </c>
    </row>
    <row r="18" spans="2:5" x14ac:dyDescent="0.3">
      <c r="B18" s="14" t="s">
        <v>91</v>
      </c>
      <c r="C18" s="5">
        <f>E2</f>
        <v>7.1999999999999984</v>
      </c>
      <c r="D18" s="5">
        <f>0.5 * (C2+D2+E2)</f>
        <v>3.5999999999999992</v>
      </c>
      <c r="E18" t="s"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Бойко Моисов Амаров</dc:creator>
  <cp:lastModifiedBy>Бойко Моисов Амаров</cp:lastModifiedBy>
  <dcterms:created xsi:type="dcterms:W3CDTF">2025-03-13T19:15:51Z</dcterms:created>
  <dcterms:modified xsi:type="dcterms:W3CDTF">2025-03-13T22:12:47Z</dcterms:modified>
</cp:coreProperties>
</file>