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arithmic transformations" sheetId="1" r:id="rId4"/>
    <sheet state="visible" name="Exponential transformations" sheetId="2" r:id="rId5"/>
    <sheet state="visible" name="Square root transformations" sheetId="3" r:id="rId6"/>
    <sheet state="visible" name="Round and round" sheetId="4" r:id="rId7"/>
    <sheet state="visible" name="From floor to ceiling" sheetId="5" r:id="rId8"/>
    <sheet state="visible" name="Rounding negative numbers" sheetId="6" r:id="rId9"/>
    <sheet state="visible" name="Generating uniform random numbe" sheetId="7" r:id="rId10"/>
    <sheet state="visible" name="Generating random numbers from " sheetId="8" r:id="rId11"/>
  </sheets>
  <definedNames/>
  <calcPr/>
</workbook>
</file>

<file path=xl/sharedStrings.xml><?xml version="1.0" encoding="utf-8"?>
<sst xmlns="http://schemas.openxmlformats.org/spreadsheetml/2006/main" count="175" uniqueCount="39">
  <si>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</si>
  <si>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</si>
  <si>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</si>
  <si>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</si>
  <si>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</si>
  <si>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</si>
  <si>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</si>
  <si>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Nominal geocentric distance (AU)</t>
  </si>
  <si>
    <t>Log base 10 NGD</t>
  </si>
  <si>
    <t>Natural log NGD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</si>
  <si>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</si>
  <si>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</si>
  <si>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</si>
  <si>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</si>
  <si>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</si>
  <si>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</si>
  <si>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</si>
  <si>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</si>
  <si>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</si>
  <si>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</si>
  <si>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</si>
  <si>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</si>
  <si>
    <t>10 ^ (Log base 10 NGD)</t>
  </si>
  <si>
    <t>Exp (natural log NGD)</t>
  </si>
  <si>
    <t>Semi-major axis (AU)</t>
  </si>
  <si>
    <t>Semi-minor axis (AU)</t>
  </si>
  <si>
    <t>Orbital area (AU^2)</t>
  </si>
  <si>
    <t>Aphelion, rounded</t>
  </si>
  <si>
    <t>Perihelion, rounded to nearest tenth</t>
  </si>
  <si>
    <t>Size upper bound, rounded to nearest 100</t>
  </si>
  <si>
    <t>Floor of Aphelion</t>
  </si>
  <si>
    <t>Ceiling of Perihelion</t>
  </si>
  <si>
    <t>Perihelion minus aphelion</t>
  </si>
  <si>
    <t>Toward zero</t>
  </si>
  <si>
    <t>Away from zero</t>
  </si>
  <si>
    <t>From 0 to 1</t>
  </si>
  <si>
    <t>From lower to upper</t>
  </si>
  <si>
    <t>Normal random geocentric distance</t>
  </si>
  <si>
    <t>Beta random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</si>
</sst>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C2/$B$14</f>
        <v>0.0002560196868</v>
      </c>
      <c r="I2" s="5">
        <f t="shared" ref="I2:I12" si="2">LOG10(H2)</f>
        <v>-3.591726638</v>
      </c>
      <c r="J2" s="5">
        <f t="shared" ref="J2:J12" si="3">LN(H2)</f>
        <v>-8.270256215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0.0006697956297</v>
      </c>
      <c r="I3" s="5">
        <f t="shared" si="2"/>
        <v>-3.174057691</v>
      </c>
      <c r="J3" s="5">
        <f t="shared" si="3"/>
        <v>-7.308537922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0.0007205984918</v>
      </c>
      <c r="I4" s="5">
        <f t="shared" si="2"/>
        <v>-3.142306651</v>
      </c>
      <c r="J4" s="5">
        <f t="shared" si="3"/>
        <v>-7.235428453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0.001572214891</v>
      </c>
      <c r="I5" s="5">
        <f t="shared" si="2"/>
        <v>-2.803488095</v>
      </c>
      <c r="J5" s="5">
        <f t="shared" si="3"/>
        <v>-6.455269895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0.001584247148</v>
      </c>
      <c r="I6" s="5">
        <f t="shared" si="2"/>
        <v>-2.800177066</v>
      </c>
      <c r="J6" s="5">
        <f t="shared" si="3"/>
        <v>-6.44764597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0.001629033882</v>
      </c>
      <c r="I7" s="5">
        <f t="shared" si="2"/>
        <v>-2.788069883</v>
      </c>
      <c r="J7" s="5">
        <f t="shared" si="3"/>
        <v>-6.419768151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0.00163505001</v>
      </c>
      <c r="I8" s="5">
        <f t="shared" si="2"/>
        <v>-2.786468959</v>
      </c>
      <c r="J8" s="5">
        <f t="shared" si="3"/>
        <v>-6.416081888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0.001663125276</v>
      </c>
      <c r="I9" s="5">
        <f t="shared" si="2"/>
        <v>-2.779075036</v>
      </c>
      <c r="J9" s="5">
        <f t="shared" si="3"/>
        <v>-6.39905675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0.001979974706</v>
      </c>
      <c r="I10" s="5">
        <f t="shared" si="2"/>
        <v>-2.703340358</v>
      </c>
      <c r="J10" s="5">
        <f t="shared" si="3"/>
        <v>-6.224671209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0.002222625218</v>
      </c>
      <c r="I11" s="5">
        <f t="shared" si="2"/>
        <v>-2.653133762</v>
      </c>
      <c r="J11" s="5">
        <f t="shared" si="3"/>
        <v>-6.109066251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0.002240673603</v>
      </c>
      <c r="I12" s="5">
        <f t="shared" si="2"/>
        <v>-2.649621402</v>
      </c>
      <c r="J12" s="5">
        <f t="shared" si="3"/>
        <v>-6.100978743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22</v>
      </c>
      <c r="L1" s="1" t="s">
        <v>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C2 / $B$14</f>
        <v>0.0002560196868</v>
      </c>
      <c r="I2" s="5">
        <f t="shared" ref="I2:I12" si="2">LOG10(H2)</f>
        <v>-3.591726638</v>
      </c>
      <c r="J2" s="5">
        <f t="shared" ref="J2:J12" si="3">LN(H2)</f>
        <v>-8.270256215</v>
      </c>
      <c r="K2" s="5">
        <f t="shared" ref="K2:K12" si="4">10^I2</f>
        <v>0.0002560196868</v>
      </c>
      <c r="L2" s="5">
        <f t="shared" ref="L2:L12" si="5">EXP(J2)</f>
        <v>0.0002560196868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0.0006697956297</v>
      </c>
      <c r="I3" s="5">
        <f t="shared" si="2"/>
        <v>-3.174057691</v>
      </c>
      <c r="J3" s="5">
        <f t="shared" si="3"/>
        <v>-7.308537922</v>
      </c>
      <c r="K3" s="5">
        <f t="shared" si="4"/>
        <v>0.0006697956297</v>
      </c>
      <c r="L3" s="5">
        <f t="shared" si="5"/>
        <v>0.0006697956297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0.0007205984918</v>
      </c>
      <c r="I4" s="5">
        <f t="shared" si="2"/>
        <v>-3.142306651</v>
      </c>
      <c r="J4" s="5">
        <f t="shared" si="3"/>
        <v>-7.235428453</v>
      </c>
      <c r="K4" s="5">
        <f t="shared" si="4"/>
        <v>0.0007205984918</v>
      </c>
      <c r="L4" s="5">
        <f t="shared" si="5"/>
        <v>0.0007205984918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0.001572214891</v>
      </c>
      <c r="I5" s="5">
        <f t="shared" si="2"/>
        <v>-2.803488095</v>
      </c>
      <c r="J5" s="5">
        <f t="shared" si="3"/>
        <v>-6.455269895</v>
      </c>
      <c r="K5" s="5">
        <f t="shared" si="4"/>
        <v>0.001572214891</v>
      </c>
      <c r="L5" s="5">
        <f t="shared" si="5"/>
        <v>0.001572214891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0.001584247148</v>
      </c>
      <c r="I6" s="5">
        <f t="shared" si="2"/>
        <v>-2.800177066</v>
      </c>
      <c r="J6" s="5">
        <f t="shared" si="3"/>
        <v>-6.44764597</v>
      </c>
      <c r="K6" s="5">
        <f t="shared" si="4"/>
        <v>0.001584247148</v>
      </c>
      <c r="L6" s="5">
        <f t="shared" si="5"/>
        <v>0.001584247148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0.001629033882</v>
      </c>
      <c r="I7" s="5">
        <f t="shared" si="2"/>
        <v>-2.788069883</v>
      </c>
      <c r="J7" s="5">
        <f t="shared" si="3"/>
        <v>-6.419768151</v>
      </c>
      <c r="K7" s="5">
        <f t="shared" si="4"/>
        <v>0.001629033882</v>
      </c>
      <c r="L7" s="5">
        <f t="shared" si="5"/>
        <v>0.001629033882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0.00163505001</v>
      </c>
      <c r="I8" s="5">
        <f t="shared" si="2"/>
        <v>-2.786468959</v>
      </c>
      <c r="J8" s="5">
        <f t="shared" si="3"/>
        <v>-6.416081888</v>
      </c>
      <c r="K8" s="5">
        <f t="shared" si="4"/>
        <v>0.00163505001</v>
      </c>
      <c r="L8" s="5">
        <f t="shared" si="5"/>
        <v>0.00163505001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0.001663125276</v>
      </c>
      <c r="I9" s="5">
        <f t="shared" si="2"/>
        <v>-2.779075036</v>
      </c>
      <c r="J9" s="5">
        <f t="shared" si="3"/>
        <v>-6.39905675</v>
      </c>
      <c r="K9" s="5">
        <f t="shared" si="4"/>
        <v>0.001663125276</v>
      </c>
      <c r="L9" s="5">
        <f t="shared" si="5"/>
        <v>0.001663125276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0.001979974706</v>
      </c>
      <c r="I10" s="5">
        <f t="shared" si="2"/>
        <v>-2.703340358</v>
      </c>
      <c r="J10" s="5">
        <f t="shared" si="3"/>
        <v>-6.224671209</v>
      </c>
      <c r="K10" s="5">
        <f t="shared" si="4"/>
        <v>0.001979974706</v>
      </c>
      <c r="L10" s="5">
        <f t="shared" si="5"/>
        <v>0.001979974706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0.002222625218</v>
      </c>
      <c r="I11" s="5">
        <f t="shared" si="2"/>
        <v>-2.653133762</v>
      </c>
      <c r="J11" s="5">
        <f t="shared" si="3"/>
        <v>-6.109066251</v>
      </c>
      <c r="K11" s="5">
        <f t="shared" si="4"/>
        <v>0.002222625218</v>
      </c>
      <c r="L11" s="5">
        <f t="shared" si="5"/>
        <v>0.002222625218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0.002240673603</v>
      </c>
      <c r="I12" s="5">
        <f t="shared" si="2"/>
        <v>-2.649621402</v>
      </c>
      <c r="J12" s="5">
        <f t="shared" si="3"/>
        <v>-6.100978743</v>
      </c>
      <c r="K12" s="5">
        <f t="shared" si="4"/>
        <v>0.002240673603</v>
      </c>
      <c r="L12" s="5">
        <f t="shared" si="5"/>
        <v>0.002240673603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</v>
      </c>
      <c r="I1" s="1" t="s">
        <v>25</v>
      </c>
      <c r="J1" s="1" t="s">
        <v>26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(F2 + G2) / 2</f>
        <v>0.9223</v>
      </c>
      <c r="I2" s="5">
        <f t="shared" ref="I2:I12" si="2">SQRT(F2 * G2)</f>
        <v>0.9053125703</v>
      </c>
      <c r="J2" s="5">
        <f t="shared" ref="J2:J12" si="3">PI() * H2 * I2</f>
        <v>2.623134938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0.9077</v>
      </c>
      <c r="I3" s="5">
        <f t="shared" si="2"/>
        <v>0.9010467246</v>
      </c>
      <c r="J3" s="5">
        <f t="shared" si="3"/>
        <v>2.569446151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1.1053</v>
      </c>
      <c r="I4" s="5">
        <f t="shared" si="2"/>
        <v>1.099842716</v>
      </c>
      <c r="J4" s="5">
        <f t="shared" si="3"/>
        <v>3.819096443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1.5754</v>
      </c>
      <c r="I5" s="5">
        <f t="shared" si="2"/>
        <v>1.23332604</v>
      </c>
      <c r="J5" s="5">
        <f t="shared" si="3"/>
        <v>6.104057483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1.1573</v>
      </c>
      <c r="I6" s="5">
        <f t="shared" si="2"/>
        <v>1.044528793</v>
      </c>
      <c r="J6" s="5">
        <f t="shared" si="3"/>
        <v>3.797661414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0.91145</v>
      </c>
      <c r="I7" s="5">
        <f t="shared" si="2"/>
        <v>0.5697192291</v>
      </c>
      <c r="J7" s="5">
        <f t="shared" si="3"/>
        <v>1.631336675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1.0779</v>
      </c>
      <c r="I8" s="5">
        <f t="shared" si="2"/>
        <v>1.033701195</v>
      </c>
      <c r="J8" s="5">
        <f t="shared" si="3"/>
        <v>3.500445843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1.71195</v>
      </c>
      <c r="I9" s="5">
        <f t="shared" si="2"/>
        <v>1.513820498</v>
      </c>
      <c r="J9" s="5">
        <f t="shared" si="3"/>
        <v>8.141704402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1.58025</v>
      </c>
      <c r="I10" s="5">
        <f t="shared" si="2"/>
        <v>1.381268815</v>
      </c>
      <c r="J10" s="5">
        <f t="shared" si="3"/>
        <v>6.857311507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2.4888</v>
      </c>
      <c r="I11" s="5">
        <f t="shared" si="2"/>
        <v>1.725538522</v>
      </c>
      <c r="J11" s="5">
        <f t="shared" si="3"/>
        <v>13.49163334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1.0507</v>
      </c>
      <c r="I12" s="5">
        <f t="shared" si="2"/>
        <v>1.008407894</v>
      </c>
      <c r="J12" s="5">
        <f t="shared" si="3"/>
        <v>3.328624777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  <c r="I1" s="1" t="s">
        <v>28</v>
      </c>
      <c r="J1" s="1" t="s">
        <v>29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ROUND(F2,0)</f>
        <v>1</v>
      </c>
      <c r="I2" s="5">
        <f t="shared" ref="I2:I12" si="2">ROUND(G2,1)</f>
        <v>0.7</v>
      </c>
      <c r="J2" s="5">
        <f t="shared" ref="J2:J12" si="3">ROUND(E2, -2)</f>
        <v>300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1</v>
      </c>
      <c r="I3" s="5">
        <f t="shared" si="2"/>
        <v>0.8</v>
      </c>
      <c r="J3" s="5">
        <f t="shared" si="3"/>
        <v>200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1</v>
      </c>
      <c r="I4" s="5">
        <f t="shared" si="2"/>
        <v>1</v>
      </c>
      <c r="J4" s="5">
        <f t="shared" si="3"/>
        <v>100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3</v>
      </c>
      <c r="I5" s="5">
        <f t="shared" si="2"/>
        <v>0.6</v>
      </c>
      <c r="J5" s="5">
        <f t="shared" si="3"/>
        <v>400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2</v>
      </c>
      <c r="I6" s="5">
        <f t="shared" si="2"/>
        <v>0.7</v>
      </c>
      <c r="J6" s="5">
        <f t="shared" si="3"/>
        <v>400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2</v>
      </c>
      <c r="I7" s="5">
        <f t="shared" si="2"/>
        <v>0.2</v>
      </c>
      <c r="J7" s="5">
        <f t="shared" si="3"/>
        <v>800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1</v>
      </c>
      <c r="I8" s="5">
        <f t="shared" si="2"/>
        <v>0.8</v>
      </c>
      <c r="J8" s="5">
        <f t="shared" si="3"/>
        <v>400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3</v>
      </c>
      <c r="I9" s="5">
        <f t="shared" si="2"/>
        <v>0.9</v>
      </c>
      <c r="J9" s="5">
        <f t="shared" si="3"/>
        <v>1500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2</v>
      </c>
      <c r="I10" s="5">
        <f t="shared" si="2"/>
        <v>0.8</v>
      </c>
      <c r="J10" s="5">
        <f t="shared" si="3"/>
        <v>400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4</v>
      </c>
      <c r="I11" s="5">
        <f t="shared" si="2"/>
        <v>0.7</v>
      </c>
      <c r="J11" s="5">
        <f t="shared" si="3"/>
        <v>300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1</v>
      </c>
      <c r="I12" s="5">
        <f t="shared" si="2"/>
        <v>0.8</v>
      </c>
      <c r="J12" s="5">
        <f t="shared" si="3"/>
        <v>200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</v>
      </c>
      <c r="I1" s="1" t="s">
        <v>31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FLOOR(F2,1)</f>
        <v>1</v>
      </c>
      <c r="I2" s="5">
        <f t="shared" ref="I2:I12" si="2">CEILING(G2, 0.1)</f>
        <v>0.8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1</v>
      </c>
      <c r="I3" s="5">
        <f t="shared" si="2"/>
        <v>0.8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1</v>
      </c>
      <c r="I4" s="5">
        <f t="shared" si="2"/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2</v>
      </c>
      <c r="I5" s="5">
        <f t="shared" si="2"/>
        <v>0.6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1</v>
      </c>
      <c r="I6" s="5">
        <f t="shared" si="2"/>
        <v>0.7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1</v>
      </c>
      <c r="I7" s="5">
        <f t="shared" si="2"/>
        <v>0.2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1</v>
      </c>
      <c r="I8" s="5">
        <f t="shared" si="2"/>
        <v>0.8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2</v>
      </c>
      <c r="I9" s="5">
        <f t="shared" si="2"/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2</v>
      </c>
      <c r="I10" s="5">
        <f t="shared" si="2"/>
        <v>0.9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4</v>
      </c>
      <c r="I11" s="5">
        <f t="shared" si="2"/>
        <v>0.7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1</v>
      </c>
      <c r="I12" s="5">
        <f t="shared" si="2"/>
        <v>0.8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  <c r="I1" s="1" t="s">
        <v>33</v>
      </c>
      <c r="J1" s="1" t="s">
        <v>34</v>
      </c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G2-F2</f>
        <v>-0.3524</v>
      </c>
      <c r="I2" s="5">
        <f t="shared" ref="I2:I12" si="2">_xlfn.FLOOR.MATH(H2, 0.01, 1)</f>
        <v>-0.35</v>
      </c>
      <c r="J2" s="5">
        <f t="shared" ref="J2:J12" si="3">_xlfn.CEILING.MATH(H2, 0.1, 1)</f>
        <v>-0.4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-0.2194</v>
      </c>
      <c r="I3" s="5">
        <f t="shared" si="2"/>
        <v>-0.21</v>
      </c>
      <c r="J3" s="5">
        <f t="shared" si="3"/>
        <v>-0.3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-0.2194</v>
      </c>
      <c r="I4" s="5">
        <f t="shared" si="2"/>
        <v>-0.21</v>
      </c>
      <c r="J4" s="5">
        <f t="shared" si="3"/>
        <v>-0.3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-1.9604</v>
      </c>
      <c r="I5" s="5">
        <f t="shared" si="2"/>
        <v>-1.96</v>
      </c>
      <c r="J5" s="5">
        <f t="shared" si="3"/>
        <v>-2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-0.9966</v>
      </c>
      <c r="I6" s="5">
        <f t="shared" si="2"/>
        <v>-0.99</v>
      </c>
      <c r="J6" s="5">
        <f t="shared" si="3"/>
        <v>-1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-1.4229</v>
      </c>
      <c r="I7" s="5">
        <f t="shared" si="2"/>
        <v>-1.42</v>
      </c>
      <c r="J7" s="5">
        <f t="shared" si="3"/>
        <v>-1.5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-0.611</v>
      </c>
      <c r="I8" s="5">
        <f t="shared" si="2"/>
        <v>-0.61</v>
      </c>
      <c r="J8" s="5">
        <f t="shared" si="3"/>
        <v>-0.7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-1.5989</v>
      </c>
      <c r="I9" s="5">
        <f t="shared" si="2"/>
        <v>-1.59</v>
      </c>
      <c r="J9" s="5">
        <f t="shared" si="3"/>
        <v>-1.6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-1.5353</v>
      </c>
      <c r="I10" s="5">
        <f t="shared" si="2"/>
        <v>-1.53</v>
      </c>
      <c r="J10" s="5">
        <f t="shared" si="3"/>
        <v>-1.6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-3.587</v>
      </c>
      <c r="I11" s="5">
        <f t="shared" si="2"/>
        <v>-3.58</v>
      </c>
      <c r="J11" s="5">
        <f t="shared" si="3"/>
        <v>-3.6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-0.5902</v>
      </c>
      <c r="I12" s="5">
        <f t="shared" si="2"/>
        <v>-0.59</v>
      </c>
      <c r="J12" s="5">
        <f t="shared" si="3"/>
        <v>-0.6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  <c r="I1" s="1" t="s">
        <v>36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RAND()</f>
        <v>0.8413785757</v>
      </c>
      <c r="I2" s="5">
        <f t="shared" ref="I2:I12" si="2">RANDBETWEEN(D2,E2)</f>
        <v>298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0.3213661335</v>
      </c>
      <c r="I3" s="5">
        <f t="shared" si="2"/>
        <v>167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0.4990724314</v>
      </c>
      <c r="I4" s="5">
        <f t="shared" si="2"/>
        <v>96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0.03313916963</v>
      </c>
      <c r="I5" s="5">
        <f t="shared" si="2"/>
        <v>333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0.8529591887</v>
      </c>
      <c r="I6" s="5">
        <f t="shared" si="2"/>
        <v>387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0.8358357939</v>
      </c>
      <c r="I7" s="5">
        <f t="shared" si="2"/>
        <v>788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0.1631428636</v>
      </c>
      <c r="I8" s="5">
        <f t="shared" si="2"/>
        <v>193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0.9626316603</v>
      </c>
      <c r="I9" s="5">
        <f t="shared" si="2"/>
        <v>1046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0.9805020846</v>
      </c>
      <c r="I10" s="5">
        <f t="shared" si="2"/>
        <v>187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0.4426966556</v>
      </c>
      <c r="I11" s="5">
        <f t="shared" si="2"/>
        <v>205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0.94782047</v>
      </c>
      <c r="I12" s="5">
        <f t="shared" si="2"/>
        <v>97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v>47221.0</v>
      </c>
      <c r="C2" s="5">
        <v>38300.0</v>
      </c>
      <c r="D2" s="5">
        <v>270.0</v>
      </c>
      <c r="E2" s="5">
        <v>325.0</v>
      </c>
      <c r="F2" s="5">
        <v>1.0985</v>
      </c>
      <c r="G2" s="5">
        <v>0.7461</v>
      </c>
      <c r="H2" s="5">
        <f t="shared" ref="H2:H12" si="1">NORMINV(RAND(), C2, 1000)</f>
        <v>39520.50527</v>
      </c>
      <c r="I2" s="5">
        <f t="shared" ref="I2:I12" si="2">BETAINV(RAND(), 2, 2, D2, E2)</f>
        <v>290.7688733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11</v>
      </c>
      <c r="B3" s="4">
        <v>83934.0</v>
      </c>
      <c r="C3" s="5">
        <v>100200.0</v>
      </c>
      <c r="D3" s="5">
        <v>75.0</v>
      </c>
      <c r="E3" s="5">
        <v>170.0</v>
      </c>
      <c r="F3" s="5">
        <v>1.0174</v>
      </c>
      <c r="G3" s="5">
        <v>0.798</v>
      </c>
      <c r="H3" s="5">
        <f t="shared" si="1"/>
        <v>99041.95252</v>
      </c>
      <c r="I3" s="5">
        <f t="shared" si="2"/>
        <v>89.53253552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12</v>
      </c>
      <c r="B4" s="4">
        <v>51599.0</v>
      </c>
      <c r="C4" s="5">
        <v>107800.0</v>
      </c>
      <c r="D4" s="5">
        <v>50.0</v>
      </c>
      <c r="E4" s="5">
        <v>120.0</v>
      </c>
      <c r="F4" s="5">
        <v>1.215</v>
      </c>
      <c r="G4" s="5">
        <v>0.9956</v>
      </c>
      <c r="H4" s="5">
        <f t="shared" si="1"/>
        <v>108648.0854</v>
      </c>
      <c r="I4" s="5">
        <f t="shared" si="2"/>
        <v>59.38714891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13</v>
      </c>
      <c r="B5" s="4">
        <v>73417.0</v>
      </c>
      <c r="C5" s="5">
        <v>235200.0</v>
      </c>
      <c r="D5" s="5">
        <v>170.0</v>
      </c>
      <c r="E5" s="5">
        <v>370.0</v>
      </c>
      <c r="F5" s="5">
        <v>2.5556</v>
      </c>
      <c r="G5" s="5">
        <v>0.5952</v>
      </c>
      <c r="H5" s="5">
        <f t="shared" si="1"/>
        <v>234131.6282</v>
      </c>
      <c r="I5" s="5">
        <f t="shared" si="2"/>
        <v>266.4616383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4">
        <v>64231.0</v>
      </c>
      <c r="C6" s="5">
        <v>237000.0</v>
      </c>
      <c r="D6" s="5">
        <v>320.0</v>
      </c>
      <c r="E6" s="5">
        <v>400.0</v>
      </c>
      <c r="F6" s="5">
        <v>1.6556</v>
      </c>
      <c r="G6" s="5">
        <v>0.659</v>
      </c>
      <c r="H6" s="5">
        <f t="shared" si="1"/>
        <v>237821.666</v>
      </c>
      <c r="I6" s="5">
        <f t="shared" si="2"/>
        <v>373.3924124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15</v>
      </c>
      <c r="B7" s="4">
        <v>87995.0</v>
      </c>
      <c r="C7" s="5">
        <v>243700.0</v>
      </c>
      <c r="D7" s="5">
        <v>370.0</v>
      </c>
      <c r="E7" s="5">
        <v>840.0</v>
      </c>
      <c r="F7" s="5">
        <v>1.6229</v>
      </c>
      <c r="G7" s="5">
        <v>0.2</v>
      </c>
      <c r="H7" s="5">
        <f t="shared" si="1"/>
        <v>243631.5672</v>
      </c>
      <c r="I7" s="5">
        <f t="shared" si="2"/>
        <v>567.4095493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16</v>
      </c>
      <c r="B8" s="4">
        <v>68601.0</v>
      </c>
      <c r="C8" s="5">
        <v>244600.0</v>
      </c>
      <c r="D8" s="5">
        <v>190.0</v>
      </c>
      <c r="E8" s="5">
        <v>420.0</v>
      </c>
      <c r="F8" s="5">
        <v>1.3834</v>
      </c>
      <c r="G8" s="5">
        <v>0.7724</v>
      </c>
      <c r="H8" s="5">
        <f t="shared" si="1"/>
        <v>245204.5219</v>
      </c>
      <c r="I8" s="5">
        <f t="shared" si="2"/>
        <v>341.9219644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17</v>
      </c>
      <c r="B9" s="4">
        <v>46930.0</v>
      </c>
      <c r="C9" s="5">
        <v>248800.0</v>
      </c>
      <c r="D9" s="5">
        <v>700.0</v>
      </c>
      <c r="E9" s="5">
        <v>1500.0</v>
      </c>
      <c r="F9" s="5">
        <v>2.5114</v>
      </c>
      <c r="G9" s="5">
        <v>0.9125</v>
      </c>
      <c r="H9" s="5">
        <f t="shared" si="1"/>
        <v>249772.7173</v>
      </c>
      <c r="I9" s="5">
        <f t="shared" si="2"/>
        <v>1343.834744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18</v>
      </c>
      <c r="B10" s="4">
        <v>90603.0</v>
      </c>
      <c r="C10" s="5">
        <v>296200.0</v>
      </c>
      <c r="D10" s="5">
        <v>170.0</v>
      </c>
      <c r="E10" s="5">
        <v>370.0</v>
      </c>
      <c r="F10" s="5">
        <v>2.3479</v>
      </c>
      <c r="G10" s="5">
        <v>0.8126</v>
      </c>
      <c r="H10" s="5">
        <f t="shared" si="1"/>
        <v>297914.5826</v>
      </c>
      <c r="I10" s="5">
        <f t="shared" si="2"/>
        <v>230.5158438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19</v>
      </c>
      <c r="B11" s="4">
        <v>60415.0</v>
      </c>
      <c r="C11" s="5">
        <v>332500.0</v>
      </c>
      <c r="D11" s="5">
        <v>190.0</v>
      </c>
      <c r="E11" s="5">
        <v>250.0</v>
      </c>
      <c r="F11" s="5">
        <v>4.2823</v>
      </c>
      <c r="G11" s="5">
        <v>0.6953</v>
      </c>
      <c r="H11" s="5">
        <f t="shared" si="1"/>
        <v>333477.0043</v>
      </c>
      <c r="I11" s="5">
        <f t="shared" si="2"/>
        <v>199.1053746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20</v>
      </c>
      <c r="B12" s="4">
        <v>89933.0</v>
      </c>
      <c r="C12" s="5">
        <v>335200.0</v>
      </c>
      <c r="D12" s="5">
        <v>75.0</v>
      </c>
      <c r="E12" s="5">
        <v>170.0</v>
      </c>
      <c r="F12" s="5">
        <v>1.3458</v>
      </c>
      <c r="G12" s="5">
        <v>0.7556</v>
      </c>
      <c r="H12" s="5">
        <f t="shared" si="1"/>
        <v>334367.0138</v>
      </c>
      <c r="I12" s="5">
        <f t="shared" si="2"/>
        <v>161.7975379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21</v>
      </c>
      <c r="B14" s="5">
        <v>1.495978707E8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