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t be average!" sheetId="1" r:id="rId4"/>
    <sheet state="visible" name="Presidential approval rating av" sheetId="2" r:id="rId5"/>
    <sheet state="visible" name="Difference between median and m" sheetId="3" r:id="rId6"/>
    <sheet state="visible" name="Modal madness" sheetId="4" r:id="rId7"/>
    <sheet state="visible" name="Train variation" sheetId="5" r:id="rId8"/>
    <sheet state="visible" name="Calculating standard deviations" sheetId="6" r:id="rId9"/>
    <sheet state="visible" name="Playing quarters" sheetId="7" r:id="rId10"/>
    <sheet state="visible" name="Comparing z-scores" sheetId="8" r:id="rId11"/>
    <sheet state="visible" name="Exploring eBay auctions" sheetId="9" r:id="rId12"/>
  </sheets>
  <definedNames/>
  <calcPr/>
</workbook>
</file>

<file path=xl/sharedStrings.xml><?xml version="1.0" encoding="utf-8"?>
<sst xmlns="http://schemas.openxmlformats.org/spreadsheetml/2006/main" count="514" uniqueCount="58">
  <si>
    <t>Month</t>
  </si>
  <si>
    <t>Approval Rating</t>
  </si>
  <si>
    <t>Sum</t>
  </si>
  <si>
    <t>Count</t>
  </si>
  <si>
    <t>Mean</t>
  </si>
  <si>
    <t>Yearly Average</t>
  </si>
  <si>
    <t>Observation</t>
  </si>
  <si>
    <t>Date</t>
  </si>
  <si>
    <t>Revenue (Millions)</t>
  </si>
  <si>
    <t>Average Between Middle Observations (4 &amp; 5)</t>
  </si>
  <si>
    <t>Median</t>
  </si>
  <si>
    <t>Patient ID</t>
  </si>
  <si>
    <t>Number of Lab Procedures</t>
  </si>
  <si>
    <t>Number of Medications</t>
  </si>
  <si>
    <t>Mean:</t>
  </si>
  <si>
    <t>Median:</t>
  </si>
  <si>
    <t>Mode:</t>
  </si>
  <si>
    <t>Train Ridership (Millions)</t>
  </si>
  <si>
    <t>Ridership Minus Mean</t>
  </si>
  <si>
    <t>Squared Differences</t>
  </si>
  <si>
    <t>Mean of Squared Difference</t>
  </si>
  <si>
    <t>Variance</t>
  </si>
  <si>
    <t>Square Root</t>
  </si>
  <si>
    <t>Standard Deviation</t>
  </si>
  <si>
    <t>Quartile 1</t>
  </si>
  <si>
    <t>Quartile 2</t>
  </si>
  <si>
    <t>Quartile 3</t>
  </si>
  <si>
    <t>Quartile 4</t>
  </si>
  <si>
    <t>Bedrooms</t>
  </si>
  <si>
    <t>Square Feet</t>
  </si>
  <si>
    <t>Average</t>
  </si>
  <si>
    <t>Standardized Bedrooms</t>
  </si>
  <si>
    <t>Standardized Square Feet</t>
  </si>
  <si>
    <t>Standardized Sum</t>
  </si>
  <si>
    <t>Standardized Average</t>
  </si>
  <si>
    <t>Category</t>
  </si>
  <si>
    <t>Currency</t>
  </si>
  <si>
    <t>Seller Rating</t>
  </si>
  <si>
    <t>Duration</t>
  </si>
  <si>
    <t>End Day</t>
  </si>
  <si>
    <t>Close Price</t>
  </si>
  <si>
    <t>Open Price</t>
  </si>
  <si>
    <t>Competitive</t>
  </si>
  <si>
    <t>Closing Price Distribution</t>
  </si>
  <si>
    <t>SportingGoods</t>
  </si>
  <si>
    <t>US</t>
  </si>
  <si>
    <t>Mon</t>
  </si>
  <si>
    <t>Sun</t>
  </si>
  <si>
    <t>EUR</t>
  </si>
  <si>
    <t>Tue</t>
  </si>
  <si>
    <t>Mode</t>
  </si>
  <si>
    <t>Sat</t>
  </si>
  <si>
    <t>Thu</t>
  </si>
  <si>
    <t>Wed</t>
  </si>
  <si>
    <t>Fri</t>
  </si>
  <si>
    <t>GBP</t>
  </si>
  <si>
    <t>Toys/Hobbies</t>
  </si>
  <si>
    <t>Collectibles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</si>
</sst>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d-mmm-yy"/>
    <numFmt numFmtId="166" formatCode="0.0"/>
    <numFmt numFmtId="167" formatCode="d-mmmm-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2" fontId="2" numFmtId="2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4" xfId="0" applyAlignment="1" applyFont="1" applyNumberFormat="1">
      <alignment horizontal="center" shrinkToFit="0" vertical="bottom" wrapText="1"/>
    </xf>
    <xf borderId="0" fillId="0" fontId="2" numFmtId="4" xfId="0" applyAlignment="1" applyFont="1" applyNumberFormat="1">
      <alignment horizontal="center" vertical="bottom"/>
    </xf>
    <xf borderId="0" fillId="0" fontId="3" numFmtId="0" xfId="0" applyAlignment="1" applyFont="1">
      <alignment horizontal="center" shrinkToFit="0" wrapText="1"/>
    </xf>
    <xf borderId="0" fillId="0" fontId="4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shrinkToFit="0" vertical="center" wrapText="1"/>
    </xf>
    <xf borderId="0" fillId="0" fontId="2" numFmtId="165" xfId="0" applyAlignment="1" applyFont="1" applyNumberFormat="1">
      <alignment horizontal="center" vertical="center"/>
    </xf>
    <xf borderId="0" fillId="0" fontId="2" numFmtId="167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quotePrefix="1"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quotePrefix="1"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45.7455</v>
      </c>
      <c r="C2" s="2"/>
      <c r="D2" s="5">
        <f>SUM(B2:B13)</f>
        <v>599.9286</v>
      </c>
      <c r="E2" s="6">
        <f>COUNT(A2:A13)</f>
        <v>12</v>
      </c>
      <c r="F2" s="6">
        <f>D2/12</f>
        <v>49.99405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46.957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48.6705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48.9223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49.3898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50.3435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49.2175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50.9397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50.5631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51.9759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>
        <v>53.0169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>
        <v>54.1869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>
        <v>2009.0</v>
      </c>
      <c r="C1" s="7">
        <v>2010.0</v>
      </c>
      <c r="D1" s="7">
        <v>2011.0</v>
      </c>
      <c r="E1" s="7">
        <v>2012.0</v>
      </c>
      <c r="F1" s="7">
        <v>2013.0</v>
      </c>
      <c r="G1" s="7">
        <v>2014.0</v>
      </c>
      <c r="H1" s="7">
        <v>2015.0</v>
      </c>
      <c r="I1" s="7">
        <v>2016.0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>
        <v>1.0</v>
      </c>
      <c r="B2" s="9">
        <v>62.8731</v>
      </c>
      <c r="C2" s="9">
        <v>49.222</v>
      </c>
      <c r="D2" s="9">
        <v>48.5195</v>
      </c>
      <c r="E2" s="9">
        <v>45.6118</v>
      </c>
      <c r="F2" s="9">
        <v>52.4094</v>
      </c>
      <c r="G2" s="9">
        <v>42.9034</v>
      </c>
      <c r="H2" s="9">
        <v>45.2483</v>
      </c>
      <c r="I2" s="9">
        <v>45.7455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>
        <v>2.0</v>
      </c>
      <c r="B3" s="9">
        <v>62.9812</v>
      </c>
      <c r="C3" s="9">
        <v>48.4301</v>
      </c>
      <c r="D3" s="9">
        <v>48.5808</v>
      </c>
      <c r="E3" s="9">
        <v>47.3919</v>
      </c>
      <c r="F3" s="9">
        <v>51.033</v>
      </c>
      <c r="G3" s="9">
        <v>43.5564</v>
      </c>
      <c r="H3" s="9">
        <v>46.0345</v>
      </c>
      <c r="I3" s="9">
        <v>46.957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3.0</v>
      </c>
      <c r="B4" s="9">
        <v>59.9723</v>
      </c>
      <c r="C4" s="9">
        <v>48.323</v>
      </c>
      <c r="D4" s="9">
        <v>47.8241</v>
      </c>
      <c r="E4" s="9">
        <v>47.6236</v>
      </c>
      <c r="F4" s="9">
        <v>48.3692</v>
      </c>
      <c r="G4" s="9">
        <v>43.5964</v>
      </c>
      <c r="H4" s="9">
        <v>45.6807</v>
      </c>
      <c r="I4" s="9">
        <v>48.6705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v>4.0</v>
      </c>
      <c r="B5" s="9">
        <v>60.4786</v>
      </c>
      <c r="C5" s="9">
        <v>48.0431</v>
      </c>
      <c r="D5" s="9">
        <v>45.8262</v>
      </c>
      <c r="E5" s="9">
        <v>47.5736</v>
      </c>
      <c r="F5" s="9">
        <v>48.7572</v>
      </c>
      <c r="G5" s="9">
        <v>44.1196</v>
      </c>
      <c r="H5" s="9">
        <v>45.4639</v>
      </c>
      <c r="I5" s="9">
        <v>48.9223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>
        <v>5.0</v>
      </c>
      <c r="B6" s="9">
        <v>60.7448</v>
      </c>
      <c r="C6" s="9">
        <v>48.7183</v>
      </c>
      <c r="D6" s="9">
        <v>50.2676</v>
      </c>
      <c r="E6" s="9">
        <v>48.3072</v>
      </c>
      <c r="F6" s="9">
        <v>48.4952</v>
      </c>
      <c r="G6" s="9">
        <v>43.8008</v>
      </c>
      <c r="H6" s="9">
        <v>45.7308</v>
      </c>
      <c r="I6" s="9">
        <v>49.3898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6.0</v>
      </c>
      <c r="B7" s="9">
        <v>58.9592</v>
      </c>
      <c r="C7" s="9">
        <v>47.3647</v>
      </c>
      <c r="D7" s="9">
        <v>47.6391</v>
      </c>
      <c r="E7" s="9">
        <v>47.5268</v>
      </c>
      <c r="F7" s="9">
        <v>46.4847</v>
      </c>
      <c r="G7" s="9">
        <v>42.5031</v>
      </c>
      <c r="H7" s="9">
        <v>45.6327</v>
      </c>
      <c r="I7" s="9">
        <v>50.3435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7.0</v>
      </c>
      <c r="B8" s="9">
        <v>55.6839</v>
      </c>
      <c r="C8" s="9">
        <v>46.4545</v>
      </c>
      <c r="D8" s="9">
        <v>45.715</v>
      </c>
      <c r="E8" s="9">
        <v>47.5487</v>
      </c>
      <c r="F8" s="9">
        <v>45.3013</v>
      </c>
      <c r="G8" s="9">
        <v>42.4398</v>
      </c>
      <c r="H8" s="9">
        <v>46.2046</v>
      </c>
      <c r="I8" s="9">
        <v>49.2175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8.0</v>
      </c>
      <c r="B9" s="9">
        <v>52.7785</v>
      </c>
      <c r="C9" s="9">
        <v>45.5214</v>
      </c>
      <c r="D9" s="9">
        <v>43.5616</v>
      </c>
      <c r="E9" s="9">
        <v>47.8577</v>
      </c>
      <c r="F9" s="9">
        <v>44.9391</v>
      </c>
      <c r="G9" s="9">
        <v>42.0645</v>
      </c>
      <c r="H9" s="9">
        <v>45.0677</v>
      </c>
      <c r="I9" s="9">
        <v>50.9397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9.0</v>
      </c>
      <c r="B10" s="9">
        <v>52.2762</v>
      </c>
      <c r="C10" s="9">
        <v>45.6513</v>
      </c>
      <c r="D10" s="9">
        <v>42.9432</v>
      </c>
      <c r="E10" s="9">
        <v>48.9115</v>
      </c>
      <c r="F10" s="9">
        <v>43.7813</v>
      </c>
      <c r="G10" s="9">
        <v>41.6077</v>
      </c>
      <c r="H10" s="9">
        <v>45.6524</v>
      </c>
      <c r="I10" s="9">
        <v>50.5631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10.0</v>
      </c>
      <c r="B11" s="9">
        <v>52.4936</v>
      </c>
      <c r="C11" s="9">
        <v>45.8821</v>
      </c>
      <c r="D11" s="9">
        <v>43.3875</v>
      </c>
      <c r="E11" s="9">
        <v>48.9883</v>
      </c>
      <c r="F11" s="9">
        <v>44.0775</v>
      </c>
      <c r="G11" s="9">
        <v>42.1451</v>
      </c>
      <c r="H11" s="9">
        <v>45.0624</v>
      </c>
      <c r="I11" s="9">
        <v>51.9759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11.0</v>
      </c>
      <c r="B12" s="9">
        <v>51.1233</v>
      </c>
      <c r="C12" s="9">
        <v>45.1714</v>
      </c>
      <c r="D12" s="9">
        <v>44.5711</v>
      </c>
      <c r="E12" s="9">
        <v>50.8073</v>
      </c>
      <c r="F12" s="9">
        <v>41.46</v>
      </c>
      <c r="G12" s="9">
        <v>41.9355</v>
      </c>
      <c r="H12" s="9">
        <v>44.5198</v>
      </c>
      <c r="I12" s="9">
        <v>53.0169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12.0</v>
      </c>
      <c r="B13" s="9">
        <v>49.5694</v>
      </c>
      <c r="C13" s="9">
        <v>45.0121</v>
      </c>
      <c r="D13" s="9">
        <v>45.1076</v>
      </c>
      <c r="E13" s="9">
        <v>52.8826</v>
      </c>
      <c r="F13" s="9">
        <v>41.7011</v>
      </c>
      <c r="G13" s="9">
        <v>42.4965</v>
      </c>
      <c r="H13" s="9">
        <v>44.176</v>
      </c>
      <c r="I13" s="9">
        <v>54.1869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5</v>
      </c>
      <c r="B14" s="10">
        <f t="shared" ref="B14:I14" si="1">AVERAGE(B2:B13)</f>
        <v>56.661175</v>
      </c>
      <c r="C14" s="10">
        <f t="shared" si="1"/>
        <v>46.98283333</v>
      </c>
      <c r="D14" s="10">
        <f t="shared" si="1"/>
        <v>46.16194167</v>
      </c>
      <c r="E14" s="10">
        <f t="shared" si="1"/>
        <v>48.41925</v>
      </c>
      <c r="F14" s="10">
        <f t="shared" si="1"/>
        <v>46.40075</v>
      </c>
      <c r="G14" s="10">
        <f t="shared" si="1"/>
        <v>42.76406667</v>
      </c>
      <c r="H14" s="10">
        <f t="shared" si="1"/>
        <v>45.37281667</v>
      </c>
      <c r="I14" s="10">
        <f t="shared" si="1"/>
        <v>49.99405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3"/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3"/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3"/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3"/>
      <c r="D73" s="3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3"/>
      <c r="D74" s="3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3"/>
      <c r="D77" s="3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3"/>
      <c r="D78" s="3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3"/>
      <c r="D79" s="3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3"/>
      <c r="D80" s="3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3"/>
      <c r="D87" s="3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3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3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/>
      <c r="D99" s="3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25"/>
  </cols>
  <sheetData>
    <row r="1" ht="35.25" customHeight="1">
      <c r="A1" s="3"/>
      <c r="B1" s="7" t="s">
        <v>6</v>
      </c>
      <c r="C1" s="7" t="s">
        <v>7</v>
      </c>
      <c r="D1" s="7" t="s">
        <v>8</v>
      </c>
      <c r="E1" s="3"/>
      <c r="F1" s="7" t="s">
        <v>3</v>
      </c>
      <c r="G1" s="7" t="s">
        <v>9</v>
      </c>
      <c r="H1" s="7" t="s">
        <v>10</v>
      </c>
      <c r="I1" s="7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1996.0</v>
      </c>
      <c r="B2" s="8">
        <v>1.0</v>
      </c>
      <c r="C2" s="12">
        <v>35152.0</v>
      </c>
      <c r="D2" s="3">
        <v>0.9</v>
      </c>
      <c r="E2" s="3"/>
      <c r="F2" s="3">
        <v>8.0</v>
      </c>
      <c r="G2" s="3">
        <f>AVERAGE(D5,D6)</f>
        <v>17861.2</v>
      </c>
      <c r="H2" s="3">
        <f>MEDIAN(D2:D9)</f>
        <v>17861.2</v>
      </c>
      <c r="I2" s="3">
        <f>AVERAGE(D2:D9)</f>
        <v>22235.2125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8">
        <v>2.0</v>
      </c>
      <c r="C3" s="12">
        <v>35244.0</v>
      </c>
      <c r="D3" s="3">
        <v>2.2</v>
      </c>
      <c r="E3" s="3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8">
        <v>3.0</v>
      </c>
      <c r="C4" s="12">
        <v>35336.0</v>
      </c>
      <c r="D4" s="3">
        <v>4.2</v>
      </c>
      <c r="E4" s="3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8">
        <v>4.0</v>
      </c>
      <c r="C5" s="12">
        <v>35427.0</v>
      </c>
      <c r="D5" s="3">
        <v>8.4</v>
      </c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2017.0</v>
      </c>
      <c r="B6" s="8">
        <v>5.0</v>
      </c>
      <c r="C6" s="12">
        <v>42822.0</v>
      </c>
      <c r="D6" s="3">
        <v>35714.0</v>
      </c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8">
        <v>6.0</v>
      </c>
      <c r="C7" s="12">
        <v>42914.0</v>
      </c>
      <c r="D7" s="3">
        <v>37955.0</v>
      </c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8">
        <v>7.0</v>
      </c>
      <c r="C8" s="12">
        <v>43006.0</v>
      </c>
      <c r="D8" s="3">
        <v>43744.0</v>
      </c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8">
        <v>8.0</v>
      </c>
      <c r="C9" s="12">
        <v>43097.0</v>
      </c>
      <c r="D9" s="3">
        <v>60453.0</v>
      </c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3"/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3"/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3"/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3"/>
      <c r="D73" s="3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3"/>
      <c r="D74" s="3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3"/>
      <c r="D77" s="3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3"/>
      <c r="D78" s="3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3"/>
      <c r="D79" s="3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3"/>
      <c r="D80" s="3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3"/>
      <c r="D87" s="3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3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3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/>
      <c r="D99" s="3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2:A5"/>
    <mergeCell ref="A6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11</v>
      </c>
      <c r="B1" s="13" t="s">
        <v>12</v>
      </c>
      <c r="C1" s="13" t="s">
        <v>13</v>
      </c>
      <c r="D1" s="14"/>
      <c r="E1" s="14"/>
      <c r="F1" s="13" t="s">
        <v>12</v>
      </c>
      <c r="G1" s="13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>
        <v>1138.0</v>
      </c>
      <c r="B2" s="14">
        <v>59.0</v>
      </c>
      <c r="C2" s="14">
        <v>21.0</v>
      </c>
      <c r="D2" s="14"/>
      <c r="E2" s="13" t="s">
        <v>14</v>
      </c>
      <c r="F2" s="14">
        <f t="shared" ref="F2:G2" si="1">AVERAGE(B2:B101)</f>
        <v>43.59</v>
      </c>
      <c r="G2" s="14">
        <f t="shared" si="1"/>
        <v>14.9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>
        <v>6223.0</v>
      </c>
      <c r="B3" s="14">
        <v>25.0</v>
      </c>
      <c r="C3" s="14">
        <v>6.0</v>
      </c>
      <c r="D3" s="14"/>
      <c r="E3" s="13" t="s">
        <v>15</v>
      </c>
      <c r="F3" s="14">
        <f t="shared" ref="F3:G3" si="2">MEDIAN(B2:B101)</f>
        <v>44.5</v>
      </c>
      <c r="G3" s="14">
        <f t="shared" si="2"/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>
        <v>6092.0</v>
      </c>
      <c r="B4" s="14">
        <v>18.0</v>
      </c>
      <c r="C4" s="14">
        <v>10.0</v>
      </c>
      <c r="D4" s="14"/>
      <c r="E4" s="13" t="s">
        <v>16</v>
      </c>
      <c r="F4" s="14">
        <f t="shared" ref="F4:G4" si="3">MODE(B2:B101)</f>
        <v>45</v>
      </c>
      <c r="G4" s="14">
        <f t="shared" si="3"/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>
        <v>6232.0</v>
      </c>
      <c r="B5" s="14">
        <v>49.0</v>
      </c>
      <c r="C5" s="14">
        <v>19.0</v>
      </c>
      <c r="D5" s="14"/>
      <c r="E5" s="14"/>
      <c r="F5" s="14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>
        <v>8606.0</v>
      </c>
      <c r="B6" s="14">
        <v>46.0</v>
      </c>
      <c r="C6" s="14">
        <v>20.0</v>
      </c>
      <c r="D6" s="14"/>
      <c r="E6" s="14"/>
      <c r="F6" s="14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>
        <v>6400.0</v>
      </c>
      <c r="B7" s="14">
        <v>39.0</v>
      </c>
      <c r="C7" s="14">
        <v>10.0</v>
      </c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>
        <v>95.0</v>
      </c>
      <c r="B8" s="14">
        <v>34.0</v>
      </c>
      <c r="C8" s="14">
        <v>10.0</v>
      </c>
      <c r="D8" s="14"/>
      <c r="E8" s="14"/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>
        <v>2324.0</v>
      </c>
      <c r="B9" s="14">
        <v>26.0</v>
      </c>
      <c r="C9" s="14">
        <v>9.0</v>
      </c>
      <c r="D9" s="14"/>
      <c r="E9" s="14"/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>
        <v>6656.0</v>
      </c>
      <c r="B10" s="14">
        <v>67.0</v>
      </c>
      <c r="C10" s="14">
        <v>12.0</v>
      </c>
      <c r="D10" s="14"/>
      <c r="E10" s="14"/>
      <c r="F10" s="14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>
        <v>5138.0</v>
      </c>
      <c r="B11" s="14">
        <v>61.0</v>
      </c>
      <c r="C11" s="14">
        <v>35.0</v>
      </c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>
        <v>6929.0</v>
      </c>
      <c r="B12" s="14">
        <v>48.0</v>
      </c>
      <c r="C12" s="14">
        <v>6.0</v>
      </c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>
        <v>5444.0</v>
      </c>
      <c r="B13" s="14">
        <v>17.0</v>
      </c>
      <c r="C13" s="14">
        <v>15.0</v>
      </c>
      <c r="D13" s="14"/>
      <c r="E13" s="14"/>
      <c r="F13" s="14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>
        <v>2824.0</v>
      </c>
      <c r="B14" s="14">
        <v>22.0</v>
      </c>
      <c r="C14" s="14">
        <v>14.0</v>
      </c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>
        <v>9223.0</v>
      </c>
      <c r="B15" s="14">
        <v>1.0</v>
      </c>
      <c r="C15" s="14">
        <v>10.0</v>
      </c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>
        <v>2920.0</v>
      </c>
      <c r="B16" s="14">
        <v>50.0</v>
      </c>
      <c r="C16" s="14">
        <v>8.0</v>
      </c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>
        <v>8361.0</v>
      </c>
      <c r="B17" s="14">
        <v>55.0</v>
      </c>
      <c r="C17" s="14">
        <v>10.0</v>
      </c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>
        <v>2858.0</v>
      </c>
      <c r="B18" s="14">
        <v>73.0</v>
      </c>
      <c r="C18" s="14">
        <v>30.0</v>
      </c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>
        <v>2664.0</v>
      </c>
      <c r="B19" s="14">
        <v>45.0</v>
      </c>
      <c r="C19" s="14">
        <v>18.0</v>
      </c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>
        <v>1864.0</v>
      </c>
      <c r="B20" s="14">
        <v>37.0</v>
      </c>
      <c r="C20" s="14">
        <v>15.0</v>
      </c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>
        <v>2318.0</v>
      </c>
      <c r="B21" s="14">
        <v>70.0</v>
      </c>
      <c r="C21" s="14">
        <v>16.0</v>
      </c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>
        <v>3160.0</v>
      </c>
      <c r="B22" s="14">
        <v>34.0</v>
      </c>
      <c r="C22" s="14">
        <v>5.0</v>
      </c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>
        <v>3021.0</v>
      </c>
      <c r="B23" s="14">
        <v>25.0</v>
      </c>
      <c r="C23" s="14">
        <v>16.0</v>
      </c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>
        <v>1587.0</v>
      </c>
      <c r="B24" s="14">
        <v>55.0</v>
      </c>
      <c r="C24" s="14">
        <v>32.0</v>
      </c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>
        <v>400.0</v>
      </c>
      <c r="B25" s="14">
        <v>45.0</v>
      </c>
      <c r="C25" s="14">
        <v>2.0</v>
      </c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>
        <v>2183.0</v>
      </c>
      <c r="B26" s="14">
        <v>46.0</v>
      </c>
      <c r="C26" s="14">
        <v>33.0</v>
      </c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>
        <v>8086.0</v>
      </c>
      <c r="B27" s="14">
        <v>4.0</v>
      </c>
      <c r="C27" s="14">
        <v>14.0</v>
      </c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>
        <v>5244.0</v>
      </c>
      <c r="B28" s="14">
        <v>35.0</v>
      </c>
      <c r="C28" s="14">
        <v>13.0</v>
      </c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>
        <v>9122.0</v>
      </c>
      <c r="B29" s="14">
        <v>92.0</v>
      </c>
      <c r="C29" s="14">
        <v>33.0</v>
      </c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>
        <v>8291.0</v>
      </c>
      <c r="B30" s="14">
        <v>51.0</v>
      </c>
      <c r="C30" s="14">
        <v>17.0</v>
      </c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>
        <v>457.0</v>
      </c>
      <c r="B31" s="14">
        <v>80.0</v>
      </c>
      <c r="C31" s="14">
        <v>29.0</v>
      </c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>
        <v>4548.0</v>
      </c>
      <c r="B32" s="14">
        <v>33.0</v>
      </c>
      <c r="C32" s="14">
        <v>22.0</v>
      </c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>
        <v>2644.0</v>
      </c>
      <c r="B33" s="14">
        <v>33.0</v>
      </c>
      <c r="C33" s="14">
        <v>2.0</v>
      </c>
      <c r="D33" s="14"/>
      <c r="E33" s="14"/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>
        <v>3037.0</v>
      </c>
      <c r="B34" s="14">
        <v>84.0</v>
      </c>
      <c r="C34" s="14">
        <v>24.0</v>
      </c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>
        <v>5057.0</v>
      </c>
      <c r="B35" s="14">
        <v>35.0</v>
      </c>
      <c r="C35" s="14">
        <v>14.0</v>
      </c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>
        <v>1805.0</v>
      </c>
      <c r="B36" s="14">
        <v>55.0</v>
      </c>
      <c r="C36" s="14">
        <v>2.0</v>
      </c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>
        <v>7571.0</v>
      </c>
      <c r="B37" s="14">
        <v>62.0</v>
      </c>
      <c r="C37" s="14">
        <v>17.0</v>
      </c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>
        <v>2006.0</v>
      </c>
      <c r="B38" s="14">
        <v>51.0</v>
      </c>
      <c r="C38" s="14">
        <v>8.0</v>
      </c>
      <c r="D38" s="14"/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>
        <v>2579.0</v>
      </c>
      <c r="B39" s="14">
        <v>51.0</v>
      </c>
      <c r="C39" s="14">
        <v>16.0</v>
      </c>
      <c r="D39" s="14"/>
      <c r="E39" s="14"/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>
        <v>9884.0</v>
      </c>
      <c r="B40" s="14">
        <v>35.0</v>
      </c>
      <c r="C40" s="14">
        <v>9.0</v>
      </c>
      <c r="D40" s="14"/>
      <c r="E40" s="14"/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>
        <v>8043.0</v>
      </c>
      <c r="B41" s="14">
        <v>19.0</v>
      </c>
      <c r="C41" s="14">
        <v>2.0</v>
      </c>
      <c r="D41" s="14"/>
      <c r="E41" s="14"/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>
        <v>5512.0</v>
      </c>
      <c r="B42" s="14">
        <v>61.0</v>
      </c>
      <c r="C42" s="14">
        <v>17.0</v>
      </c>
      <c r="D42" s="14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>
        <v>6438.0</v>
      </c>
      <c r="B43" s="14">
        <v>44.0</v>
      </c>
      <c r="C43" s="14">
        <v>10.0</v>
      </c>
      <c r="D43" s="14"/>
      <c r="E43" s="14"/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>
        <v>3106.0</v>
      </c>
      <c r="B44" s="14">
        <v>54.0</v>
      </c>
      <c r="C44" s="14">
        <v>10.0</v>
      </c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">
        <v>6192.0</v>
      </c>
      <c r="B45" s="14">
        <v>71.0</v>
      </c>
      <c r="C45" s="14">
        <v>8.0</v>
      </c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>
        <v>3284.0</v>
      </c>
      <c r="B46" s="14">
        <v>49.0</v>
      </c>
      <c r="C46" s="14">
        <v>19.0</v>
      </c>
      <c r="D46" s="14"/>
      <c r="E46" s="14"/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>
        <v>4998.0</v>
      </c>
      <c r="B47" s="14">
        <v>39.0</v>
      </c>
      <c r="C47" s="14">
        <v>2.0</v>
      </c>
      <c r="D47" s="14"/>
      <c r="E47" s="14"/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>
        <v>6740.0</v>
      </c>
      <c r="B48" s="14">
        <v>20.0</v>
      </c>
      <c r="C48" s="14">
        <v>2.0</v>
      </c>
      <c r="D48" s="14"/>
      <c r="E48" s="14"/>
      <c r="F48" s="14"/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>
        <v>4828.0</v>
      </c>
      <c r="B49" s="14">
        <v>26.0</v>
      </c>
      <c r="C49" s="14">
        <v>2.0</v>
      </c>
      <c r="D49" s="14"/>
      <c r="E49" s="14"/>
      <c r="F49" s="14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>
        <v>2428.0</v>
      </c>
      <c r="B50" s="14">
        <v>45.0</v>
      </c>
      <c r="C50" s="14">
        <v>21.0</v>
      </c>
      <c r="D50" s="14"/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>
        <v>7618.0</v>
      </c>
      <c r="B51" s="14">
        <v>26.0</v>
      </c>
      <c r="C51" s="14">
        <v>38.0</v>
      </c>
      <c r="D51" s="14"/>
      <c r="E51" s="14"/>
      <c r="F51" s="14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4">
        <v>735.0</v>
      </c>
      <c r="B52" s="14">
        <v>21.0</v>
      </c>
      <c r="C52" s="14">
        <v>8.0</v>
      </c>
      <c r="D52" s="14"/>
      <c r="E52" s="14"/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">
        <v>3082.0</v>
      </c>
      <c r="B53" s="14">
        <v>53.0</v>
      </c>
      <c r="C53" s="14">
        <v>14.0</v>
      </c>
      <c r="D53" s="14"/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">
        <v>7136.0</v>
      </c>
      <c r="B54" s="14">
        <v>35.0</v>
      </c>
      <c r="C54" s="14">
        <v>20.0</v>
      </c>
      <c r="D54" s="14"/>
      <c r="E54" s="14"/>
      <c r="F54" s="14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4">
        <v>5019.0</v>
      </c>
      <c r="B55" s="14">
        <v>76.0</v>
      </c>
      <c r="C55" s="14">
        <v>17.0</v>
      </c>
      <c r="D55" s="14"/>
      <c r="E55" s="14"/>
      <c r="F55" s="14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4">
        <v>1522.0</v>
      </c>
      <c r="B56" s="14">
        <v>41.0</v>
      </c>
      <c r="C56" s="14">
        <v>2.0</v>
      </c>
      <c r="D56" s="14"/>
      <c r="E56" s="14"/>
      <c r="F56" s="14"/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">
        <v>5012.0</v>
      </c>
      <c r="B57" s="14">
        <v>47.0</v>
      </c>
      <c r="C57" s="14">
        <v>19.0</v>
      </c>
      <c r="D57" s="14"/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4">
        <v>4912.0</v>
      </c>
      <c r="B58" s="14">
        <v>43.0</v>
      </c>
      <c r="C58" s="14">
        <v>14.0</v>
      </c>
      <c r="D58" s="14"/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4">
        <v>7470.0</v>
      </c>
      <c r="B59" s="14">
        <v>37.0</v>
      </c>
      <c r="C59" s="14">
        <v>24.0</v>
      </c>
      <c r="D59" s="14"/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">
        <v>1737.0</v>
      </c>
      <c r="B60" s="14">
        <v>80.0</v>
      </c>
      <c r="C60" s="14">
        <v>26.0</v>
      </c>
      <c r="D60" s="14"/>
      <c r="E60" s="14"/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4">
        <v>8434.0</v>
      </c>
      <c r="B61" s="14">
        <v>37.0</v>
      </c>
      <c r="C61" s="14">
        <v>2.0</v>
      </c>
      <c r="D61" s="14"/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4">
        <v>8597.0</v>
      </c>
      <c r="B62" s="14">
        <v>42.0</v>
      </c>
      <c r="C62" s="14">
        <v>13.0</v>
      </c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4">
        <v>417.0</v>
      </c>
      <c r="B63" s="14">
        <v>32.0</v>
      </c>
      <c r="C63" s="14">
        <v>19.0</v>
      </c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">
        <v>3153.0</v>
      </c>
      <c r="B64" s="14">
        <v>50.0</v>
      </c>
      <c r="C64" s="14">
        <v>18.0</v>
      </c>
      <c r="D64" s="14"/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">
        <v>137.0</v>
      </c>
      <c r="B65" s="14">
        <v>65.0</v>
      </c>
      <c r="C65" s="14">
        <v>16.0</v>
      </c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4">
        <v>2375.0</v>
      </c>
      <c r="B66" s="14">
        <v>62.0</v>
      </c>
      <c r="C66" s="14">
        <v>40.0</v>
      </c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4">
        <v>7020.0</v>
      </c>
      <c r="B67" s="14">
        <v>32.0</v>
      </c>
      <c r="C67" s="14">
        <v>2.0</v>
      </c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4">
        <v>3061.0</v>
      </c>
      <c r="B68" s="14">
        <v>52.0</v>
      </c>
      <c r="C68" s="14">
        <v>6.0</v>
      </c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4">
        <v>5052.0</v>
      </c>
      <c r="B69" s="14">
        <v>40.0</v>
      </c>
      <c r="C69" s="14">
        <v>13.0</v>
      </c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4">
        <v>513.0</v>
      </c>
      <c r="B70" s="14">
        <v>44.0</v>
      </c>
      <c r="C70" s="14">
        <v>12.0</v>
      </c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4">
        <v>5607.0</v>
      </c>
      <c r="B71" s="14">
        <v>37.0</v>
      </c>
      <c r="C71" s="14">
        <v>18.0</v>
      </c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">
        <v>1207.0</v>
      </c>
      <c r="B72" s="14">
        <v>66.0</v>
      </c>
      <c r="C72" s="14">
        <v>37.0</v>
      </c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">
        <v>8865.0</v>
      </c>
      <c r="B73" s="14">
        <v>51.0</v>
      </c>
      <c r="C73" s="14">
        <v>12.0</v>
      </c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">
        <v>146.0</v>
      </c>
      <c r="B74" s="14">
        <v>31.0</v>
      </c>
      <c r="C74" s="14">
        <v>15.0</v>
      </c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">
        <v>7775.0</v>
      </c>
      <c r="B75" s="14">
        <v>25.0</v>
      </c>
      <c r="C75" s="14">
        <v>14.0</v>
      </c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">
        <v>893.0</v>
      </c>
      <c r="B76" s="14">
        <v>45.0</v>
      </c>
      <c r="C76" s="14">
        <v>14.0</v>
      </c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">
        <v>5153.0</v>
      </c>
      <c r="B77" s="14">
        <v>49.0</v>
      </c>
      <c r="C77" s="14">
        <v>29.0</v>
      </c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">
        <v>3814.0</v>
      </c>
      <c r="B78" s="14">
        <v>77.0</v>
      </c>
      <c r="C78" s="14">
        <v>22.0</v>
      </c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4">
        <v>696.0</v>
      </c>
      <c r="B79" s="14">
        <v>45.0</v>
      </c>
      <c r="C79" s="14">
        <v>21.0</v>
      </c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">
        <v>3182.0</v>
      </c>
      <c r="B80" s="14">
        <v>34.0</v>
      </c>
      <c r="C80" s="14">
        <v>14.0</v>
      </c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">
        <v>6633.0</v>
      </c>
      <c r="B81" s="14">
        <v>16.0</v>
      </c>
      <c r="C81" s="14">
        <v>13.0</v>
      </c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">
        <v>9190.0</v>
      </c>
      <c r="B82" s="14">
        <v>62.0</v>
      </c>
      <c r="C82" s="14">
        <v>25.0</v>
      </c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4">
        <v>4681.0</v>
      </c>
      <c r="B83" s="14">
        <v>11.0</v>
      </c>
      <c r="C83" s="14">
        <v>9.0</v>
      </c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4">
        <v>1415.0</v>
      </c>
      <c r="B84" s="14">
        <v>60.0</v>
      </c>
      <c r="C84" s="14">
        <v>7.0</v>
      </c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4">
        <v>5398.0</v>
      </c>
      <c r="B85" s="14">
        <v>27.0</v>
      </c>
      <c r="C85" s="14">
        <v>9.0</v>
      </c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">
        <v>1946.0</v>
      </c>
      <c r="B86" s="14">
        <v>18.0</v>
      </c>
      <c r="C86" s="14">
        <v>10.0</v>
      </c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">
        <v>8910.0</v>
      </c>
      <c r="B87" s="14">
        <v>76.0</v>
      </c>
      <c r="C87" s="14">
        <v>25.0</v>
      </c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4">
        <v>3862.0</v>
      </c>
      <c r="B88" s="14">
        <v>50.0</v>
      </c>
      <c r="C88" s="14">
        <v>2.0</v>
      </c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4">
        <v>9949.0</v>
      </c>
      <c r="B89" s="14">
        <v>37.0</v>
      </c>
      <c r="C89" s="14">
        <v>20.0</v>
      </c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4">
        <v>9978.0</v>
      </c>
      <c r="B90" s="14">
        <v>1.0</v>
      </c>
      <c r="C90" s="14">
        <v>2.0</v>
      </c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">
        <v>8883.0</v>
      </c>
      <c r="B91" s="14">
        <v>57.0</v>
      </c>
      <c r="C91" s="14">
        <v>2.0</v>
      </c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4">
        <v>1649.0</v>
      </c>
      <c r="B92" s="14">
        <v>43.0</v>
      </c>
      <c r="C92" s="14">
        <v>17.0</v>
      </c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4">
        <v>8923.0</v>
      </c>
      <c r="B93" s="14">
        <v>2.0</v>
      </c>
      <c r="C93" s="14">
        <v>19.0</v>
      </c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4">
        <v>1329.0</v>
      </c>
      <c r="B94" s="14">
        <v>39.0</v>
      </c>
      <c r="C94" s="14">
        <v>15.0</v>
      </c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4">
        <v>1304.0</v>
      </c>
      <c r="B95" s="14">
        <v>31.0</v>
      </c>
      <c r="C95" s="14">
        <v>16.0</v>
      </c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4">
        <v>1043.0</v>
      </c>
      <c r="B96" s="14">
        <v>45.0</v>
      </c>
      <c r="C96" s="14">
        <v>2.0</v>
      </c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4">
        <v>5068.0</v>
      </c>
      <c r="B97" s="14">
        <v>61.0</v>
      </c>
      <c r="C97" s="14">
        <v>22.0</v>
      </c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4">
        <v>2974.0</v>
      </c>
      <c r="B98" s="14">
        <v>58.0</v>
      </c>
      <c r="C98" s="14">
        <v>19.0</v>
      </c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4">
        <v>265.0</v>
      </c>
      <c r="B99" s="14">
        <v>78.0</v>
      </c>
      <c r="C99" s="14">
        <v>23.0</v>
      </c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4">
        <v>3067.0</v>
      </c>
      <c r="B100" s="14">
        <v>1.0</v>
      </c>
      <c r="C100" s="14">
        <v>17.0</v>
      </c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">
        <v>7348.0</v>
      </c>
      <c r="B101" s="14">
        <v>35.0</v>
      </c>
      <c r="C101" s="14">
        <v>2.0</v>
      </c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4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4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4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4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4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4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4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4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4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4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4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4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4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4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4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4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4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4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4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4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4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4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4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4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4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4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4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4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4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4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4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4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4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4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4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4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4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4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4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4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4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4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4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4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4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4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4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4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4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4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4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4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4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4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4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4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4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4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4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4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4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4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4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4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4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4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4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4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4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4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4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4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4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4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4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4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4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4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4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4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4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4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4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4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4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4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4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4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4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4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4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4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4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4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4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4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4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4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4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4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4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4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4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4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4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4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4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4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4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4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4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4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4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4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4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4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4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4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4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4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4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4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4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4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4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4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4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4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4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4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4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4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4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4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4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4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4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4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4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4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4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4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4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4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4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4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4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4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4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4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4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4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4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4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4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4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4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4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4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4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4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4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4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4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4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4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4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4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4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4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4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4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4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4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4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4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4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4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4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4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4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4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4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4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4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4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4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4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4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4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4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4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4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4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4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4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4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4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4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4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4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4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4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4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4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4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4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4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4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4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4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4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4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4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4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4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4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4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4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4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4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4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4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4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4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4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4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4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4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4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4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4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4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4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4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4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4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4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4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4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4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4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4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4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4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4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4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4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4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4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4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4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4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4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4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4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4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4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4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4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4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4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4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4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4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4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4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4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4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4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4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4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4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4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4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4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4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4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4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4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4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4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4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4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4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4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4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4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4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4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4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4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4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4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4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4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4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4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4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4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4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4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4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4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4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4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4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4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4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4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4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4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4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4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4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4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4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4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4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4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4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4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4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4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4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4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4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4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4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4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4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4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4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4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4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4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4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4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4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4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4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4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4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4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4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4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4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4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4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4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4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4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4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4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4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4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4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4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4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4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4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4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4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4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4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4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4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4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4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4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4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4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4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4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4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4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4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4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4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4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4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4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4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4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4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4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4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4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4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4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4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4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4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4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4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4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4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4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4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4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4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4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4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4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4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4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4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4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4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4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4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4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4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4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4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4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4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4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4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4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4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4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4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4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4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4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4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4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4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4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4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4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4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4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4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4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4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4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4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4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4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4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4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4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4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4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4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4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4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4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4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4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4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4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4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4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4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4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4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4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4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4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4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4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4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4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4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4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4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4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4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4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4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4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4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4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4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4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4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4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4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4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4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4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4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4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4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4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4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4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4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4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4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4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4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4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4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4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4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4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4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4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4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4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</v>
      </c>
      <c r="B1" s="13" t="s">
        <v>17</v>
      </c>
      <c r="C1" s="13"/>
      <c r="D1" s="13" t="s">
        <v>18</v>
      </c>
      <c r="E1" s="13" t="s">
        <v>19</v>
      </c>
      <c r="F1" s="13" t="s">
        <v>20</v>
      </c>
      <c r="G1" s="1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>
        <v>33239.0</v>
      </c>
      <c r="B2" s="14">
        <v>1708.9</v>
      </c>
      <c r="C2" s="16"/>
      <c r="D2" s="16">
        <f t="shared" ref="D2:D160" si="1">B2-average($B$2:$B$160)</f>
        <v>-113.2974843</v>
      </c>
      <c r="E2" s="16">
        <f t="shared" ref="E2:E160" si="2">D2^2</f>
        <v>12836.31994</v>
      </c>
      <c r="F2" s="16">
        <f>average(E2:E160)</f>
        <v>32784.7127</v>
      </c>
      <c r="G2" s="16">
        <f>VARP(B2:B160)</f>
        <v>32784.7127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>
        <v>33270.0</v>
      </c>
      <c r="B3" s="14">
        <v>1620.6</v>
      </c>
      <c r="C3" s="16"/>
      <c r="D3" s="16">
        <f t="shared" si="1"/>
        <v>-201.5974843</v>
      </c>
      <c r="E3" s="16">
        <f t="shared" si="2"/>
        <v>40641.54567</v>
      </c>
      <c r="F3" s="14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>
        <v>33298.0</v>
      </c>
      <c r="B4" s="14">
        <v>1972.7</v>
      </c>
      <c r="C4" s="16"/>
      <c r="D4" s="16">
        <f t="shared" si="1"/>
        <v>150.5025157</v>
      </c>
      <c r="E4" s="16">
        <f t="shared" si="2"/>
        <v>22651.00724</v>
      </c>
      <c r="F4" s="14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>
        <v>33329.0</v>
      </c>
      <c r="B5" s="14">
        <v>1811.7</v>
      </c>
      <c r="C5" s="16"/>
      <c r="D5" s="16">
        <f t="shared" si="1"/>
        <v>-10.49748428</v>
      </c>
      <c r="E5" s="16">
        <f t="shared" si="2"/>
        <v>110.1971761</v>
      </c>
      <c r="F5" s="14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>
        <v>33359.0</v>
      </c>
      <c r="B6" s="14">
        <v>1975.0</v>
      </c>
      <c r="C6" s="16"/>
      <c r="D6" s="16">
        <f t="shared" si="1"/>
        <v>152.8025157</v>
      </c>
      <c r="E6" s="16">
        <f t="shared" si="2"/>
        <v>23348.60881</v>
      </c>
      <c r="F6" s="14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>
        <v>33390.0</v>
      </c>
      <c r="B7" s="14">
        <v>1862.4</v>
      </c>
      <c r="C7" s="16"/>
      <c r="D7" s="16">
        <f t="shared" si="1"/>
        <v>40.20251572</v>
      </c>
      <c r="E7" s="16">
        <f t="shared" si="2"/>
        <v>1616.24227</v>
      </c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>
        <v>33420.0</v>
      </c>
      <c r="B8" s="14">
        <v>1939.9</v>
      </c>
      <c r="C8" s="16"/>
      <c r="D8" s="16">
        <f t="shared" si="1"/>
        <v>117.7025157</v>
      </c>
      <c r="E8" s="16">
        <f t="shared" si="2"/>
        <v>13853.88221</v>
      </c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>
        <v>33451.0</v>
      </c>
      <c r="B9" s="14">
        <v>2013.3</v>
      </c>
      <c r="C9" s="16"/>
      <c r="D9" s="16">
        <f t="shared" si="1"/>
        <v>191.1025157</v>
      </c>
      <c r="E9" s="16">
        <f t="shared" si="2"/>
        <v>36520.17152</v>
      </c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>
        <v>33482.0</v>
      </c>
      <c r="B10" s="14">
        <v>1595.7</v>
      </c>
      <c r="C10" s="16"/>
      <c r="D10" s="16">
        <f t="shared" si="1"/>
        <v>-226.4974843</v>
      </c>
      <c r="E10" s="16">
        <f t="shared" si="2"/>
        <v>51301.11038</v>
      </c>
      <c r="F10" s="14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>
        <v>33512.0</v>
      </c>
      <c r="B11" s="14">
        <v>1724.9</v>
      </c>
      <c r="C11" s="16"/>
      <c r="D11" s="16">
        <f t="shared" si="1"/>
        <v>-97.29748428</v>
      </c>
      <c r="E11" s="16">
        <f t="shared" si="2"/>
        <v>9466.800447</v>
      </c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>
        <v>33543.0</v>
      </c>
      <c r="B12" s="14">
        <v>1675.7</v>
      </c>
      <c r="C12" s="16"/>
      <c r="D12" s="16">
        <f t="shared" si="1"/>
        <v>-146.4974843</v>
      </c>
      <c r="E12" s="16">
        <f t="shared" si="2"/>
        <v>21461.5129</v>
      </c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>
        <v>33573.0</v>
      </c>
      <c r="B13" s="14">
        <v>1813.9</v>
      </c>
      <c r="C13" s="16"/>
      <c r="D13" s="16">
        <f t="shared" si="1"/>
        <v>-8.297484277</v>
      </c>
      <c r="E13" s="16">
        <f t="shared" si="2"/>
        <v>68.84824532</v>
      </c>
      <c r="F13" s="14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>
        <v>33604.0</v>
      </c>
      <c r="B14" s="14">
        <v>1614.8</v>
      </c>
      <c r="C14" s="16"/>
      <c r="D14" s="16">
        <f t="shared" si="1"/>
        <v>-207.3974843</v>
      </c>
      <c r="E14" s="16">
        <f t="shared" si="2"/>
        <v>43013.71648</v>
      </c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>
        <v>33635.0</v>
      </c>
      <c r="B15" s="14">
        <v>1557.1</v>
      </c>
      <c r="C15" s="16"/>
      <c r="D15" s="16">
        <f t="shared" si="1"/>
        <v>-265.0974843</v>
      </c>
      <c r="E15" s="16">
        <f t="shared" si="2"/>
        <v>70276.67617</v>
      </c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>
        <v>33664.0</v>
      </c>
      <c r="B16" s="14">
        <v>1891.2</v>
      </c>
      <c r="C16" s="16"/>
      <c r="D16" s="16">
        <f t="shared" si="1"/>
        <v>69.00251572</v>
      </c>
      <c r="E16" s="16">
        <f t="shared" si="2"/>
        <v>4761.347176</v>
      </c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>
        <v>33695.0</v>
      </c>
      <c r="B17" s="14">
        <v>1956.0</v>
      </c>
      <c r="C17" s="16"/>
      <c r="D17" s="16">
        <f t="shared" si="1"/>
        <v>133.8025157</v>
      </c>
      <c r="E17" s="16">
        <f t="shared" si="2"/>
        <v>17903.11321</v>
      </c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>
        <v>33725.0</v>
      </c>
      <c r="B18" s="14">
        <v>1884.7</v>
      </c>
      <c r="C18" s="16"/>
      <c r="D18" s="16">
        <f t="shared" si="1"/>
        <v>62.50251572</v>
      </c>
      <c r="E18" s="16">
        <f t="shared" si="2"/>
        <v>3906.564472</v>
      </c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>
        <v>33756.0</v>
      </c>
      <c r="B19" s="14">
        <v>1623.0</v>
      </c>
      <c r="C19" s="16"/>
      <c r="D19" s="16">
        <f t="shared" si="1"/>
        <v>-199.1974843</v>
      </c>
      <c r="E19" s="16">
        <f t="shared" si="2"/>
        <v>39679.63774</v>
      </c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>
        <v>33786.0</v>
      </c>
      <c r="B20" s="14">
        <v>1903.3</v>
      </c>
      <c r="C20" s="16"/>
      <c r="D20" s="16">
        <f t="shared" si="1"/>
        <v>81.10251572</v>
      </c>
      <c r="E20" s="16">
        <f t="shared" si="2"/>
        <v>6577.618057</v>
      </c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>
        <v>33817.0</v>
      </c>
      <c r="B21" s="14">
        <v>1996.7</v>
      </c>
      <c r="C21" s="16"/>
      <c r="D21" s="16">
        <f t="shared" si="1"/>
        <v>174.5025157</v>
      </c>
      <c r="E21" s="16">
        <f t="shared" si="2"/>
        <v>30451.12799</v>
      </c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>
        <v>33848.0</v>
      </c>
      <c r="B22" s="14">
        <v>1703.9</v>
      </c>
      <c r="C22" s="16"/>
      <c r="D22" s="16">
        <f t="shared" si="1"/>
        <v>-118.2974843</v>
      </c>
      <c r="E22" s="16">
        <f t="shared" si="2"/>
        <v>13994.29479</v>
      </c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>
        <v>33878.0</v>
      </c>
      <c r="B23" s="14">
        <v>1810.0</v>
      </c>
      <c r="C23" s="16"/>
      <c r="D23" s="16">
        <f t="shared" si="1"/>
        <v>-12.19748428</v>
      </c>
      <c r="E23" s="16">
        <f t="shared" si="2"/>
        <v>148.7786227</v>
      </c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>
        <v>33909.0</v>
      </c>
      <c r="B24" s="14">
        <v>1861.6</v>
      </c>
      <c r="C24" s="16"/>
      <c r="D24" s="16">
        <f t="shared" si="1"/>
        <v>39.40251572</v>
      </c>
      <c r="E24" s="16">
        <f t="shared" si="2"/>
        <v>1552.558245</v>
      </c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>
        <v>33939.0</v>
      </c>
      <c r="B25" s="14">
        <v>1875.1</v>
      </c>
      <c r="C25" s="16"/>
      <c r="D25" s="16">
        <f t="shared" si="1"/>
        <v>52.90251572</v>
      </c>
      <c r="E25" s="16">
        <f t="shared" si="2"/>
        <v>2798.67617</v>
      </c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>
        <v>33970.0</v>
      </c>
      <c r="B26" s="14">
        <v>1705.3</v>
      </c>
      <c r="C26" s="16"/>
      <c r="D26" s="16">
        <f t="shared" si="1"/>
        <v>-116.8974843</v>
      </c>
      <c r="E26" s="16">
        <f t="shared" si="2"/>
        <v>13665.02183</v>
      </c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>
        <v>34001.0</v>
      </c>
      <c r="B27" s="14">
        <v>1618.5</v>
      </c>
      <c r="C27" s="16"/>
      <c r="D27" s="16">
        <f t="shared" si="1"/>
        <v>-203.6974843</v>
      </c>
      <c r="E27" s="16">
        <f t="shared" si="2"/>
        <v>41492.6651</v>
      </c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>
        <v>34029.0</v>
      </c>
      <c r="B28" s="14">
        <v>1836.7</v>
      </c>
      <c r="C28" s="16"/>
      <c r="D28" s="16">
        <f t="shared" si="1"/>
        <v>14.50251572</v>
      </c>
      <c r="E28" s="16">
        <f t="shared" si="2"/>
        <v>210.3229623</v>
      </c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>
        <v>34060.0</v>
      </c>
      <c r="B29" s="14">
        <v>1957.0</v>
      </c>
      <c r="C29" s="16"/>
      <c r="D29" s="16">
        <f t="shared" si="1"/>
        <v>134.8025157</v>
      </c>
      <c r="E29" s="16">
        <f t="shared" si="2"/>
        <v>18171.71825</v>
      </c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>
        <v>34090.0</v>
      </c>
      <c r="B30" s="14">
        <v>1917.2</v>
      </c>
      <c r="C30" s="16"/>
      <c r="D30" s="16">
        <f t="shared" si="1"/>
        <v>95.00251572</v>
      </c>
      <c r="E30" s="16">
        <f t="shared" si="2"/>
        <v>9025.477994</v>
      </c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>
        <v>34121.0</v>
      </c>
      <c r="B31" s="14">
        <v>1882.4</v>
      </c>
      <c r="C31" s="16"/>
      <c r="D31" s="16">
        <f t="shared" si="1"/>
        <v>60.20251572</v>
      </c>
      <c r="E31" s="16">
        <f t="shared" si="2"/>
        <v>3624.342899</v>
      </c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>
        <v>34151.0</v>
      </c>
      <c r="B32" s="14">
        <v>1933.0</v>
      </c>
      <c r="C32" s="16"/>
      <c r="D32" s="16">
        <f t="shared" si="1"/>
        <v>110.8025157</v>
      </c>
      <c r="E32" s="16">
        <f t="shared" si="2"/>
        <v>12277.19749</v>
      </c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>
        <v>34182.0</v>
      </c>
      <c r="B33" s="14">
        <v>1996.2</v>
      </c>
      <c r="C33" s="16"/>
      <c r="D33" s="16">
        <f t="shared" si="1"/>
        <v>174.0025157</v>
      </c>
      <c r="E33" s="16">
        <f t="shared" si="2"/>
        <v>30276.87548</v>
      </c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>
        <v>34213.0</v>
      </c>
      <c r="B34" s="14">
        <v>1672.8</v>
      </c>
      <c r="C34" s="16"/>
      <c r="D34" s="16">
        <f t="shared" si="1"/>
        <v>-149.3974843</v>
      </c>
      <c r="E34" s="16">
        <f t="shared" si="2"/>
        <v>22319.60831</v>
      </c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>
        <v>34243.0</v>
      </c>
      <c r="B35" s="14">
        <v>1752.8</v>
      </c>
      <c r="C35" s="16"/>
      <c r="D35" s="16">
        <f t="shared" si="1"/>
        <v>-69.39748428</v>
      </c>
      <c r="E35" s="16">
        <f t="shared" si="2"/>
        <v>4816.010824</v>
      </c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>
        <v>34274.0</v>
      </c>
      <c r="B36" s="14">
        <v>1720.4</v>
      </c>
      <c r="C36" s="16"/>
      <c r="D36" s="16">
        <f t="shared" si="1"/>
        <v>-101.7974843</v>
      </c>
      <c r="E36" s="16">
        <f t="shared" si="2"/>
        <v>10362.72781</v>
      </c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>
        <v>34304.0</v>
      </c>
      <c r="B37" s="14">
        <v>1734.3</v>
      </c>
      <c r="C37" s="16"/>
      <c r="D37" s="16">
        <f t="shared" si="1"/>
        <v>-87.89748428</v>
      </c>
      <c r="E37" s="16">
        <f t="shared" si="2"/>
        <v>7725.967742</v>
      </c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>
        <v>34335.0</v>
      </c>
      <c r="B38" s="14">
        <v>1563.4</v>
      </c>
      <c r="C38" s="16"/>
      <c r="D38" s="16">
        <f t="shared" si="1"/>
        <v>-258.7974843</v>
      </c>
      <c r="E38" s="16">
        <f t="shared" si="2"/>
        <v>66976.13787</v>
      </c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>
        <v>34366.0</v>
      </c>
      <c r="B39" s="14">
        <v>1574.0</v>
      </c>
      <c r="C39" s="16"/>
      <c r="D39" s="16">
        <f t="shared" si="1"/>
        <v>-248.1974843</v>
      </c>
      <c r="E39" s="16">
        <f t="shared" si="2"/>
        <v>61601.9912</v>
      </c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>
        <v>34394.0</v>
      </c>
      <c r="B40" s="14">
        <v>1902.6</v>
      </c>
      <c r="C40" s="16"/>
      <c r="D40" s="16">
        <f t="shared" si="1"/>
        <v>80.40251572</v>
      </c>
      <c r="E40" s="16">
        <f t="shared" si="2"/>
        <v>6464.564535</v>
      </c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>
        <v>34425.0</v>
      </c>
      <c r="B41" s="14">
        <v>1833.9</v>
      </c>
      <c r="C41" s="16"/>
      <c r="D41" s="16">
        <f t="shared" si="1"/>
        <v>11.70251572</v>
      </c>
      <c r="E41" s="16">
        <f t="shared" si="2"/>
        <v>136.9488743</v>
      </c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>
        <v>34455.0</v>
      </c>
      <c r="B42" s="14">
        <v>1831.0</v>
      </c>
      <c r="C42" s="16"/>
      <c r="D42" s="16">
        <f t="shared" si="1"/>
        <v>8.802515723</v>
      </c>
      <c r="E42" s="16">
        <f t="shared" si="2"/>
        <v>77.48428306</v>
      </c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>
        <v>34486.0</v>
      </c>
      <c r="B43" s="14">
        <v>1775.8</v>
      </c>
      <c r="C43" s="16"/>
      <c r="D43" s="16">
        <f t="shared" si="1"/>
        <v>-46.39748428</v>
      </c>
      <c r="E43" s="16">
        <f t="shared" si="2"/>
        <v>2152.726547</v>
      </c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>
        <v>34516.0</v>
      </c>
      <c r="B44" s="14">
        <v>1867.5</v>
      </c>
      <c r="C44" s="16"/>
      <c r="D44" s="16">
        <f t="shared" si="1"/>
        <v>45.30251572</v>
      </c>
      <c r="E44" s="16">
        <f t="shared" si="2"/>
        <v>2052.317931</v>
      </c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>
        <v>34547.0</v>
      </c>
      <c r="B45" s="14">
        <v>1906.6</v>
      </c>
      <c r="C45" s="16"/>
      <c r="D45" s="16">
        <f t="shared" si="1"/>
        <v>84.40251572</v>
      </c>
      <c r="E45" s="16">
        <f t="shared" si="2"/>
        <v>7123.78466</v>
      </c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>
        <v>34578.0</v>
      </c>
      <c r="B46" s="14">
        <v>1685.6</v>
      </c>
      <c r="C46" s="16"/>
      <c r="D46" s="16">
        <f t="shared" si="1"/>
        <v>-136.5974843</v>
      </c>
      <c r="E46" s="16">
        <f t="shared" si="2"/>
        <v>18658.87271</v>
      </c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>
        <v>34608.0</v>
      </c>
      <c r="B47" s="14">
        <v>1778.5</v>
      </c>
      <c r="C47" s="16"/>
      <c r="D47" s="16">
        <f t="shared" si="1"/>
        <v>-43.69748428</v>
      </c>
      <c r="E47" s="16">
        <f t="shared" si="2"/>
        <v>1909.470132</v>
      </c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>
        <v>34639.0</v>
      </c>
      <c r="B48" s="14">
        <v>1776.0</v>
      </c>
      <c r="C48" s="16"/>
      <c r="D48" s="16">
        <f t="shared" si="1"/>
        <v>-46.19748428</v>
      </c>
      <c r="E48" s="16">
        <f t="shared" si="2"/>
        <v>2134.207553</v>
      </c>
      <c r="F48" s="14"/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>
        <v>34669.0</v>
      </c>
      <c r="B49" s="14">
        <v>1783.4</v>
      </c>
      <c r="C49" s="16"/>
      <c r="D49" s="16">
        <f t="shared" si="1"/>
        <v>-38.79748428</v>
      </c>
      <c r="E49" s="16">
        <f t="shared" si="2"/>
        <v>1505.244786</v>
      </c>
      <c r="F49" s="14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>
        <v>34700.0</v>
      </c>
      <c r="B50" s="14">
        <v>1548.4</v>
      </c>
      <c r="C50" s="16"/>
      <c r="D50" s="16">
        <f t="shared" si="1"/>
        <v>-273.7974843</v>
      </c>
      <c r="E50" s="16">
        <f t="shared" si="2"/>
        <v>74965.0624</v>
      </c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>
        <v>34731.0</v>
      </c>
      <c r="B51" s="14">
        <v>1496.9</v>
      </c>
      <c r="C51" s="16"/>
      <c r="D51" s="16">
        <f t="shared" si="1"/>
        <v>-325.2974843</v>
      </c>
      <c r="E51" s="16">
        <f t="shared" si="2"/>
        <v>105818.4533</v>
      </c>
      <c r="F51" s="14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>
        <v>34759.0</v>
      </c>
      <c r="B52" s="14">
        <v>1798.3</v>
      </c>
      <c r="C52" s="16"/>
      <c r="D52" s="16">
        <f t="shared" si="1"/>
        <v>-23.89748428</v>
      </c>
      <c r="E52" s="16">
        <f t="shared" si="2"/>
        <v>571.0897548</v>
      </c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>
        <v>34790.0</v>
      </c>
      <c r="B53" s="14">
        <v>1732.9</v>
      </c>
      <c r="C53" s="16"/>
      <c r="D53" s="16">
        <f t="shared" si="1"/>
        <v>-89.29748428</v>
      </c>
      <c r="E53" s="16">
        <f t="shared" si="2"/>
        <v>7974.040698</v>
      </c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>
        <v>34820.0</v>
      </c>
      <c r="B54" s="14">
        <v>1772.3</v>
      </c>
      <c r="C54" s="16"/>
      <c r="D54" s="16">
        <f t="shared" si="1"/>
        <v>-49.89748428</v>
      </c>
      <c r="E54" s="16">
        <f t="shared" si="2"/>
        <v>2489.758937</v>
      </c>
      <c r="F54" s="14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>
        <v>34851.0</v>
      </c>
      <c r="B55" s="14">
        <v>1761.2</v>
      </c>
      <c r="C55" s="16"/>
      <c r="D55" s="16">
        <f t="shared" si="1"/>
        <v>-60.99748428</v>
      </c>
      <c r="E55" s="16">
        <f t="shared" si="2"/>
        <v>3720.693088</v>
      </c>
      <c r="F55" s="14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>
        <v>34881.0</v>
      </c>
      <c r="B56" s="14">
        <v>1791.7</v>
      </c>
      <c r="C56" s="16"/>
      <c r="D56" s="16">
        <f t="shared" si="1"/>
        <v>-30.49748428</v>
      </c>
      <c r="E56" s="16">
        <f t="shared" si="2"/>
        <v>930.0965472</v>
      </c>
      <c r="F56" s="14"/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5">
        <v>34912.0</v>
      </c>
      <c r="B57" s="14">
        <v>1874.8</v>
      </c>
      <c r="C57" s="16"/>
      <c r="D57" s="16">
        <f t="shared" si="1"/>
        <v>52.60251572</v>
      </c>
      <c r="E57" s="16">
        <f t="shared" si="2"/>
        <v>2767.02466</v>
      </c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>
        <v>34943.0</v>
      </c>
      <c r="B58" s="14">
        <v>1571.3</v>
      </c>
      <c r="C58" s="16"/>
      <c r="D58" s="16">
        <f t="shared" si="1"/>
        <v>-250.8974843</v>
      </c>
      <c r="E58" s="16">
        <f t="shared" si="2"/>
        <v>62949.54762</v>
      </c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>
        <v>34973.0</v>
      </c>
      <c r="B59" s="14">
        <v>1646.9</v>
      </c>
      <c r="C59" s="16"/>
      <c r="D59" s="16">
        <f t="shared" si="1"/>
        <v>-175.2974843</v>
      </c>
      <c r="E59" s="16">
        <f t="shared" si="2"/>
        <v>30729.20799</v>
      </c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>
        <v>35004.0</v>
      </c>
      <c r="B60" s="14">
        <v>1672.6</v>
      </c>
      <c r="C60" s="16"/>
      <c r="D60" s="16">
        <f t="shared" si="1"/>
        <v>-149.5974843</v>
      </c>
      <c r="E60" s="16">
        <f t="shared" si="2"/>
        <v>22379.4073</v>
      </c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>
        <v>35034.0</v>
      </c>
      <c r="B61" s="14">
        <v>1656.8</v>
      </c>
      <c r="C61" s="16"/>
      <c r="D61" s="16">
        <f t="shared" si="1"/>
        <v>-165.3974843</v>
      </c>
      <c r="E61" s="16">
        <f t="shared" si="2"/>
        <v>27356.32781</v>
      </c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>
        <v>35065.0</v>
      </c>
      <c r="B62" s="14">
        <v>1381.8</v>
      </c>
      <c r="C62" s="16"/>
      <c r="D62" s="16">
        <f t="shared" si="1"/>
        <v>-440.3974843</v>
      </c>
      <c r="E62" s="16">
        <f t="shared" si="2"/>
        <v>193949.9442</v>
      </c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>
        <v>35096.0</v>
      </c>
      <c r="B63" s="14">
        <v>1360.9</v>
      </c>
      <c r="C63" s="16"/>
      <c r="D63" s="16">
        <f t="shared" si="1"/>
        <v>-461.2974843</v>
      </c>
      <c r="E63" s="16">
        <f t="shared" si="2"/>
        <v>212795.369</v>
      </c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>
        <v>35125.0</v>
      </c>
      <c r="B64" s="14">
        <v>1558.6</v>
      </c>
      <c r="C64" s="16"/>
      <c r="D64" s="16">
        <f t="shared" si="1"/>
        <v>-263.5974843</v>
      </c>
      <c r="E64" s="16">
        <f t="shared" si="2"/>
        <v>69483.63372</v>
      </c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>
        <v>35156.0</v>
      </c>
      <c r="B65" s="14">
        <v>1608.4</v>
      </c>
      <c r="C65" s="16"/>
      <c r="D65" s="16">
        <f t="shared" si="1"/>
        <v>-213.7974843</v>
      </c>
      <c r="E65" s="16">
        <f t="shared" si="2"/>
        <v>45709.36428</v>
      </c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7">
        <v>35186.0</v>
      </c>
      <c r="B66" s="14">
        <v>1696.7</v>
      </c>
      <c r="C66" s="16"/>
      <c r="D66" s="16">
        <f t="shared" si="1"/>
        <v>-125.4974843</v>
      </c>
      <c r="E66" s="16">
        <f t="shared" si="2"/>
        <v>15749.61856</v>
      </c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>
        <v>35217.0</v>
      </c>
      <c r="B67" s="14">
        <v>1693.2</v>
      </c>
      <c r="C67" s="16"/>
      <c r="D67" s="16">
        <f t="shared" si="1"/>
        <v>-128.9974843</v>
      </c>
      <c r="E67" s="16">
        <f t="shared" si="2"/>
        <v>16640.35095</v>
      </c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>
        <v>35247.0</v>
      </c>
      <c r="B68" s="14">
        <v>1835.5</v>
      </c>
      <c r="C68" s="16"/>
      <c r="D68" s="16">
        <f t="shared" si="1"/>
        <v>13.30251572</v>
      </c>
      <c r="E68" s="16">
        <f t="shared" si="2"/>
        <v>176.9569246</v>
      </c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>
        <v>35278.0</v>
      </c>
      <c r="B69" s="14">
        <v>1942.6</v>
      </c>
      <c r="C69" s="16"/>
      <c r="D69" s="16">
        <f t="shared" si="1"/>
        <v>120.4025157</v>
      </c>
      <c r="E69" s="16">
        <f t="shared" si="2"/>
        <v>14496.76579</v>
      </c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>
        <v>35309.0</v>
      </c>
      <c r="B70" s="14">
        <v>1551.4</v>
      </c>
      <c r="C70" s="16"/>
      <c r="D70" s="16">
        <f t="shared" si="1"/>
        <v>-270.7974843</v>
      </c>
      <c r="E70" s="16">
        <f t="shared" si="2"/>
        <v>73331.27749</v>
      </c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>
        <v>35339.0</v>
      </c>
      <c r="B71" s="14">
        <v>1686.5</v>
      </c>
      <c r="C71" s="16"/>
      <c r="D71" s="16">
        <f t="shared" si="1"/>
        <v>-135.6974843</v>
      </c>
      <c r="E71" s="16">
        <f t="shared" si="2"/>
        <v>18413.80724</v>
      </c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>
        <v>35370.0</v>
      </c>
      <c r="B72" s="14">
        <v>1576.2</v>
      </c>
      <c r="C72" s="16"/>
      <c r="D72" s="16">
        <f t="shared" si="1"/>
        <v>-245.9974843</v>
      </c>
      <c r="E72" s="16">
        <f t="shared" si="2"/>
        <v>60514.76227</v>
      </c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>
        <v>35400.0</v>
      </c>
      <c r="B73" s="14">
        <v>1700.4</v>
      </c>
      <c r="C73" s="16"/>
      <c r="D73" s="16">
        <f t="shared" si="1"/>
        <v>-121.7974843</v>
      </c>
      <c r="E73" s="16">
        <f t="shared" si="2"/>
        <v>14834.62718</v>
      </c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>
        <v>35431.0</v>
      </c>
      <c r="B74" s="14">
        <v>1396.6</v>
      </c>
      <c r="C74" s="16"/>
      <c r="D74" s="16">
        <f t="shared" si="1"/>
        <v>-425.5974843</v>
      </c>
      <c r="E74" s="16">
        <f t="shared" si="2"/>
        <v>181133.2186</v>
      </c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>
        <v>35462.0</v>
      </c>
      <c r="B75" s="14">
        <v>1371.7</v>
      </c>
      <c r="C75" s="16"/>
      <c r="D75" s="16">
        <f t="shared" si="1"/>
        <v>-450.4974843</v>
      </c>
      <c r="E75" s="16">
        <f t="shared" si="2"/>
        <v>202947.9833</v>
      </c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>
        <v>35490.0</v>
      </c>
      <c r="B76" s="14">
        <v>1707.5</v>
      </c>
      <c r="C76" s="16"/>
      <c r="D76" s="16">
        <f t="shared" si="1"/>
        <v>-114.6974843</v>
      </c>
      <c r="E76" s="16">
        <f t="shared" si="2"/>
        <v>13155.5129</v>
      </c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>
        <v>35521.0</v>
      </c>
      <c r="B77" s="14">
        <v>1654.6</v>
      </c>
      <c r="C77" s="16"/>
      <c r="D77" s="16">
        <f t="shared" si="1"/>
        <v>-167.5974843</v>
      </c>
      <c r="E77" s="16">
        <f t="shared" si="2"/>
        <v>28088.91674</v>
      </c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>
        <v>35551.0</v>
      </c>
      <c r="B78" s="14">
        <v>1762.9</v>
      </c>
      <c r="C78" s="16"/>
      <c r="D78" s="16">
        <f t="shared" si="1"/>
        <v>-59.29748428</v>
      </c>
      <c r="E78" s="16">
        <f t="shared" si="2"/>
        <v>3516.191642</v>
      </c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>
        <v>35582.0</v>
      </c>
      <c r="B79" s="14">
        <v>1775.8</v>
      </c>
      <c r="C79" s="16"/>
      <c r="D79" s="16">
        <f t="shared" si="1"/>
        <v>-46.39748428</v>
      </c>
      <c r="E79" s="16">
        <f t="shared" si="2"/>
        <v>2152.726547</v>
      </c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>
        <v>35612.0</v>
      </c>
      <c r="B80" s="14">
        <v>1934.2</v>
      </c>
      <c r="C80" s="16"/>
      <c r="D80" s="16">
        <f t="shared" si="1"/>
        <v>112.0025157</v>
      </c>
      <c r="E80" s="16">
        <f t="shared" si="2"/>
        <v>12544.56353</v>
      </c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>
        <v>35643.0</v>
      </c>
      <c r="B81" s="14">
        <v>2008.1</v>
      </c>
      <c r="C81" s="16"/>
      <c r="D81" s="16">
        <f t="shared" si="1"/>
        <v>185.9025157</v>
      </c>
      <c r="E81" s="16">
        <f t="shared" si="2"/>
        <v>34559.74535</v>
      </c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>
        <v>35674.0</v>
      </c>
      <c r="B82" s="14">
        <v>1615.9</v>
      </c>
      <c r="C82" s="16"/>
      <c r="D82" s="16">
        <f t="shared" si="1"/>
        <v>-206.2974843</v>
      </c>
      <c r="E82" s="16">
        <f t="shared" si="2"/>
        <v>42558.65202</v>
      </c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>
        <v>35704.0</v>
      </c>
      <c r="B83" s="14">
        <v>1773.9</v>
      </c>
      <c r="C83" s="16"/>
      <c r="D83" s="16">
        <f t="shared" si="1"/>
        <v>-48.29748428</v>
      </c>
      <c r="E83" s="16">
        <f t="shared" si="2"/>
        <v>2332.646987</v>
      </c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>
        <v>35735.0</v>
      </c>
      <c r="B84" s="14">
        <v>1732.4</v>
      </c>
      <c r="C84" s="16"/>
      <c r="D84" s="16">
        <f t="shared" si="1"/>
        <v>-89.79748428</v>
      </c>
      <c r="E84" s="16">
        <f t="shared" si="2"/>
        <v>8063.588182</v>
      </c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>
        <v>35765.0</v>
      </c>
      <c r="B85" s="14">
        <v>1796.6</v>
      </c>
      <c r="C85" s="16"/>
      <c r="D85" s="16">
        <f t="shared" si="1"/>
        <v>-25.59748428</v>
      </c>
      <c r="E85" s="16">
        <f t="shared" si="2"/>
        <v>655.2312013</v>
      </c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>
        <v>35796.0</v>
      </c>
      <c r="B86" s="14">
        <v>1570.3</v>
      </c>
      <c r="C86" s="16"/>
      <c r="D86" s="16">
        <f t="shared" si="1"/>
        <v>-251.8974843</v>
      </c>
      <c r="E86" s="16">
        <f t="shared" si="2"/>
        <v>63452.34258</v>
      </c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>
        <v>35827.0</v>
      </c>
      <c r="B87" s="14">
        <v>1412.7</v>
      </c>
      <c r="C87" s="16"/>
      <c r="D87" s="16">
        <f t="shared" si="1"/>
        <v>-409.4974843</v>
      </c>
      <c r="E87" s="16">
        <f t="shared" si="2"/>
        <v>167688.1896</v>
      </c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>
        <v>35855.0</v>
      </c>
      <c r="B88" s="14">
        <v>1754.6</v>
      </c>
      <c r="C88" s="16"/>
      <c r="D88" s="16">
        <f t="shared" si="1"/>
        <v>-67.59748428</v>
      </c>
      <c r="E88" s="16">
        <f t="shared" si="2"/>
        <v>4569.419881</v>
      </c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>
        <v>35886.0</v>
      </c>
      <c r="B89" s="14">
        <v>1824.9</v>
      </c>
      <c r="C89" s="16"/>
      <c r="D89" s="16">
        <f t="shared" si="1"/>
        <v>2.702515723</v>
      </c>
      <c r="E89" s="16">
        <f t="shared" si="2"/>
        <v>7.303591235</v>
      </c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7">
        <v>35916.0</v>
      </c>
      <c r="B90" s="14">
        <v>1843.3</v>
      </c>
      <c r="C90" s="16"/>
      <c r="D90" s="16">
        <f t="shared" si="1"/>
        <v>21.10251572</v>
      </c>
      <c r="E90" s="16">
        <f t="shared" si="2"/>
        <v>445.3161699</v>
      </c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>
        <v>35947.0</v>
      </c>
      <c r="B91" s="14">
        <v>1826.0</v>
      </c>
      <c r="C91" s="16"/>
      <c r="D91" s="16">
        <f t="shared" si="1"/>
        <v>3.802515723</v>
      </c>
      <c r="E91" s="16">
        <f t="shared" si="2"/>
        <v>14.45912583</v>
      </c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>
        <v>35977.0</v>
      </c>
      <c r="B92" s="14">
        <v>1968.2</v>
      </c>
      <c r="C92" s="16"/>
      <c r="D92" s="16">
        <f t="shared" si="1"/>
        <v>146.0025157</v>
      </c>
      <c r="E92" s="16">
        <f t="shared" si="2"/>
        <v>21316.7346</v>
      </c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>
        <v>36008.0</v>
      </c>
      <c r="B93" s="14">
        <v>1921.6</v>
      </c>
      <c r="C93" s="16"/>
      <c r="D93" s="16">
        <f t="shared" si="1"/>
        <v>99.40251572</v>
      </c>
      <c r="E93" s="16">
        <f t="shared" si="2"/>
        <v>9880.860132</v>
      </c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>
        <v>36039.0</v>
      </c>
      <c r="B94" s="14">
        <v>1669.6</v>
      </c>
      <c r="C94" s="16"/>
      <c r="D94" s="16">
        <f t="shared" si="1"/>
        <v>-152.5974843</v>
      </c>
      <c r="E94" s="16">
        <f t="shared" si="2"/>
        <v>23285.99221</v>
      </c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">
        <v>36069.0</v>
      </c>
      <c r="B95" s="14">
        <v>1791.5</v>
      </c>
      <c r="C95" s="16"/>
      <c r="D95" s="16">
        <f t="shared" si="1"/>
        <v>-30.69748428</v>
      </c>
      <c r="E95" s="16">
        <f t="shared" si="2"/>
        <v>942.3355409</v>
      </c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>
        <v>36100.0</v>
      </c>
      <c r="B96" s="14">
        <v>1816.7</v>
      </c>
      <c r="C96" s="16"/>
      <c r="D96" s="16">
        <f t="shared" si="1"/>
        <v>-5.497484277</v>
      </c>
      <c r="E96" s="16">
        <f t="shared" si="2"/>
        <v>30.22233337</v>
      </c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">
        <v>36130.0</v>
      </c>
      <c r="B97" s="14">
        <v>1846.8</v>
      </c>
      <c r="C97" s="16"/>
      <c r="D97" s="16">
        <f t="shared" si="1"/>
        <v>24.60251572</v>
      </c>
      <c r="E97" s="16">
        <f t="shared" si="2"/>
        <v>605.2837799</v>
      </c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>
        <v>36161.0</v>
      </c>
      <c r="B98" s="14">
        <v>1599.4</v>
      </c>
      <c r="C98" s="16"/>
      <c r="D98" s="16">
        <f t="shared" si="1"/>
        <v>-222.7974843</v>
      </c>
      <c r="E98" s="16">
        <f t="shared" si="2"/>
        <v>49638.719</v>
      </c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>
        <v>36192.0</v>
      </c>
      <c r="B99" s="14">
        <v>1548.8</v>
      </c>
      <c r="C99" s="16"/>
      <c r="D99" s="16">
        <f t="shared" si="1"/>
        <v>-273.3974843</v>
      </c>
      <c r="E99" s="16">
        <f t="shared" si="2"/>
        <v>74746.18441</v>
      </c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>
        <v>36220.0</v>
      </c>
      <c r="B100" s="14">
        <v>1832.3</v>
      </c>
      <c r="C100" s="16"/>
      <c r="D100" s="16">
        <f t="shared" si="1"/>
        <v>10.10251572</v>
      </c>
      <c r="E100" s="16">
        <f t="shared" si="2"/>
        <v>102.0608239</v>
      </c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8">
        <v>36251.0</v>
      </c>
      <c r="B101" s="14">
        <v>1839.7</v>
      </c>
      <c r="C101" s="16"/>
      <c r="D101" s="16">
        <f t="shared" si="1"/>
        <v>17.50251572</v>
      </c>
      <c r="E101" s="16">
        <f t="shared" si="2"/>
        <v>306.3380566</v>
      </c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>
        <v>36281.0</v>
      </c>
      <c r="B102" s="14">
        <v>1846.5</v>
      </c>
      <c r="C102" s="16"/>
      <c r="D102" s="16">
        <f t="shared" si="1"/>
        <v>24.30251572</v>
      </c>
      <c r="E102" s="16">
        <f t="shared" si="2"/>
        <v>590.6122705</v>
      </c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8">
        <v>36312.0</v>
      </c>
      <c r="B103" s="14">
        <v>1864.9</v>
      </c>
      <c r="C103" s="16"/>
      <c r="D103" s="16">
        <f t="shared" si="1"/>
        <v>42.70251572</v>
      </c>
      <c r="E103" s="16">
        <f t="shared" si="2"/>
        <v>1823.504849</v>
      </c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8">
        <v>36342.0</v>
      </c>
      <c r="B104" s="14">
        <v>1965.7</v>
      </c>
      <c r="C104" s="16"/>
      <c r="D104" s="16">
        <f t="shared" si="1"/>
        <v>143.5025157</v>
      </c>
      <c r="E104" s="16">
        <f t="shared" si="2"/>
        <v>20592.97202</v>
      </c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8">
        <v>36373.0</v>
      </c>
      <c r="B105" s="14">
        <v>1949.0</v>
      </c>
      <c r="C105" s="16"/>
      <c r="D105" s="16">
        <f t="shared" si="1"/>
        <v>126.8025157</v>
      </c>
      <c r="E105" s="16">
        <f t="shared" si="2"/>
        <v>16078.87799</v>
      </c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8">
        <v>36404.0</v>
      </c>
      <c r="B106" s="14">
        <v>1607.4</v>
      </c>
      <c r="C106" s="16"/>
      <c r="D106" s="16">
        <f t="shared" si="1"/>
        <v>-214.7974843</v>
      </c>
      <c r="E106" s="16">
        <f t="shared" si="2"/>
        <v>46137.95925</v>
      </c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8">
        <v>36434.0</v>
      </c>
      <c r="B107" s="14">
        <v>1803.7</v>
      </c>
      <c r="C107" s="16"/>
      <c r="D107" s="16">
        <f t="shared" si="1"/>
        <v>-18.49748428</v>
      </c>
      <c r="E107" s="16">
        <f t="shared" si="2"/>
        <v>342.1569246</v>
      </c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8">
        <v>36465.0</v>
      </c>
      <c r="B108" s="14">
        <v>1850.3</v>
      </c>
      <c r="C108" s="16"/>
      <c r="D108" s="16">
        <f t="shared" si="1"/>
        <v>28.10251572</v>
      </c>
      <c r="E108" s="16">
        <f t="shared" si="2"/>
        <v>789.75139</v>
      </c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8">
        <v>36495.0</v>
      </c>
      <c r="B109" s="14">
        <v>1836.4</v>
      </c>
      <c r="C109" s="16"/>
      <c r="D109" s="16">
        <f t="shared" si="1"/>
        <v>14.20251572</v>
      </c>
      <c r="E109" s="16">
        <f t="shared" si="2"/>
        <v>201.7114529</v>
      </c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8">
        <v>36526.0</v>
      </c>
      <c r="B110" s="14">
        <v>1541.7</v>
      </c>
      <c r="C110" s="16"/>
      <c r="D110" s="16">
        <f t="shared" si="1"/>
        <v>-280.4974843</v>
      </c>
      <c r="E110" s="16">
        <f t="shared" si="2"/>
        <v>78678.83869</v>
      </c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8">
        <v>36557.0</v>
      </c>
      <c r="B111" s="14">
        <v>1616.9</v>
      </c>
      <c r="C111" s="16"/>
      <c r="D111" s="16">
        <f t="shared" si="1"/>
        <v>-205.2974843</v>
      </c>
      <c r="E111" s="16">
        <f t="shared" si="2"/>
        <v>42147.05705</v>
      </c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8">
        <v>36586.0</v>
      </c>
      <c r="B112" s="14">
        <v>1919.5</v>
      </c>
      <c r="C112" s="16"/>
      <c r="D112" s="16">
        <f t="shared" si="1"/>
        <v>97.30251572</v>
      </c>
      <c r="E112" s="16">
        <f t="shared" si="2"/>
        <v>9467.779566</v>
      </c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8">
        <v>36617.0</v>
      </c>
      <c r="B113" s="14">
        <v>1971.5</v>
      </c>
      <c r="C113" s="16"/>
      <c r="D113" s="16">
        <f t="shared" si="1"/>
        <v>149.3025157</v>
      </c>
      <c r="E113" s="16">
        <f t="shared" si="2"/>
        <v>22291.2412</v>
      </c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9">
        <v>36647.0</v>
      </c>
      <c r="B114" s="14">
        <v>1992.3</v>
      </c>
      <c r="C114" s="16"/>
      <c r="D114" s="16">
        <f t="shared" si="1"/>
        <v>170.1025157</v>
      </c>
      <c r="E114" s="16">
        <f t="shared" si="2"/>
        <v>28934.86586</v>
      </c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>
        <v>36678.0</v>
      </c>
      <c r="B115" s="14">
        <v>2009.8</v>
      </c>
      <c r="C115" s="16"/>
      <c r="D115" s="16">
        <f t="shared" si="1"/>
        <v>187.6025157</v>
      </c>
      <c r="E115" s="16">
        <f t="shared" si="2"/>
        <v>35194.70391</v>
      </c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8">
        <v>36708.0</v>
      </c>
      <c r="B116" s="14">
        <v>2054.0</v>
      </c>
      <c r="C116" s="16"/>
      <c r="D116" s="16">
        <f t="shared" si="1"/>
        <v>231.8025157</v>
      </c>
      <c r="E116" s="16">
        <f t="shared" si="2"/>
        <v>53732.4063</v>
      </c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8">
        <v>36739.0</v>
      </c>
      <c r="B117" s="14">
        <v>2097.5</v>
      </c>
      <c r="C117" s="16"/>
      <c r="D117" s="16">
        <f t="shared" si="1"/>
        <v>275.3025157</v>
      </c>
      <c r="E117" s="16">
        <f t="shared" si="2"/>
        <v>75791.47516</v>
      </c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>
        <v>36770.0</v>
      </c>
      <c r="B118" s="14">
        <v>1823.7</v>
      </c>
      <c r="C118" s="16"/>
      <c r="D118" s="16">
        <f t="shared" si="1"/>
        <v>1.502515723</v>
      </c>
      <c r="E118" s="16">
        <f t="shared" si="2"/>
        <v>2.257553499</v>
      </c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8">
        <v>36800.0</v>
      </c>
      <c r="B119" s="14">
        <v>1977.0</v>
      </c>
      <c r="C119" s="16"/>
      <c r="D119" s="16">
        <f t="shared" si="1"/>
        <v>154.8025157</v>
      </c>
      <c r="E119" s="16">
        <f t="shared" si="2"/>
        <v>23963.81887</v>
      </c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8">
        <v>36831.0</v>
      </c>
      <c r="B120" s="14">
        <v>1981.4</v>
      </c>
      <c r="C120" s="16"/>
      <c r="D120" s="16">
        <f t="shared" si="1"/>
        <v>159.2025157</v>
      </c>
      <c r="E120" s="16">
        <f t="shared" si="2"/>
        <v>25345.44101</v>
      </c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>
        <v>36861.0</v>
      </c>
      <c r="B121" s="14">
        <v>2000.2</v>
      </c>
      <c r="C121" s="16"/>
      <c r="D121" s="16">
        <f t="shared" si="1"/>
        <v>178.0025157</v>
      </c>
      <c r="E121" s="16">
        <f t="shared" si="2"/>
        <v>31684.8956</v>
      </c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>
        <v>36892.0</v>
      </c>
      <c r="B122" s="14">
        <v>1683.1</v>
      </c>
      <c r="C122" s="16"/>
      <c r="D122" s="16">
        <f t="shared" si="1"/>
        <v>-139.0974843</v>
      </c>
      <c r="E122" s="16">
        <f t="shared" si="2"/>
        <v>19348.11013</v>
      </c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8">
        <v>36923.0</v>
      </c>
      <c r="B123" s="14">
        <v>1663.4</v>
      </c>
      <c r="C123" s="16"/>
      <c r="D123" s="16">
        <f t="shared" si="1"/>
        <v>-158.7974843</v>
      </c>
      <c r="E123" s="16">
        <f t="shared" si="2"/>
        <v>25216.64101</v>
      </c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>
        <v>36951.0</v>
      </c>
      <c r="B124" s="14">
        <v>2007.9</v>
      </c>
      <c r="C124" s="16"/>
      <c r="D124" s="16">
        <f t="shared" si="1"/>
        <v>185.7025157</v>
      </c>
      <c r="E124" s="16">
        <f t="shared" si="2"/>
        <v>34485.42435</v>
      </c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8">
        <v>36982.0</v>
      </c>
      <c r="B125" s="14">
        <v>2023.8</v>
      </c>
      <c r="C125" s="16"/>
      <c r="D125" s="16">
        <f t="shared" si="1"/>
        <v>201.6025157</v>
      </c>
      <c r="E125" s="16">
        <f t="shared" si="2"/>
        <v>40643.57435</v>
      </c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9">
        <v>37012.0</v>
      </c>
      <c r="B126" s="14">
        <v>2047.0</v>
      </c>
      <c r="C126" s="16"/>
      <c r="D126" s="16">
        <f t="shared" si="1"/>
        <v>224.8025157</v>
      </c>
      <c r="E126" s="16">
        <f t="shared" si="2"/>
        <v>50536.17108</v>
      </c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8">
        <v>37043.0</v>
      </c>
      <c r="B127" s="14">
        <v>2072.9</v>
      </c>
      <c r="C127" s="16"/>
      <c r="D127" s="16">
        <f t="shared" si="1"/>
        <v>250.7025157</v>
      </c>
      <c r="E127" s="16">
        <f t="shared" si="2"/>
        <v>62851.75139</v>
      </c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8">
        <v>37073.0</v>
      </c>
      <c r="B128" s="14">
        <v>2126.7</v>
      </c>
      <c r="C128" s="16"/>
      <c r="D128" s="16">
        <f t="shared" si="1"/>
        <v>304.5025157</v>
      </c>
      <c r="E128" s="16">
        <f t="shared" si="2"/>
        <v>92721.78208</v>
      </c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8">
        <v>37104.0</v>
      </c>
      <c r="B129" s="14">
        <v>2202.6</v>
      </c>
      <c r="C129" s="16"/>
      <c r="D129" s="16">
        <f t="shared" si="1"/>
        <v>380.4025157</v>
      </c>
      <c r="E129" s="16">
        <f t="shared" si="2"/>
        <v>144706.074</v>
      </c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8">
        <v>37135.0</v>
      </c>
      <c r="B130" s="14">
        <v>1707.7</v>
      </c>
      <c r="C130" s="16"/>
      <c r="D130" s="16">
        <f t="shared" si="1"/>
        <v>-114.4974843</v>
      </c>
      <c r="E130" s="16">
        <f t="shared" si="2"/>
        <v>13109.67391</v>
      </c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8">
        <v>37165.0</v>
      </c>
      <c r="B131" s="14">
        <v>1950.7</v>
      </c>
      <c r="C131" s="16"/>
      <c r="D131" s="16">
        <f t="shared" si="1"/>
        <v>128.5025157</v>
      </c>
      <c r="E131" s="16">
        <f t="shared" si="2"/>
        <v>16512.89655</v>
      </c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8">
        <v>37196.0</v>
      </c>
      <c r="B132" s="14">
        <v>1973.6</v>
      </c>
      <c r="C132" s="16"/>
      <c r="D132" s="16">
        <f t="shared" si="1"/>
        <v>151.4025157</v>
      </c>
      <c r="E132" s="16">
        <f t="shared" si="2"/>
        <v>22922.72177</v>
      </c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8">
        <v>37226.0</v>
      </c>
      <c r="B133" s="14">
        <v>1984.7</v>
      </c>
      <c r="C133" s="16"/>
      <c r="D133" s="16">
        <f t="shared" si="1"/>
        <v>162.5025157</v>
      </c>
      <c r="E133" s="16">
        <f t="shared" si="2"/>
        <v>26407.06762</v>
      </c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8">
        <v>37257.0</v>
      </c>
      <c r="B134" s="14">
        <v>1759.6</v>
      </c>
      <c r="C134" s="16"/>
      <c r="D134" s="16">
        <f t="shared" si="1"/>
        <v>-62.59748428</v>
      </c>
      <c r="E134" s="16">
        <f t="shared" si="2"/>
        <v>3918.445038</v>
      </c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8">
        <v>37288.0</v>
      </c>
      <c r="B135" s="14">
        <v>1770.6</v>
      </c>
      <c r="C135" s="16"/>
      <c r="D135" s="16">
        <f t="shared" si="1"/>
        <v>-51.59748428</v>
      </c>
      <c r="E135" s="16">
        <f t="shared" si="2"/>
        <v>2662.300384</v>
      </c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8">
        <v>37316.0</v>
      </c>
      <c r="B136" s="14">
        <v>2019.9</v>
      </c>
      <c r="C136" s="16"/>
      <c r="D136" s="16">
        <f t="shared" si="1"/>
        <v>197.7025157</v>
      </c>
      <c r="E136" s="16">
        <f t="shared" si="2"/>
        <v>39086.28472</v>
      </c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8">
        <v>37347.0</v>
      </c>
      <c r="B137" s="14">
        <v>2048.4</v>
      </c>
      <c r="C137" s="16"/>
      <c r="D137" s="16">
        <f t="shared" si="1"/>
        <v>226.2025157</v>
      </c>
      <c r="E137" s="16">
        <f t="shared" si="2"/>
        <v>51167.57812</v>
      </c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9">
        <v>37377.0</v>
      </c>
      <c r="B138" s="14">
        <v>2068.8</v>
      </c>
      <c r="C138" s="16"/>
      <c r="D138" s="16">
        <f t="shared" si="1"/>
        <v>246.6025157</v>
      </c>
      <c r="E138" s="16">
        <f t="shared" si="2"/>
        <v>60812.80076</v>
      </c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8">
        <v>37408.0</v>
      </c>
      <c r="B139" s="14">
        <v>1994.3</v>
      </c>
      <c r="C139" s="16"/>
      <c r="D139" s="16">
        <f t="shared" si="1"/>
        <v>172.1025157</v>
      </c>
      <c r="E139" s="16">
        <f t="shared" si="2"/>
        <v>29619.27592</v>
      </c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8">
        <v>37438.0</v>
      </c>
      <c r="B140" s="14">
        <v>2075.3</v>
      </c>
      <c r="C140" s="16"/>
      <c r="D140" s="16">
        <f t="shared" si="1"/>
        <v>253.1025157</v>
      </c>
      <c r="E140" s="16">
        <f t="shared" si="2"/>
        <v>64060.88347</v>
      </c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8">
        <v>37469.0</v>
      </c>
      <c r="B141" s="14">
        <v>2026.6</v>
      </c>
      <c r="C141" s="16"/>
      <c r="D141" s="16">
        <f t="shared" si="1"/>
        <v>204.4025157</v>
      </c>
      <c r="E141" s="16">
        <f t="shared" si="2"/>
        <v>41780.38843</v>
      </c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8">
        <v>37500.0</v>
      </c>
      <c r="B142" s="14">
        <v>1734.2</v>
      </c>
      <c r="C142" s="16"/>
      <c r="D142" s="16">
        <f t="shared" si="1"/>
        <v>-87.99748428</v>
      </c>
      <c r="E142" s="16">
        <f t="shared" si="2"/>
        <v>7743.557239</v>
      </c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8">
        <v>37530.0</v>
      </c>
      <c r="B143" s="14">
        <v>1916.8</v>
      </c>
      <c r="C143" s="16"/>
      <c r="D143" s="16">
        <f t="shared" si="1"/>
        <v>94.60251572</v>
      </c>
      <c r="E143" s="16">
        <f t="shared" si="2"/>
        <v>8949.635981</v>
      </c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8">
        <v>37561.0</v>
      </c>
      <c r="B144" s="14">
        <v>1858.3</v>
      </c>
      <c r="C144" s="16"/>
      <c r="D144" s="16">
        <f t="shared" si="1"/>
        <v>36.10251572</v>
      </c>
      <c r="E144" s="16">
        <f t="shared" si="2"/>
        <v>1303.391642</v>
      </c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8">
        <v>37591.0</v>
      </c>
      <c r="B145" s="14">
        <v>1996.4</v>
      </c>
      <c r="C145" s="16"/>
      <c r="D145" s="16">
        <f t="shared" si="1"/>
        <v>174.2025157</v>
      </c>
      <c r="E145" s="16">
        <f t="shared" si="2"/>
        <v>30346.51648</v>
      </c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8">
        <v>37622.0</v>
      </c>
      <c r="B146" s="14">
        <v>1778.0</v>
      </c>
      <c r="C146" s="16"/>
      <c r="D146" s="16">
        <f t="shared" si="1"/>
        <v>-44.19748428</v>
      </c>
      <c r="E146" s="16">
        <f t="shared" si="2"/>
        <v>1953.417616</v>
      </c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8">
        <v>37653.0</v>
      </c>
      <c r="B147" s="14">
        <v>1749.5</v>
      </c>
      <c r="C147" s="16"/>
      <c r="D147" s="16">
        <f t="shared" si="1"/>
        <v>-72.69748428</v>
      </c>
      <c r="E147" s="16">
        <f t="shared" si="2"/>
        <v>5284.92422</v>
      </c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8">
        <v>37681.0</v>
      </c>
      <c r="B148" s="14">
        <v>2066.5</v>
      </c>
      <c r="C148" s="16"/>
      <c r="D148" s="16">
        <f t="shared" si="1"/>
        <v>244.3025157</v>
      </c>
      <c r="E148" s="16">
        <f t="shared" si="2"/>
        <v>59683.71919</v>
      </c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8">
        <v>37712.0</v>
      </c>
      <c r="B149" s="14">
        <v>2098.9</v>
      </c>
      <c r="C149" s="16"/>
      <c r="D149" s="16">
        <f t="shared" si="1"/>
        <v>276.7025157</v>
      </c>
      <c r="E149" s="16">
        <f t="shared" si="2"/>
        <v>76564.28221</v>
      </c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9">
        <v>37742.0</v>
      </c>
      <c r="B150" s="14">
        <v>2104.9</v>
      </c>
      <c r="C150" s="16"/>
      <c r="D150" s="16">
        <f t="shared" si="1"/>
        <v>282.7025157</v>
      </c>
      <c r="E150" s="16">
        <f t="shared" si="2"/>
        <v>79920.7124</v>
      </c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8">
        <v>37773.0</v>
      </c>
      <c r="B151" s="14">
        <v>2129.7</v>
      </c>
      <c r="C151" s="16"/>
      <c r="D151" s="16">
        <f t="shared" si="1"/>
        <v>307.5025157</v>
      </c>
      <c r="E151" s="16">
        <f t="shared" si="2"/>
        <v>94557.79718</v>
      </c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8">
        <v>37803.0</v>
      </c>
      <c r="B152" s="14">
        <v>2223.3</v>
      </c>
      <c r="C152" s="16"/>
      <c r="D152" s="16">
        <f t="shared" si="1"/>
        <v>401.1025157</v>
      </c>
      <c r="E152" s="16">
        <f t="shared" si="2"/>
        <v>160883.2281</v>
      </c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8">
        <v>37834.0</v>
      </c>
      <c r="B153" s="14">
        <v>2174.4</v>
      </c>
      <c r="C153" s="16"/>
      <c r="D153" s="16">
        <f t="shared" si="1"/>
        <v>352.2025157</v>
      </c>
      <c r="E153" s="16">
        <f t="shared" si="2"/>
        <v>124046.6121</v>
      </c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8">
        <v>37865.0</v>
      </c>
      <c r="B154" s="14">
        <v>1931.4</v>
      </c>
      <c r="C154" s="16"/>
      <c r="D154" s="16">
        <f t="shared" si="1"/>
        <v>109.2025157</v>
      </c>
      <c r="E154" s="16">
        <f t="shared" si="2"/>
        <v>11925.18944</v>
      </c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8">
        <v>37895.0</v>
      </c>
      <c r="B155" s="14">
        <v>2121.5</v>
      </c>
      <c r="C155" s="16"/>
      <c r="D155" s="16">
        <f t="shared" si="1"/>
        <v>299.3025157</v>
      </c>
      <c r="E155" s="16">
        <f t="shared" si="2"/>
        <v>89581.99592</v>
      </c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8">
        <v>37926.0</v>
      </c>
      <c r="B156" s="14">
        <v>2076.1</v>
      </c>
      <c r="C156" s="16"/>
      <c r="D156" s="16">
        <f t="shared" si="1"/>
        <v>253.9025157</v>
      </c>
      <c r="E156" s="16">
        <f t="shared" si="2"/>
        <v>64466.48749</v>
      </c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8">
        <v>37956.0</v>
      </c>
      <c r="B157" s="14">
        <v>2140.7</v>
      </c>
      <c r="C157" s="16"/>
      <c r="D157" s="16">
        <f t="shared" si="1"/>
        <v>318.5025157</v>
      </c>
      <c r="E157" s="16">
        <f t="shared" si="2"/>
        <v>101443.8525</v>
      </c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8">
        <v>37987.0</v>
      </c>
      <c r="B158" s="14">
        <v>1831.5</v>
      </c>
      <c r="C158" s="16"/>
      <c r="D158" s="16">
        <f t="shared" si="1"/>
        <v>9.302515723</v>
      </c>
      <c r="E158" s="16">
        <f t="shared" si="2"/>
        <v>86.53679878</v>
      </c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8">
        <v>38018.0</v>
      </c>
      <c r="B159" s="14">
        <v>1838.0</v>
      </c>
      <c r="C159" s="16"/>
      <c r="D159" s="16">
        <f t="shared" si="1"/>
        <v>15.80251572</v>
      </c>
      <c r="E159" s="16">
        <f t="shared" si="2"/>
        <v>249.7195032</v>
      </c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8">
        <v>38047.0</v>
      </c>
      <c r="B160" s="14">
        <v>2132.4</v>
      </c>
      <c r="C160" s="16"/>
      <c r="D160" s="16">
        <f t="shared" si="1"/>
        <v>310.2025157</v>
      </c>
      <c r="E160" s="16">
        <f t="shared" si="2"/>
        <v>96225.60076</v>
      </c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4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4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4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4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4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4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4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4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4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4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4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4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4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4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4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4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4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4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4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4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4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4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4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4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4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4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4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4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4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4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4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4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4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4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4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4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4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4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4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4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4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4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4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4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4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4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4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4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4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4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4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4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4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4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4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4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4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4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4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4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4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4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4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4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4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4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4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4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4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4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4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4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4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4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4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4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4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4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4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4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4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4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4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4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4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4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4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4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4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4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4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4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4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4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4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4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4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4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4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4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4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4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4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4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4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4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4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4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4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4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4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4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4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4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4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4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4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4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4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4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4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4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4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4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4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4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4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4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4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4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4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4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4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4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4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4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4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4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4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4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4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4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4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4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4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4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4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4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4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4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4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4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4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4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4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4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4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4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4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4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4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4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4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4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4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4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4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4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4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4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4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4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4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4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4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4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4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4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4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4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4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4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4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4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4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4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4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4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4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4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4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4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4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4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4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4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4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4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4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4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4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4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4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4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4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4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4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4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4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4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4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4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4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4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4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4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4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4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4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4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4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4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4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4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4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4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4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4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4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4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4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4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4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4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4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4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4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4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4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4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4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4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4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4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4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4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4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4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4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4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4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4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4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4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4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4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4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4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4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4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4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4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4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4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4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4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4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4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4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4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4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4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4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4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4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4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4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4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4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4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4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4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4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4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4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4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4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4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4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4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4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4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4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4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4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4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4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4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4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4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4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4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4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4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4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4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4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4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4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4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4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4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4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4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4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4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4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4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4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4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4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4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4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4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4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4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4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4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4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4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4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4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4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4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4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4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4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4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4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4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4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4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4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4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4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4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4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4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4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4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4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4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4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4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4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4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4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4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4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4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4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4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4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4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4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4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4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4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4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4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4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4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4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4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4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4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4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4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4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4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4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4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4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4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4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4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4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4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4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4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4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4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4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4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4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4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4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4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4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4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4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4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4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4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4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4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4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4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4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4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4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4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4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4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4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4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4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4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4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4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4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4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4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4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4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4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4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4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4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4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4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4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4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4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4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4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4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4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4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4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4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4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4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4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4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4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4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4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4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4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4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4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4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4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4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4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4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4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</v>
      </c>
      <c r="B1" s="13" t="s">
        <v>17</v>
      </c>
      <c r="C1" s="13"/>
      <c r="D1" s="13" t="s">
        <v>21</v>
      </c>
      <c r="E1" s="13" t="s">
        <v>22</v>
      </c>
      <c r="F1" s="13" t="s">
        <v>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>
        <v>33239.0</v>
      </c>
      <c r="B2" s="20">
        <v>1708.917</v>
      </c>
      <c r="C2" s="20"/>
      <c r="D2" s="20">
        <f>VARP(B2:B160)</f>
        <v>32784.1541</v>
      </c>
      <c r="E2" s="20">
        <f>SQRT(D2)</f>
        <v>181.0639503</v>
      </c>
      <c r="F2" s="20">
        <f>STDEVP(B2:B160)</f>
        <v>181.0639503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>
        <v>33270.0</v>
      </c>
      <c r="B3" s="20">
        <v>1620.586</v>
      </c>
      <c r="C3" s="14"/>
      <c r="D3" s="14"/>
      <c r="E3" s="14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>
        <v>33298.0</v>
      </c>
      <c r="B4" s="20">
        <v>1972.715</v>
      </c>
      <c r="C4" s="14"/>
      <c r="D4" s="14"/>
      <c r="E4" s="14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>
        <v>33329.0</v>
      </c>
      <c r="B5" s="20">
        <v>1811.665</v>
      </c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>
        <v>33359.0</v>
      </c>
      <c r="B6" s="20">
        <v>1974.964</v>
      </c>
      <c r="C6" s="14"/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>
        <v>33390.0</v>
      </c>
      <c r="B7" s="20">
        <v>1862.356</v>
      </c>
      <c r="C7" s="14"/>
      <c r="D7" s="14"/>
      <c r="E7" s="14"/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>
        <v>33420.0</v>
      </c>
      <c r="B8" s="20">
        <v>1939.86</v>
      </c>
      <c r="C8" s="14"/>
      <c r="D8" s="14"/>
      <c r="E8" s="14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>
        <v>33451.0</v>
      </c>
      <c r="B9" s="20">
        <v>2013.264</v>
      </c>
      <c r="C9" s="14"/>
      <c r="D9" s="14"/>
      <c r="E9" s="14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>
        <v>33482.0</v>
      </c>
      <c r="B10" s="20">
        <v>1595.657</v>
      </c>
      <c r="C10" s="14"/>
      <c r="D10" s="14"/>
      <c r="E10" s="14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>
        <v>33512.0</v>
      </c>
      <c r="B11" s="20">
        <v>1724.924</v>
      </c>
      <c r="C11" s="14"/>
      <c r="D11" s="14"/>
      <c r="E11" s="14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>
        <v>33543.0</v>
      </c>
      <c r="B12" s="20">
        <v>1675.667</v>
      </c>
      <c r="C12" s="14"/>
      <c r="D12" s="14"/>
      <c r="E12" s="14"/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>
        <v>33573.0</v>
      </c>
      <c r="B13" s="20">
        <v>1813.863</v>
      </c>
      <c r="C13" s="14"/>
      <c r="D13" s="14"/>
      <c r="E13" s="14"/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>
        <v>33604.0</v>
      </c>
      <c r="B14" s="20">
        <v>1614.827</v>
      </c>
      <c r="C14" s="14"/>
      <c r="D14" s="14"/>
      <c r="E14" s="14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>
        <v>33635.0</v>
      </c>
      <c r="B15" s="20">
        <v>1557.088</v>
      </c>
      <c r="C15" s="14"/>
      <c r="D15" s="14"/>
      <c r="E15" s="14"/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>
        <v>33664.0</v>
      </c>
      <c r="B16" s="20">
        <v>1891.223</v>
      </c>
      <c r="C16" s="14"/>
      <c r="D16" s="14"/>
      <c r="E16" s="14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>
        <v>33695.0</v>
      </c>
      <c r="B17" s="20">
        <v>1955.981</v>
      </c>
      <c r="C17" s="14"/>
      <c r="D17" s="14"/>
      <c r="E17" s="14"/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>
        <v>33725.0</v>
      </c>
      <c r="B18" s="20">
        <v>1884.714</v>
      </c>
      <c r="C18" s="14"/>
      <c r="D18" s="14"/>
      <c r="E18" s="14"/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>
        <v>33756.0</v>
      </c>
      <c r="B19" s="20">
        <v>1623.042</v>
      </c>
      <c r="C19" s="14"/>
      <c r="D19" s="14"/>
      <c r="E19" s="14"/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>
        <v>33786.0</v>
      </c>
      <c r="B20" s="20">
        <v>1903.309</v>
      </c>
      <c r="C20" s="14"/>
      <c r="D20" s="14"/>
      <c r="E20" s="14"/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>
        <v>33817.0</v>
      </c>
      <c r="B21" s="20">
        <v>1996.712</v>
      </c>
      <c r="C21" s="14"/>
      <c r="D21" s="14"/>
      <c r="E21" s="14"/>
      <c r="F21" s="1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>
        <v>33848.0</v>
      </c>
      <c r="B22" s="20">
        <v>1703.897</v>
      </c>
      <c r="C22" s="14"/>
      <c r="D22" s="14"/>
      <c r="E22" s="14"/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>
        <v>33878.0</v>
      </c>
      <c r="B23" s="20">
        <v>1810.0</v>
      </c>
      <c r="C23" s="14"/>
      <c r="D23" s="14"/>
      <c r="E23" s="14"/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>
        <v>33909.0</v>
      </c>
      <c r="B24" s="20">
        <v>1861.601</v>
      </c>
      <c r="C24" s="14"/>
      <c r="D24" s="14"/>
      <c r="E24" s="14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>
        <v>33939.0</v>
      </c>
      <c r="B25" s="20">
        <v>1875.122</v>
      </c>
      <c r="C25" s="14"/>
      <c r="D25" s="14"/>
      <c r="E25" s="14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>
        <v>33970.0</v>
      </c>
      <c r="B26" s="20">
        <v>1705.259</v>
      </c>
      <c r="C26" s="14"/>
      <c r="D26" s="14"/>
      <c r="E26" s="14"/>
      <c r="F26" s="1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>
        <v>34001.0</v>
      </c>
      <c r="B27" s="20">
        <v>1618.535</v>
      </c>
      <c r="C27" s="14"/>
      <c r="D27" s="14"/>
      <c r="E27" s="14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>
        <v>34029.0</v>
      </c>
      <c r="B28" s="20">
        <v>1836.709</v>
      </c>
      <c r="C28" s="14"/>
      <c r="D28" s="14"/>
      <c r="E28" s="14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>
        <v>34060.0</v>
      </c>
      <c r="B29" s="20">
        <v>1957.043</v>
      </c>
      <c r="C29" s="14"/>
      <c r="D29" s="14"/>
      <c r="E29" s="14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>
        <v>34090.0</v>
      </c>
      <c r="B30" s="20">
        <v>1917.185</v>
      </c>
      <c r="C30" s="14"/>
      <c r="D30" s="14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>
        <v>34121.0</v>
      </c>
      <c r="B31" s="20">
        <v>1882.398</v>
      </c>
      <c r="C31" s="14"/>
      <c r="D31" s="14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>
        <v>34151.0</v>
      </c>
      <c r="B32" s="20">
        <v>1933.009</v>
      </c>
      <c r="C32" s="14"/>
      <c r="D32" s="14"/>
      <c r="E32" s="14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>
        <v>34182.0</v>
      </c>
      <c r="B33" s="20">
        <v>1996.167</v>
      </c>
      <c r="C33" s="14"/>
      <c r="D33" s="14"/>
      <c r="E33" s="14"/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>
        <v>34213.0</v>
      </c>
      <c r="B34" s="20">
        <v>1672.841</v>
      </c>
      <c r="C34" s="14"/>
      <c r="D34" s="14"/>
      <c r="E34" s="14"/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>
        <v>34243.0</v>
      </c>
      <c r="B35" s="20">
        <v>1752.827</v>
      </c>
      <c r="C35" s="14"/>
      <c r="D35" s="14"/>
      <c r="E35" s="14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>
        <v>34274.0</v>
      </c>
      <c r="B36" s="20">
        <v>1720.377</v>
      </c>
      <c r="C36" s="14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>
        <v>34304.0</v>
      </c>
      <c r="B37" s="20">
        <v>1734.292</v>
      </c>
      <c r="C37" s="14"/>
      <c r="D37" s="14"/>
      <c r="E37" s="14"/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>
        <v>34335.0</v>
      </c>
      <c r="B38" s="20">
        <v>1563.365</v>
      </c>
      <c r="C38" s="14"/>
      <c r="D38" s="14"/>
      <c r="E38" s="14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>
        <v>34366.0</v>
      </c>
      <c r="B39" s="20">
        <v>1573.959</v>
      </c>
      <c r="C39" s="14"/>
      <c r="D39" s="14"/>
      <c r="E39" s="14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>
        <v>34394.0</v>
      </c>
      <c r="B40" s="20">
        <v>1902.639</v>
      </c>
      <c r="C40" s="14"/>
      <c r="D40" s="14"/>
      <c r="E40" s="14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>
        <v>34425.0</v>
      </c>
      <c r="B41" s="20">
        <v>1833.888</v>
      </c>
      <c r="C41" s="14"/>
      <c r="D41" s="14"/>
      <c r="E41" s="14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>
        <v>34455.0</v>
      </c>
      <c r="B42" s="20">
        <v>1831.049</v>
      </c>
      <c r="C42" s="14"/>
      <c r="D42" s="14"/>
      <c r="E42" s="14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>
        <v>34486.0</v>
      </c>
      <c r="B43" s="20">
        <v>1775.755</v>
      </c>
      <c r="C43" s="14"/>
      <c r="D43" s="14"/>
      <c r="E43" s="14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>
        <v>34516.0</v>
      </c>
      <c r="B44" s="20">
        <v>1867.508</v>
      </c>
      <c r="C44" s="14"/>
      <c r="D44" s="14"/>
      <c r="E44" s="14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>
        <v>34547.0</v>
      </c>
      <c r="B45" s="20">
        <v>1906.608</v>
      </c>
      <c r="C45" s="14"/>
      <c r="D45" s="14"/>
      <c r="E45" s="14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>
        <v>34578.0</v>
      </c>
      <c r="B46" s="20">
        <v>1685.632</v>
      </c>
      <c r="C46" s="14"/>
      <c r="D46" s="14"/>
      <c r="E46" s="14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>
        <v>34608.0</v>
      </c>
      <c r="B47" s="20">
        <v>1778.546</v>
      </c>
      <c r="C47" s="14"/>
      <c r="D47" s="14"/>
      <c r="E47" s="14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>
        <v>34639.0</v>
      </c>
      <c r="B48" s="20">
        <v>1775.995</v>
      </c>
      <c r="C48" s="14"/>
      <c r="D48" s="14"/>
      <c r="E48" s="14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>
        <v>34669.0</v>
      </c>
      <c r="B49" s="20">
        <v>1783.35</v>
      </c>
      <c r="C49" s="14"/>
      <c r="D49" s="14"/>
      <c r="E49" s="14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>
        <v>34700.0</v>
      </c>
      <c r="B50" s="20">
        <v>1548.415</v>
      </c>
      <c r="C50" s="14"/>
      <c r="D50" s="14"/>
      <c r="E50" s="14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>
        <v>34731.0</v>
      </c>
      <c r="B51" s="20">
        <v>1496.925</v>
      </c>
      <c r="C51" s="14"/>
      <c r="D51" s="14"/>
      <c r="E51" s="14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>
        <v>34759.0</v>
      </c>
      <c r="B52" s="20">
        <v>1798.316</v>
      </c>
      <c r="C52" s="14"/>
      <c r="D52" s="14"/>
      <c r="E52" s="14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>
        <v>34790.0</v>
      </c>
      <c r="B53" s="20">
        <v>1732.895</v>
      </c>
      <c r="C53" s="14"/>
      <c r="D53" s="14"/>
      <c r="E53" s="14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>
        <v>34820.0</v>
      </c>
      <c r="B54" s="20">
        <v>1772.345</v>
      </c>
      <c r="C54" s="14"/>
      <c r="D54" s="14"/>
      <c r="E54" s="14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>
        <v>34851.0</v>
      </c>
      <c r="B55" s="20">
        <v>1761.207</v>
      </c>
      <c r="C55" s="14"/>
      <c r="D55" s="14"/>
      <c r="E55" s="14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>
        <v>34881.0</v>
      </c>
      <c r="B56" s="20">
        <v>1791.655</v>
      </c>
      <c r="C56" s="14"/>
      <c r="D56" s="14"/>
      <c r="E56" s="14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5">
        <v>34912.0</v>
      </c>
      <c r="B57" s="20">
        <v>1874.82</v>
      </c>
      <c r="C57" s="14"/>
      <c r="D57" s="14"/>
      <c r="E57" s="14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>
        <v>34943.0</v>
      </c>
      <c r="B58" s="20">
        <v>1571.309</v>
      </c>
      <c r="C58" s="14"/>
      <c r="D58" s="14"/>
      <c r="E58" s="14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>
        <v>34973.0</v>
      </c>
      <c r="B59" s="20">
        <v>1646.948</v>
      </c>
      <c r="C59" s="14"/>
      <c r="D59" s="14"/>
      <c r="E59" s="14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>
        <v>35004.0</v>
      </c>
      <c r="B60" s="20">
        <v>1672.631</v>
      </c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>
        <v>35034.0</v>
      </c>
      <c r="B61" s="20">
        <v>1656.845</v>
      </c>
      <c r="C61" s="14"/>
      <c r="D61" s="14"/>
      <c r="E61" s="14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>
        <v>35065.0</v>
      </c>
      <c r="B62" s="20">
        <v>1381.758</v>
      </c>
      <c r="C62" s="14"/>
      <c r="D62" s="14"/>
      <c r="E62" s="14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>
        <v>35096.0</v>
      </c>
      <c r="B63" s="20">
        <v>1360.852</v>
      </c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>
        <v>35125.0</v>
      </c>
      <c r="B64" s="20">
        <v>1558.575</v>
      </c>
      <c r="C64" s="14"/>
      <c r="D64" s="14"/>
      <c r="E64" s="14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>
        <v>35156.0</v>
      </c>
      <c r="B65" s="20">
        <v>1608.42</v>
      </c>
      <c r="C65" s="14"/>
      <c r="D65" s="14"/>
      <c r="E65" s="14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7">
        <v>35186.0</v>
      </c>
      <c r="B66" s="20">
        <v>1696.696</v>
      </c>
      <c r="C66" s="14"/>
      <c r="D66" s="14"/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>
        <v>35217.0</v>
      </c>
      <c r="B67" s="20">
        <v>1693.183</v>
      </c>
      <c r="C67" s="14"/>
      <c r="D67" s="14"/>
      <c r="E67" s="1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>
        <v>35247.0</v>
      </c>
      <c r="B68" s="20">
        <v>1835.516</v>
      </c>
      <c r="C68" s="14"/>
      <c r="D68" s="14"/>
      <c r="E68" s="14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>
        <v>35278.0</v>
      </c>
      <c r="B69" s="20">
        <v>1942.573</v>
      </c>
      <c r="C69" s="14"/>
      <c r="D69" s="14"/>
      <c r="E69" s="14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>
        <v>35309.0</v>
      </c>
      <c r="B70" s="20">
        <v>1551.401</v>
      </c>
      <c r="C70" s="14"/>
      <c r="D70" s="14"/>
      <c r="E70" s="14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>
        <v>35339.0</v>
      </c>
      <c r="B71" s="20">
        <v>1686.508</v>
      </c>
      <c r="C71" s="14"/>
      <c r="D71" s="14"/>
      <c r="E71" s="14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>
        <v>35370.0</v>
      </c>
      <c r="B72" s="20">
        <v>1576.204</v>
      </c>
      <c r="C72" s="14"/>
      <c r="D72" s="14"/>
      <c r="E72" s="14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>
        <v>35400.0</v>
      </c>
      <c r="B73" s="20">
        <v>1700.433</v>
      </c>
      <c r="C73" s="14"/>
      <c r="D73" s="14"/>
      <c r="E73" s="14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>
        <v>35431.0</v>
      </c>
      <c r="B74" s="20">
        <v>1396.588</v>
      </c>
      <c r="C74" s="14"/>
      <c r="D74" s="14"/>
      <c r="E74" s="14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>
        <v>35462.0</v>
      </c>
      <c r="B75" s="20">
        <v>1371.69</v>
      </c>
      <c r="C75" s="14"/>
      <c r="D75" s="14"/>
      <c r="E75" s="14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>
        <v>35490.0</v>
      </c>
      <c r="B76" s="20">
        <v>1707.522</v>
      </c>
      <c r="C76" s="14"/>
      <c r="D76" s="14"/>
      <c r="E76" s="14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>
        <v>35521.0</v>
      </c>
      <c r="B77" s="20">
        <v>1654.604</v>
      </c>
      <c r="C77" s="14"/>
      <c r="D77" s="14"/>
      <c r="E77" s="14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>
        <v>35551.0</v>
      </c>
      <c r="B78" s="20">
        <v>1762.903</v>
      </c>
      <c r="C78" s="14"/>
      <c r="D78" s="14"/>
      <c r="E78" s="14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>
        <v>35582.0</v>
      </c>
      <c r="B79" s="20">
        <v>1775.8</v>
      </c>
      <c r="C79" s="14"/>
      <c r="D79" s="14"/>
      <c r="E79" s="14"/>
      <c r="F79" s="1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>
        <v>35612.0</v>
      </c>
      <c r="B80" s="20">
        <v>1934.219</v>
      </c>
      <c r="C80" s="14"/>
      <c r="D80" s="14"/>
      <c r="E80" s="14"/>
      <c r="F80" s="1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>
        <v>35643.0</v>
      </c>
      <c r="B81" s="20">
        <v>2008.055</v>
      </c>
      <c r="C81" s="14"/>
      <c r="D81" s="14"/>
      <c r="E81" s="14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>
        <v>35674.0</v>
      </c>
      <c r="B82" s="20">
        <v>1615.924</v>
      </c>
      <c r="C82" s="14"/>
      <c r="D82" s="14"/>
      <c r="E82" s="14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>
        <v>35704.0</v>
      </c>
      <c r="B83" s="20">
        <v>1773.91</v>
      </c>
      <c r="C83" s="14"/>
      <c r="D83" s="14"/>
      <c r="E83" s="14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>
        <v>35735.0</v>
      </c>
      <c r="B84" s="20">
        <v>1732.368</v>
      </c>
      <c r="C84" s="14"/>
      <c r="D84" s="14"/>
      <c r="E84" s="14"/>
      <c r="F84" s="1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>
        <v>35765.0</v>
      </c>
      <c r="B85" s="20">
        <v>1796.626</v>
      </c>
      <c r="C85" s="14"/>
      <c r="D85" s="14"/>
      <c r="E85" s="14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>
        <v>35796.0</v>
      </c>
      <c r="B86" s="20">
        <v>1570.33</v>
      </c>
      <c r="C86" s="14"/>
      <c r="D86" s="14"/>
      <c r="E86" s="14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>
        <v>35827.0</v>
      </c>
      <c r="B87" s="20">
        <v>1412.691</v>
      </c>
      <c r="C87" s="14"/>
      <c r="D87" s="14"/>
      <c r="E87" s="14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>
        <v>35855.0</v>
      </c>
      <c r="B88" s="20">
        <v>1754.641</v>
      </c>
      <c r="C88" s="14"/>
      <c r="D88" s="14"/>
      <c r="E88" s="14"/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>
        <v>35886.0</v>
      </c>
      <c r="B89" s="20">
        <v>1824.932</v>
      </c>
      <c r="C89" s="14"/>
      <c r="D89" s="14"/>
      <c r="E89" s="14"/>
      <c r="F89" s="1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7">
        <v>35916.0</v>
      </c>
      <c r="B90" s="20">
        <v>1843.289</v>
      </c>
      <c r="C90" s="14"/>
      <c r="D90" s="14"/>
      <c r="E90" s="14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>
        <v>35947.0</v>
      </c>
      <c r="B91" s="20">
        <v>1825.964</v>
      </c>
      <c r="C91" s="14"/>
      <c r="D91" s="14"/>
      <c r="E91" s="14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>
        <v>35977.0</v>
      </c>
      <c r="B92" s="20">
        <v>1968.172</v>
      </c>
      <c r="C92" s="14"/>
      <c r="D92" s="14"/>
      <c r="E92" s="14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>
        <v>36008.0</v>
      </c>
      <c r="B93" s="20">
        <v>1921.645</v>
      </c>
      <c r="C93" s="14"/>
      <c r="D93" s="14"/>
      <c r="E93" s="14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>
        <v>36039.0</v>
      </c>
      <c r="B94" s="20">
        <v>1669.597</v>
      </c>
      <c r="C94" s="14"/>
      <c r="D94" s="14"/>
      <c r="E94" s="14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">
        <v>36069.0</v>
      </c>
      <c r="B95" s="20">
        <v>1791.474</v>
      </c>
      <c r="C95" s="14"/>
      <c r="D95" s="14"/>
      <c r="E95" s="14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>
        <v>36100.0</v>
      </c>
      <c r="B96" s="20">
        <v>1816.714</v>
      </c>
      <c r="C96" s="14"/>
      <c r="D96" s="14"/>
      <c r="E96" s="14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">
        <v>36130.0</v>
      </c>
      <c r="B97" s="20">
        <v>1846.754</v>
      </c>
      <c r="C97" s="14"/>
      <c r="D97" s="14"/>
      <c r="E97" s="14"/>
      <c r="F97" s="1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>
        <v>36161.0</v>
      </c>
      <c r="B98" s="20">
        <v>1599.427</v>
      </c>
      <c r="C98" s="14"/>
      <c r="D98" s="14"/>
      <c r="E98" s="14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>
        <v>36192.0</v>
      </c>
      <c r="B99" s="20">
        <v>1548.804</v>
      </c>
      <c r="C99" s="14"/>
      <c r="D99" s="14"/>
      <c r="E99" s="14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>
        <v>36220.0</v>
      </c>
      <c r="B100" s="20">
        <v>1832.333</v>
      </c>
      <c r="C100" s="14"/>
      <c r="D100" s="14"/>
      <c r="E100" s="14"/>
      <c r="F100" s="1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8">
        <v>36251.0</v>
      </c>
      <c r="B101" s="14">
        <v>1839.72</v>
      </c>
      <c r="C101" s="14"/>
      <c r="D101" s="14"/>
      <c r="E101" s="14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>
        <v>36281.0</v>
      </c>
      <c r="B102" s="14">
        <v>1846.498</v>
      </c>
      <c r="C102" s="14"/>
      <c r="D102" s="14"/>
      <c r="E102" s="14"/>
      <c r="F102" s="1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8">
        <v>36312.0</v>
      </c>
      <c r="B103" s="14">
        <v>1864.852</v>
      </c>
      <c r="C103" s="14"/>
      <c r="D103" s="14"/>
      <c r="E103" s="14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8">
        <v>36342.0</v>
      </c>
      <c r="B104" s="14">
        <v>1965.743</v>
      </c>
      <c r="C104" s="14"/>
      <c r="D104" s="14"/>
      <c r="E104" s="14"/>
      <c r="F104" s="1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8">
        <v>36373.0</v>
      </c>
      <c r="B105" s="14">
        <v>1949.002</v>
      </c>
      <c r="C105" s="14"/>
      <c r="D105" s="14"/>
      <c r="E105" s="14"/>
      <c r="F105" s="1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8">
        <v>36404.0</v>
      </c>
      <c r="B106" s="14">
        <v>1607.373</v>
      </c>
      <c r="C106" s="14"/>
      <c r="D106" s="14"/>
      <c r="E106" s="14"/>
      <c r="F106" s="1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8">
        <v>36434.0</v>
      </c>
      <c r="B107" s="14">
        <v>1803.664</v>
      </c>
      <c r="C107" s="14"/>
      <c r="D107" s="14"/>
      <c r="E107" s="14"/>
      <c r="F107" s="1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8">
        <v>36465.0</v>
      </c>
      <c r="B108" s="14">
        <v>1850.309</v>
      </c>
      <c r="C108" s="14"/>
      <c r="D108" s="14"/>
      <c r="E108" s="14"/>
      <c r="F108" s="1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8">
        <v>36495.0</v>
      </c>
      <c r="B109" s="14">
        <v>1836.435</v>
      </c>
      <c r="C109" s="14"/>
      <c r="D109" s="14"/>
      <c r="E109" s="14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8">
        <v>36526.0</v>
      </c>
      <c r="B110" s="14">
        <v>1541.66</v>
      </c>
      <c r="C110" s="14"/>
      <c r="D110" s="14"/>
      <c r="E110" s="14"/>
      <c r="F110" s="1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8">
        <v>36557.0</v>
      </c>
      <c r="B111" s="14">
        <v>1616.928</v>
      </c>
      <c r="C111" s="14"/>
      <c r="D111" s="14"/>
      <c r="E111" s="14"/>
      <c r="F111" s="1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8">
        <v>36586.0</v>
      </c>
      <c r="B112" s="14">
        <v>1919.538</v>
      </c>
      <c r="C112" s="14"/>
      <c r="D112" s="14"/>
      <c r="E112" s="14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8">
        <v>36617.0</v>
      </c>
      <c r="B113" s="14">
        <v>1971.493</v>
      </c>
      <c r="C113" s="14"/>
      <c r="D113" s="14"/>
      <c r="E113" s="14"/>
      <c r="F113" s="1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9">
        <v>36647.0</v>
      </c>
      <c r="B114" s="14">
        <v>1992.301</v>
      </c>
      <c r="C114" s="14"/>
      <c r="D114" s="14"/>
      <c r="E114" s="14"/>
      <c r="F114" s="1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>
        <v>36678.0</v>
      </c>
      <c r="B115" s="14">
        <v>2009.763</v>
      </c>
      <c r="C115" s="14"/>
      <c r="D115" s="14"/>
      <c r="E115" s="14"/>
      <c r="F115" s="1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8">
        <v>36708.0</v>
      </c>
      <c r="B116" s="14">
        <v>2053.996</v>
      </c>
      <c r="C116" s="14"/>
      <c r="D116" s="14"/>
      <c r="E116" s="14"/>
      <c r="F116" s="1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8">
        <v>36739.0</v>
      </c>
      <c r="B117" s="14">
        <v>2097.471</v>
      </c>
      <c r="C117" s="14"/>
      <c r="D117" s="14"/>
      <c r="E117" s="14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>
        <v>36770.0</v>
      </c>
      <c r="B118" s="14">
        <v>1823.706</v>
      </c>
      <c r="C118" s="14"/>
      <c r="D118" s="14"/>
      <c r="E118" s="14"/>
      <c r="F118" s="1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8">
        <v>36800.0</v>
      </c>
      <c r="B119" s="14">
        <v>1976.997</v>
      </c>
      <c r="C119" s="14"/>
      <c r="D119" s="14"/>
      <c r="E119" s="14"/>
      <c r="F119" s="1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8">
        <v>36831.0</v>
      </c>
      <c r="B120" s="14">
        <v>1981.408</v>
      </c>
      <c r="C120" s="14"/>
      <c r="D120" s="14"/>
      <c r="E120" s="14"/>
      <c r="F120" s="1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>
        <v>36861.0</v>
      </c>
      <c r="B121" s="14">
        <v>2000.153</v>
      </c>
      <c r="C121" s="14"/>
      <c r="D121" s="14"/>
      <c r="E121" s="14"/>
      <c r="F121" s="1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>
        <v>36892.0</v>
      </c>
      <c r="B122" s="14">
        <v>1683.148</v>
      </c>
      <c r="C122" s="14"/>
      <c r="D122" s="14"/>
      <c r="E122" s="14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8">
        <v>36923.0</v>
      </c>
      <c r="B123" s="14">
        <v>1663.404</v>
      </c>
      <c r="C123" s="14"/>
      <c r="D123" s="14"/>
      <c r="E123" s="14"/>
      <c r="F123" s="1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>
        <v>36951.0</v>
      </c>
      <c r="B124" s="14">
        <v>2007.928</v>
      </c>
      <c r="C124" s="14"/>
      <c r="D124" s="14"/>
      <c r="E124" s="14"/>
      <c r="F124" s="1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8">
        <v>36982.0</v>
      </c>
      <c r="B125" s="14">
        <v>2023.792</v>
      </c>
      <c r="C125" s="14"/>
      <c r="D125" s="14"/>
      <c r="E125" s="14"/>
      <c r="F125" s="1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9">
        <v>37012.0</v>
      </c>
      <c r="B126" s="14">
        <v>2047.008</v>
      </c>
      <c r="C126" s="14"/>
      <c r="D126" s="14"/>
      <c r="E126" s="14"/>
      <c r="F126" s="1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8">
        <v>37043.0</v>
      </c>
      <c r="B127" s="14">
        <v>2072.913</v>
      </c>
      <c r="C127" s="14"/>
      <c r="D127" s="14"/>
      <c r="E127" s="14"/>
      <c r="F127" s="1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8">
        <v>37073.0</v>
      </c>
      <c r="B128" s="14">
        <v>2126.717</v>
      </c>
      <c r="C128" s="14"/>
      <c r="D128" s="14"/>
      <c r="E128" s="14"/>
      <c r="F128" s="1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8">
        <v>37104.0</v>
      </c>
      <c r="B129" s="14">
        <v>2202.638</v>
      </c>
      <c r="C129" s="14"/>
      <c r="D129" s="14"/>
      <c r="E129" s="14"/>
      <c r="F129" s="1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8">
        <v>37135.0</v>
      </c>
      <c r="B130" s="14">
        <v>1707.693</v>
      </c>
      <c r="C130" s="14"/>
      <c r="D130" s="14"/>
      <c r="E130" s="14"/>
      <c r="F130" s="1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8">
        <v>37165.0</v>
      </c>
      <c r="B131" s="14">
        <v>1950.716</v>
      </c>
      <c r="C131" s="14"/>
      <c r="D131" s="14"/>
      <c r="E131" s="14"/>
      <c r="F131" s="1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8">
        <v>37196.0</v>
      </c>
      <c r="B132" s="14">
        <v>1973.614</v>
      </c>
      <c r="C132" s="14"/>
      <c r="D132" s="14"/>
      <c r="E132" s="14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8">
        <v>37226.0</v>
      </c>
      <c r="B133" s="14">
        <v>1984.729</v>
      </c>
      <c r="C133" s="14"/>
      <c r="D133" s="14"/>
      <c r="E133" s="14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8">
        <v>37257.0</v>
      </c>
      <c r="B134" s="14">
        <v>1759.629</v>
      </c>
      <c r="C134" s="14"/>
      <c r="D134" s="14"/>
      <c r="E134" s="14"/>
      <c r="F134" s="1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8">
        <v>37288.0</v>
      </c>
      <c r="B135" s="14">
        <v>1770.595</v>
      </c>
      <c r="C135" s="14"/>
      <c r="D135" s="14"/>
      <c r="E135" s="14"/>
      <c r="F135" s="1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8">
        <v>37316.0</v>
      </c>
      <c r="B136" s="14">
        <v>2019.912</v>
      </c>
      <c r="C136" s="14"/>
      <c r="D136" s="14"/>
      <c r="E136" s="14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8">
        <v>37347.0</v>
      </c>
      <c r="B137" s="14">
        <v>2048.398</v>
      </c>
      <c r="C137" s="14"/>
      <c r="D137" s="14"/>
      <c r="E137" s="14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9">
        <v>37377.0</v>
      </c>
      <c r="B138" s="14">
        <v>2068.763</v>
      </c>
      <c r="C138" s="14"/>
      <c r="D138" s="14"/>
      <c r="E138" s="14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8">
        <v>37408.0</v>
      </c>
      <c r="B139" s="14">
        <v>1994.267</v>
      </c>
      <c r="C139" s="14"/>
      <c r="D139" s="14"/>
      <c r="E139" s="14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8">
        <v>37438.0</v>
      </c>
      <c r="B140" s="14">
        <v>2075.258</v>
      </c>
      <c r="C140" s="14"/>
      <c r="D140" s="14"/>
      <c r="E140" s="14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8">
        <v>37469.0</v>
      </c>
      <c r="B141" s="14">
        <v>2026.56</v>
      </c>
      <c r="C141" s="14"/>
      <c r="D141" s="14"/>
      <c r="E141" s="14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8">
        <v>37500.0</v>
      </c>
      <c r="B142" s="14">
        <v>1734.155</v>
      </c>
      <c r="C142" s="14"/>
      <c r="D142" s="14"/>
      <c r="E142" s="14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8">
        <v>37530.0</v>
      </c>
      <c r="B143" s="14">
        <v>1916.771</v>
      </c>
      <c r="C143" s="14"/>
      <c r="D143" s="14"/>
      <c r="E143" s="14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8">
        <v>37561.0</v>
      </c>
      <c r="B144" s="14">
        <v>1858.345</v>
      </c>
      <c r="C144" s="14"/>
      <c r="D144" s="14"/>
      <c r="E144" s="14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8">
        <v>37591.0</v>
      </c>
      <c r="B145" s="14">
        <v>1996.352</v>
      </c>
      <c r="C145" s="14"/>
      <c r="D145" s="14"/>
      <c r="E145" s="14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8">
        <v>37622.0</v>
      </c>
      <c r="B146" s="14">
        <v>1778.033</v>
      </c>
      <c r="C146" s="14"/>
      <c r="D146" s="14"/>
      <c r="E146" s="14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8">
        <v>37653.0</v>
      </c>
      <c r="B147" s="14">
        <v>1749.489</v>
      </c>
      <c r="C147" s="14"/>
      <c r="D147" s="14"/>
      <c r="E147" s="14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8">
        <v>37681.0</v>
      </c>
      <c r="B148" s="14">
        <v>2066.466</v>
      </c>
      <c r="C148" s="14"/>
      <c r="D148" s="14"/>
      <c r="E148" s="14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8">
        <v>37712.0</v>
      </c>
      <c r="B149" s="14">
        <v>2098.899</v>
      </c>
      <c r="C149" s="14"/>
      <c r="D149" s="14"/>
      <c r="E149" s="14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9">
        <v>37742.0</v>
      </c>
      <c r="B150" s="14">
        <v>2104.911</v>
      </c>
      <c r="C150" s="14"/>
      <c r="D150" s="14"/>
      <c r="E150" s="14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8">
        <v>37773.0</v>
      </c>
      <c r="B151" s="14">
        <v>2129.671</v>
      </c>
      <c r="C151" s="14"/>
      <c r="D151" s="14"/>
      <c r="E151" s="14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8">
        <v>37803.0</v>
      </c>
      <c r="B152" s="14">
        <v>2223.349</v>
      </c>
      <c r="C152" s="14"/>
      <c r="D152" s="14"/>
      <c r="E152" s="14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8">
        <v>37834.0</v>
      </c>
      <c r="B153" s="14">
        <v>2174.36</v>
      </c>
      <c r="C153" s="14"/>
      <c r="D153" s="14"/>
      <c r="E153" s="14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8">
        <v>37865.0</v>
      </c>
      <c r="B154" s="14">
        <v>1931.406</v>
      </c>
      <c r="C154" s="14"/>
      <c r="D154" s="14"/>
      <c r="E154" s="14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8">
        <v>37895.0</v>
      </c>
      <c r="B155" s="14">
        <v>2121.47</v>
      </c>
      <c r="C155" s="14"/>
      <c r="D155" s="14"/>
      <c r="E155" s="14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8">
        <v>37926.0</v>
      </c>
      <c r="B156" s="14">
        <v>2076.054</v>
      </c>
      <c r="C156" s="14"/>
      <c r="D156" s="14"/>
      <c r="E156" s="14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8">
        <v>37956.0</v>
      </c>
      <c r="B157" s="14">
        <v>2140.677</v>
      </c>
      <c r="C157" s="14"/>
      <c r="D157" s="14"/>
      <c r="E157" s="14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8">
        <v>37987.0</v>
      </c>
      <c r="B158" s="14">
        <v>1831.508</v>
      </c>
      <c r="C158" s="14"/>
      <c r="D158" s="14"/>
      <c r="E158" s="14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8">
        <v>38018.0</v>
      </c>
      <c r="B159" s="14">
        <v>1838.006</v>
      </c>
      <c r="C159" s="14"/>
      <c r="D159" s="14"/>
      <c r="E159" s="14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8">
        <v>38047.0</v>
      </c>
      <c r="B160" s="14">
        <v>2132.446</v>
      </c>
      <c r="C160" s="14"/>
      <c r="D160" s="14"/>
      <c r="E160" s="14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14"/>
      <c r="C161" s="14"/>
      <c r="D161" s="14"/>
      <c r="E161" s="14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/>
      <c r="B162" s="14"/>
      <c r="C162" s="14"/>
      <c r="D162" s="14"/>
      <c r="E162" s="14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/>
      <c r="B163" s="14"/>
      <c r="C163" s="14"/>
      <c r="D163" s="14"/>
      <c r="E163" s="14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/>
      <c r="B164" s="14"/>
      <c r="C164" s="14"/>
      <c r="D164" s="14"/>
      <c r="E164" s="14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/>
      <c r="B165" s="14"/>
      <c r="C165" s="14"/>
      <c r="D165" s="14"/>
      <c r="E165" s="14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/>
      <c r="B166" s="14"/>
      <c r="C166" s="14"/>
      <c r="D166" s="14"/>
      <c r="E166" s="14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/>
      <c r="B167" s="14"/>
      <c r="C167" s="14"/>
      <c r="D167" s="14"/>
      <c r="E167" s="14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/>
      <c r="B168" s="14"/>
      <c r="C168" s="14"/>
      <c r="D168" s="14"/>
      <c r="E168" s="14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/>
      <c r="B169" s="14"/>
      <c r="C169" s="14"/>
      <c r="D169" s="14"/>
      <c r="E169" s="14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/>
      <c r="B170" s="14"/>
      <c r="C170" s="14"/>
      <c r="D170" s="14"/>
      <c r="E170" s="14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14"/>
      <c r="C171" s="14"/>
      <c r="D171" s="14"/>
      <c r="E171" s="14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/>
      <c r="B172" s="14"/>
      <c r="C172" s="14"/>
      <c r="D172" s="14"/>
      <c r="E172" s="14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/>
      <c r="B173" s="14"/>
      <c r="C173" s="14"/>
      <c r="D173" s="14"/>
      <c r="E173" s="14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/>
      <c r="B174" s="14"/>
      <c r="C174" s="14"/>
      <c r="D174" s="14"/>
      <c r="E174" s="14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/>
      <c r="B175" s="14"/>
      <c r="C175" s="14"/>
      <c r="D175" s="14"/>
      <c r="E175" s="14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/>
      <c r="B176" s="14"/>
      <c r="C176" s="14"/>
      <c r="D176" s="14"/>
      <c r="E176" s="14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/>
      <c r="B177" s="14"/>
      <c r="C177" s="14"/>
      <c r="D177" s="14"/>
      <c r="E177" s="14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14"/>
      <c r="C178" s="14"/>
      <c r="D178" s="14"/>
      <c r="E178" s="14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/>
      <c r="B179" s="14"/>
      <c r="C179" s="14"/>
      <c r="D179" s="14"/>
      <c r="E179" s="14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/>
      <c r="B180" s="14"/>
      <c r="C180" s="14"/>
      <c r="D180" s="14"/>
      <c r="E180" s="14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/>
      <c r="B181" s="14"/>
      <c r="C181" s="14"/>
      <c r="D181" s="14"/>
      <c r="E181" s="14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/>
      <c r="B182" s="14"/>
      <c r="C182" s="14"/>
      <c r="D182" s="14"/>
      <c r="E182" s="14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/>
      <c r="B183" s="14"/>
      <c r="C183" s="14"/>
      <c r="D183" s="14"/>
      <c r="E183" s="14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/>
      <c r="B184" s="14"/>
      <c r="C184" s="14"/>
      <c r="D184" s="14"/>
      <c r="E184" s="14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/>
      <c r="B185" s="14"/>
      <c r="C185" s="14"/>
      <c r="D185" s="14"/>
      <c r="E185" s="14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/>
      <c r="B186" s="14"/>
      <c r="C186" s="14"/>
      <c r="D186" s="14"/>
      <c r="E186" s="14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/>
      <c r="B187" s="14"/>
      <c r="C187" s="14"/>
      <c r="D187" s="14"/>
      <c r="E187" s="14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14"/>
      <c r="C188" s="14"/>
      <c r="D188" s="14"/>
      <c r="E188" s="14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/>
      <c r="B189" s="14"/>
      <c r="C189" s="14"/>
      <c r="D189" s="14"/>
      <c r="E189" s="14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/>
      <c r="B190" s="14"/>
      <c r="C190" s="14"/>
      <c r="D190" s="14"/>
      <c r="E190" s="14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/>
      <c r="B191" s="14"/>
      <c r="C191" s="14"/>
      <c r="D191" s="14"/>
      <c r="E191" s="14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/>
      <c r="B192" s="14"/>
      <c r="C192" s="14"/>
      <c r="D192" s="14"/>
      <c r="E192" s="14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/>
      <c r="B193" s="14"/>
      <c r="C193" s="14"/>
      <c r="D193" s="14"/>
      <c r="E193" s="14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/>
      <c r="B194" s="14"/>
      <c r="C194" s="14"/>
      <c r="D194" s="14"/>
      <c r="E194" s="14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/>
      <c r="B195" s="14"/>
      <c r="C195" s="14"/>
      <c r="D195" s="14"/>
      <c r="E195" s="14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/>
      <c r="B196" s="14"/>
      <c r="C196" s="14"/>
      <c r="D196" s="14"/>
      <c r="E196" s="14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/>
      <c r="B197" s="14"/>
      <c r="C197" s="14"/>
      <c r="D197" s="14"/>
      <c r="E197" s="14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14"/>
      <c r="C198" s="14"/>
      <c r="D198" s="14"/>
      <c r="E198" s="14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/>
      <c r="B199" s="14"/>
      <c r="C199" s="14"/>
      <c r="D199" s="14"/>
      <c r="E199" s="14"/>
      <c r="F199" s="1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/>
      <c r="B200" s="14"/>
      <c r="C200" s="14"/>
      <c r="D200" s="14"/>
      <c r="E200" s="14"/>
      <c r="F200" s="1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/>
      <c r="B201" s="14"/>
      <c r="C201" s="14"/>
      <c r="D201" s="14"/>
      <c r="E201" s="14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/>
      <c r="B202" s="14"/>
      <c r="C202" s="14"/>
      <c r="D202" s="14"/>
      <c r="E202" s="14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/>
      <c r="B203" s="14"/>
      <c r="C203" s="14"/>
      <c r="D203" s="14"/>
      <c r="E203" s="14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/>
      <c r="B204" s="14"/>
      <c r="C204" s="14"/>
      <c r="D204" s="14"/>
      <c r="E204" s="14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/>
      <c r="B205" s="14"/>
      <c r="C205" s="14"/>
      <c r="D205" s="14"/>
      <c r="E205" s="14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/>
      <c r="B206" s="14"/>
      <c r="C206" s="14"/>
      <c r="D206" s="14"/>
      <c r="E206" s="14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/>
      <c r="B207" s="14"/>
      <c r="C207" s="14"/>
      <c r="D207" s="14"/>
      <c r="E207" s="14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14"/>
      <c r="C208" s="14"/>
      <c r="D208" s="14"/>
      <c r="E208" s="14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/>
      <c r="B209" s="14"/>
      <c r="C209" s="14"/>
      <c r="D209" s="14"/>
      <c r="E209" s="14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/>
      <c r="B210" s="14"/>
      <c r="C210" s="14"/>
      <c r="D210" s="14"/>
      <c r="E210" s="14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/>
      <c r="B211" s="14"/>
      <c r="C211" s="14"/>
      <c r="D211" s="14"/>
      <c r="E211" s="14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/>
      <c r="B212" s="14"/>
      <c r="C212" s="14"/>
      <c r="D212" s="14"/>
      <c r="E212" s="14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/>
      <c r="B213" s="14"/>
      <c r="C213" s="14"/>
      <c r="D213" s="14"/>
      <c r="E213" s="14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/>
      <c r="B214" s="14"/>
      <c r="C214" s="14"/>
      <c r="D214" s="14"/>
      <c r="E214" s="14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/>
      <c r="B215" s="14"/>
      <c r="C215" s="14"/>
      <c r="D215" s="14"/>
      <c r="E215" s="14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/>
      <c r="B216" s="14"/>
      <c r="C216" s="14"/>
      <c r="D216" s="14"/>
      <c r="E216" s="14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/>
      <c r="B217" s="14"/>
      <c r="C217" s="14"/>
      <c r="D217" s="14"/>
      <c r="E217" s="14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14"/>
      <c r="C218" s="14"/>
      <c r="D218" s="14"/>
      <c r="E218" s="14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/>
      <c r="B219" s="14"/>
      <c r="C219" s="14"/>
      <c r="D219" s="14"/>
      <c r="E219" s="14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/>
      <c r="B220" s="14"/>
      <c r="C220" s="14"/>
      <c r="D220" s="14"/>
      <c r="E220" s="14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/>
      <c r="B221" s="14"/>
      <c r="C221" s="14"/>
      <c r="D221" s="14"/>
      <c r="E221" s="14"/>
      <c r="F221" s="1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/>
      <c r="B222" s="14"/>
      <c r="C222" s="14"/>
      <c r="D222" s="14"/>
      <c r="E222" s="14"/>
      <c r="F222" s="1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/>
      <c r="B223" s="14"/>
      <c r="C223" s="14"/>
      <c r="D223" s="14"/>
      <c r="E223" s="14"/>
      <c r="F223" s="1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/>
      <c r="B224" s="14"/>
      <c r="C224" s="14"/>
      <c r="D224" s="14"/>
      <c r="E224" s="14"/>
      <c r="F224" s="1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/>
      <c r="B225" s="14"/>
      <c r="C225" s="14"/>
      <c r="D225" s="14"/>
      <c r="E225" s="14"/>
      <c r="F225" s="1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/>
      <c r="B226" s="14"/>
      <c r="C226" s="14"/>
      <c r="D226" s="14"/>
      <c r="E226" s="14"/>
      <c r="F226" s="1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/>
      <c r="B227" s="14"/>
      <c r="C227" s="14"/>
      <c r="D227" s="14"/>
      <c r="E227" s="14"/>
      <c r="F227" s="1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14"/>
      <c r="C228" s="14"/>
      <c r="D228" s="14"/>
      <c r="E228" s="14"/>
      <c r="F228" s="1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/>
      <c r="B229" s="14"/>
      <c r="C229" s="14"/>
      <c r="D229" s="14"/>
      <c r="E229" s="14"/>
      <c r="F229" s="1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/>
      <c r="B230" s="14"/>
      <c r="C230" s="14"/>
      <c r="D230" s="14"/>
      <c r="E230" s="14"/>
      <c r="F230" s="1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/>
      <c r="B231" s="14"/>
      <c r="C231" s="14"/>
      <c r="D231" s="14"/>
      <c r="E231" s="14"/>
      <c r="F231" s="1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/>
      <c r="B232" s="14"/>
      <c r="C232" s="14"/>
      <c r="D232" s="14"/>
      <c r="E232" s="14"/>
      <c r="F232" s="1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/>
      <c r="B233" s="14"/>
      <c r="C233" s="14"/>
      <c r="D233" s="14"/>
      <c r="E233" s="14"/>
      <c r="F233" s="1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/>
      <c r="B234" s="14"/>
      <c r="C234" s="14"/>
      <c r="D234" s="14"/>
      <c r="E234" s="14"/>
      <c r="F234" s="1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/>
      <c r="B235" s="14"/>
      <c r="C235" s="14"/>
      <c r="D235" s="14"/>
      <c r="E235" s="14"/>
      <c r="F235" s="1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/>
      <c r="B236" s="14"/>
      <c r="C236" s="14"/>
      <c r="D236" s="14"/>
      <c r="E236" s="14"/>
      <c r="F236" s="1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/>
      <c r="B237" s="14"/>
      <c r="C237" s="14"/>
      <c r="D237" s="14"/>
      <c r="E237" s="14"/>
      <c r="F237" s="1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14"/>
      <c r="C238" s="14"/>
      <c r="D238" s="14"/>
      <c r="E238" s="14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/>
      <c r="B239" s="14"/>
      <c r="C239" s="14"/>
      <c r="D239" s="14"/>
      <c r="E239" s="14"/>
      <c r="F239" s="1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/>
      <c r="B240" s="14"/>
      <c r="C240" s="14"/>
      <c r="D240" s="14"/>
      <c r="E240" s="14"/>
      <c r="F240" s="1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/>
      <c r="B241" s="14"/>
      <c r="C241" s="14"/>
      <c r="D241" s="14"/>
      <c r="E241" s="14"/>
      <c r="F241" s="1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/>
      <c r="B242" s="14"/>
      <c r="C242" s="14"/>
      <c r="D242" s="14"/>
      <c r="E242" s="14"/>
      <c r="F242" s="1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/>
      <c r="B243" s="14"/>
      <c r="C243" s="14"/>
      <c r="D243" s="14"/>
      <c r="E243" s="14"/>
      <c r="F243" s="1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/>
      <c r="B244" s="14"/>
      <c r="C244" s="14"/>
      <c r="D244" s="14"/>
      <c r="E244" s="14"/>
      <c r="F244" s="1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/>
      <c r="B245" s="14"/>
      <c r="C245" s="14"/>
      <c r="D245" s="14"/>
      <c r="E245" s="14"/>
      <c r="F245" s="1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/>
      <c r="B246" s="14"/>
      <c r="C246" s="14"/>
      <c r="D246" s="14"/>
      <c r="E246" s="14"/>
      <c r="F246" s="1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/>
      <c r="B247" s="14"/>
      <c r="C247" s="14"/>
      <c r="D247" s="14"/>
      <c r="E247" s="14"/>
      <c r="F247" s="1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14"/>
      <c r="C248" s="14"/>
      <c r="D248" s="14"/>
      <c r="E248" s="14"/>
      <c r="F248" s="1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/>
      <c r="B249" s="14"/>
      <c r="C249" s="14"/>
      <c r="D249" s="14"/>
      <c r="E249" s="14"/>
      <c r="F249" s="1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/>
      <c r="B250" s="14"/>
      <c r="C250" s="14"/>
      <c r="D250" s="14"/>
      <c r="E250" s="14"/>
      <c r="F250" s="1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/>
      <c r="B251" s="14"/>
      <c r="C251" s="14"/>
      <c r="D251" s="14"/>
      <c r="E251" s="14"/>
      <c r="F251" s="1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/>
      <c r="B252" s="14"/>
      <c r="C252" s="14"/>
      <c r="D252" s="14"/>
      <c r="E252" s="14"/>
      <c r="F252" s="1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/>
      <c r="B253" s="14"/>
      <c r="C253" s="14"/>
      <c r="D253" s="14"/>
      <c r="E253" s="14"/>
      <c r="F253" s="1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/>
      <c r="B254" s="14"/>
      <c r="C254" s="14"/>
      <c r="D254" s="14"/>
      <c r="E254" s="14"/>
      <c r="F254" s="1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/>
      <c r="B255" s="14"/>
      <c r="C255" s="14"/>
      <c r="D255" s="14"/>
      <c r="E255" s="14"/>
      <c r="F255" s="1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/>
      <c r="B256" s="14"/>
      <c r="C256" s="14"/>
      <c r="D256" s="14"/>
      <c r="E256" s="14"/>
      <c r="F256" s="1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/>
      <c r="B257" s="14"/>
      <c r="C257" s="14"/>
      <c r="D257" s="14"/>
      <c r="E257" s="14"/>
      <c r="F257" s="1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/>
      <c r="B258" s="14"/>
      <c r="C258" s="14"/>
      <c r="D258" s="14"/>
      <c r="E258" s="14"/>
      <c r="F258" s="1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/>
      <c r="B259" s="14"/>
      <c r="C259" s="14"/>
      <c r="D259" s="14"/>
      <c r="E259" s="14"/>
      <c r="F259" s="1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/>
      <c r="B260" s="14"/>
      <c r="C260" s="14"/>
      <c r="D260" s="14"/>
      <c r="E260" s="14"/>
      <c r="F260" s="1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/>
      <c r="B261" s="14"/>
      <c r="C261" s="14"/>
      <c r="D261" s="14"/>
      <c r="E261" s="14"/>
      <c r="F261" s="1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/>
      <c r="B262" s="14"/>
      <c r="C262" s="14"/>
      <c r="D262" s="14"/>
      <c r="E262" s="14"/>
      <c r="F262" s="1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/>
      <c r="B263" s="14"/>
      <c r="C263" s="14"/>
      <c r="D263" s="14"/>
      <c r="E263" s="14"/>
      <c r="F263" s="1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/>
      <c r="B264" s="14"/>
      <c r="C264" s="14"/>
      <c r="D264" s="14"/>
      <c r="E264" s="14"/>
      <c r="F264" s="1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/>
      <c r="B265" s="14"/>
      <c r="C265" s="14"/>
      <c r="D265" s="14"/>
      <c r="E265" s="14"/>
      <c r="F265" s="1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/>
      <c r="B266" s="14"/>
      <c r="C266" s="14"/>
      <c r="D266" s="14"/>
      <c r="E266" s="14"/>
      <c r="F266" s="1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/>
      <c r="B267" s="14"/>
      <c r="C267" s="14"/>
      <c r="D267" s="14"/>
      <c r="E267" s="14"/>
      <c r="F267" s="1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/>
      <c r="B268" s="14"/>
      <c r="C268" s="14"/>
      <c r="D268" s="14"/>
      <c r="E268" s="14"/>
      <c r="F268" s="1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/>
      <c r="B269" s="14"/>
      <c r="C269" s="14"/>
      <c r="D269" s="14"/>
      <c r="E269" s="14"/>
      <c r="F269" s="1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/>
      <c r="B270" s="14"/>
      <c r="C270" s="14"/>
      <c r="D270" s="14"/>
      <c r="E270" s="14"/>
      <c r="F270" s="1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/>
      <c r="B271" s="14"/>
      <c r="C271" s="14"/>
      <c r="D271" s="14"/>
      <c r="E271" s="14"/>
      <c r="F271" s="1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/>
      <c r="B272" s="14"/>
      <c r="C272" s="14"/>
      <c r="D272" s="14"/>
      <c r="E272" s="14"/>
      <c r="F272" s="1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/>
      <c r="B273" s="14"/>
      <c r="C273" s="14"/>
      <c r="D273" s="14"/>
      <c r="E273" s="14"/>
      <c r="F273" s="1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/>
      <c r="B274" s="14"/>
      <c r="C274" s="14"/>
      <c r="D274" s="14"/>
      <c r="E274" s="14"/>
      <c r="F274" s="1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/>
      <c r="B275" s="14"/>
      <c r="C275" s="14"/>
      <c r="D275" s="14"/>
      <c r="E275" s="14"/>
      <c r="F275" s="1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/>
      <c r="B276" s="14"/>
      <c r="C276" s="14"/>
      <c r="D276" s="14"/>
      <c r="E276" s="14"/>
      <c r="F276" s="1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/>
      <c r="B277" s="14"/>
      <c r="C277" s="14"/>
      <c r="D277" s="14"/>
      <c r="E277" s="14"/>
      <c r="F277" s="1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/>
      <c r="B278" s="14"/>
      <c r="C278" s="14"/>
      <c r="D278" s="14"/>
      <c r="E278" s="14"/>
      <c r="F278" s="1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/>
      <c r="B279" s="14"/>
      <c r="C279" s="14"/>
      <c r="D279" s="14"/>
      <c r="E279" s="14"/>
      <c r="F279" s="1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/>
      <c r="B280" s="14"/>
      <c r="C280" s="14"/>
      <c r="D280" s="14"/>
      <c r="E280" s="14"/>
      <c r="F280" s="1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/>
      <c r="B281" s="14"/>
      <c r="C281" s="14"/>
      <c r="D281" s="14"/>
      <c r="E281" s="14"/>
      <c r="F281" s="1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/>
      <c r="B282" s="14"/>
      <c r="C282" s="14"/>
      <c r="D282" s="14"/>
      <c r="E282" s="14"/>
      <c r="F282" s="1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/>
      <c r="B283" s="14"/>
      <c r="C283" s="14"/>
      <c r="D283" s="14"/>
      <c r="E283" s="14"/>
      <c r="F283" s="1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/>
      <c r="B284" s="14"/>
      <c r="C284" s="14"/>
      <c r="D284" s="14"/>
      <c r="E284" s="14"/>
      <c r="F284" s="1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/>
      <c r="B285" s="14"/>
      <c r="C285" s="14"/>
      <c r="D285" s="14"/>
      <c r="E285" s="14"/>
      <c r="F285" s="1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/>
      <c r="B286" s="14"/>
      <c r="C286" s="14"/>
      <c r="D286" s="14"/>
      <c r="E286" s="14"/>
      <c r="F286" s="1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/>
      <c r="B287" s="14"/>
      <c r="C287" s="14"/>
      <c r="D287" s="14"/>
      <c r="E287" s="14"/>
      <c r="F287" s="1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/>
      <c r="B288" s="14"/>
      <c r="C288" s="14"/>
      <c r="D288" s="14"/>
      <c r="E288" s="14"/>
      <c r="F288" s="1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/>
      <c r="B289" s="14"/>
      <c r="C289" s="14"/>
      <c r="D289" s="14"/>
      <c r="E289" s="14"/>
      <c r="F289" s="1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/>
      <c r="B290" s="14"/>
      <c r="C290" s="14"/>
      <c r="D290" s="14"/>
      <c r="E290" s="14"/>
      <c r="F290" s="1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/>
      <c r="B291" s="14"/>
      <c r="C291" s="14"/>
      <c r="D291" s="14"/>
      <c r="E291" s="14"/>
      <c r="F291" s="1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/>
      <c r="B292" s="14"/>
      <c r="C292" s="14"/>
      <c r="D292" s="14"/>
      <c r="E292" s="14"/>
      <c r="F292" s="1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/>
      <c r="B293" s="14"/>
      <c r="C293" s="14"/>
      <c r="D293" s="14"/>
      <c r="E293" s="14"/>
      <c r="F293" s="1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/>
      <c r="B294" s="14"/>
      <c r="C294" s="14"/>
      <c r="D294" s="14"/>
      <c r="E294" s="14"/>
      <c r="F294" s="1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/>
      <c r="B295" s="14"/>
      <c r="C295" s="14"/>
      <c r="D295" s="14"/>
      <c r="E295" s="14"/>
      <c r="F295" s="1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/>
      <c r="B296" s="14"/>
      <c r="C296" s="14"/>
      <c r="D296" s="14"/>
      <c r="E296" s="14"/>
      <c r="F296" s="1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/>
      <c r="B297" s="14"/>
      <c r="C297" s="14"/>
      <c r="D297" s="14"/>
      <c r="E297" s="14"/>
      <c r="F297" s="1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/>
      <c r="B298" s="14"/>
      <c r="C298" s="14"/>
      <c r="D298" s="14"/>
      <c r="E298" s="14"/>
      <c r="F298" s="1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/>
      <c r="B299" s="14"/>
      <c r="C299" s="14"/>
      <c r="D299" s="14"/>
      <c r="E299" s="14"/>
      <c r="F299" s="1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/>
      <c r="B300" s="14"/>
      <c r="C300" s="14"/>
      <c r="D300" s="14"/>
      <c r="E300" s="14"/>
      <c r="F300" s="1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/>
      <c r="B301" s="14"/>
      <c r="C301" s="14"/>
      <c r="D301" s="14"/>
      <c r="E301" s="14"/>
      <c r="F301" s="1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/>
      <c r="B302" s="14"/>
      <c r="C302" s="14"/>
      <c r="D302" s="14"/>
      <c r="E302" s="14"/>
      <c r="F302" s="1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/>
      <c r="B303" s="14"/>
      <c r="C303" s="14"/>
      <c r="D303" s="14"/>
      <c r="E303" s="14"/>
      <c r="F303" s="1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/>
      <c r="B304" s="14"/>
      <c r="C304" s="14"/>
      <c r="D304" s="14"/>
      <c r="E304" s="14"/>
      <c r="F304" s="1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/>
      <c r="B305" s="14"/>
      <c r="C305" s="14"/>
      <c r="D305" s="14"/>
      <c r="E305" s="14"/>
      <c r="F305" s="1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/>
      <c r="B306" s="14"/>
      <c r="C306" s="14"/>
      <c r="D306" s="14"/>
      <c r="E306" s="14"/>
      <c r="F306" s="1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/>
      <c r="B307" s="14"/>
      <c r="C307" s="14"/>
      <c r="D307" s="14"/>
      <c r="E307" s="14"/>
      <c r="F307" s="1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/>
      <c r="B308" s="14"/>
      <c r="C308" s="14"/>
      <c r="D308" s="14"/>
      <c r="E308" s="14"/>
      <c r="F308" s="1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/>
      <c r="B309" s="14"/>
      <c r="C309" s="14"/>
      <c r="D309" s="14"/>
      <c r="E309" s="14"/>
      <c r="F309" s="1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/>
      <c r="B310" s="14"/>
      <c r="C310" s="14"/>
      <c r="D310" s="14"/>
      <c r="E310" s="14"/>
      <c r="F310" s="1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/>
      <c r="B311" s="14"/>
      <c r="C311" s="14"/>
      <c r="D311" s="14"/>
      <c r="E311" s="14"/>
      <c r="F311" s="1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/>
      <c r="B312" s="14"/>
      <c r="C312" s="14"/>
      <c r="D312" s="14"/>
      <c r="E312" s="14"/>
      <c r="F312" s="1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/>
      <c r="B313" s="14"/>
      <c r="C313" s="14"/>
      <c r="D313" s="14"/>
      <c r="E313" s="14"/>
      <c r="F313" s="1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/>
      <c r="B314" s="14"/>
      <c r="C314" s="14"/>
      <c r="D314" s="14"/>
      <c r="E314" s="14"/>
      <c r="F314" s="1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/>
      <c r="B315" s="14"/>
      <c r="C315" s="14"/>
      <c r="D315" s="14"/>
      <c r="E315" s="14"/>
      <c r="F315" s="1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/>
      <c r="B316" s="14"/>
      <c r="C316" s="14"/>
      <c r="D316" s="14"/>
      <c r="E316" s="14"/>
      <c r="F316" s="1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/>
      <c r="B317" s="14"/>
      <c r="C317" s="14"/>
      <c r="D317" s="14"/>
      <c r="E317" s="14"/>
      <c r="F317" s="1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/>
      <c r="B318" s="14"/>
      <c r="C318" s="14"/>
      <c r="D318" s="14"/>
      <c r="E318" s="14"/>
      <c r="F318" s="1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/>
      <c r="B319" s="14"/>
      <c r="C319" s="14"/>
      <c r="D319" s="14"/>
      <c r="E319" s="14"/>
      <c r="F319" s="1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/>
      <c r="B320" s="14"/>
      <c r="C320" s="14"/>
      <c r="D320" s="14"/>
      <c r="E320" s="14"/>
      <c r="F320" s="1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/>
      <c r="B321" s="14"/>
      <c r="C321" s="14"/>
      <c r="D321" s="14"/>
      <c r="E321" s="14"/>
      <c r="F321" s="1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/>
      <c r="B322" s="14"/>
      <c r="C322" s="14"/>
      <c r="D322" s="14"/>
      <c r="E322" s="14"/>
      <c r="F322" s="1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/>
      <c r="B323" s="14"/>
      <c r="C323" s="14"/>
      <c r="D323" s="14"/>
      <c r="E323" s="14"/>
      <c r="F323" s="1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/>
      <c r="B324" s="14"/>
      <c r="C324" s="14"/>
      <c r="D324" s="14"/>
      <c r="E324" s="14"/>
      <c r="F324" s="1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/>
      <c r="B325" s="14"/>
      <c r="C325" s="14"/>
      <c r="D325" s="14"/>
      <c r="E325" s="14"/>
      <c r="F325" s="1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/>
      <c r="B326" s="14"/>
      <c r="C326" s="14"/>
      <c r="D326" s="14"/>
      <c r="E326" s="14"/>
      <c r="F326" s="1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/>
      <c r="B327" s="14"/>
      <c r="C327" s="14"/>
      <c r="D327" s="14"/>
      <c r="E327" s="14"/>
      <c r="F327" s="1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/>
      <c r="B328" s="14"/>
      <c r="C328" s="14"/>
      <c r="D328" s="14"/>
      <c r="E328" s="14"/>
      <c r="F328" s="1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/>
      <c r="B329" s="14"/>
      <c r="C329" s="14"/>
      <c r="D329" s="14"/>
      <c r="E329" s="14"/>
      <c r="F329" s="1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/>
      <c r="B330" s="14"/>
      <c r="C330" s="14"/>
      <c r="D330" s="14"/>
      <c r="E330" s="14"/>
      <c r="F330" s="1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/>
      <c r="B331" s="14"/>
      <c r="C331" s="14"/>
      <c r="D331" s="14"/>
      <c r="E331" s="14"/>
      <c r="F331" s="1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/>
      <c r="B332" s="14"/>
      <c r="C332" s="14"/>
      <c r="D332" s="14"/>
      <c r="E332" s="14"/>
      <c r="F332" s="1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/>
      <c r="B333" s="14"/>
      <c r="C333" s="14"/>
      <c r="D333" s="14"/>
      <c r="E333" s="14"/>
      <c r="F333" s="1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/>
      <c r="B334" s="14"/>
      <c r="C334" s="14"/>
      <c r="D334" s="14"/>
      <c r="E334" s="14"/>
      <c r="F334" s="1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/>
      <c r="B335" s="14"/>
      <c r="C335" s="14"/>
      <c r="D335" s="14"/>
      <c r="E335" s="14"/>
      <c r="F335" s="1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/>
      <c r="B336" s="14"/>
      <c r="C336" s="14"/>
      <c r="D336" s="14"/>
      <c r="E336" s="14"/>
      <c r="F336" s="1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/>
      <c r="B337" s="14"/>
      <c r="C337" s="14"/>
      <c r="D337" s="14"/>
      <c r="E337" s="14"/>
      <c r="F337" s="1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/>
      <c r="B338" s="14"/>
      <c r="C338" s="14"/>
      <c r="D338" s="14"/>
      <c r="E338" s="14"/>
      <c r="F338" s="1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/>
      <c r="B339" s="14"/>
      <c r="C339" s="14"/>
      <c r="D339" s="14"/>
      <c r="E339" s="14"/>
      <c r="F339" s="1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/>
      <c r="B340" s="14"/>
      <c r="C340" s="14"/>
      <c r="D340" s="14"/>
      <c r="E340" s="14"/>
      <c r="F340" s="1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/>
      <c r="B341" s="14"/>
      <c r="C341" s="14"/>
      <c r="D341" s="14"/>
      <c r="E341" s="14"/>
      <c r="F341" s="1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/>
      <c r="B342" s="14"/>
      <c r="C342" s="14"/>
      <c r="D342" s="14"/>
      <c r="E342" s="14"/>
      <c r="F342" s="1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/>
      <c r="B343" s="14"/>
      <c r="C343" s="14"/>
      <c r="D343" s="14"/>
      <c r="E343" s="14"/>
      <c r="F343" s="1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/>
      <c r="B344" s="14"/>
      <c r="C344" s="14"/>
      <c r="D344" s="14"/>
      <c r="E344" s="14"/>
      <c r="F344" s="1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/>
      <c r="B345" s="14"/>
      <c r="C345" s="14"/>
      <c r="D345" s="14"/>
      <c r="E345" s="14"/>
      <c r="F345" s="1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/>
      <c r="B346" s="14"/>
      <c r="C346" s="14"/>
      <c r="D346" s="14"/>
      <c r="E346" s="14"/>
      <c r="F346" s="1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/>
      <c r="B347" s="14"/>
      <c r="C347" s="14"/>
      <c r="D347" s="14"/>
      <c r="E347" s="14"/>
      <c r="F347" s="1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/>
      <c r="B348" s="14"/>
      <c r="C348" s="14"/>
      <c r="D348" s="14"/>
      <c r="E348" s="14"/>
      <c r="F348" s="1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/>
      <c r="B349" s="14"/>
      <c r="C349" s="14"/>
      <c r="D349" s="14"/>
      <c r="E349" s="14"/>
      <c r="F349" s="1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/>
      <c r="B350" s="14"/>
      <c r="C350" s="14"/>
      <c r="D350" s="14"/>
      <c r="E350" s="14"/>
      <c r="F350" s="1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/>
      <c r="B351" s="14"/>
      <c r="C351" s="14"/>
      <c r="D351" s="14"/>
      <c r="E351" s="14"/>
      <c r="F351" s="1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/>
      <c r="B352" s="14"/>
      <c r="C352" s="14"/>
      <c r="D352" s="14"/>
      <c r="E352" s="14"/>
      <c r="F352" s="1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/>
      <c r="B353" s="14"/>
      <c r="C353" s="14"/>
      <c r="D353" s="14"/>
      <c r="E353" s="14"/>
      <c r="F353" s="1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/>
      <c r="B354" s="14"/>
      <c r="C354" s="14"/>
      <c r="D354" s="14"/>
      <c r="E354" s="14"/>
      <c r="F354" s="1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/>
      <c r="B355" s="14"/>
      <c r="C355" s="14"/>
      <c r="D355" s="14"/>
      <c r="E355" s="14"/>
      <c r="F355" s="1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/>
      <c r="B356" s="14"/>
      <c r="C356" s="14"/>
      <c r="D356" s="14"/>
      <c r="E356" s="14"/>
      <c r="F356" s="1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/>
      <c r="B357" s="14"/>
      <c r="C357" s="14"/>
      <c r="D357" s="14"/>
      <c r="E357" s="14"/>
      <c r="F357" s="1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/>
      <c r="B358" s="14"/>
      <c r="C358" s="14"/>
      <c r="D358" s="14"/>
      <c r="E358" s="14"/>
      <c r="F358" s="1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/>
      <c r="B359" s="14"/>
      <c r="C359" s="14"/>
      <c r="D359" s="14"/>
      <c r="E359" s="14"/>
      <c r="F359" s="1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/>
      <c r="B360" s="14"/>
      <c r="C360" s="14"/>
      <c r="D360" s="14"/>
      <c r="E360" s="14"/>
      <c r="F360" s="1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/>
      <c r="B361" s="14"/>
      <c r="C361" s="14"/>
      <c r="D361" s="14"/>
      <c r="E361" s="14"/>
      <c r="F361" s="1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/>
      <c r="B362" s="14"/>
      <c r="C362" s="14"/>
      <c r="D362" s="14"/>
      <c r="E362" s="14"/>
      <c r="F362" s="1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/>
      <c r="B363" s="14"/>
      <c r="C363" s="14"/>
      <c r="D363" s="14"/>
      <c r="E363" s="14"/>
      <c r="F363" s="1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/>
      <c r="B364" s="14"/>
      <c r="C364" s="14"/>
      <c r="D364" s="14"/>
      <c r="E364" s="14"/>
      <c r="F364" s="1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/>
      <c r="B365" s="14"/>
      <c r="C365" s="14"/>
      <c r="D365" s="14"/>
      <c r="E365" s="14"/>
      <c r="F365" s="1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/>
      <c r="B366" s="14"/>
      <c r="C366" s="14"/>
      <c r="D366" s="14"/>
      <c r="E366" s="14"/>
      <c r="F366" s="1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/>
      <c r="B367" s="14"/>
      <c r="C367" s="14"/>
      <c r="D367" s="14"/>
      <c r="E367" s="14"/>
      <c r="F367" s="1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/>
      <c r="B368" s="14"/>
      <c r="C368" s="14"/>
      <c r="D368" s="14"/>
      <c r="E368" s="14"/>
      <c r="F368" s="1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/>
      <c r="B369" s="14"/>
      <c r="C369" s="14"/>
      <c r="D369" s="14"/>
      <c r="E369" s="14"/>
      <c r="F369" s="1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/>
      <c r="B370" s="14"/>
      <c r="C370" s="14"/>
      <c r="D370" s="14"/>
      <c r="E370" s="14"/>
      <c r="F370" s="1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/>
      <c r="B371" s="14"/>
      <c r="C371" s="14"/>
      <c r="D371" s="14"/>
      <c r="E371" s="14"/>
      <c r="F371" s="1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/>
      <c r="B372" s="14"/>
      <c r="C372" s="14"/>
      <c r="D372" s="14"/>
      <c r="E372" s="14"/>
      <c r="F372" s="1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/>
      <c r="B373" s="14"/>
      <c r="C373" s="14"/>
      <c r="D373" s="14"/>
      <c r="E373" s="14"/>
      <c r="F373" s="1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/>
      <c r="B374" s="14"/>
      <c r="C374" s="14"/>
      <c r="D374" s="14"/>
      <c r="E374" s="14"/>
      <c r="F374" s="1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/>
      <c r="B375" s="14"/>
      <c r="C375" s="14"/>
      <c r="D375" s="14"/>
      <c r="E375" s="14"/>
      <c r="F375" s="1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/>
      <c r="B376" s="14"/>
      <c r="C376" s="14"/>
      <c r="D376" s="14"/>
      <c r="E376" s="14"/>
      <c r="F376" s="1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/>
      <c r="B377" s="14"/>
      <c r="C377" s="14"/>
      <c r="D377" s="14"/>
      <c r="E377" s="14"/>
      <c r="F377" s="1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/>
      <c r="B378" s="14"/>
      <c r="C378" s="14"/>
      <c r="D378" s="14"/>
      <c r="E378" s="14"/>
      <c r="F378" s="1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/>
      <c r="B379" s="14"/>
      <c r="C379" s="14"/>
      <c r="D379" s="14"/>
      <c r="E379" s="14"/>
      <c r="F379" s="1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/>
      <c r="B380" s="14"/>
      <c r="C380" s="14"/>
      <c r="D380" s="14"/>
      <c r="E380" s="14"/>
      <c r="F380" s="1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/>
      <c r="B381" s="14"/>
      <c r="C381" s="14"/>
      <c r="D381" s="14"/>
      <c r="E381" s="14"/>
      <c r="F381" s="1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/>
      <c r="B382" s="14"/>
      <c r="C382" s="14"/>
      <c r="D382" s="14"/>
      <c r="E382" s="14"/>
      <c r="F382" s="1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/>
      <c r="B383" s="14"/>
      <c r="C383" s="14"/>
      <c r="D383" s="14"/>
      <c r="E383" s="14"/>
      <c r="F383" s="1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/>
      <c r="B384" s="14"/>
      <c r="C384" s="14"/>
      <c r="D384" s="14"/>
      <c r="E384" s="14"/>
      <c r="F384" s="1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/>
      <c r="B385" s="14"/>
      <c r="C385" s="14"/>
      <c r="D385" s="14"/>
      <c r="E385" s="14"/>
      <c r="F385" s="1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/>
      <c r="B386" s="14"/>
      <c r="C386" s="14"/>
      <c r="D386" s="14"/>
      <c r="E386" s="14"/>
      <c r="F386" s="1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/>
      <c r="B387" s="14"/>
      <c r="C387" s="14"/>
      <c r="D387" s="14"/>
      <c r="E387" s="14"/>
      <c r="F387" s="1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/>
      <c r="B388" s="14"/>
      <c r="C388" s="14"/>
      <c r="D388" s="14"/>
      <c r="E388" s="14"/>
      <c r="F388" s="1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/>
      <c r="B389" s="14"/>
      <c r="C389" s="14"/>
      <c r="D389" s="14"/>
      <c r="E389" s="14"/>
      <c r="F389" s="1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/>
      <c r="B390" s="14"/>
      <c r="C390" s="14"/>
      <c r="D390" s="14"/>
      <c r="E390" s="14"/>
      <c r="F390" s="1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/>
      <c r="B391" s="14"/>
      <c r="C391" s="14"/>
      <c r="D391" s="14"/>
      <c r="E391" s="14"/>
      <c r="F391" s="1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/>
      <c r="B392" s="14"/>
      <c r="C392" s="14"/>
      <c r="D392" s="14"/>
      <c r="E392" s="14"/>
      <c r="F392" s="1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/>
      <c r="B393" s="14"/>
      <c r="C393" s="14"/>
      <c r="D393" s="14"/>
      <c r="E393" s="14"/>
      <c r="F393" s="1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/>
      <c r="B394" s="14"/>
      <c r="C394" s="14"/>
      <c r="D394" s="14"/>
      <c r="E394" s="14"/>
      <c r="F394" s="1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/>
      <c r="B395" s="14"/>
      <c r="C395" s="14"/>
      <c r="D395" s="14"/>
      <c r="E395" s="14"/>
      <c r="F395" s="1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/>
      <c r="B396" s="14"/>
      <c r="C396" s="14"/>
      <c r="D396" s="14"/>
      <c r="E396" s="14"/>
      <c r="F396" s="1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/>
      <c r="B397" s="14"/>
      <c r="C397" s="14"/>
      <c r="D397" s="14"/>
      <c r="E397" s="14"/>
      <c r="F397" s="1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/>
      <c r="B398" s="14"/>
      <c r="C398" s="14"/>
      <c r="D398" s="14"/>
      <c r="E398" s="14"/>
      <c r="F398" s="1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/>
      <c r="B399" s="14"/>
      <c r="C399" s="14"/>
      <c r="D399" s="14"/>
      <c r="E399" s="14"/>
      <c r="F399" s="1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/>
      <c r="B400" s="14"/>
      <c r="C400" s="14"/>
      <c r="D400" s="14"/>
      <c r="E400" s="14"/>
      <c r="F400" s="1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/>
      <c r="B401" s="14"/>
      <c r="C401" s="14"/>
      <c r="D401" s="14"/>
      <c r="E401" s="14"/>
      <c r="F401" s="1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/>
      <c r="B402" s="14"/>
      <c r="C402" s="14"/>
      <c r="D402" s="14"/>
      <c r="E402" s="14"/>
      <c r="F402" s="1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/>
      <c r="B403" s="14"/>
      <c r="C403" s="14"/>
      <c r="D403" s="14"/>
      <c r="E403" s="14"/>
      <c r="F403" s="1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/>
      <c r="B404" s="14"/>
      <c r="C404" s="14"/>
      <c r="D404" s="14"/>
      <c r="E404" s="14"/>
      <c r="F404" s="1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/>
      <c r="B405" s="14"/>
      <c r="C405" s="14"/>
      <c r="D405" s="14"/>
      <c r="E405" s="14"/>
      <c r="F405" s="1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/>
      <c r="B406" s="14"/>
      <c r="C406" s="14"/>
      <c r="D406" s="14"/>
      <c r="E406" s="14"/>
      <c r="F406" s="1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/>
      <c r="B407" s="14"/>
      <c r="C407" s="14"/>
      <c r="D407" s="14"/>
      <c r="E407" s="14"/>
      <c r="F407" s="1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/>
      <c r="B408" s="14"/>
      <c r="C408" s="14"/>
      <c r="D408" s="14"/>
      <c r="E408" s="14"/>
      <c r="F408" s="1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/>
      <c r="B409" s="14"/>
      <c r="C409" s="14"/>
      <c r="D409" s="14"/>
      <c r="E409" s="14"/>
      <c r="F409" s="1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/>
      <c r="B410" s="14"/>
      <c r="C410" s="14"/>
      <c r="D410" s="14"/>
      <c r="E410" s="14"/>
      <c r="F410" s="1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/>
      <c r="B411" s="14"/>
      <c r="C411" s="14"/>
      <c r="D411" s="14"/>
      <c r="E411" s="14"/>
      <c r="F411" s="1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/>
      <c r="B412" s="14"/>
      <c r="C412" s="14"/>
      <c r="D412" s="14"/>
      <c r="E412" s="14"/>
      <c r="F412" s="1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/>
      <c r="B413" s="14"/>
      <c r="C413" s="14"/>
      <c r="D413" s="14"/>
      <c r="E413" s="14"/>
      <c r="F413" s="1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/>
      <c r="B414" s="14"/>
      <c r="C414" s="14"/>
      <c r="D414" s="14"/>
      <c r="E414" s="14"/>
      <c r="F414" s="1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/>
      <c r="B415" s="14"/>
      <c r="C415" s="14"/>
      <c r="D415" s="14"/>
      <c r="E415" s="14"/>
      <c r="F415" s="1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/>
      <c r="B416" s="14"/>
      <c r="C416" s="14"/>
      <c r="D416" s="14"/>
      <c r="E416" s="14"/>
      <c r="F416" s="1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/>
      <c r="B417" s="14"/>
      <c r="C417" s="14"/>
      <c r="D417" s="14"/>
      <c r="E417" s="14"/>
      <c r="F417" s="1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/>
      <c r="B418" s="14"/>
      <c r="C418" s="14"/>
      <c r="D418" s="14"/>
      <c r="E418" s="14"/>
      <c r="F418" s="1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/>
      <c r="B419" s="14"/>
      <c r="C419" s="14"/>
      <c r="D419" s="14"/>
      <c r="E419" s="14"/>
      <c r="F419" s="1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/>
      <c r="B420" s="14"/>
      <c r="C420" s="14"/>
      <c r="D420" s="14"/>
      <c r="E420" s="14"/>
      <c r="F420" s="1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/>
      <c r="B421" s="14"/>
      <c r="C421" s="14"/>
      <c r="D421" s="14"/>
      <c r="E421" s="14"/>
      <c r="F421" s="1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/>
      <c r="B422" s="14"/>
      <c r="C422" s="14"/>
      <c r="D422" s="14"/>
      <c r="E422" s="14"/>
      <c r="F422" s="1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/>
      <c r="B423" s="14"/>
      <c r="C423" s="14"/>
      <c r="D423" s="14"/>
      <c r="E423" s="14"/>
      <c r="F423" s="1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/>
      <c r="B424" s="14"/>
      <c r="C424" s="14"/>
      <c r="D424" s="14"/>
      <c r="E424" s="14"/>
      <c r="F424" s="1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/>
      <c r="B425" s="14"/>
      <c r="C425" s="14"/>
      <c r="D425" s="14"/>
      <c r="E425" s="14"/>
      <c r="F425" s="1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/>
      <c r="B426" s="14"/>
      <c r="C426" s="14"/>
      <c r="D426" s="14"/>
      <c r="E426" s="14"/>
      <c r="F426" s="1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4"/>
      <c r="B427" s="14"/>
      <c r="C427" s="14"/>
      <c r="D427" s="14"/>
      <c r="E427" s="14"/>
      <c r="F427" s="1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/>
      <c r="B428" s="14"/>
      <c r="C428" s="14"/>
      <c r="D428" s="14"/>
      <c r="E428" s="14"/>
      <c r="F428" s="1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/>
      <c r="B429" s="14"/>
      <c r="C429" s="14"/>
      <c r="D429" s="14"/>
      <c r="E429" s="14"/>
      <c r="F429" s="1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/>
      <c r="B430" s="14"/>
      <c r="C430" s="14"/>
      <c r="D430" s="14"/>
      <c r="E430" s="14"/>
      <c r="F430" s="1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/>
      <c r="B431" s="14"/>
      <c r="C431" s="14"/>
      <c r="D431" s="14"/>
      <c r="E431" s="14"/>
      <c r="F431" s="1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/>
      <c r="B432" s="14"/>
      <c r="C432" s="14"/>
      <c r="D432" s="14"/>
      <c r="E432" s="14"/>
      <c r="F432" s="1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/>
      <c r="B433" s="14"/>
      <c r="C433" s="14"/>
      <c r="D433" s="14"/>
      <c r="E433" s="14"/>
      <c r="F433" s="1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/>
      <c r="B434" s="14"/>
      <c r="C434" s="14"/>
      <c r="D434" s="14"/>
      <c r="E434" s="14"/>
      <c r="F434" s="1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/>
      <c r="B435" s="14"/>
      <c r="C435" s="14"/>
      <c r="D435" s="14"/>
      <c r="E435" s="14"/>
      <c r="F435" s="1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/>
      <c r="B436" s="14"/>
      <c r="C436" s="14"/>
      <c r="D436" s="14"/>
      <c r="E436" s="14"/>
      <c r="F436" s="1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/>
      <c r="B437" s="14"/>
      <c r="C437" s="14"/>
      <c r="D437" s="14"/>
      <c r="E437" s="14"/>
      <c r="F437" s="1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/>
      <c r="B438" s="14"/>
      <c r="C438" s="14"/>
      <c r="D438" s="14"/>
      <c r="E438" s="14"/>
      <c r="F438" s="1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/>
      <c r="B439" s="14"/>
      <c r="C439" s="14"/>
      <c r="D439" s="14"/>
      <c r="E439" s="14"/>
      <c r="F439" s="1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/>
      <c r="B440" s="14"/>
      <c r="C440" s="14"/>
      <c r="D440" s="14"/>
      <c r="E440" s="14"/>
      <c r="F440" s="1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/>
      <c r="B441" s="14"/>
      <c r="C441" s="14"/>
      <c r="D441" s="14"/>
      <c r="E441" s="14"/>
      <c r="F441" s="1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/>
      <c r="B442" s="14"/>
      <c r="C442" s="14"/>
      <c r="D442" s="14"/>
      <c r="E442" s="14"/>
      <c r="F442" s="1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/>
      <c r="B443" s="14"/>
      <c r="C443" s="14"/>
      <c r="D443" s="14"/>
      <c r="E443" s="14"/>
      <c r="F443" s="1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/>
      <c r="B444" s="14"/>
      <c r="C444" s="14"/>
      <c r="D444" s="14"/>
      <c r="E444" s="14"/>
      <c r="F444" s="1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/>
      <c r="B445" s="14"/>
      <c r="C445" s="14"/>
      <c r="D445" s="14"/>
      <c r="E445" s="14"/>
      <c r="F445" s="1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/>
      <c r="B446" s="14"/>
      <c r="C446" s="14"/>
      <c r="D446" s="14"/>
      <c r="E446" s="14"/>
      <c r="F446" s="1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/>
      <c r="B447" s="14"/>
      <c r="C447" s="14"/>
      <c r="D447" s="14"/>
      <c r="E447" s="14"/>
      <c r="F447" s="1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/>
      <c r="B448" s="14"/>
      <c r="C448" s="14"/>
      <c r="D448" s="14"/>
      <c r="E448" s="14"/>
      <c r="F448" s="1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/>
      <c r="B449" s="14"/>
      <c r="C449" s="14"/>
      <c r="D449" s="14"/>
      <c r="E449" s="14"/>
      <c r="F449" s="1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/>
      <c r="B450" s="14"/>
      <c r="C450" s="14"/>
      <c r="D450" s="14"/>
      <c r="E450" s="14"/>
      <c r="F450" s="1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/>
      <c r="B451" s="14"/>
      <c r="C451" s="14"/>
      <c r="D451" s="14"/>
      <c r="E451" s="14"/>
      <c r="F451" s="1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/>
      <c r="B452" s="14"/>
      <c r="C452" s="14"/>
      <c r="D452" s="14"/>
      <c r="E452" s="14"/>
      <c r="F452" s="1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/>
      <c r="B453" s="14"/>
      <c r="C453" s="14"/>
      <c r="D453" s="14"/>
      <c r="E453" s="14"/>
      <c r="F453" s="1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/>
      <c r="B454" s="14"/>
      <c r="C454" s="14"/>
      <c r="D454" s="14"/>
      <c r="E454" s="14"/>
      <c r="F454" s="1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/>
      <c r="B455" s="14"/>
      <c r="C455" s="14"/>
      <c r="D455" s="14"/>
      <c r="E455" s="14"/>
      <c r="F455" s="1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/>
      <c r="B456" s="14"/>
      <c r="C456" s="14"/>
      <c r="D456" s="14"/>
      <c r="E456" s="14"/>
      <c r="F456" s="1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/>
      <c r="B457" s="14"/>
      <c r="C457" s="14"/>
      <c r="D457" s="14"/>
      <c r="E457" s="14"/>
      <c r="F457" s="1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/>
      <c r="B458" s="14"/>
      <c r="C458" s="14"/>
      <c r="D458" s="14"/>
      <c r="E458" s="14"/>
      <c r="F458" s="1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/>
      <c r="B459" s="14"/>
      <c r="C459" s="14"/>
      <c r="D459" s="14"/>
      <c r="E459" s="14"/>
      <c r="F459" s="1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/>
      <c r="B460" s="14"/>
      <c r="C460" s="14"/>
      <c r="D460" s="14"/>
      <c r="E460" s="14"/>
      <c r="F460" s="1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/>
      <c r="B461" s="14"/>
      <c r="C461" s="14"/>
      <c r="D461" s="14"/>
      <c r="E461" s="14"/>
      <c r="F461" s="1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/>
      <c r="B462" s="14"/>
      <c r="C462" s="14"/>
      <c r="D462" s="14"/>
      <c r="E462" s="14"/>
      <c r="F462" s="1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/>
      <c r="B463" s="14"/>
      <c r="C463" s="14"/>
      <c r="D463" s="14"/>
      <c r="E463" s="14"/>
      <c r="F463" s="1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/>
      <c r="B464" s="14"/>
      <c r="C464" s="14"/>
      <c r="D464" s="14"/>
      <c r="E464" s="14"/>
      <c r="F464" s="1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/>
      <c r="B465" s="14"/>
      <c r="C465" s="14"/>
      <c r="D465" s="14"/>
      <c r="E465" s="14"/>
      <c r="F465" s="1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/>
      <c r="B466" s="14"/>
      <c r="C466" s="14"/>
      <c r="D466" s="14"/>
      <c r="E466" s="14"/>
      <c r="F466" s="1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/>
      <c r="B467" s="14"/>
      <c r="C467" s="14"/>
      <c r="D467" s="14"/>
      <c r="E467" s="14"/>
      <c r="F467" s="1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/>
      <c r="B468" s="14"/>
      <c r="C468" s="14"/>
      <c r="D468" s="14"/>
      <c r="E468" s="14"/>
      <c r="F468" s="1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/>
      <c r="B469" s="14"/>
      <c r="C469" s="14"/>
      <c r="D469" s="14"/>
      <c r="E469" s="14"/>
      <c r="F469" s="1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/>
      <c r="B470" s="14"/>
      <c r="C470" s="14"/>
      <c r="D470" s="14"/>
      <c r="E470" s="14"/>
      <c r="F470" s="1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/>
      <c r="B471" s="14"/>
      <c r="C471" s="14"/>
      <c r="D471" s="14"/>
      <c r="E471" s="14"/>
      <c r="F471" s="1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/>
      <c r="B472" s="14"/>
      <c r="C472" s="14"/>
      <c r="D472" s="14"/>
      <c r="E472" s="14"/>
      <c r="F472" s="1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/>
      <c r="B473" s="14"/>
      <c r="C473" s="14"/>
      <c r="D473" s="14"/>
      <c r="E473" s="14"/>
      <c r="F473" s="1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/>
      <c r="B474" s="14"/>
      <c r="C474" s="14"/>
      <c r="D474" s="14"/>
      <c r="E474" s="14"/>
      <c r="F474" s="1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/>
      <c r="B475" s="14"/>
      <c r="C475" s="14"/>
      <c r="D475" s="14"/>
      <c r="E475" s="14"/>
      <c r="F475" s="1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/>
      <c r="B476" s="14"/>
      <c r="C476" s="14"/>
      <c r="D476" s="14"/>
      <c r="E476" s="14"/>
      <c r="F476" s="1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/>
      <c r="B477" s="14"/>
      <c r="C477" s="14"/>
      <c r="D477" s="14"/>
      <c r="E477" s="14"/>
      <c r="F477" s="1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/>
      <c r="B478" s="14"/>
      <c r="C478" s="14"/>
      <c r="D478" s="14"/>
      <c r="E478" s="14"/>
      <c r="F478" s="1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/>
      <c r="B479" s="14"/>
      <c r="C479" s="14"/>
      <c r="D479" s="14"/>
      <c r="E479" s="14"/>
      <c r="F479" s="1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/>
      <c r="B480" s="14"/>
      <c r="C480" s="14"/>
      <c r="D480" s="14"/>
      <c r="E480" s="14"/>
      <c r="F480" s="1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/>
      <c r="B481" s="14"/>
      <c r="C481" s="14"/>
      <c r="D481" s="14"/>
      <c r="E481" s="14"/>
      <c r="F481" s="1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/>
      <c r="B482" s="14"/>
      <c r="C482" s="14"/>
      <c r="D482" s="14"/>
      <c r="E482" s="14"/>
      <c r="F482" s="1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/>
      <c r="B483" s="14"/>
      <c r="C483" s="14"/>
      <c r="D483" s="14"/>
      <c r="E483" s="14"/>
      <c r="F483" s="1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/>
      <c r="B484" s="14"/>
      <c r="C484" s="14"/>
      <c r="D484" s="14"/>
      <c r="E484" s="14"/>
      <c r="F484" s="1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/>
      <c r="B485" s="14"/>
      <c r="C485" s="14"/>
      <c r="D485" s="14"/>
      <c r="E485" s="14"/>
      <c r="F485" s="1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/>
      <c r="B486" s="14"/>
      <c r="C486" s="14"/>
      <c r="D486" s="14"/>
      <c r="E486" s="14"/>
      <c r="F486" s="1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/>
      <c r="B487" s="14"/>
      <c r="C487" s="14"/>
      <c r="D487" s="14"/>
      <c r="E487" s="14"/>
      <c r="F487" s="1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/>
      <c r="B488" s="14"/>
      <c r="C488" s="14"/>
      <c r="D488" s="14"/>
      <c r="E488" s="14"/>
      <c r="F488" s="1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/>
      <c r="B489" s="14"/>
      <c r="C489" s="14"/>
      <c r="D489" s="14"/>
      <c r="E489" s="14"/>
      <c r="F489" s="1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/>
      <c r="B490" s="14"/>
      <c r="C490" s="14"/>
      <c r="D490" s="14"/>
      <c r="E490" s="14"/>
      <c r="F490" s="1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/>
      <c r="B491" s="14"/>
      <c r="C491" s="14"/>
      <c r="D491" s="14"/>
      <c r="E491" s="14"/>
      <c r="F491" s="1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/>
      <c r="B492" s="14"/>
      <c r="C492" s="14"/>
      <c r="D492" s="14"/>
      <c r="E492" s="14"/>
      <c r="F492" s="1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/>
      <c r="B493" s="14"/>
      <c r="C493" s="14"/>
      <c r="D493" s="14"/>
      <c r="E493" s="14"/>
      <c r="F493" s="1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/>
      <c r="B494" s="14"/>
      <c r="C494" s="14"/>
      <c r="D494" s="14"/>
      <c r="E494" s="14"/>
      <c r="F494" s="1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/>
      <c r="B495" s="14"/>
      <c r="C495" s="14"/>
      <c r="D495" s="14"/>
      <c r="E495" s="14"/>
      <c r="F495" s="1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/>
      <c r="B496" s="14"/>
      <c r="C496" s="14"/>
      <c r="D496" s="14"/>
      <c r="E496" s="14"/>
      <c r="F496" s="1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/>
      <c r="B497" s="14"/>
      <c r="C497" s="14"/>
      <c r="D497" s="14"/>
      <c r="E497" s="14"/>
      <c r="F497" s="1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/>
      <c r="B498" s="14"/>
      <c r="C498" s="14"/>
      <c r="D498" s="14"/>
      <c r="E498" s="14"/>
      <c r="F498" s="1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/>
      <c r="B499" s="14"/>
      <c r="C499" s="14"/>
      <c r="D499" s="14"/>
      <c r="E499" s="14"/>
      <c r="F499" s="1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/>
      <c r="B500" s="14"/>
      <c r="C500" s="14"/>
      <c r="D500" s="14"/>
      <c r="E500" s="14"/>
      <c r="F500" s="1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/>
      <c r="B501" s="14"/>
      <c r="C501" s="14"/>
      <c r="D501" s="14"/>
      <c r="E501" s="14"/>
      <c r="F501" s="1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/>
      <c r="B502" s="14"/>
      <c r="C502" s="14"/>
      <c r="D502" s="14"/>
      <c r="E502" s="14"/>
      <c r="F502" s="1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/>
      <c r="B503" s="14"/>
      <c r="C503" s="14"/>
      <c r="D503" s="14"/>
      <c r="E503" s="14"/>
      <c r="F503" s="1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/>
      <c r="B504" s="14"/>
      <c r="C504" s="14"/>
      <c r="D504" s="14"/>
      <c r="E504" s="14"/>
      <c r="F504" s="1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/>
      <c r="B505" s="14"/>
      <c r="C505" s="14"/>
      <c r="D505" s="14"/>
      <c r="E505" s="14"/>
      <c r="F505" s="1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/>
      <c r="B506" s="14"/>
      <c r="C506" s="14"/>
      <c r="D506" s="14"/>
      <c r="E506" s="14"/>
      <c r="F506" s="1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/>
      <c r="B507" s="14"/>
      <c r="C507" s="14"/>
      <c r="D507" s="14"/>
      <c r="E507" s="14"/>
      <c r="F507" s="1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/>
      <c r="B508" s="14"/>
      <c r="C508" s="14"/>
      <c r="D508" s="14"/>
      <c r="E508" s="14"/>
      <c r="F508" s="1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/>
      <c r="B509" s="14"/>
      <c r="C509" s="14"/>
      <c r="D509" s="14"/>
      <c r="E509" s="14"/>
      <c r="F509" s="1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/>
      <c r="B510" s="14"/>
      <c r="C510" s="14"/>
      <c r="D510" s="14"/>
      <c r="E510" s="14"/>
      <c r="F510" s="1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/>
      <c r="B511" s="14"/>
      <c r="C511" s="14"/>
      <c r="D511" s="14"/>
      <c r="E511" s="14"/>
      <c r="F511" s="1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/>
      <c r="B512" s="14"/>
      <c r="C512" s="14"/>
      <c r="D512" s="14"/>
      <c r="E512" s="14"/>
      <c r="F512" s="1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/>
      <c r="B513" s="14"/>
      <c r="C513" s="14"/>
      <c r="D513" s="14"/>
      <c r="E513" s="14"/>
      <c r="F513" s="1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/>
      <c r="B514" s="14"/>
      <c r="C514" s="14"/>
      <c r="D514" s="14"/>
      <c r="E514" s="14"/>
      <c r="F514" s="1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/>
      <c r="B515" s="14"/>
      <c r="C515" s="14"/>
      <c r="D515" s="14"/>
      <c r="E515" s="14"/>
      <c r="F515" s="1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/>
      <c r="B516" s="14"/>
      <c r="C516" s="14"/>
      <c r="D516" s="14"/>
      <c r="E516" s="14"/>
      <c r="F516" s="1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/>
      <c r="B517" s="14"/>
      <c r="C517" s="14"/>
      <c r="D517" s="14"/>
      <c r="E517" s="14"/>
      <c r="F517" s="1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/>
      <c r="B518" s="14"/>
      <c r="C518" s="14"/>
      <c r="D518" s="14"/>
      <c r="E518" s="14"/>
      <c r="F518" s="1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/>
      <c r="B519" s="14"/>
      <c r="C519" s="14"/>
      <c r="D519" s="14"/>
      <c r="E519" s="14"/>
      <c r="F519" s="1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/>
      <c r="B520" s="14"/>
      <c r="C520" s="14"/>
      <c r="D520" s="14"/>
      <c r="E520" s="14"/>
      <c r="F520" s="1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/>
      <c r="B521" s="14"/>
      <c r="C521" s="14"/>
      <c r="D521" s="14"/>
      <c r="E521" s="14"/>
      <c r="F521" s="1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/>
      <c r="B522" s="14"/>
      <c r="C522" s="14"/>
      <c r="D522" s="14"/>
      <c r="E522" s="14"/>
      <c r="F522" s="1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/>
      <c r="B523" s="14"/>
      <c r="C523" s="14"/>
      <c r="D523" s="14"/>
      <c r="E523" s="14"/>
      <c r="F523" s="1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/>
      <c r="B524" s="14"/>
      <c r="C524" s="14"/>
      <c r="D524" s="14"/>
      <c r="E524" s="14"/>
      <c r="F524" s="1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/>
      <c r="B525" s="14"/>
      <c r="C525" s="14"/>
      <c r="D525" s="14"/>
      <c r="E525" s="14"/>
      <c r="F525" s="1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/>
      <c r="B526" s="14"/>
      <c r="C526" s="14"/>
      <c r="D526" s="14"/>
      <c r="E526" s="14"/>
      <c r="F526" s="1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/>
      <c r="B527" s="14"/>
      <c r="C527" s="14"/>
      <c r="D527" s="14"/>
      <c r="E527" s="14"/>
      <c r="F527" s="1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/>
      <c r="B528" s="14"/>
      <c r="C528" s="14"/>
      <c r="D528" s="14"/>
      <c r="E528" s="14"/>
      <c r="F528" s="1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/>
      <c r="B529" s="14"/>
      <c r="C529" s="14"/>
      <c r="D529" s="14"/>
      <c r="E529" s="14"/>
      <c r="F529" s="1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/>
      <c r="B530" s="14"/>
      <c r="C530" s="14"/>
      <c r="D530" s="14"/>
      <c r="E530" s="14"/>
      <c r="F530" s="1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/>
      <c r="B531" s="14"/>
      <c r="C531" s="14"/>
      <c r="D531" s="14"/>
      <c r="E531" s="14"/>
      <c r="F531" s="1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/>
      <c r="B532" s="14"/>
      <c r="C532" s="14"/>
      <c r="D532" s="14"/>
      <c r="E532" s="14"/>
      <c r="F532" s="1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/>
      <c r="B533" s="14"/>
      <c r="C533" s="14"/>
      <c r="D533" s="14"/>
      <c r="E533" s="14"/>
      <c r="F533" s="1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/>
      <c r="B534" s="14"/>
      <c r="C534" s="14"/>
      <c r="D534" s="14"/>
      <c r="E534" s="14"/>
      <c r="F534" s="1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/>
      <c r="B535" s="14"/>
      <c r="C535" s="14"/>
      <c r="D535" s="14"/>
      <c r="E535" s="14"/>
      <c r="F535" s="1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/>
      <c r="B536" s="14"/>
      <c r="C536" s="14"/>
      <c r="D536" s="14"/>
      <c r="E536" s="14"/>
      <c r="F536" s="1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/>
      <c r="B537" s="14"/>
      <c r="C537" s="14"/>
      <c r="D537" s="14"/>
      <c r="E537" s="14"/>
      <c r="F537" s="1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/>
      <c r="B538" s="14"/>
      <c r="C538" s="14"/>
      <c r="D538" s="14"/>
      <c r="E538" s="14"/>
      <c r="F538" s="1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/>
      <c r="B539" s="14"/>
      <c r="C539" s="14"/>
      <c r="D539" s="14"/>
      <c r="E539" s="14"/>
      <c r="F539" s="1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/>
      <c r="B540" s="14"/>
      <c r="C540" s="14"/>
      <c r="D540" s="14"/>
      <c r="E540" s="14"/>
      <c r="F540" s="1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/>
      <c r="B541" s="14"/>
      <c r="C541" s="14"/>
      <c r="D541" s="14"/>
      <c r="E541" s="14"/>
      <c r="F541" s="1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/>
      <c r="B542" s="14"/>
      <c r="C542" s="14"/>
      <c r="D542" s="14"/>
      <c r="E542" s="14"/>
      <c r="F542" s="1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/>
      <c r="B543" s="14"/>
      <c r="C543" s="14"/>
      <c r="D543" s="14"/>
      <c r="E543" s="14"/>
      <c r="F543" s="1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4"/>
      <c r="B544" s="14"/>
      <c r="C544" s="14"/>
      <c r="D544" s="14"/>
      <c r="E544" s="14"/>
      <c r="F544" s="1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4"/>
      <c r="B545" s="14"/>
      <c r="C545" s="14"/>
      <c r="D545" s="14"/>
      <c r="E545" s="14"/>
      <c r="F545" s="1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4"/>
      <c r="B546" s="14"/>
      <c r="C546" s="14"/>
      <c r="D546" s="14"/>
      <c r="E546" s="14"/>
      <c r="F546" s="1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4"/>
      <c r="B547" s="14"/>
      <c r="C547" s="14"/>
      <c r="D547" s="14"/>
      <c r="E547" s="14"/>
      <c r="F547" s="1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4"/>
      <c r="B548" s="14"/>
      <c r="C548" s="14"/>
      <c r="D548" s="14"/>
      <c r="E548" s="14"/>
      <c r="F548" s="1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4"/>
      <c r="B549" s="14"/>
      <c r="C549" s="14"/>
      <c r="D549" s="14"/>
      <c r="E549" s="14"/>
      <c r="F549" s="1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4"/>
      <c r="B550" s="14"/>
      <c r="C550" s="14"/>
      <c r="D550" s="14"/>
      <c r="E550" s="14"/>
      <c r="F550" s="1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4"/>
      <c r="B551" s="14"/>
      <c r="C551" s="14"/>
      <c r="D551" s="14"/>
      <c r="E551" s="14"/>
      <c r="F551" s="1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4"/>
      <c r="B552" s="14"/>
      <c r="C552" s="14"/>
      <c r="D552" s="14"/>
      <c r="E552" s="14"/>
      <c r="F552" s="1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4"/>
      <c r="B553" s="14"/>
      <c r="C553" s="14"/>
      <c r="D553" s="14"/>
      <c r="E553" s="14"/>
      <c r="F553" s="1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4"/>
      <c r="B554" s="14"/>
      <c r="C554" s="14"/>
      <c r="D554" s="14"/>
      <c r="E554" s="14"/>
      <c r="F554" s="1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4"/>
      <c r="B555" s="14"/>
      <c r="C555" s="14"/>
      <c r="D555" s="14"/>
      <c r="E555" s="14"/>
      <c r="F555" s="1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4"/>
      <c r="B556" s="14"/>
      <c r="C556" s="14"/>
      <c r="D556" s="14"/>
      <c r="E556" s="14"/>
      <c r="F556" s="1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4"/>
      <c r="B557" s="14"/>
      <c r="C557" s="14"/>
      <c r="D557" s="14"/>
      <c r="E557" s="14"/>
      <c r="F557" s="1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4"/>
      <c r="B558" s="14"/>
      <c r="C558" s="14"/>
      <c r="D558" s="14"/>
      <c r="E558" s="14"/>
      <c r="F558" s="1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4"/>
      <c r="B559" s="14"/>
      <c r="C559" s="14"/>
      <c r="D559" s="14"/>
      <c r="E559" s="14"/>
      <c r="F559" s="1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4"/>
      <c r="B560" s="14"/>
      <c r="C560" s="14"/>
      <c r="D560" s="14"/>
      <c r="E560" s="14"/>
      <c r="F560" s="1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4"/>
      <c r="B561" s="14"/>
      <c r="C561" s="14"/>
      <c r="D561" s="14"/>
      <c r="E561" s="14"/>
      <c r="F561" s="1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4"/>
      <c r="B562" s="14"/>
      <c r="C562" s="14"/>
      <c r="D562" s="14"/>
      <c r="E562" s="14"/>
      <c r="F562" s="1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4"/>
      <c r="B563" s="14"/>
      <c r="C563" s="14"/>
      <c r="D563" s="14"/>
      <c r="E563" s="14"/>
      <c r="F563" s="1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4"/>
      <c r="B564" s="14"/>
      <c r="C564" s="14"/>
      <c r="D564" s="14"/>
      <c r="E564" s="14"/>
      <c r="F564" s="1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4"/>
      <c r="B565" s="14"/>
      <c r="C565" s="14"/>
      <c r="D565" s="14"/>
      <c r="E565" s="14"/>
      <c r="F565" s="1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4"/>
      <c r="B566" s="14"/>
      <c r="C566" s="14"/>
      <c r="D566" s="14"/>
      <c r="E566" s="14"/>
      <c r="F566" s="1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4"/>
      <c r="B567" s="14"/>
      <c r="C567" s="14"/>
      <c r="D567" s="14"/>
      <c r="E567" s="14"/>
      <c r="F567" s="1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4"/>
      <c r="B568" s="14"/>
      <c r="C568" s="14"/>
      <c r="D568" s="14"/>
      <c r="E568" s="14"/>
      <c r="F568" s="1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4"/>
      <c r="B569" s="14"/>
      <c r="C569" s="14"/>
      <c r="D569" s="14"/>
      <c r="E569" s="14"/>
      <c r="F569" s="1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4"/>
      <c r="B570" s="14"/>
      <c r="C570" s="14"/>
      <c r="D570" s="14"/>
      <c r="E570" s="14"/>
      <c r="F570" s="1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4"/>
      <c r="B571" s="14"/>
      <c r="C571" s="14"/>
      <c r="D571" s="14"/>
      <c r="E571" s="14"/>
      <c r="F571" s="1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4"/>
      <c r="B572" s="14"/>
      <c r="C572" s="14"/>
      <c r="D572" s="14"/>
      <c r="E572" s="14"/>
      <c r="F572" s="1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4"/>
      <c r="B573" s="14"/>
      <c r="C573" s="14"/>
      <c r="D573" s="14"/>
      <c r="E573" s="14"/>
      <c r="F573" s="1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4"/>
      <c r="B574" s="14"/>
      <c r="C574" s="14"/>
      <c r="D574" s="14"/>
      <c r="E574" s="14"/>
      <c r="F574" s="1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4"/>
      <c r="B575" s="14"/>
      <c r="C575" s="14"/>
      <c r="D575" s="14"/>
      <c r="E575" s="14"/>
      <c r="F575" s="1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4"/>
      <c r="B576" s="14"/>
      <c r="C576" s="14"/>
      <c r="D576" s="14"/>
      <c r="E576" s="14"/>
      <c r="F576" s="1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4"/>
      <c r="B577" s="14"/>
      <c r="C577" s="14"/>
      <c r="D577" s="14"/>
      <c r="E577" s="14"/>
      <c r="F577" s="1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4"/>
      <c r="B578" s="14"/>
      <c r="C578" s="14"/>
      <c r="D578" s="14"/>
      <c r="E578" s="14"/>
      <c r="F578" s="1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4"/>
      <c r="B579" s="14"/>
      <c r="C579" s="14"/>
      <c r="D579" s="14"/>
      <c r="E579" s="14"/>
      <c r="F579" s="1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4"/>
      <c r="B580" s="14"/>
      <c r="C580" s="14"/>
      <c r="D580" s="14"/>
      <c r="E580" s="14"/>
      <c r="F580" s="1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4"/>
      <c r="B581" s="14"/>
      <c r="C581" s="14"/>
      <c r="D581" s="14"/>
      <c r="E581" s="14"/>
      <c r="F581" s="1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4"/>
      <c r="B582" s="14"/>
      <c r="C582" s="14"/>
      <c r="D582" s="14"/>
      <c r="E582" s="14"/>
      <c r="F582" s="1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4"/>
      <c r="B583" s="14"/>
      <c r="C583" s="14"/>
      <c r="D583" s="14"/>
      <c r="E583" s="14"/>
      <c r="F583" s="1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4"/>
      <c r="B584" s="14"/>
      <c r="C584" s="14"/>
      <c r="D584" s="14"/>
      <c r="E584" s="14"/>
      <c r="F584" s="1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4"/>
      <c r="B585" s="14"/>
      <c r="C585" s="14"/>
      <c r="D585" s="14"/>
      <c r="E585" s="14"/>
      <c r="F585" s="1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4"/>
      <c r="B586" s="14"/>
      <c r="C586" s="14"/>
      <c r="D586" s="14"/>
      <c r="E586" s="14"/>
      <c r="F586" s="1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4"/>
      <c r="B587" s="14"/>
      <c r="C587" s="14"/>
      <c r="D587" s="14"/>
      <c r="E587" s="14"/>
      <c r="F587" s="1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4"/>
      <c r="B588" s="14"/>
      <c r="C588" s="14"/>
      <c r="D588" s="14"/>
      <c r="E588" s="14"/>
      <c r="F588" s="1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4"/>
      <c r="B589" s="14"/>
      <c r="C589" s="14"/>
      <c r="D589" s="14"/>
      <c r="E589" s="14"/>
      <c r="F589" s="1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4"/>
      <c r="B590" s="14"/>
      <c r="C590" s="14"/>
      <c r="D590" s="14"/>
      <c r="E590" s="14"/>
      <c r="F590" s="1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4"/>
      <c r="B591" s="14"/>
      <c r="C591" s="14"/>
      <c r="D591" s="14"/>
      <c r="E591" s="14"/>
      <c r="F591" s="1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4"/>
      <c r="B592" s="14"/>
      <c r="C592" s="14"/>
      <c r="D592" s="14"/>
      <c r="E592" s="14"/>
      <c r="F592" s="1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4"/>
      <c r="B593" s="14"/>
      <c r="C593" s="14"/>
      <c r="D593" s="14"/>
      <c r="E593" s="14"/>
      <c r="F593" s="1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4"/>
      <c r="B594" s="14"/>
      <c r="C594" s="14"/>
      <c r="D594" s="14"/>
      <c r="E594" s="14"/>
      <c r="F594" s="1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4"/>
      <c r="B595" s="14"/>
      <c r="C595" s="14"/>
      <c r="D595" s="14"/>
      <c r="E595" s="14"/>
      <c r="F595" s="1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4"/>
      <c r="B596" s="14"/>
      <c r="C596" s="14"/>
      <c r="D596" s="14"/>
      <c r="E596" s="14"/>
      <c r="F596" s="1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4"/>
      <c r="B597" s="14"/>
      <c r="C597" s="14"/>
      <c r="D597" s="14"/>
      <c r="E597" s="14"/>
      <c r="F597" s="1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4"/>
      <c r="B598" s="14"/>
      <c r="C598" s="14"/>
      <c r="D598" s="14"/>
      <c r="E598" s="14"/>
      <c r="F598" s="1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4"/>
      <c r="B599" s="14"/>
      <c r="C599" s="14"/>
      <c r="D599" s="14"/>
      <c r="E599" s="14"/>
      <c r="F599" s="1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4"/>
      <c r="B600" s="14"/>
      <c r="C600" s="14"/>
      <c r="D600" s="14"/>
      <c r="E600" s="14"/>
      <c r="F600" s="1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4"/>
      <c r="B601" s="14"/>
      <c r="C601" s="14"/>
      <c r="D601" s="14"/>
      <c r="E601" s="14"/>
      <c r="F601" s="1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4"/>
      <c r="B602" s="14"/>
      <c r="C602" s="14"/>
      <c r="D602" s="14"/>
      <c r="E602" s="14"/>
      <c r="F602" s="1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4"/>
      <c r="B603" s="14"/>
      <c r="C603" s="14"/>
      <c r="D603" s="14"/>
      <c r="E603" s="14"/>
      <c r="F603" s="1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4"/>
      <c r="B604" s="14"/>
      <c r="C604" s="14"/>
      <c r="D604" s="14"/>
      <c r="E604" s="14"/>
      <c r="F604" s="1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4"/>
      <c r="B605" s="14"/>
      <c r="C605" s="14"/>
      <c r="D605" s="14"/>
      <c r="E605" s="14"/>
      <c r="F605" s="1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4"/>
      <c r="B606" s="14"/>
      <c r="C606" s="14"/>
      <c r="D606" s="14"/>
      <c r="E606" s="14"/>
      <c r="F606" s="1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4"/>
      <c r="B607" s="14"/>
      <c r="C607" s="14"/>
      <c r="D607" s="14"/>
      <c r="E607" s="14"/>
      <c r="F607" s="1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4"/>
      <c r="B608" s="14"/>
      <c r="C608" s="14"/>
      <c r="D608" s="14"/>
      <c r="E608" s="14"/>
      <c r="F608" s="1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4"/>
      <c r="B609" s="14"/>
      <c r="C609" s="14"/>
      <c r="D609" s="14"/>
      <c r="E609" s="14"/>
      <c r="F609" s="1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4"/>
      <c r="B610" s="14"/>
      <c r="C610" s="14"/>
      <c r="D610" s="14"/>
      <c r="E610" s="14"/>
      <c r="F610" s="1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4"/>
      <c r="B611" s="14"/>
      <c r="C611" s="14"/>
      <c r="D611" s="14"/>
      <c r="E611" s="14"/>
      <c r="F611" s="1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4"/>
      <c r="B612" s="14"/>
      <c r="C612" s="14"/>
      <c r="D612" s="14"/>
      <c r="E612" s="14"/>
      <c r="F612" s="1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4"/>
      <c r="B613" s="14"/>
      <c r="C613" s="14"/>
      <c r="D613" s="14"/>
      <c r="E613" s="14"/>
      <c r="F613" s="1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4"/>
      <c r="B614" s="14"/>
      <c r="C614" s="14"/>
      <c r="D614" s="14"/>
      <c r="E614" s="14"/>
      <c r="F614" s="1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4"/>
      <c r="B615" s="14"/>
      <c r="C615" s="14"/>
      <c r="D615" s="14"/>
      <c r="E615" s="14"/>
      <c r="F615" s="1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4"/>
      <c r="B616" s="14"/>
      <c r="C616" s="14"/>
      <c r="D616" s="14"/>
      <c r="E616" s="14"/>
      <c r="F616" s="1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4"/>
      <c r="B617" s="14"/>
      <c r="C617" s="14"/>
      <c r="D617" s="14"/>
      <c r="E617" s="14"/>
      <c r="F617" s="1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4"/>
      <c r="B618" s="14"/>
      <c r="C618" s="14"/>
      <c r="D618" s="14"/>
      <c r="E618" s="14"/>
      <c r="F618" s="1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4"/>
      <c r="B619" s="14"/>
      <c r="C619" s="14"/>
      <c r="D619" s="14"/>
      <c r="E619" s="14"/>
      <c r="F619" s="1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4"/>
      <c r="B620" s="14"/>
      <c r="C620" s="14"/>
      <c r="D620" s="14"/>
      <c r="E620" s="14"/>
      <c r="F620" s="1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4"/>
      <c r="B621" s="14"/>
      <c r="C621" s="14"/>
      <c r="D621" s="14"/>
      <c r="E621" s="14"/>
      <c r="F621" s="1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4"/>
      <c r="B622" s="14"/>
      <c r="C622" s="14"/>
      <c r="D622" s="14"/>
      <c r="E622" s="14"/>
      <c r="F622" s="1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4"/>
      <c r="B623" s="14"/>
      <c r="C623" s="14"/>
      <c r="D623" s="14"/>
      <c r="E623" s="14"/>
      <c r="F623" s="1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4"/>
      <c r="B624" s="14"/>
      <c r="C624" s="14"/>
      <c r="D624" s="14"/>
      <c r="E624" s="14"/>
      <c r="F624" s="1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4"/>
      <c r="B625" s="14"/>
      <c r="C625" s="14"/>
      <c r="D625" s="14"/>
      <c r="E625" s="14"/>
      <c r="F625" s="1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4"/>
      <c r="B626" s="14"/>
      <c r="C626" s="14"/>
      <c r="D626" s="14"/>
      <c r="E626" s="14"/>
      <c r="F626" s="1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4"/>
      <c r="B627" s="14"/>
      <c r="C627" s="14"/>
      <c r="D627" s="14"/>
      <c r="E627" s="14"/>
      <c r="F627" s="1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4"/>
      <c r="B628" s="14"/>
      <c r="C628" s="14"/>
      <c r="D628" s="14"/>
      <c r="E628" s="14"/>
      <c r="F628" s="1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4"/>
      <c r="B629" s="14"/>
      <c r="C629" s="14"/>
      <c r="D629" s="14"/>
      <c r="E629" s="14"/>
      <c r="F629" s="1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4"/>
      <c r="B630" s="14"/>
      <c r="C630" s="14"/>
      <c r="D630" s="14"/>
      <c r="E630" s="14"/>
      <c r="F630" s="1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4"/>
      <c r="B631" s="14"/>
      <c r="C631" s="14"/>
      <c r="D631" s="14"/>
      <c r="E631" s="14"/>
      <c r="F631" s="1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4"/>
      <c r="B632" s="14"/>
      <c r="C632" s="14"/>
      <c r="D632" s="14"/>
      <c r="E632" s="14"/>
      <c r="F632" s="1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4"/>
      <c r="B633" s="14"/>
      <c r="C633" s="14"/>
      <c r="D633" s="14"/>
      <c r="E633" s="14"/>
      <c r="F633" s="1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4"/>
      <c r="B634" s="14"/>
      <c r="C634" s="14"/>
      <c r="D634" s="14"/>
      <c r="E634" s="14"/>
      <c r="F634" s="1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4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4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4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4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4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4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4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4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4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4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4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4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4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4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4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4"/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4"/>
      <c r="B651" s="14"/>
      <c r="C651" s="14"/>
      <c r="D651" s="14"/>
      <c r="E651" s="14"/>
      <c r="F651" s="1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4"/>
      <c r="B652" s="14"/>
      <c r="C652" s="14"/>
      <c r="D652" s="14"/>
      <c r="E652" s="14"/>
      <c r="F652" s="1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4"/>
      <c r="B653" s="14"/>
      <c r="C653" s="14"/>
      <c r="D653" s="14"/>
      <c r="E653" s="14"/>
      <c r="F653" s="1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4"/>
      <c r="B654" s="14"/>
      <c r="C654" s="14"/>
      <c r="D654" s="14"/>
      <c r="E654" s="14"/>
      <c r="F654" s="1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4"/>
      <c r="B655" s="14"/>
      <c r="C655" s="14"/>
      <c r="D655" s="14"/>
      <c r="E655" s="14"/>
      <c r="F655" s="1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4"/>
      <c r="B656" s="14"/>
      <c r="C656" s="14"/>
      <c r="D656" s="14"/>
      <c r="E656" s="14"/>
      <c r="F656" s="1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4"/>
      <c r="B657" s="14"/>
      <c r="C657" s="14"/>
      <c r="D657" s="14"/>
      <c r="E657" s="14"/>
      <c r="F657" s="1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4"/>
      <c r="B658" s="14"/>
      <c r="C658" s="14"/>
      <c r="D658" s="14"/>
      <c r="E658" s="14"/>
      <c r="F658" s="1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4"/>
      <c r="B659" s="14"/>
      <c r="C659" s="14"/>
      <c r="D659" s="14"/>
      <c r="E659" s="14"/>
      <c r="F659" s="1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4"/>
      <c r="B660" s="14"/>
      <c r="C660" s="14"/>
      <c r="D660" s="14"/>
      <c r="E660" s="14"/>
      <c r="F660" s="1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4"/>
      <c r="B661" s="14"/>
      <c r="C661" s="14"/>
      <c r="D661" s="14"/>
      <c r="E661" s="14"/>
      <c r="F661" s="1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4"/>
      <c r="B662" s="14"/>
      <c r="C662" s="14"/>
      <c r="D662" s="14"/>
      <c r="E662" s="14"/>
      <c r="F662" s="1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4"/>
      <c r="B663" s="14"/>
      <c r="C663" s="14"/>
      <c r="D663" s="14"/>
      <c r="E663" s="14"/>
      <c r="F663" s="1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4"/>
      <c r="B664" s="14"/>
      <c r="C664" s="14"/>
      <c r="D664" s="14"/>
      <c r="E664" s="14"/>
      <c r="F664" s="1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4"/>
      <c r="B665" s="14"/>
      <c r="C665" s="14"/>
      <c r="D665" s="14"/>
      <c r="E665" s="14"/>
      <c r="F665" s="1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4"/>
      <c r="B666" s="14"/>
      <c r="C666" s="14"/>
      <c r="D666" s="14"/>
      <c r="E666" s="14"/>
      <c r="F666" s="1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4"/>
      <c r="B667" s="14"/>
      <c r="C667" s="14"/>
      <c r="D667" s="14"/>
      <c r="E667" s="14"/>
      <c r="F667" s="1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4"/>
      <c r="B668" s="14"/>
      <c r="C668" s="14"/>
      <c r="D668" s="14"/>
      <c r="E668" s="14"/>
      <c r="F668" s="1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4"/>
      <c r="B669" s="14"/>
      <c r="C669" s="14"/>
      <c r="D669" s="14"/>
      <c r="E669" s="14"/>
      <c r="F669" s="1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4"/>
      <c r="B670" s="14"/>
      <c r="C670" s="14"/>
      <c r="D670" s="14"/>
      <c r="E670" s="14"/>
      <c r="F670" s="1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4"/>
      <c r="B671" s="14"/>
      <c r="C671" s="14"/>
      <c r="D671" s="14"/>
      <c r="E671" s="14"/>
      <c r="F671" s="1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4"/>
      <c r="B672" s="14"/>
      <c r="C672" s="14"/>
      <c r="D672" s="14"/>
      <c r="E672" s="14"/>
      <c r="F672" s="1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4"/>
      <c r="B673" s="14"/>
      <c r="C673" s="14"/>
      <c r="D673" s="14"/>
      <c r="E673" s="14"/>
      <c r="F673" s="1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4"/>
      <c r="B674" s="14"/>
      <c r="C674" s="14"/>
      <c r="D674" s="14"/>
      <c r="E674" s="14"/>
      <c r="F674" s="1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4"/>
      <c r="B675" s="14"/>
      <c r="C675" s="14"/>
      <c r="D675" s="14"/>
      <c r="E675" s="14"/>
      <c r="F675" s="1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4"/>
      <c r="B676" s="14"/>
      <c r="C676" s="14"/>
      <c r="D676" s="14"/>
      <c r="E676" s="14"/>
      <c r="F676" s="1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4"/>
      <c r="B677" s="14"/>
      <c r="C677" s="14"/>
      <c r="D677" s="14"/>
      <c r="E677" s="14"/>
      <c r="F677" s="1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4"/>
      <c r="B678" s="14"/>
      <c r="C678" s="14"/>
      <c r="D678" s="14"/>
      <c r="E678" s="14"/>
      <c r="F678" s="1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4"/>
      <c r="B679" s="14"/>
      <c r="C679" s="14"/>
      <c r="D679" s="14"/>
      <c r="E679" s="14"/>
      <c r="F679" s="1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4"/>
      <c r="B680" s="14"/>
      <c r="C680" s="14"/>
      <c r="D680" s="14"/>
      <c r="E680" s="14"/>
      <c r="F680" s="1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4"/>
      <c r="B681" s="14"/>
      <c r="C681" s="14"/>
      <c r="D681" s="14"/>
      <c r="E681" s="14"/>
      <c r="F681" s="1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4"/>
      <c r="B682" s="14"/>
      <c r="C682" s="14"/>
      <c r="D682" s="14"/>
      <c r="E682" s="14"/>
      <c r="F682" s="1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4"/>
      <c r="B683" s="14"/>
      <c r="C683" s="14"/>
      <c r="D683" s="14"/>
      <c r="E683" s="14"/>
      <c r="F683" s="1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4"/>
      <c r="B684" s="14"/>
      <c r="C684" s="14"/>
      <c r="D684" s="14"/>
      <c r="E684" s="14"/>
      <c r="F684" s="1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4"/>
      <c r="B685" s="14"/>
      <c r="C685" s="14"/>
      <c r="D685" s="14"/>
      <c r="E685" s="14"/>
      <c r="F685" s="1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4"/>
      <c r="B686" s="14"/>
      <c r="C686" s="14"/>
      <c r="D686" s="14"/>
      <c r="E686" s="14"/>
      <c r="F686" s="1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4"/>
      <c r="B687" s="14"/>
      <c r="C687" s="14"/>
      <c r="D687" s="14"/>
      <c r="E687" s="14"/>
      <c r="F687" s="1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4"/>
      <c r="B688" s="14"/>
      <c r="C688" s="14"/>
      <c r="D688" s="14"/>
      <c r="E688" s="14"/>
      <c r="F688" s="1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4"/>
      <c r="B689" s="14"/>
      <c r="C689" s="14"/>
      <c r="D689" s="14"/>
      <c r="E689" s="14"/>
      <c r="F689" s="1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4"/>
      <c r="B690" s="14"/>
      <c r="C690" s="14"/>
      <c r="D690" s="14"/>
      <c r="E690" s="14"/>
      <c r="F690" s="1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4"/>
      <c r="B691" s="14"/>
      <c r="C691" s="14"/>
      <c r="D691" s="14"/>
      <c r="E691" s="14"/>
      <c r="F691" s="1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4"/>
      <c r="B692" s="14"/>
      <c r="C692" s="14"/>
      <c r="D692" s="14"/>
      <c r="E692" s="14"/>
      <c r="F692" s="1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4"/>
      <c r="B693" s="14"/>
      <c r="C693" s="14"/>
      <c r="D693" s="14"/>
      <c r="E693" s="14"/>
      <c r="F693" s="1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4"/>
      <c r="B694" s="14"/>
      <c r="C694" s="14"/>
      <c r="D694" s="14"/>
      <c r="E694" s="14"/>
      <c r="F694" s="1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4"/>
      <c r="B695" s="14"/>
      <c r="C695" s="14"/>
      <c r="D695" s="14"/>
      <c r="E695" s="14"/>
      <c r="F695" s="1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4"/>
      <c r="B696" s="14"/>
      <c r="C696" s="14"/>
      <c r="D696" s="14"/>
      <c r="E696" s="14"/>
      <c r="F696" s="1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4"/>
      <c r="B697" s="14"/>
      <c r="C697" s="14"/>
      <c r="D697" s="14"/>
      <c r="E697" s="14"/>
      <c r="F697" s="1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4"/>
      <c r="B698" s="14"/>
      <c r="C698" s="14"/>
      <c r="D698" s="14"/>
      <c r="E698" s="14"/>
      <c r="F698" s="1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4"/>
      <c r="B699" s="14"/>
      <c r="C699" s="14"/>
      <c r="D699" s="14"/>
      <c r="E699" s="14"/>
      <c r="F699" s="1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4"/>
      <c r="B700" s="14"/>
      <c r="C700" s="14"/>
      <c r="D700" s="14"/>
      <c r="E700" s="14"/>
      <c r="F700" s="1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4"/>
      <c r="B701" s="14"/>
      <c r="C701" s="14"/>
      <c r="D701" s="14"/>
      <c r="E701" s="14"/>
      <c r="F701" s="1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4"/>
      <c r="B702" s="14"/>
      <c r="C702" s="14"/>
      <c r="D702" s="14"/>
      <c r="E702" s="14"/>
      <c r="F702" s="1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4"/>
      <c r="B703" s="14"/>
      <c r="C703" s="14"/>
      <c r="D703" s="14"/>
      <c r="E703" s="14"/>
      <c r="F703" s="1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4"/>
      <c r="B704" s="14"/>
      <c r="C704" s="14"/>
      <c r="D704" s="14"/>
      <c r="E704" s="14"/>
      <c r="F704" s="1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4"/>
      <c r="B705" s="14"/>
      <c r="C705" s="14"/>
      <c r="D705" s="14"/>
      <c r="E705" s="14"/>
      <c r="F705" s="1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4"/>
      <c r="B706" s="14"/>
      <c r="C706" s="14"/>
      <c r="D706" s="14"/>
      <c r="E706" s="14"/>
      <c r="F706" s="1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4"/>
      <c r="B707" s="14"/>
      <c r="C707" s="14"/>
      <c r="D707" s="14"/>
      <c r="E707" s="14"/>
      <c r="F707" s="1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4"/>
      <c r="B708" s="14"/>
      <c r="C708" s="14"/>
      <c r="D708" s="14"/>
      <c r="E708" s="14"/>
      <c r="F708" s="1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4"/>
      <c r="B709" s="14"/>
      <c r="C709" s="14"/>
      <c r="D709" s="14"/>
      <c r="E709" s="14"/>
      <c r="F709" s="1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4"/>
      <c r="B710" s="14"/>
      <c r="C710" s="14"/>
      <c r="D710" s="14"/>
      <c r="E710" s="14"/>
      <c r="F710" s="1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4"/>
      <c r="B711" s="14"/>
      <c r="C711" s="14"/>
      <c r="D711" s="14"/>
      <c r="E711" s="14"/>
      <c r="F711" s="1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4"/>
      <c r="B712" s="14"/>
      <c r="C712" s="14"/>
      <c r="D712" s="14"/>
      <c r="E712" s="14"/>
      <c r="F712" s="1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4"/>
      <c r="B713" s="14"/>
      <c r="C713" s="14"/>
      <c r="D713" s="14"/>
      <c r="E713" s="14"/>
      <c r="F713" s="1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4"/>
      <c r="B714" s="14"/>
      <c r="C714" s="14"/>
      <c r="D714" s="14"/>
      <c r="E714" s="14"/>
      <c r="F714" s="1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4"/>
      <c r="B715" s="14"/>
      <c r="C715" s="14"/>
      <c r="D715" s="14"/>
      <c r="E715" s="14"/>
      <c r="F715" s="1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4"/>
      <c r="B716" s="14"/>
      <c r="C716" s="14"/>
      <c r="D716" s="14"/>
      <c r="E716" s="14"/>
      <c r="F716" s="1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4"/>
      <c r="B717" s="14"/>
      <c r="C717" s="14"/>
      <c r="D717" s="14"/>
      <c r="E717" s="14"/>
      <c r="F717" s="1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4"/>
      <c r="B718" s="14"/>
      <c r="C718" s="14"/>
      <c r="D718" s="14"/>
      <c r="E718" s="14"/>
      <c r="F718" s="1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4"/>
      <c r="B719" s="14"/>
      <c r="C719" s="14"/>
      <c r="D719" s="14"/>
      <c r="E719" s="14"/>
      <c r="F719" s="1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4"/>
      <c r="B720" s="14"/>
      <c r="C720" s="14"/>
      <c r="D720" s="14"/>
      <c r="E720" s="14"/>
      <c r="F720" s="1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4"/>
      <c r="B721" s="14"/>
      <c r="C721" s="14"/>
      <c r="D721" s="14"/>
      <c r="E721" s="14"/>
      <c r="F721" s="1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4"/>
      <c r="B722" s="14"/>
      <c r="C722" s="14"/>
      <c r="D722" s="14"/>
      <c r="E722" s="14"/>
      <c r="F722" s="1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4"/>
      <c r="B723" s="14"/>
      <c r="C723" s="14"/>
      <c r="D723" s="14"/>
      <c r="E723" s="14"/>
      <c r="F723" s="1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4"/>
      <c r="B724" s="14"/>
      <c r="C724" s="14"/>
      <c r="D724" s="14"/>
      <c r="E724" s="14"/>
      <c r="F724" s="1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4"/>
      <c r="B725" s="14"/>
      <c r="C725" s="14"/>
      <c r="D725" s="14"/>
      <c r="E725" s="14"/>
      <c r="F725" s="1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4"/>
      <c r="B726" s="14"/>
      <c r="C726" s="14"/>
      <c r="D726" s="14"/>
      <c r="E726" s="14"/>
      <c r="F726" s="1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4"/>
      <c r="B727" s="14"/>
      <c r="C727" s="14"/>
      <c r="D727" s="14"/>
      <c r="E727" s="14"/>
      <c r="F727" s="1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4"/>
      <c r="B728" s="14"/>
      <c r="C728" s="14"/>
      <c r="D728" s="14"/>
      <c r="E728" s="14"/>
      <c r="F728" s="1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4"/>
      <c r="B729" s="14"/>
      <c r="C729" s="14"/>
      <c r="D729" s="14"/>
      <c r="E729" s="14"/>
      <c r="F729" s="1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4"/>
      <c r="B730" s="14"/>
      <c r="C730" s="14"/>
      <c r="D730" s="14"/>
      <c r="E730" s="14"/>
      <c r="F730" s="1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4"/>
      <c r="B731" s="14"/>
      <c r="C731" s="14"/>
      <c r="D731" s="14"/>
      <c r="E731" s="14"/>
      <c r="F731" s="1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4"/>
      <c r="B732" s="14"/>
      <c r="C732" s="14"/>
      <c r="D732" s="14"/>
      <c r="E732" s="14"/>
      <c r="F732" s="1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4"/>
      <c r="B733" s="14"/>
      <c r="C733" s="14"/>
      <c r="D733" s="14"/>
      <c r="E733" s="14"/>
      <c r="F733" s="1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4"/>
      <c r="B734" s="14"/>
      <c r="C734" s="14"/>
      <c r="D734" s="14"/>
      <c r="E734" s="14"/>
      <c r="F734" s="1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4"/>
      <c r="B735" s="14"/>
      <c r="C735" s="14"/>
      <c r="D735" s="14"/>
      <c r="E735" s="14"/>
      <c r="F735" s="1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4"/>
      <c r="B736" s="14"/>
      <c r="C736" s="14"/>
      <c r="D736" s="14"/>
      <c r="E736" s="14"/>
      <c r="F736" s="1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4"/>
      <c r="B737" s="14"/>
      <c r="C737" s="14"/>
      <c r="D737" s="14"/>
      <c r="E737" s="14"/>
      <c r="F737" s="1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4"/>
      <c r="B738" s="14"/>
      <c r="C738" s="14"/>
      <c r="D738" s="14"/>
      <c r="E738" s="14"/>
      <c r="F738" s="1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4"/>
      <c r="B739" s="14"/>
      <c r="C739" s="14"/>
      <c r="D739" s="14"/>
      <c r="E739" s="14"/>
      <c r="F739" s="1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4"/>
      <c r="B740" s="14"/>
      <c r="C740" s="14"/>
      <c r="D740" s="14"/>
      <c r="E740" s="14"/>
      <c r="F740" s="1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4"/>
      <c r="B741" s="14"/>
      <c r="C741" s="14"/>
      <c r="D741" s="14"/>
      <c r="E741" s="14"/>
      <c r="F741" s="1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4"/>
      <c r="B742" s="14"/>
      <c r="C742" s="14"/>
      <c r="D742" s="14"/>
      <c r="E742" s="14"/>
      <c r="F742" s="1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4"/>
      <c r="B743" s="14"/>
      <c r="C743" s="14"/>
      <c r="D743" s="14"/>
      <c r="E743" s="14"/>
      <c r="F743" s="1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4"/>
      <c r="B744" s="14"/>
      <c r="C744" s="14"/>
      <c r="D744" s="14"/>
      <c r="E744" s="14"/>
      <c r="F744" s="1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4"/>
      <c r="B745" s="14"/>
      <c r="C745" s="14"/>
      <c r="D745" s="14"/>
      <c r="E745" s="14"/>
      <c r="F745" s="1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4"/>
      <c r="B746" s="14"/>
      <c r="C746" s="14"/>
      <c r="D746" s="14"/>
      <c r="E746" s="14"/>
      <c r="F746" s="1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4"/>
      <c r="B747" s="14"/>
      <c r="C747" s="14"/>
      <c r="D747" s="14"/>
      <c r="E747" s="14"/>
      <c r="F747" s="1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4"/>
      <c r="B748" s="14"/>
      <c r="C748" s="14"/>
      <c r="D748" s="14"/>
      <c r="E748" s="14"/>
      <c r="F748" s="1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4"/>
      <c r="B749" s="14"/>
      <c r="C749" s="14"/>
      <c r="D749" s="14"/>
      <c r="E749" s="14"/>
      <c r="F749" s="1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4"/>
      <c r="B750" s="14"/>
      <c r="C750" s="14"/>
      <c r="D750" s="14"/>
      <c r="E750" s="14"/>
      <c r="F750" s="1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4"/>
      <c r="B751" s="14"/>
      <c r="C751" s="14"/>
      <c r="D751" s="14"/>
      <c r="E751" s="14"/>
      <c r="F751" s="1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4"/>
      <c r="B752" s="14"/>
      <c r="C752" s="14"/>
      <c r="D752" s="14"/>
      <c r="E752" s="14"/>
      <c r="F752" s="1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4"/>
      <c r="B753" s="14"/>
      <c r="C753" s="14"/>
      <c r="D753" s="14"/>
      <c r="E753" s="14"/>
      <c r="F753" s="1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4"/>
      <c r="B754" s="14"/>
      <c r="C754" s="14"/>
      <c r="D754" s="14"/>
      <c r="E754" s="14"/>
      <c r="F754" s="1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4"/>
      <c r="B755" s="14"/>
      <c r="C755" s="14"/>
      <c r="D755" s="14"/>
      <c r="E755" s="14"/>
      <c r="F755" s="1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4"/>
      <c r="B756" s="14"/>
      <c r="C756" s="14"/>
      <c r="D756" s="14"/>
      <c r="E756" s="14"/>
      <c r="F756" s="1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4"/>
      <c r="B757" s="14"/>
      <c r="C757" s="14"/>
      <c r="D757" s="14"/>
      <c r="E757" s="14"/>
      <c r="F757" s="1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4"/>
      <c r="B758" s="14"/>
      <c r="C758" s="14"/>
      <c r="D758" s="14"/>
      <c r="E758" s="14"/>
      <c r="F758" s="1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4"/>
      <c r="B759" s="14"/>
      <c r="C759" s="14"/>
      <c r="D759" s="14"/>
      <c r="E759" s="14"/>
      <c r="F759" s="1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4"/>
      <c r="B760" s="14"/>
      <c r="C760" s="14"/>
      <c r="D760" s="14"/>
      <c r="E760" s="14"/>
      <c r="F760" s="1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4"/>
      <c r="B761" s="14"/>
      <c r="C761" s="14"/>
      <c r="D761" s="14"/>
      <c r="E761" s="14"/>
      <c r="F761" s="1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4"/>
      <c r="B762" s="14"/>
      <c r="C762" s="14"/>
      <c r="D762" s="14"/>
      <c r="E762" s="14"/>
      <c r="F762" s="1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4"/>
      <c r="B763" s="14"/>
      <c r="C763" s="14"/>
      <c r="D763" s="14"/>
      <c r="E763" s="14"/>
      <c r="F763" s="1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4"/>
      <c r="B764" s="14"/>
      <c r="C764" s="14"/>
      <c r="D764" s="14"/>
      <c r="E764" s="14"/>
      <c r="F764" s="1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4"/>
      <c r="B765" s="14"/>
      <c r="C765" s="14"/>
      <c r="D765" s="14"/>
      <c r="E765" s="14"/>
      <c r="F765" s="1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4"/>
      <c r="B766" s="14"/>
      <c r="C766" s="14"/>
      <c r="D766" s="14"/>
      <c r="E766" s="14"/>
      <c r="F766" s="1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4"/>
      <c r="B767" s="14"/>
      <c r="C767" s="14"/>
      <c r="D767" s="14"/>
      <c r="E767" s="14"/>
      <c r="F767" s="1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4"/>
      <c r="B768" s="14"/>
      <c r="C768" s="14"/>
      <c r="D768" s="14"/>
      <c r="E768" s="14"/>
      <c r="F768" s="1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4"/>
      <c r="B769" s="14"/>
      <c r="C769" s="14"/>
      <c r="D769" s="14"/>
      <c r="E769" s="14"/>
      <c r="F769" s="1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4"/>
      <c r="B770" s="14"/>
      <c r="C770" s="14"/>
      <c r="D770" s="14"/>
      <c r="E770" s="14"/>
      <c r="F770" s="1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4"/>
      <c r="B771" s="14"/>
      <c r="C771" s="14"/>
      <c r="D771" s="14"/>
      <c r="E771" s="14"/>
      <c r="F771" s="1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4"/>
      <c r="B772" s="14"/>
      <c r="C772" s="14"/>
      <c r="D772" s="14"/>
      <c r="E772" s="14"/>
      <c r="F772" s="1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4"/>
      <c r="B773" s="14"/>
      <c r="C773" s="14"/>
      <c r="D773" s="14"/>
      <c r="E773" s="14"/>
      <c r="F773" s="1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4"/>
      <c r="B774" s="14"/>
      <c r="C774" s="14"/>
      <c r="D774" s="14"/>
      <c r="E774" s="14"/>
      <c r="F774" s="1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4"/>
      <c r="B775" s="14"/>
      <c r="C775" s="14"/>
      <c r="D775" s="14"/>
      <c r="E775" s="14"/>
      <c r="F775" s="1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4"/>
      <c r="B776" s="14"/>
      <c r="C776" s="14"/>
      <c r="D776" s="14"/>
      <c r="E776" s="14"/>
      <c r="F776" s="1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4"/>
      <c r="B777" s="14"/>
      <c r="C777" s="14"/>
      <c r="D777" s="14"/>
      <c r="E777" s="14"/>
      <c r="F777" s="1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4"/>
      <c r="B778" s="14"/>
      <c r="C778" s="14"/>
      <c r="D778" s="14"/>
      <c r="E778" s="14"/>
      <c r="F778" s="1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4"/>
      <c r="B779" s="14"/>
      <c r="C779" s="14"/>
      <c r="D779" s="14"/>
      <c r="E779" s="14"/>
      <c r="F779" s="1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4"/>
      <c r="B780" s="14"/>
      <c r="C780" s="14"/>
      <c r="D780" s="14"/>
      <c r="E780" s="14"/>
      <c r="F780" s="1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4"/>
      <c r="B781" s="14"/>
      <c r="C781" s="14"/>
      <c r="D781" s="14"/>
      <c r="E781" s="14"/>
      <c r="F781" s="1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4"/>
      <c r="B782" s="14"/>
      <c r="C782" s="14"/>
      <c r="D782" s="14"/>
      <c r="E782" s="14"/>
      <c r="F782" s="1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4"/>
      <c r="B783" s="14"/>
      <c r="C783" s="14"/>
      <c r="D783" s="14"/>
      <c r="E783" s="14"/>
      <c r="F783" s="1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4"/>
      <c r="B784" s="14"/>
      <c r="C784" s="14"/>
      <c r="D784" s="14"/>
      <c r="E784" s="14"/>
      <c r="F784" s="1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4"/>
      <c r="B785" s="14"/>
      <c r="C785" s="14"/>
      <c r="D785" s="14"/>
      <c r="E785" s="14"/>
      <c r="F785" s="1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4"/>
      <c r="B786" s="14"/>
      <c r="C786" s="14"/>
      <c r="D786" s="14"/>
      <c r="E786" s="14"/>
      <c r="F786" s="1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4"/>
      <c r="B787" s="14"/>
      <c r="C787" s="14"/>
      <c r="D787" s="14"/>
      <c r="E787" s="14"/>
      <c r="F787" s="1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4"/>
      <c r="B788" s="14"/>
      <c r="C788" s="14"/>
      <c r="D788" s="14"/>
      <c r="E788" s="14"/>
      <c r="F788" s="1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4"/>
      <c r="B789" s="14"/>
      <c r="C789" s="14"/>
      <c r="D789" s="14"/>
      <c r="E789" s="14"/>
      <c r="F789" s="1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4"/>
      <c r="B790" s="14"/>
      <c r="C790" s="14"/>
      <c r="D790" s="14"/>
      <c r="E790" s="14"/>
      <c r="F790" s="1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4"/>
      <c r="B791" s="14"/>
      <c r="C791" s="14"/>
      <c r="D791" s="14"/>
      <c r="E791" s="14"/>
      <c r="F791" s="1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4"/>
      <c r="B792" s="14"/>
      <c r="C792" s="14"/>
      <c r="D792" s="14"/>
      <c r="E792" s="14"/>
      <c r="F792" s="1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4"/>
      <c r="B793" s="14"/>
      <c r="C793" s="14"/>
      <c r="D793" s="14"/>
      <c r="E793" s="14"/>
      <c r="F793" s="1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4"/>
      <c r="B794" s="14"/>
      <c r="C794" s="14"/>
      <c r="D794" s="14"/>
      <c r="E794" s="14"/>
      <c r="F794" s="1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4"/>
      <c r="B795" s="14"/>
      <c r="C795" s="14"/>
      <c r="D795" s="14"/>
      <c r="E795" s="14"/>
      <c r="F795" s="1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4"/>
      <c r="B796" s="14"/>
      <c r="C796" s="14"/>
      <c r="D796" s="14"/>
      <c r="E796" s="14"/>
      <c r="F796" s="1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4"/>
      <c r="B797" s="14"/>
      <c r="C797" s="14"/>
      <c r="D797" s="14"/>
      <c r="E797" s="14"/>
      <c r="F797" s="1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4"/>
      <c r="B798" s="14"/>
      <c r="C798" s="14"/>
      <c r="D798" s="14"/>
      <c r="E798" s="14"/>
      <c r="F798" s="1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4"/>
      <c r="B799" s="14"/>
      <c r="C799" s="14"/>
      <c r="D799" s="14"/>
      <c r="E799" s="14"/>
      <c r="F799" s="1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4"/>
      <c r="B800" s="14"/>
      <c r="C800" s="14"/>
      <c r="D800" s="14"/>
      <c r="E800" s="14"/>
      <c r="F800" s="1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4"/>
      <c r="B801" s="14"/>
      <c r="C801" s="14"/>
      <c r="D801" s="14"/>
      <c r="E801" s="14"/>
      <c r="F801" s="1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4"/>
      <c r="B802" s="14"/>
      <c r="C802" s="14"/>
      <c r="D802" s="14"/>
      <c r="E802" s="14"/>
      <c r="F802" s="1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4"/>
      <c r="B803" s="14"/>
      <c r="C803" s="14"/>
      <c r="D803" s="14"/>
      <c r="E803" s="14"/>
      <c r="F803" s="1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4"/>
      <c r="B804" s="14"/>
      <c r="C804" s="14"/>
      <c r="D804" s="14"/>
      <c r="E804" s="14"/>
      <c r="F804" s="1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4"/>
      <c r="B805" s="14"/>
      <c r="C805" s="14"/>
      <c r="D805" s="14"/>
      <c r="E805" s="14"/>
      <c r="F805" s="1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4"/>
      <c r="B806" s="14"/>
      <c r="C806" s="14"/>
      <c r="D806" s="14"/>
      <c r="E806" s="14"/>
      <c r="F806" s="1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4"/>
      <c r="B807" s="14"/>
      <c r="C807" s="14"/>
      <c r="D807" s="14"/>
      <c r="E807" s="14"/>
      <c r="F807" s="1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4"/>
      <c r="B808" s="14"/>
      <c r="C808" s="14"/>
      <c r="D808" s="14"/>
      <c r="E808" s="14"/>
      <c r="F808" s="1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4"/>
      <c r="B809" s="14"/>
      <c r="C809" s="14"/>
      <c r="D809" s="14"/>
      <c r="E809" s="14"/>
      <c r="F809" s="1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4"/>
      <c r="B810" s="14"/>
      <c r="C810" s="14"/>
      <c r="D810" s="14"/>
      <c r="E810" s="14"/>
      <c r="F810" s="1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4"/>
      <c r="B811" s="14"/>
      <c r="C811" s="14"/>
      <c r="D811" s="14"/>
      <c r="E811" s="14"/>
      <c r="F811" s="1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4"/>
      <c r="B812" s="14"/>
      <c r="C812" s="14"/>
      <c r="D812" s="14"/>
      <c r="E812" s="14"/>
      <c r="F812" s="1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4"/>
      <c r="B813" s="14"/>
      <c r="C813" s="14"/>
      <c r="D813" s="14"/>
      <c r="E813" s="14"/>
      <c r="F813" s="1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4"/>
      <c r="B814" s="14"/>
      <c r="C814" s="14"/>
      <c r="D814" s="14"/>
      <c r="E814" s="14"/>
      <c r="F814" s="1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4"/>
      <c r="B815" s="14"/>
      <c r="C815" s="14"/>
      <c r="D815" s="14"/>
      <c r="E815" s="14"/>
      <c r="F815" s="1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4"/>
      <c r="B816" s="14"/>
      <c r="C816" s="14"/>
      <c r="D816" s="14"/>
      <c r="E816" s="14"/>
      <c r="F816" s="1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4"/>
      <c r="B817" s="14"/>
      <c r="C817" s="14"/>
      <c r="D817" s="14"/>
      <c r="E817" s="14"/>
      <c r="F817" s="1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4"/>
      <c r="B818" s="14"/>
      <c r="C818" s="14"/>
      <c r="D818" s="14"/>
      <c r="E818" s="14"/>
      <c r="F818" s="1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4"/>
      <c r="B819" s="14"/>
      <c r="C819" s="14"/>
      <c r="D819" s="14"/>
      <c r="E819" s="14"/>
      <c r="F819" s="1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4"/>
      <c r="B820" s="14"/>
      <c r="C820" s="14"/>
      <c r="D820" s="14"/>
      <c r="E820" s="14"/>
      <c r="F820" s="1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4"/>
      <c r="B821" s="14"/>
      <c r="C821" s="14"/>
      <c r="D821" s="14"/>
      <c r="E821" s="14"/>
      <c r="F821" s="1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4"/>
      <c r="B822" s="14"/>
      <c r="C822" s="14"/>
      <c r="D822" s="14"/>
      <c r="E822" s="14"/>
      <c r="F822" s="1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4"/>
      <c r="B823" s="14"/>
      <c r="C823" s="14"/>
      <c r="D823" s="14"/>
      <c r="E823" s="14"/>
      <c r="F823" s="1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4"/>
      <c r="B824" s="14"/>
      <c r="C824" s="14"/>
      <c r="D824" s="14"/>
      <c r="E824" s="14"/>
      <c r="F824" s="1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4"/>
      <c r="B825" s="14"/>
      <c r="C825" s="14"/>
      <c r="D825" s="14"/>
      <c r="E825" s="14"/>
      <c r="F825" s="1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4"/>
      <c r="B826" s="14"/>
      <c r="C826" s="14"/>
      <c r="D826" s="14"/>
      <c r="E826" s="14"/>
      <c r="F826" s="1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4"/>
      <c r="B827" s="14"/>
      <c r="C827" s="14"/>
      <c r="D827" s="14"/>
      <c r="E827" s="14"/>
      <c r="F827" s="1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4"/>
      <c r="B828" s="14"/>
      <c r="C828" s="14"/>
      <c r="D828" s="14"/>
      <c r="E828" s="14"/>
      <c r="F828" s="1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4"/>
      <c r="B829" s="14"/>
      <c r="C829" s="14"/>
      <c r="D829" s="14"/>
      <c r="E829" s="14"/>
      <c r="F829" s="1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4"/>
      <c r="B830" s="14"/>
      <c r="C830" s="14"/>
      <c r="D830" s="14"/>
      <c r="E830" s="14"/>
      <c r="F830" s="1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4"/>
      <c r="B831" s="14"/>
      <c r="C831" s="14"/>
      <c r="D831" s="14"/>
      <c r="E831" s="14"/>
      <c r="F831" s="1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4"/>
      <c r="B832" s="14"/>
      <c r="C832" s="14"/>
      <c r="D832" s="14"/>
      <c r="E832" s="14"/>
      <c r="F832" s="1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4"/>
      <c r="B833" s="14"/>
      <c r="C833" s="14"/>
      <c r="D833" s="14"/>
      <c r="E833" s="14"/>
      <c r="F833" s="1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4"/>
      <c r="B834" s="14"/>
      <c r="C834" s="14"/>
      <c r="D834" s="14"/>
      <c r="E834" s="14"/>
      <c r="F834" s="1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4"/>
      <c r="B835" s="14"/>
      <c r="C835" s="14"/>
      <c r="D835" s="14"/>
      <c r="E835" s="14"/>
      <c r="F835" s="1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4"/>
      <c r="B836" s="14"/>
      <c r="C836" s="14"/>
      <c r="D836" s="14"/>
      <c r="E836" s="14"/>
      <c r="F836" s="1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4"/>
      <c r="B837" s="14"/>
      <c r="C837" s="14"/>
      <c r="D837" s="14"/>
      <c r="E837" s="14"/>
      <c r="F837" s="1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4"/>
      <c r="B838" s="14"/>
      <c r="C838" s="14"/>
      <c r="D838" s="14"/>
      <c r="E838" s="14"/>
      <c r="F838" s="1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4"/>
      <c r="B839" s="14"/>
      <c r="C839" s="14"/>
      <c r="D839" s="14"/>
      <c r="E839" s="14"/>
      <c r="F839" s="1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4"/>
      <c r="B840" s="14"/>
      <c r="C840" s="14"/>
      <c r="D840" s="14"/>
      <c r="E840" s="14"/>
      <c r="F840" s="1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4"/>
      <c r="B841" s="14"/>
      <c r="C841" s="14"/>
      <c r="D841" s="14"/>
      <c r="E841" s="14"/>
      <c r="F841" s="1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4"/>
      <c r="B842" s="14"/>
      <c r="C842" s="14"/>
      <c r="D842" s="14"/>
      <c r="E842" s="14"/>
      <c r="F842" s="1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4"/>
      <c r="B843" s="14"/>
      <c r="C843" s="14"/>
      <c r="D843" s="14"/>
      <c r="E843" s="14"/>
      <c r="F843" s="1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4"/>
      <c r="B844" s="14"/>
      <c r="C844" s="14"/>
      <c r="D844" s="14"/>
      <c r="E844" s="14"/>
      <c r="F844" s="1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4"/>
      <c r="B845" s="14"/>
      <c r="C845" s="14"/>
      <c r="D845" s="14"/>
      <c r="E845" s="14"/>
      <c r="F845" s="1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4"/>
      <c r="B846" s="14"/>
      <c r="C846" s="14"/>
      <c r="D846" s="14"/>
      <c r="E846" s="14"/>
      <c r="F846" s="1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4"/>
      <c r="B847" s="14"/>
      <c r="C847" s="14"/>
      <c r="D847" s="14"/>
      <c r="E847" s="14"/>
      <c r="F847" s="1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4"/>
      <c r="B848" s="14"/>
      <c r="C848" s="14"/>
      <c r="D848" s="14"/>
      <c r="E848" s="14"/>
      <c r="F848" s="1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4"/>
      <c r="B849" s="14"/>
      <c r="C849" s="14"/>
      <c r="D849" s="14"/>
      <c r="E849" s="14"/>
      <c r="F849" s="1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4"/>
      <c r="B850" s="14"/>
      <c r="C850" s="14"/>
      <c r="D850" s="14"/>
      <c r="E850" s="14"/>
      <c r="F850" s="1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4"/>
      <c r="B851" s="14"/>
      <c r="C851" s="14"/>
      <c r="D851" s="14"/>
      <c r="E851" s="14"/>
      <c r="F851" s="1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4"/>
      <c r="B852" s="14"/>
      <c r="C852" s="14"/>
      <c r="D852" s="14"/>
      <c r="E852" s="14"/>
      <c r="F852" s="1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4"/>
      <c r="B853" s="14"/>
      <c r="C853" s="14"/>
      <c r="D853" s="14"/>
      <c r="E853" s="14"/>
      <c r="F853" s="1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4"/>
      <c r="B854" s="14"/>
      <c r="C854" s="14"/>
      <c r="D854" s="14"/>
      <c r="E854" s="14"/>
      <c r="F854" s="1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4"/>
      <c r="B855" s="14"/>
      <c r="C855" s="14"/>
      <c r="D855" s="14"/>
      <c r="E855" s="14"/>
      <c r="F855" s="1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4"/>
      <c r="B856" s="14"/>
      <c r="C856" s="14"/>
      <c r="D856" s="14"/>
      <c r="E856" s="14"/>
      <c r="F856" s="1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4"/>
      <c r="B857" s="14"/>
      <c r="C857" s="14"/>
      <c r="D857" s="14"/>
      <c r="E857" s="14"/>
      <c r="F857" s="1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4"/>
      <c r="B858" s="14"/>
      <c r="C858" s="14"/>
      <c r="D858" s="14"/>
      <c r="E858" s="14"/>
      <c r="F858" s="1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4"/>
      <c r="B859" s="14"/>
      <c r="C859" s="14"/>
      <c r="D859" s="14"/>
      <c r="E859" s="14"/>
      <c r="F859" s="1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4"/>
      <c r="B860" s="14"/>
      <c r="C860" s="14"/>
      <c r="D860" s="14"/>
      <c r="E860" s="14"/>
      <c r="F860" s="1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4"/>
      <c r="B861" s="14"/>
      <c r="C861" s="14"/>
      <c r="D861" s="14"/>
      <c r="E861" s="14"/>
      <c r="F861" s="1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4"/>
      <c r="B862" s="14"/>
      <c r="C862" s="14"/>
      <c r="D862" s="14"/>
      <c r="E862" s="14"/>
      <c r="F862" s="1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4"/>
      <c r="B863" s="14"/>
      <c r="C863" s="14"/>
      <c r="D863" s="14"/>
      <c r="E863" s="14"/>
      <c r="F863" s="1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4"/>
      <c r="B864" s="14"/>
      <c r="C864" s="14"/>
      <c r="D864" s="14"/>
      <c r="E864" s="14"/>
      <c r="F864" s="1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4"/>
      <c r="B865" s="14"/>
      <c r="C865" s="14"/>
      <c r="D865" s="14"/>
      <c r="E865" s="14"/>
      <c r="F865" s="1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4"/>
      <c r="B866" s="14"/>
      <c r="C866" s="14"/>
      <c r="D866" s="14"/>
      <c r="E866" s="14"/>
      <c r="F866" s="1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4"/>
      <c r="B867" s="14"/>
      <c r="C867" s="14"/>
      <c r="D867" s="14"/>
      <c r="E867" s="14"/>
      <c r="F867" s="1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4"/>
      <c r="B868" s="14"/>
      <c r="C868" s="14"/>
      <c r="D868" s="14"/>
      <c r="E868" s="14"/>
      <c r="F868" s="1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4"/>
      <c r="B869" s="14"/>
      <c r="C869" s="14"/>
      <c r="D869" s="14"/>
      <c r="E869" s="14"/>
      <c r="F869" s="1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4"/>
      <c r="B870" s="14"/>
      <c r="C870" s="14"/>
      <c r="D870" s="14"/>
      <c r="E870" s="14"/>
      <c r="F870" s="1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4"/>
      <c r="B871" s="14"/>
      <c r="C871" s="14"/>
      <c r="D871" s="14"/>
      <c r="E871" s="14"/>
      <c r="F871" s="1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4"/>
      <c r="B872" s="14"/>
      <c r="C872" s="14"/>
      <c r="D872" s="14"/>
      <c r="E872" s="14"/>
      <c r="F872" s="1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4"/>
      <c r="B873" s="14"/>
      <c r="C873" s="14"/>
      <c r="D873" s="14"/>
      <c r="E873" s="14"/>
      <c r="F873" s="1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4"/>
      <c r="B874" s="14"/>
      <c r="C874" s="14"/>
      <c r="D874" s="14"/>
      <c r="E874" s="14"/>
      <c r="F874" s="1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4"/>
      <c r="B875" s="14"/>
      <c r="C875" s="14"/>
      <c r="D875" s="14"/>
      <c r="E875" s="14"/>
      <c r="F875" s="1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4"/>
      <c r="B876" s="14"/>
      <c r="C876" s="14"/>
      <c r="D876" s="14"/>
      <c r="E876" s="14"/>
      <c r="F876" s="1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4"/>
      <c r="B877" s="14"/>
      <c r="C877" s="14"/>
      <c r="D877" s="14"/>
      <c r="E877" s="14"/>
      <c r="F877" s="1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4"/>
      <c r="B878" s="14"/>
      <c r="C878" s="14"/>
      <c r="D878" s="14"/>
      <c r="E878" s="14"/>
      <c r="F878" s="1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4"/>
      <c r="B879" s="14"/>
      <c r="C879" s="14"/>
      <c r="D879" s="14"/>
      <c r="E879" s="14"/>
      <c r="F879" s="1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4"/>
      <c r="B880" s="14"/>
      <c r="C880" s="14"/>
      <c r="D880" s="14"/>
      <c r="E880" s="14"/>
      <c r="F880" s="1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4"/>
      <c r="B881" s="14"/>
      <c r="C881" s="14"/>
      <c r="D881" s="14"/>
      <c r="E881" s="14"/>
      <c r="F881" s="1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4"/>
      <c r="B882" s="14"/>
      <c r="C882" s="14"/>
      <c r="D882" s="14"/>
      <c r="E882" s="14"/>
      <c r="F882" s="1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4"/>
      <c r="B883" s="14"/>
      <c r="C883" s="14"/>
      <c r="D883" s="14"/>
      <c r="E883" s="14"/>
      <c r="F883" s="1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4"/>
      <c r="B884" s="14"/>
      <c r="C884" s="14"/>
      <c r="D884" s="14"/>
      <c r="E884" s="14"/>
      <c r="F884" s="1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4"/>
      <c r="B885" s="14"/>
      <c r="C885" s="14"/>
      <c r="D885" s="14"/>
      <c r="E885" s="14"/>
      <c r="F885" s="1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4"/>
      <c r="B886" s="14"/>
      <c r="C886" s="14"/>
      <c r="D886" s="14"/>
      <c r="E886" s="14"/>
      <c r="F886" s="1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4"/>
      <c r="B887" s="14"/>
      <c r="C887" s="14"/>
      <c r="D887" s="14"/>
      <c r="E887" s="14"/>
      <c r="F887" s="1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4"/>
      <c r="B888" s="14"/>
      <c r="C888" s="14"/>
      <c r="D888" s="14"/>
      <c r="E888" s="14"/>
      <c r="F888" s="1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4"/>
      <c r="B889" s="14"/>
      <c r="C889" s="14"/>
      <c r="D889" s="14"/>
      <c r="E889" s="14"/>
      <c r="F889" s="1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4"/>
      <c r="B890" s="14"/>
      <c r="C890" s="14"/>
      <c r="D890" s="14"/>
      <c r="E890" s="14"/>
      <c r="F890" s="1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4"/>
      <c r="B891" s="14"/>
      <c r="C891" s="14"/>
      <c r="D891" s="14"/>
      <c r="E891" s="14"/>
      <c r="F891" s="1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4"/>
      <c r="B892" s="14"/>
      <c r="C892" s="14"/>
      <c r="D892" s="14"/>
      <c r="E892" s="14"/>
      <c r="F892" s="1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4"/>
      <c r="B893" s="14"/>
      <c r="C893" s="14"/>
      <c r="D893" s="14"/>
      <c r="E893" s="14"/>
      <c r="F893" s="1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4"/>
      <c r="B894" s="14"/>
      <c r="C894" s="14"/>
      <c r="D894" s="14"/>
      <c r="E894" s="14"/>
      <c r="F894" s="1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4"/>
      <c r="B895" s="14"/>
      <c r="C895" s="14"/>
      <c r="D895" s="14"/>
      <c r="E895" s="14"/>
      <c r="F895" s="1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4"/>
      <c r="B896" s="14"/>
      <c r="C896" s="14"/>
      <c r="D896" s="14"/>
      <c r="E896" s="14"/>
      <c r="F896" s="1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4"/>
      <c r="B897" s="14"/>
      <c r="C897" s="14"/>
      <c r="D897" s="14"/>
      <c r="E897" s="14"/>
      <c r="F897" s="1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4"/>
      <c r="B898" s="14"/>
      <c r="C898" s="14"/>
      <c r="D898" s="14"/>
      <c r="E898" s="14"/>
      <c r="F898" s="1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4"/>
      <c r="B899" s="14"/>
      <c r="C899" s="14"/>
      <c r="D899" s="14"/>
      <c r="E899" s="14"/>
      <c r="F899" s="1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4"/>
      <c r="B900" s="14"/>
      <c r="C900" s="14"/>
      <c r="D900" s="14"/>
      <c r="E900" s="14"/>
      <c r="F900" s="1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4"/>
      <c r="B901" s="14"/>
      <c r="C901" s="14"/>
      <c r="D901" s="14"/>
      <c r="E901" s="14"/>
      <c r="F901" s="1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4"/>
      <c r="B902" s="14"/>
      <c r="C902" s="14"/>
      <c r="D902" s="14"/>
      <c r="E902" s="14"/>
      <c r="F902" s="1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4"/>
      <c r="B903" s="14"/>
      <c r="C903" s="14"/>
      <c r="D903" s="14"/>
      <c r="E903" s="14"/>
      <c r="F903" s="1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4"/>
      <c r="B904" s="14"/>
      <c r="C904" s="14"/>
      <c r="D904" s="14"/>
      <c r="E904" s="14"/>
      <c r="F904" s="1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4"/>
      <c r="B905" s="14"/>
      <c r="C905" s="14"/>
      <c r="D905" s="14"/>
      <c r="E905" s="14"/>
      <c r="F905" s="1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4"/>
      <c r="B906" s="14"/>
      <c r="C906" s="14"/>
      <c r="D906" s="14"/>
      <c r="E906" s="14"/>
      <c r="F906" s="1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4"/>
      <c r="B907" s="14"/>
      <c r="C907" s="14"/>
      <c r="D907" s="14"/>
      <c r="E907" s="14"/>
      <c r="F907" s="1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4"/>
      <c r="B908" s="14"/>
      <c r="C908" s="14"/>
      <c r="D908" s="14"/>
      <c r="E908" s="14"/>
      <c r="F908" s="1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4"/>
      <c r="B909" s="14"/>
      <c r="C909" s="14"/>
      <c r="D909" s="14"/>
      <c r="E909" s="14"/>
      <c r="F909" s="1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4"/>
      <c r="B910" s="14"/>
      <c r="C910" s="14"/>
      <c r="D910" s="14"/>
      <c r="E910" s="14"/>
      <c r="F910" s="1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4"/>
      <c r="B911" s="14"/>
      <c r="C911" s="14"/>
      <c r="D911" s="14"/>
      <c r="E911" s="14"/>
      <c r="F911" s="1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4"/>
      <c r="B912" s="14"/>
      <c r="C912" s="14"/>
      <c r="D912" s="14"/>
      <c r="E912" s="14"/>
      <c r="F912" s="1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4"/>
      <c r="B913" s="14"/>
      <c r="C913" s="14"/>
      <c r="D913" s="14"/>
      <c r="E913" s="14"/>
      <c r="F913" s="1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4"/>
      <c r="B914" s="14"/>
      <c r="C914" s="14"/>
      <c r="D914" s="14"/>
      <c r="E914" s="14"/>
      <c r="F914" s="1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4"/>
      <c r="B915" s="14"/>
      <c r="C915" s="14"/>
      <c r="D915" s="14"/>
      <c r="E915" s="14"/>
      <c r="F915" s="1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4"/>
      <c r="B916" s="14"/>
      <c r="C916" s="14"/>
      <c r="D916" s="14"/>
      <c r="E916" s="14"/>
      <c r="F916" s="1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4"/>
      <c r="B917" s="14"/>
      <c r="C917" s="14"/>
      <c r="D917" s="14"/>
      <c r="E917" s="14"/>
      <c r="F917" s="1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4"/>
      <c r="B918" s="14"/>
      <c r="C918" s="14"/>
      <c r="D918" s="14"/>
      <c r="E918" s="14"/>
      <c r="F918" s="1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4"/>
      <c r="B919" s="14"/>
      <c r="C919" s="14"/>
      <c r="D919" s="14"/>
      <c r="E919" s="14"/>
      <c r="F919" s="1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4"/>
      <c r="B920" s="14"/>
      <c r="C920" s="14"/>
      <c r="D920" s="14"/>
      <c r="E920" s="14"/>
      <c r="F920" s="1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4"/>
      <c r="B921" s="14"/>
      <c r="C921" s="14"/>
      <c r="D921" s="14"/>
      <c r="E921" s="14"/>
      <c r="F921" s="1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4"/>
      <c r="B922" s="14"/>
      <c r="C922" s="14"/>
      <c r="D922" s="14"/>
      <c r="E922" s="14"/>
      <c r="F922" s="1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4"/>
      <c r="B923" s="14"/>
      <c r="C923" s="14"/>
      <c r="D923" s="14"/>
      <c r="E923" s="14"/>
      <c r="F923" s="1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4"/>
      <c r="B924" s="14"/>
      <c r="C924" s="14"/>
      <c r="D924" s="14"/>
      <c r="E924" s="14"/>
      <c r="F924" s="1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4"/>
      <c r="B925" s="14"/>
      <c r="C925" s="14"/>
      <c r="D925" s="14"/>
      <c r="E925" s="14"/>
      <c r="F925" s="1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4"/>
      <c r="B926" s="14"/>
      <c r="C926" s="14"/>
      <c r="D926" s="14"/>
      <c r="E926" s="14"/>
      <c r="F926" s="1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4"/>
      <c r="B927" s="14"/>
      <c r="C927" s="14"/>
      <c r="D927" s="14"/>
      <c r="E927" s="14"/>
      <c r="F927" s="1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4"/>
      <c r="B928" s="14"/>
      <c r="C928" s="14"/>
      <c r="D928" s="14"/>
      <c r="E928" s="14"/>
      <c r="F928" s="1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4"/>
      <c r="B929" s="14"/>
      <c r="C929" s="14"/>
      <c r="D929" s="14"/>
      <c r="E929" s="14"/>
      <c r="F929" s="1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4"/>
      <c r="B930" s="14"/>
      <c r="C930" s="14"/>
      <c r="D930" s="14"/>
      <c r="E930" s="14"/>
      <c r="F930" s="1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4"/>
      <c r="B931" s="14"/>
      <c r="C931" s="14"/>
      <c r="D931" s="14"/>
      <c r="E931" s="14"/>
      <c r="F931" s="1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4"/>
      <c r="B932" s="14"/>
      <c r="C932" s="14"/>
      <c r="D932" s="14"/>
      <c r="E932" s="14"/>
      <c r="F932" s="1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4"/>
      <c r="B933" s="14"/>
      <c r="C933" s="14"/>
      <c r="D933" s="14"/>
      <c r="E933" s="14"/>
      <c r="F933" s="1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4"/>
      <c r="B934" s="14"/>
      <c r="C934" s="14"/>
      <c r="D934" s="14"/>
      <c r="E934" s="14"/>
      <c r="F934" s="1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4"/>
      <c r="B935" s="14"/>
      <c r="C935" s="14"/>
      <c r="D935" s="14"/>
      <c r="E935" s="14"/>
      <c r="F935" s="1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4"/>
      <c r="B936" s="14"/>
      <c r="C936" s="14"/>
      <c r="D936" s="14"/>
      <c r="E936" s="14"/>
      <c r="F936" s="1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4"/>
      <c r="B937" s="14"/>
      <c r="C937" s="14"/>
      <c r="D937" s="14"/>
      <c r="E937" s="14"/>
      <c r="F937" s="1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4"/>
      <c r="B938" s="14"/>
      <c r="C938" s="14"/>
      <c r="D938" s="14"/>
      <c r="E938" s="14"/>
      <c r="F938" s="1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4"/>
      <c r="B939" s="14"/>
      <c r="C939" s="14"/>
      <c r="D939" s="14"/>
      <c r="E939" s="14"/>
      <c r="F939" s="1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4"/>
      <c r="B940" s="14"/>
      <c r="C940" s="14"/>
      <c r="D940" s="14"/>
      <c r="E940" s="14"/>
      <c r="F940" s="1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4"/>
      <c r="B941" s="14"/>
      <c r="C941" s="14"/>
      <c r="D941" s="14"/>
      <c r="E941" s="14"/>
      <c r="F941" s="1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4"/>
      <c r="B942" s="14"/>
      <c r="C942" s="14"/>
      <c r="D942" s="14"/>
      <c r="E942" s="14"/>
      <c r="F942" s="1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4"/>
      <c r="B943" s="14"/>
      <c r="C943" s="14"/>
      <c r="D943" s="14"/>
      <c r="E943" s="14"/>
      <c r="F943" s="1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4"/>
      <c r="B944" s="14"/>
      <c r="C944" s="14"/>
      <c r="D944" s="14"/>
      <c r="E944" s="14"/>
      <c r="F944" s="1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4"/>
      <c r="B945" s="14"/>
      <c r="C945" s="14"/>
      <c r="D945" s="14"/>
      <c r="E945" s="14"/>
      <c r="F945" s="1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4"/>
      <c r="B946" s="14"/>
      <c r="C946" s="14"/>
      <c r="D946" s="14"/>
      <c r="E946" s="14"/>
      <c r="F946" s="1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4"/>
      <c r="B947" s="14"/>
      <c r="C947" s="14"/>
      <c r="D947" s="14"/>
      <c r="E947" s="14"/>
      <c r="F947" s="1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4"/>
      <c r="B948" s="14"/>
      <c r="C948" s="14"/>
      <c r="D948" s="14"/>
      <c r="E948" s="14"/>
      <c r="F948" s="1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4"/>
      <c r="B949" s="14"/>
      <c r="C949" s="14"/>
      <c r="D949" s="14"/>
      <c r="E949" s="14"/>
      <c r="F949" s="1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4"/>
      <c r="B950" s="14"/>
      <c r="C950" s="14"/>
      <c r="D950" s="14"/>
      <c r="E950" s="14"/>
      <c r="F950" s="1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4"/>
      <c r="B951" s="14"/>
      <c r="C951" s="14"/>
      <c r="D951" s="14"/>
      <c r="E951" s="14"/>
      <c r="F951" s="1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4"/>
      <c r="B952" s="14"/>
      <c r="C952" s="14"/>
      <c r="D952" s="14"/>
      <c r="E952" s="14"/>
      <c r="F952" s="1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4"/>
      <c r="B953" s="14"/>
      <c r="C953" s="14"/>
      <c r="D953" s="14"/>
      <c r="E953" s="14"/>
      <c r="F953" s="1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4"/>
      <c r="B954" s="14"/>
      <c r="C954" s="14"/>
      <c r="D954" s="14"/>
      <c r="E954" s="14"/>
      <c r="F954" s="1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4"/>
      <c r="B955" s="14"/>
      <c r="C955" s="14"/>
      <c r="D955" s="14"/>
      <c r="E955" s="14"/>
      <c r="F955" s="1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4"/>
      <c r="B956" s="14"/>
      <c r="C956" s="14"/>
      <c r="D956" s="14"/>
      <c r="E956" s="14"/>
      <c r="F956" s="1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4"/>
      <c r="B957" s="14"/>
      <c r="C957" s="14"/>
      <c r="D957" s="14"/>
      <c r="E957" s="14"/>
      <c r="F957" s="1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4"/>
      <c r="B958" s="14"/>
      <c r="C958" s="14"/>
      <c r="D958" s="14"/>
      <c r="E958" s="14"/>
      <c r="F958" s="1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4"/>
      <c r="B959" s="14"/>
      <c r="C959" s="14"/>
      <c r="D959" s="14"/>
      <c r="E959" s="14"/>
      <c r="F959" s="1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4"/>
      <c r="B960" s="14"/>
      <c r="C960" s="14"/>
      <c r="D960" s="14"/>
      <c r="E960" s="14"/>
      <c r="F960" s="1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4"/>
      <c r="B961" s="14"/>
      <c r="C961" s="14"/>
      <c r="D961" s="14"/>
      <c r="E961" s="14"/>
      <c r="F961" s="1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4"/>
      <c r="B962" s="14"/>
      <c r="C962" s="14"/>
      <c r="D962" s="14"/>
      <c r="E962" s="14"/>
      <c r="F962" s="1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4"/>
      <c r="B963" s="14"/>
      <c r="C963" s="14"/>
      <c r="D963" s="14"/>
      <c r="E963" s="14"/>
      <c r="F963" s="1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4"/>
      <c r="B964" s="14"/>
      <c r="C964" s="14"/>
      <c r="D964" s="14"/>
      <c r="E964" s="14"/>
      <c r="F964" s="1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4"/>
      <c r="B965" s="14"/>
      <c r="C965" s="14"/>
      <c r="D965" s="14"/>
      <c r="E965" s="14"/>
      <c r="F965" s="1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4"/>
      <c r="B966" s="14"/>
      <c r="C966" s="14"/>
      <c r="D966" s="14"/>
      <c r="E966" s="14"/>
      <c r="F966" s="1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4"/>
      <c r="B967" s="14"/>
      <c r="C967" s="14"/>
      <c r="D967" s="14"/>
      <c r="E967" s="14"/>
      <c r="F967" s="1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4"/>
      <c r="B968" s="14"/>
      <c r="C968" s="14"/>
      <c r="D968" s="14"/>
      <c r="E968" s="14"/>
      <c r="F968" s="1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4"/>
      <c r="B969" s="14"/>
      <c r="C969" s="14"/>
      <c r="D969" s="14"/>
      <c r="E969" s="14"/>
      <c r="F969" s="1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4"/>
      <c r="B970" s="14"/>
      <c r="C970" s="14"/>
      <c r="D970" s="14"/>
      <c r="E970" s="14"/>
      <c r="F970" s="1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4"/>
      <c r="B971" s="14"/>
      <c r="C971" s="14"/>
      <c r="D971" s="14"/>
      <c r="E971" s="14"/>
      <c r="F971" s="1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4"/>
      <c r="B972" s="14"/>
      <c r="C972" s="14"/>
      <c r="D972" s="14"/>
      <c r="E972" s="14"/>
      <c r="F972" s="1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4"/>
      <c r="B973" s="14"/>
      <c r="C973" s="14"/>
      <c r="D973" s="14"/>
      <c r="E973" s="14"/>
      <c r="F973" s="1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4"/>
      <c r="B974" s="14"/>
      <c r="C974" s="14"/>
      <c r="D974" s="14"/>
      <c r="E974" s="14"/>
      <c r="F974" s="1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4"/>
      <c r="B975" s="14"/>
      <c r="C975" s="14"/>
      <c r="D975" s="14"/>
      <c r="E975" s="14"/>
      <c r="F975" s="1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4"/>
      <c r="B976" s="14"/>
      <c r="C976" s="14"/>
      <c r="D976" s="14"/>
      <c r="E976" s="14"/>
      <c r="F976" s="1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4"/>
      <c r="B977" s="14"/>
      <c r="C977" s="14"/>
      <c r="D977" s="14"/>
      <c r="E977" s="14"/>
      <c r="F977" s="1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4"/>
      <c r="B978" s="14"/>
      <c r="C978" s="14"/>
      <c r="D978" s="14"/>
      <c r="E978" s="14"/>
      <c r="F978" s="1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4"/>
      <c r="B979" s="14"/>
      <c r="C979" s="14"/>
      <c r="D979" s="14"/>
      <c r="E979" s="14"/>
      <c r="F979" s="1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4"/>
      <c r="B980" s="14"/>
      <c r="C980" s="14"/>
      <c r="D980" s="14"/>
      <c r="E980" s="14"/>
      <c r="F980" s="1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4"/>
      <c r="B981" s="14"/>
      <c r="C981" s="14"/>
      <c r="D981" s="14"/>
      <c r="E981" s="14"/>
      <c r="F981" s="1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4"/>
      <c r="B982" s="14"/>
      <c r="C982" s="14"/>
      <c r="D982" s="14"/>
      <c r="E982" s="14"/>
      <c r="F982" s="1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4"/>
      <c r="B983" s="14"/>
      <c r="C983" s="14"/>
      <c r="D983" s="14"/>
      <c r="E983" s="14"/>
      <c r="F983" s="1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4"/>
      <c r="B984" s="14"/>
      <c r="C984" s="14"/>
      <c r="D984" s="14"/>
      <c r="E984" s="14"/>
      <c r="F984" s="1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4"/>
      <c r="B985" s="14"/>
      <c r="C985" s="14"/>
      <c r="D985" s="14"/>
      <c r="E985" s="14"/>
      <c r="F985" s="1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4"/>
      <c r="B986" s="14"/>
      <c r="C986" s="14"/>
      <c r="D986" s="14"/>
      <c r="E986" s="14"/>
      <c r="F986" s="1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4"/>
      <c r="B987" s="14"/>
      <c r="C987" s="14"/>
      <c r="D987" s="14"/>
      <c r="E987" s="14"/>
      <c r="F987" s="1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4"/>
      <c r="B988" s="14"/>
      <c r="C988" s="14"/>
      <c r="D988" s="14"/>
      <c r="E988" s="14"/>
      <c r="F988" s="1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4"/>
      <c r="B989" s="14"/>
      <c r="C989" s="14"/>
      <c r="D989" s="14"/>
      <c r="E989" s="14"/>
      <c r="F989" s="1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4"/>
      <c r="B990" s="14"/>
      <c r="C990" s="14"/>
      <c r="D990" s="14"/>
      <c r="E990" s="14"/>
      <c r="F990" s="1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4"/>
      <c r="B991" s="14"/>
      <c r="C991" s="14"/>
      <c r="D991" s="14"/>
      <c r="E991" s="14"/>
      <c r="F991" s="1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4"/>
      <c r="B992" s="14"/>
      <c r="C992" s="14"/>
      <c r="D992" s="14"/>
      <c r="E992" s="14"/>
      <c r="F992" s="1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4"/>
      <c r="B993" s="14"/>
      <c r="C993" s="14"/>
      <c r="D993" s="14"/>
      <c r="E993" s="14"/>
      <c r="F993" s="1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4"/>
      <c r="B994" s="14"/>
      <c r="C994" s="14"/>
      <c r="D994" s="14"/>
      <c r="E994" s="14"/>
      <c r="F994" s="1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4"/>
      <c r="B995" s="14"/>
      <c r="C995" s="14"/>
      <c r="D995" s="14"/>
      <c r="E995" s="14"/>
      <c r="F995" s="1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4"/>
      <c r="B996" s="14"/>
      <c r="C996" s="14"/>
      <c r="D996" s="14"/>
      <c r="E996" s="14"/>
      <c r="F996" s="1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4"/>
      <c r="B997" s="14"/>
      <c r="C997" s="14"/>
      <c r="D997" s="14"/>
      <c r="E997" s="14"/>
      <c r="F997" s="1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4"/>
      <c r="B998" s="14"/>
      <c r="C998" s="14"/>
      <c r="D998" s="14"/>
      <c r="E998" s="14"/>
      <c r="F998" s="1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4"/>
      <c r="B999" s="14"/>
      <c r="C999" s="14"/>
      <c r="D999" s="14"/>
      <c r="E999" s="14"/>
      <c r="F999" s="1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4"/>
      <c r="B1000" s="14"/>
      <c r="C1000" s="14"/>
      <c r="D1000" s="14"/>
      <c r="E1000" s="14"/>
      <c r="F1000" s="1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</v>
      </c>
      <c r="B1" s="13" t="s">
        <v>17</v>
      </c>
      <c r="C1" s="14"/>
      <c r="D1" s="13" t="s">
        <v>24</v>
      </c>
      <c r="E1" s="13" t="s">
        <v>25</v>
      </c>
      <c r="F1" s="13" t="s">
        <v>26</v>
      </c>
      <c r="G1" s="13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>
        <v>33239.0</v>
      </c>
      <c r="B2" s="20">
        <v>1708.917</v>
      </c>
      <c r="C2" s="14"/>
      <c r="D2" s="14">
        <f>QUARTILE($B$2:$B$160, 1)</f>
        <v>1698.5645</v>
      </c>
      <c r="E2" s="14">
        <f>QUARTILE($B$2:$B$160, 2)</f>
        <v>1831.049</v>
      </c>
      <c r="F2" s="14">
        <f>QUARTILE($B$2:$B$160, 3)</f>
        <v>1966.9575</v>
      </c>
      <c r="G2" s="14">
        <f>QUARTILE($B$2:$B$160, 4)</f>
        <v>2223.349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>
        <v>33270.0</v>
      </c>
      <c r="B3" s="20">
        <v>1620.586</v>
      </c>
      <c r="C3" s="14"/>
      <c r="D3" s="14"/>
      <c r="E3" s="14"/>
      <c r="F3" s="14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>
        <v>33298.0</v>
      </c>
      <c r="B4" s="20">
        <v>1972.715</v>
      </c>
      <c r="C4" s="14"/>
      <c r="D4" s="14"/>
      <c r="E4" s="14"/>
      <c r="F4" s="14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>
        <v>33329.0</v>
      </c>
      <c r="B5" s="20">
        <v>1811.665</v>
      </c>
      <c r="C5" s="14"/>
      <c r="D5" s="14"/>
      <c r="E5" s="14"/>
      <c r="F5" s="14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>
        <v>33359.0</v>
      </c>
      <c r="B6" s="20">
        <v>1974.964</v>
      </c>
      <c r="C6" s="14"/>
      <c r="D6" s="14"/>
      <c r="E6" s="14"/>
      <c r="F6" s="14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>
        <v>33390.0</v>
      </c>
      <c r="B7" s="20">
        <v>1862.356</v>
      </c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>
        <v>33420.0</v>
      </c>
      <c r="B8" s="20">
        <v>1939.86</v>
      </c>
      <c r="C8" s="14"/>
      <c r="D8" s="14"/>
      <c r="E8" s="14"/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>
        <v>33451.0</v>
      </c>
      <c r="B9" s="20">
        <v>2013.264</v>
      </c>
      <c r="C9" s="14"/>
      <c r="D9" s="14"/>
      <c r="E9" s="14"/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>
        <v>33482.0</v>
      </c>
      <c r="B10" s="20">
        <v>1595.657</v>
      </c>
      <c r="C10" s="14"/>
      <c r="D10" s="14"/>
      <c r="E10" s="14"/>
      <c r="F10" s="14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>
        <v>33512.0</v>
      </c>
      <c r="B11" s="20">
        <v>1724.924</v>
      </c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>
        <v>33543.0</v>
      </c>
      <c r="B12" s="20">
        <v>1675.667</v>
      </c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>
        <v>33573.0</v>
      </c>
      <c r="B13" s="20">
        <v>1813.863</v>
      </c>
      <c r="C13" s="14"/>
      <c r="D13" s="14"/>
      <c r="E13" s="14"/>
      <c r="F13" s="14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>
        <v>33604.0</v>
      </c>
      <c r="B14" s="20">
        <v>1614.827</v>
      </c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>
        <v>33635.0</v>
      </c>
      <c r="B15" s="20">
        <v>1557.088</v>
      </c>
      <c r="C15" s="14"/>
      <c r="D15" s="14"/>
      <c r="E15" s="14"/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>
        <v>33664.0</v>
      </c>
      <c r="B16" s="20">
        <v>1891.223</v>
      </c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>
        <v>33695.0</v>
      </c>
      <c r="B17" s="20">
        <v>1955.981</v>
      </c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>
        <v>33725.0</v>
      </c>
      <c r="B18" s="20">
        <v>1884.714</v>
      </c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>
        <v>33756.0</v>
      </c>
      <c r="B19" s="20">
        <v>1623.042</v>
      </c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>
        <v>33786.0</v>
      </c>
      <c r="B20" s="20">
        <v>1903.309</v>
      </c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>
        <v>33817.0</v>
      </c>
      <c r="B21" s="20">
        <v>1996.712</v>
      </c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>
        <v>33848.0</v>
      </c>
      <c r="B22" s="20">
        <v>1703.897</v>
      </c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>
        <v>33878.0</v>
      </c>
      <c r="B23" s="20">
        <v>1810.0</v>
      </c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>
        <v>33909.0</v>
      </c>
      <c r="B24" s="20">
        <v>1861.601</v>
      </c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>
        <v>33939.0</v>
      </c>
      <c r="B25" s="20">
        <v>1875.122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>
        <v>33970.0</v>
      </c>
      <c r="B26" s="20">
        <v>1705.259</v>
      </c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>
        <v>34001.0</v>
      </c>
      <c r="B27" s="20">
        <v>1618.535</v>
      </c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>
        <v>34029.0</v>
      </c>
      <c r="B28" s="20">
        <v>1836.709</v>
      </c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>
        <v>34060.0</v>
      </c>
      <c r="B29" s="20">
        <v>1957.043</v>
      </c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>
        <v>34090.0</v>
      </c>
      <c r="B30" s="20">
        <v>1917.185</v>
      </c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>
        <v>34121.0</v>
      </c>
      <c r="B31" s="20">
        <v>1882.398</v>
      </c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>
        <v>34151.0</v>
      </c>
      <c r="B32" s="20">
        <v>1933.009</v>
      </c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>
        <v>34182.0</v>
      </c>
      <c r="B33" s="20">
        <v>1996.167</v>
      </c>
      <c r="C33" s="14"/>
      <c r="D33" s="14"/>
      <c r="E33" s="14"/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>
        <v>34213.0</v>
      </c>
      <c r="B34" s="20">
        <v>1672.841</v>
      </c>
      <c r="C34" s="14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>
        <v>34243.0</v>
      </c>
      <c r="B35" s="20">
        <v>1752.827</v>
      </c>
      <c r="C35" s="14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>
        <v>34274.0</v>
      </c>
      <c r="B36" s="20">
        <v>1720.377</v>
      </c>
      <c r="C36" s="14"/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>
        <v>34304.0</v>
      </c>
      <c r="B37" s="20">
        <v>1734.292</v>
      </c>
      <c r="C37" s="14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>
        <v>34335.0</v>
      </c>
      <c r="B38" s="20">
        <v>1563.365</v>
      </c>
      <c r="C38" s="14"/>
      <c r="D38" s="14"/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>
        <v>34366.0</v>
      </c>
      <c r="B39" s="20">
        <v>1573.959</v>
      </c>
      <c r="C39" s="14"/>
      <c r="D39" s="14"/>
      <c r="E39" s="14"/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>
        <v>34394.0</v>
      </c>
      <c r="B40" s="20">
        <v>1902.639</v>
      </c>
      <c r="C40" s="14"/>
      <c r="D40" s="14"/>
      <c r="E40" s="14"/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>
        <v>34425.0</v>
      </c>
      <c r="B41" s="20">
        <v>1833.888</v>
      </c>
      <c r="C41" s="14"/>
      <c r="D41" s="14"/>
      <c r="E41" s="14"/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>
        <v>34455.0</v>
      </c>
      <c r="B42" s="20">
        <v>1831.049</v>
      </c>
      <c r="C42" s="14"/>
      <c r="D42" s="14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>
        <v>34486.0</v>
      </c>
      <c r="B43" s="20">
        <v>1775.755</v>
      </c>
      <c r="C43" s="14"/>
      <c r="D43" s="14"/>
      <c r="E43" s="14"/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>
        <v>34516.0</v>
      </c>
      <c r="B44" s="20">
        <v>1867.508</v>
      </c>
      <c r="C44" s="14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>
        <v>34547.0</v>
      </c>
      <c r="B45" s="20">
        <v>1906.608</v>
      </c>
      <c r="C45" s="14"/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>
        <v>34578.0</v>
      </c>
      <c r="B46" s="20">
        <v>1685.632</v>
      </c>
      <c r="C46" s="14"/>
      <c r="D46" s="14"/>
      <c r="E46" s="14"/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>
        <v>34608.0</v>
      </c>
      <c r="B47" s="20">
        <v>1778.546</v>
      </c>
      <c r="C47" s="14"/>
      <c r="D47" s="14"/>
      <c r="E47" s="14"/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>
        <v>34639.0</v>
      </c>
      <c r="B48" s="20">
        <v>1775.995</v>
      </c>
      <c r="C48" s="14"/>
      <c r="D48" s="14"/>
      <c r="E48" s="14"/>
      <c r="F48" s="14"/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>
        <v>34669.0</v>
      </c>
      <c r="B49" s="20">
        <v>1783.35</v>
      </c>
      <c r="C49" s="14"/>
      <c r="D49" s="14"/>
      <c r="E49" s="14"/>
      <c r="F49" s="14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>
        <v>34700.0</v>
      </c>
      <c r="B50" s="20">
        <v>1548.415</v>
      </c>
      <c r="C50" s="14"/>
      <c r="D50" s="14"/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>
        <v>34731.0</v>
      </c>
      <c r="B51" s="20">
        <v>1496.925</v>
      </c>
      <c r="C51" s="14"/>
      <c r="D51" s="14"/>
      <c r="E51" s="14"/>
      <c r="F51" s="14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>
        <v>34759.0</v>
      </c>
      <c r="B52" s="20">
        <v>1798.316</v>
      </c>
      <c r="C52" s="14"/>
      <c r="D52" s="14"/>
      <c r="E52" s="14"/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>
        <v>34790.0</v>
      </c>
      <c r="B53" s="20">
        <v>1732.895</v>
      </c>
      <c r="C53" s="14"/>
      <c r="D53" s="14"/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>
        <v>34820.0</v>
      </c>
      <c r="B54" s="20">
        <v>1772.345</v>
      </c>
      <c r="C54" s="14"/>
      <c r="D54" s="14"/>
      <c r="E54" s="14"/>
      <c r="F54" s="14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>
        <v>34851.0</v>
      </c>
      <c r="B55" s="20">
        <v>1761.207</v>
      </c>
      <c r="C55" s="14"/>
      <c r="D55" s="14"/>
      <c r="E55" s="14"/>
      <c r="F55" s="14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>
        <v>34881.0</v>
      </c>
      <c r="B56" s="20">
        <v>1791.655</v>
      </c>
      <c r="C56" s="14"/>
      <c r="D56" s="14"/>
      <c r="E56" s="14"/>
      <c r="F56" s="14"/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5">
        <v>34912.0</v>
      </c>
      <c r="B57" s="20">
        <v>1874.82</v>
      </c>
      <c r="C57" s="14"/>
      <c r="D57" s="14"/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>
        <v>34943.0</v>
      </c>
      <c r="B58" s="20">
        <v>1571.309</v>
      </c>
      <c r="C58" s="14"/>
      <c r="D58" s="14"/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>
        <v>34973.0</v>
      </c>
      <c r="B59" s="20">
        <v>1646.948</v>
      </c>
      <c r="C59" s="14"/>
      <c r="D59" s="14"/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>
        <v>35004.0</v>
      </c>
      <c r="B60" s="20">
        <v>1672.631</v>
      </c>
      <c r="C60" s="14"/>
      <c r="D60" s="14"/>
      <c r="E60" s="14"/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>
        <v>35034.0</v>
      </c>
      <c r="B61" s="20">
        <v>1656.845</v>
      </c>
      <c r="C61" s="14"/>
      <c r="D61" s="14"/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>
        <v>35065.0</v>
      </c>
      <c r="B62" s="20">
        <v>1381.758</v>
      </c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>
        <v>35096.0</v>
      </c>
      <c r="B63" s="20">
        <v>1360.852</v>
      </c>
      <c r="C63" s="14"/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>
        <v>35125.0</v>
      </c>
      <c r="B64" s="20">
        <v>1558.575</v>
      </c>
      <c r="C64" s="14"/>
      <c r="D64" s="14"/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>
        <v>35156.0</v>
      </c>
      <c r="B65" s="20">
        <v>1608.42</v>
      </c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7">
        <v>35186.0</v>
      </c>
      <c r="B66" s="20">
        <v>1696.696</v>
      </c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>
        <v>35217.0</v>
      </c>
      <c r="B67" s="20">
        <v>1693.183</v>
      </c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>
        <v>35247.0</v>
      </c>
      <c r="B68" s="20">
        <v>1835.516</v>
      </c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>
        <v>35278.0</v>
      </c>
      <c r="B69" s="20">
        <v>1942.573</v>
      </c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>
        <v>35309.0</v>
      </c>
      <c r="B70" s="20">
        <v>1551.401</v>
      </c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>
        <v>35339.0</v>
      </c>
      <c r="B71" s="20">
        <v>1686.508</v>
      </c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>
        <v>35370.0</v>
      </c>
      <c r="B72" s="20">
        <v>1576.204</v>
      </c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>
        <v>35400.0</v>
      </c>
      <c r="B73" s="20">
        <v>1700.433</v>
      </c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>
        <v>35431.0</v>
      </c>
      <c r="B74" s="20">
        <v>1396.588</v>
      </c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>
        <v>35462.0</v>
      </c>
      <c r="B75" s="20">
        <v>1371.69</v>
      </c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>
        <v>35490.0</v>
      </c>
      <c r="B76" s="20">
        <v>1707.522</v>
      </c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>
        <v>35521.0</v>
      </c>
      <c r="B77" s="20">
        <v>1654.604</v>
      </c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>
        <v>35551.0</v>
      </c>
      <c r="B78" s="20">
        <v>1762.903</v>
      </c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>
        <v>35582.0</v>
      </c>
      <c r="B79" s="20">
        <v>1775.8</v>
      </c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>
        <v>35612.0</v>
      </c>
      <c r="B80" s="20">
        <v>1934.219</v>
      </c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>
        <v>35643.0</v>
      </c>
      <c r="B81" s="20">
        <v>2008.055</v>
      </c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>
        <v>35674.0</v>
      </c>
      <c r="B82" s="20">
        <v>1615.924</v>
      </c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>
        <v>35704.0</v>
      </c>
      <c r="B83" s="20">
        <v>1773.91</v>
      </c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>
        <v>35735.0</v>
      </c>
      <c r="B84" s="20">
        <v>1732.368</v>
      </c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>
        <v>35765.0</v>
      </c>
      <c r="B85" s="20">
        <v>1796.626</v>
      </c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>
        <v>35796.0</v>
      </c>
      <c r="B86" s="20">
        <v>1570.33</v>
      </c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>
        <v>35827.0</v>
      </c>
      <c r="B87" s="20">
        <v>1412.691</v>
      </c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>
        <v>35855.0</v>
      </c>
      <c r="B88" s="20">
        <v>1754.641</v>
      </c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>
        <v>35886.0</v>
      </c>
      <c r="B89" s="20">
        <v>1824.932</v>
      </c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7">
        <v>35916.0</v>
      </c>
      <c r="B90" s="20">
        <v>1843.289</v>
      </c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>
        <v>35947.0</v>
      </c>
      <c r="B91" s="20">
        <v>1825.964</v>
      </c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>
        <v>35977.0</v>
      </c>
      <c r="B92" s="20">
        <v>1968.172</v>
      </c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>
        <v>36008.0</v>
      </c>
      <c r="B93" s="20">
        <v>1921.645</v>
      </c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>
        <v>36039.0</v>
      </c>
      <c r="B94" s="20">
        <v>1669.597</v>
      </c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">
        <v>36069.0</v>
      </c>
      <c r="B95" s="20">
        <v>1791.474</v>
      </c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>
        <v>36100.0</v>
      </c>
      <c r="B96" s="20">
        <v>1816.714</v>
      </c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">
        <v>36130.0</v>
      </c>
      <c r="B97" s="20">
        <v>1846.754</v>
      </c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>
        <v>36161.0</v>
      </c>
      <c r="B98" s="20">
        <v>1599.427</v>
      </c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>
        <v>36192.0</v>
      </c>
      <c r="B99" s="20">
        <v>1548.804</v>
      </c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>
        <v>36220.0</v>
      </c>
      <c r="B100" s="20">
        <v>1832.333</v>
      </c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8">
        <v>36251.0</v>
      </c>
      <c r="B101" s="14">
        <v>1839.72</v>
      </c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>
        <v>36281.0</v>
      </c>
      <c r="B102" s="14">
        <v>1846.498</v>
      </c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8">
        <v>36312.0</v>
      </c>
      <c r="B103" s="14">
        <v>1864.852</v>
      </c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8">
        <v>36342.0</v>
      </c>
      <c r="B104" s="14">
        <v>1965.743</v>
      </c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8">
        <v>36373.0</v>
      </c>
      <c r="B105" s="14">
        <v>1949.002</v>
      </c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8">
        <v>36404.0</v>
      </c>
      <c r="B106" s="14">
        <v>1607.373</v>
      </c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8">
        <v>36434.0</v>
      </c>
      <c r="B107" s="14">
        <v>1803.664</v>
      </c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8">
        <v>36465.0</v>
      </c>
      <c r="B108" s="14">
        <v>1850.309</v>
      </c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8">
        <v>36495.0</v>
      </c>
      <c r="B109" s="14">
        <v>1836.435</v>
      </c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8">
        <v>36526.0</v>
      </c>
      <c r="B110" s="14">
        <v>1541.66</v>
      </c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8">
        <v>36557.0</v>
      </c>
      <c r="B111" s="14">
        <v>1616.928</v>
      </c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8">
        <v>36586.0</v>
      </c>
      <c r="B112" s="14">
        <v>1919.538</v>
      </c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8">
        <v>36617.0</v>
      </c>
      <c r="B113" s="14">
        <v>1971.493</v>
      </c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9">
        <v>36647.0</v>
      </c>
      <c r="B114" s="14">
        <v>1992.301</v>
      </c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>
        <v>36678.0</v>
      </c>
      <c r="B115" s="14">
        <v>2009.763</v>
      </c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8">
        <v>36708.0</v>
      </c>
      <c r="B116" s="14">
        <v>2053.996</v>
      </c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8">
        <v>36739.0</v>
      </c>
      <c r="B117" s="14">
        <v>2097.471</v>
      </c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>
        <v>36770.0</v>
      </c>
      <c r="B118" s="14">
        <v>1823.706</v>
      </c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8">
        <v>36800.0</v>
      </c>
      <c r="B119" s="14">
        <v>1976.997</v>
      </c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8">
        <v>36831.0</v>
      </c>
      <c r="B120" s="14">
        <v>1981.408</v>
      </c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>
        <v>36861.0</v>
      </c>
      <c r="B121" s="14">
        <v>2000.153</v>
      </c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>
        <v>36892.0</v>
      </c>
      <c r="B122" s="14">
        <v>1683.148</v>
      </c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8">
        <v>36923.0</v>
      </c>
      <c r="B123" s="14">
        <v>1663.404</v>
      </c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>
        <v>36951.0</v>
      </c>
      <c r="B124" s="14">
        <v>2007.928</v>
      </c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8">
        <v>36982.0</v>
      </c>
      <c r="B125" s="14">
        <v>2023.792</v>
      </c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9">
        <v>37012.0</v>
      </c>
      <c r="B126" s="14">
        <v>2047.008</v>
      </c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8">
        <v>37043.0</v>
      </c>
      <c r="B127" s="14">
        <v>2072.913</v>
      </c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8">
        <v>37073.0</v>
      </c>
      <c r="B128" s="14">
        <v>2126.717</v>
      </c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8">
        <v>37104.0</v>
      </c>
      <c r="B129" s="14">
        <v>2202.638</v>
      </c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8">
        <v>37135.0</v>
      </c>
      <c r="B130" s="14">
        <v>1707.693</v>
      </c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8">
        <v>37165.0</v>
      </c>
      <c r="B131" s="14">
        <v>1950.716</v>
      </c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8">
        <v>37196.0</v>
      </c>
      <c r="B132" s="14">
        <v>1973.614</v>
      </c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8">
        <v>37226.0</v>
      </c>
      <c r="B133" s="14">
        <v>1984.729</v>
      </c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8">
        <v>37257.0</v>
      </c>
      <c r="B134" s="14">
        <v>1759.629</v>
      </c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8">
        <v>37288.0</v>
      </c>
      <c r="B135" s="14">
        <v>1770.595</v>
      </c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8">
        <v>37316.0</v>
      </c>
      <c r="B136" s="14">
        <v>2019.912</v>
      </c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8">
        <v>37347.0</v>
      </c>
      <c r="B137" s="14">
        <v>2048.398</v>
      </c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9">
        <v>37377.0</v>
      </c>
      <c r="B138" s="14">
        <v>2068.763</v>
      </c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8">
        <v>37408.0</v>
      </c>
      <c r="B139" s="14">
        <v>1994.267</v>
      </c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8">
        <v>37438.0</v>
      </c>
      <c r="B140" s="14">
        <v>2075.258</v>
      </c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8">
        <v>37469.0</v>
      </c>
      <c r="B141" s="14">
        <v>2026.56</v>
      </c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8">
        <v>37500.0</v>
      </c>
      <c r="B142" s="14">
        <v>1734.155</v>
      </c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8">
        <v>37530.0</v>
      </c>
      <c r="B143" s="14">
        <v>1916.771</v>
      </c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8">
        <v>37561.0</v>
      </c>
      <c r="B144" s="14">
        <v>1858.345</v>
      </c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8">
        <v>37591.0</v>
      </c>
      <c r="B145" s="14">
        <v>1996.352</v>
      </c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8">
        <v>37622.0</v>
      </c>
      <c r="B146" s="14">
        <v>1778.033</v>
      </c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8">
        <v>37653.0</v>
      </c>
      <c r="B147" s="14">
        <v>1749.489</v>
      </c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8">
        <v>37681.0</v>
      </c>
      <c r="B148" s="14">
        <v>2066.466</v>
      </c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8">
        <v>37712.0</v>
      </c>
      <c r="B149" s="14">
        <v>2098.899</v>
      </c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9">
        <v>37742.0</v>
      </c>
      <c r="B150" s="14">
        <v>2104.911</v>
      </c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8">
        <v>37773.0</v>
      </c>
      <c r="B151" s="14">
        <v>2129.671</v>
      </c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8">
        <v>37803.0</v>
      </c>
      <c r="B152" s="14">
        <v>2223.349</v>
      </c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8">
        <v>37834.0</v>
      </c>
      <c r="B153" s="14">
        <v>2174.36</v>
      </c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8">
        <v>37865.0</v>
      </c>
      <c r="B154" s="14">
        <v>1931.406</v>
      </c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8">
        <v>37895.0</v>
      </c>
      <c r="B155" s="14">
        <v>2121.47</v>
      </c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8">
        <v>37926.0</v>
      </c>
      <c r="B156" s="14">
        <v>2076.054</v>
      </c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8">
        <v>37956.0</v>
      </c>
      <c r="B157" s="14">
        <v>2140.677</v>
      </c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8">
        <v>37987.0</v>
      </c>
      <c r="B158" s="14">
        <v>1831.508</v>
      </c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8">
        <v>38018.0</v>
      </c>
      <c r="B159" s="14">
        <v>1838.006</v>
      </c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8">
        <v>38047.0</v>
      </c>
      <c r="B160" s="14">
        <v>2132.446</v>
      </c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4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4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4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4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4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4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4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4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4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4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4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4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4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4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4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4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4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4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4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4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4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4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4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4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4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4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4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4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4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4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4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4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4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4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4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4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4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4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4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4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4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4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4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4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4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4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4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4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4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4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4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4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4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4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4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4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4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4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4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4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4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4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4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4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4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4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4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4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4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4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4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4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4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4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4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4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4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4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4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4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4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4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4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4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4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4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4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4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4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4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4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4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4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4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4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4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4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4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4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4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4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4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4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4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4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4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4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4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4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4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4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4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4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4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4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4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4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4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4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4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4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4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4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4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4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4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4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4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4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4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4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4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4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4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4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4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4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4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4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4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4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4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4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4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4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4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4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4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4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4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4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4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4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4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4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4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4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4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4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4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4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4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4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4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4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4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4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4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4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4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4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4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4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4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4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4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4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4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4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4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4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4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4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4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4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4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4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4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4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4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4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4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4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4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4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4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4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4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4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4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4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4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4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4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4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4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4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4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4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4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4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4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4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4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4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4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4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4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4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4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4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4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4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4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4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4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4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4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4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4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4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4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4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4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4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4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4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4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4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4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4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4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4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4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4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4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4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4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4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4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4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4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4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4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4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4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4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4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4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4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4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4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4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4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4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4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4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4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4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4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4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4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4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4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4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4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4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4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4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4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4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4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4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4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4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4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4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4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4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4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4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4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4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4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4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4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4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4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4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4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4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4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4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4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4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4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4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4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4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4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4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4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4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4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4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4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4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4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4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4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4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4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4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4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4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4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4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4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4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4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4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4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4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4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4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4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4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4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4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4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4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4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4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4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4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4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4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4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4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4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4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4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4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4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4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4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4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4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4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4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4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4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4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4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4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4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4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4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4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4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4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4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4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4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4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4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4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4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4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4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4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4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4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4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4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4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4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4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4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4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4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4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4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4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4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4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4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4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4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4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4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4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4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4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4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4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4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4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4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4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4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4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4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4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4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4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4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4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4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4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4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4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4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4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4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4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4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4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4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4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4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4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4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4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4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4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4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4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4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4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4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4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4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4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4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4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4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4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4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4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4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4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4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4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4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4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4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4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28</v>
      </c>
      <c r="B1" s="13" t="s">
        <v>29</v>
      </c>
      <c r="C1" s="14"/>
      <c r="D1" s="13"/>
      <c r="E1" s="13" t="s">
        <v>30</v>
      </c>
      <c r="F1" s="13" t="s">
        <v>23</v>
      </c>
      <c r="G1" s="13"/>
      <c r="H1" s="13" t="s">
        <v>31</v>
      </c>
      <c r="I1" s="13" t="s">
        <v>32</v>
      </c>
      <c r="J1" s="13"/>
      <c r="K1" s="13"/>
      <c r="L1" s="13" t="s">
        <v>33</v>
      </c>
      <c r="M1" s="13" t="s">
        <v>34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>
        <v>3.0</v>
      </c>
      <c r="B2" s="20">
        <v>1181.0</v>
      </c>
      <c r="C2" s="20"/>
      <c r="D2" s="13" t="s">
        <v>28</v>
      </c>
      <c r="E2" s="20">
        <f>AVERAGE(A2:A11)</f>
        <v>3.6</v>
      </c>
      <c r="F2" s="20">
        <f>STDEVP(A2:A11)</f>
        <v>0.8</v>
      </c>
      <c r="G2" s="20"/>
      <c r="H2" s="20">
        <v>-0.75</v>
      </c>
      <c r="I2" s="20">
        <f t="shared" ref="I2:I11" si="1">STANDARDIZE(B2, $E$3, $F$3)</f>
        <v>-0.6324948715</v>
      </c>
      <c r="J2" s="20"/>
      <c r="K2" s="13" t="s">
        <v>28</v>
      </c>
      <c r="L2" s="20">
        <f>SUM(H2:H11)</f>
        <v>0</v>
      </c>
      <c r="M2" s="20">
        <f>AVERAGE(H2:H11)</f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>
        <v>3.0</v>
      </c>
      <c r="B3" s="20">
        <v>2391.0</v>
      </c>
      <c r="C3" s="20"/>
      <c r="D3" s="13" t="s">
        <v>29</v>
      </c>
      <c r="E3" s="20">
        <f>AVERAGE(B2:B11)</f>
        <v>1743.9</v>
      </c>
      <c r="F3" s="20">
        <f>STDEVP(B2:B11)</f>
        <v>889.9676904</v>
      </c>
      <c r="G3" s="20"/>
      <c r="H3" s="20">
        <v>-0.75</v>
      </c>
      <c r="I3" s="20">
        <f t="shared" si="1"/>
        <v>0.7271050477</v>
      </c>
      <c r="J3" s="20"/>
      <c r="K3" s="13" t="s">
        <v>29</v>
      </c>
      <c r="L3" s="20">
        <f>SUM(I2:I11)</f>
        <v>0</v>
      </c>
      <c r="M3" s="20">
        <f>AVERAGE(I2:I11)</f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>
        <v>4.0</v>
      </c>
      <c r="B4" s="20">
        <v>1424.0</v>
      </c>
      <c r="C4" s="20"/>
      <c r="D4" s="20"/>
      <c r="E4" s="20"/>
      <c r="F4" s="20"/>
      <c r="G4" s="20"/>
      <c r="H4" s="20">
        <v>0.5</v>
      </c>
      <c r="I4" s="20">
        <f t="shared" si="1"/>
        <v>-0.3594512514</v>
      </c>
      <c r="J4" s="20"/>
      <c r="K4" s="20"/>
      <c r="L4" s="20"/>
      <c r="M4" s="2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>
        <v>4.0</v>
      </c>
      <c r="B5" s="20">
        <v>1895.0</v>
      </c>
      <c r="C5" s="20"/>
      <c r="D5" s="20"/>
      <c r="E5" s="20"/>
      <c r="F5" s="20"/>
      <c r="G5" s="20"/>
      <c r="H5" s="20">
        <v>0.5</v>
      </c>
      <c r="I5" s="20">
        <f t="shared" si="1"/>
        <v>0.1697814445</v>
      </c>
      <c r="J5" s="20"/>
      <c r="K5" s="20"/>
      <c r="L5" s="20"/>
      <c r="M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>
        <v>5.0</v>
      </c>
      <c r="B6" s="20">
        <v>1607.0</v>
      </c>
      <c r="C6" s="20"/>
      <c r="D6" s="20"/>
      <c r="E6" s="20"/>
      <c r="F6" s="20"/>
      <c r="G6" s="20"/>
      <c r="H6" s="20">
        <v>1.75</v>
      </c>
      <c r="I6" s="20">
        <f t="shared" si="1"/>
        <v>-0.153825809</v>
      </c>
      <c r="J6" s="20"/>
      <c r="K6" s="20"/>
      <c r="L6" s="20"/>
      <c r="M6" s="2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>
        <v>4.0</v>
      </c>
      <c r="B7" s="20">
        <v>1312.0</v>
      </c>
      <c r="C7" s="20"/>
      <c r="D7" s="20"/>
      <c r="E7" s="20"/>
      <c r="F7" s="20"/>
      <c r="G7" s="20"/>
      <c r="H7" s="20">
        <v>0.5</v>
      </c>
      <c r="I7" s="20">
        <f t="shared" si="1"/>
        <v>-0.4852985166</v>
      </c>
      <c r="J7" s="20"/>
      <c r="K7" s="20"/>
      <c r="L7" s="20"/>
      <c r="M7" s="2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>
        <v>3.0</v>
      </c>
      <c r="B8" s="20">
        <v>1152.0</v>
      </c>
      <c r="C8" s="20"/>
      <c r="D8" s="20"/>
      <c r="E8" s="20"/>
      <c r="F8" s="20"/>
      <c r="G8" s="20"/>
      <c r="H8" s="20">
        <v>-0.75</v>
      </c>
      <c r="I8" s="20">
        <f t="shared" si="1"/>
        <v>-0.6650803241</v>
      </c>
      <c r="J8" s="20"/>
      <c r="K8" s="20"/>
      <c r="L8" s="20"/>
      <c r="M8" s="2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>
        <v>4.0</v>
      </c>
      <c r="B9" s="20">
        <v>1556.0</v>
      </c>
      <c r="C9" s="20"/>
      <c r="D9" s="20"/>
      <c r="E9" s="20"/>
      <c r="F9" s="20"/>
      <c r="G9" s="20"/>
      <c r="H9" s="20">
        <v>0.5</v>
      </c>
      <c r="I9" s="20">
        <f t="shared" si="1"/>
        <v>-0.2111312602</v>
      </c>
      <c r="J9" s="20"/>
      <c r="K9" s="20"/>
      <c r="L9" s="20"/>
      <c r="M9" s="2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>
        <v>2.0</v>
      </c>
      <c r="B10" s="20">
        <v>811.0</v>
      </c>
      <c r="C10" s="20"/>
      <c r="D10" s="20"/>
      <c r="E10" s="20"/>
      <c r="F10" s="20"/>
      <c r="G10" s="20"/>
      <c r="H10" s="20">
        <v>-2.0</v>
      </c>
      <c r="I10" s="20">
        <f t="shared" si="1"/>
        <v>-1.048240301</v>
      </c>
      <c r="J10" s="20"/>
      <c r="K10" s="20"/>
      <c r="L10" s="20"/>
      <c r="M10" s="2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>
        <v>4.0</v>
      </c>
      <c r="B11" s="20">
        <v>4110.0</v>
      </c>
      <c r="C11" s="20"/>
      <c r="D11" s="20"/>
      <c r="E11" s="20"/>
      <c r="F11" s="20"/>
      <c r="G11" s="20"/>
      <c r="H11" s="20">
        <v>0.5</v>
      </c>
      <c r="I11" s="20">
        <f t="shared" si="1"/>
        <v>2.658635842</v>
      </c>
      <c r="J11" s="20"/>
      <c r="K11" s="20"/>
      <c r="L11" s="20"/>
      <c r="M11" s="2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/>
      <c r="B12" s="20"/>
      <c r="C12" s="20"/>
      <c r="D12" s="20"/>
      <c r="E12" s="20"/>
      <c r="F12" s="20"/>
      <c r="G12" s="13"/>
      <c r="H12" s="20"/>
      <c r="I12" s="20"/>
      <c r="J12" s="20"/>
      <c r="K12" s="20"/>
      <c r="L12" s="20"/>
      <c r="M12" s="2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3.25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4"/>
      <c r="J1" s="21" t="s">
        <v>43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 t="s">
        <v>44</v>
      </c>
      <c r="B2" s="20" t="s">
        <v>45</v>
      </c>
      <c r="C2" s="20">
        <v>27132.0</v>
      </c>
      <c r="D2" s="20">
        <v>5.0</v>
      </c>
      <c r="E2" s="22" t="s">
        <v>46</v>
      </c>
      <c r="F2" s="20">
        <v>63.36</v>
      </c>
      <c r="G2" s="20">
        <v>0.99</v>
      </c>
      <c r="H2" s="20">
        <v>1.0</v>
      </c>
      <c r="I2" s="14"/>
      <c r="J2" s="21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 t="s">
        <v>44</v>
      </c>
      <c r="B3" s="20" t="s">
        <v>45</v>
      </c>
      <c r="C3" s="20">
        <v>27132.0</v>
      </c>
      <c r="D3" s="20">
        <v>5.0</v>
      </c>
      <c r="E3" s="22" t="s">
        <v>46</v>
      </c>
      <c r="F3" s="20">
        <v>87.73</v>
      </c>
      <c r="G3" s="20">
        <v>0.99</v>
      </c>
      <c r="H3" s="20">
        <v>1.0</v>
      </c>
      <c r="I3" s="14"/>
      <c r="J3" s="23">
        <f>AVERAGE(F2:F151)</f>
        <v>43.26533333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 t="s">
        <v>44</v>
      </c>
      <c r="B4" s="20" t="s">
        <v>45</v>
      </c>
      <c r="C4" s="20">
        <v>9003.0</v>
      </c>
      <c r="D4" s="20">
        <v>7.0</v>
      </c>
      <c r="E4" s="22" t="s">
        <v>47</v>
      </c>
      <c r="F4" s="20">
        <v>2.99</v>
      </c>
      <c r="G4" s="20">
        <v>2.99</v>
      </c>
      <c r="H4" s="20">
        <v>0.0</v>
      </c>
      <c r="I4" s="14"/>
      <c r="J4" s="2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 t="s">
        <v>44</v>
      </c>
      <c r="B5" s="20" t="s">
        <v>45</v>
      </c>
      <c r="C5" s="20">
        <v>27132.0</v>
      </c>
      <c r="D5" s="20">
        <v>5.0</v>
      </c>
      <c r="E5" s="22" t="s">
        <v>46</v>
      </c>
      <c r="F5" s="20">
        <v>28.03</v>
      </c>
      <c r="G5" s="20">
        <v>0.99</v>
      </c>
      <c r="H5" s="20">
        <v>1.0</v>
      </c>
      <c r="I5" s="14"/>
      <c r="J5" s="21" t="s">
        <v>10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 t="s">
        <v>44</v>
      </c>
      <c r="B6" s="20" t="s">
        <v>48</v>
      </c>
      <c r="C6" s="20">
        <v>5701.0</v>
      </c>
      <c r="D6" s="20">
        <v>10.0</v>
      </c>
      <c r="E6" s="22" t="s">
        <v>46</v>
      </c>
      <c r="F6" s="20">
        <v>11.68</v>
      </c>
      <c r="G6" s="20">
        <v>11.07</v>
      </c>
      <c r="H6" s="20">
        <v>1.0</v>
      </c>
      <c r="I6" s="14"/>
      <c r="J6" s="23">
        <f>MEDIAN(F2:F151)</f>
        <v>14.835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 t="s">
        <v>44</v>
      </c>
      <c r="B7" s="20" t="s">
        <v>45</v>
      </c>
      <c r="C7" s="20">
        <v>1266.0</v>
      </c>
      <c r="D7" s="20">
        <v>7.0</v>
      </c>
      <c r="E7" s="22" t="s">
        <v>49</v>
      </c>
      <c r="F7" s="20">
        <v>6.79</v>
      </c>
      <c r="G7" s="20">
        <v>6.79</v>
      </c>
      <c r="H7" s="20">
        <v>0.0</v>
      </c>
      <c r="I7" s="14"/>
      <c r="J7" s="2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 t="s">
        <v>44</v>
      </c>
      <c r="B8" s="20" t="s">
        <v>45</v>
      </c>
      <c r="C8" s="20">
        <v>27132.0</v>
      </c>
      <c r="D8" s="20">
        <v>5.0</v>
      </c>
      <c r="E8" s="22" t="s">
        <v>46</v>
      </c>
      <c r="F8" s="20">
        <v>122.51</v>
      </c>
      <c r="G8" s="20">
        <v>0.99</v>
      </c>
      <c r="H8" s="20">
        <v>1.0</v>
      </c>
      <c r="I8" s="14"/>
      <c r="J8" s="21" t="s">
        <v>50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 t="s">
        <v>44</v>
      </c>
      <c r="B9" s="20" t="s">
        <v>48</v>
      </c>
      <c r="C9" s="20">
        <v>478.0</v>
      </c>
      <c r="D9" s="20">
        <v>7.0</v>
      </c>
      <c r="E9" s="22" t="s">
        <v>51</v>
      </c>
      <c r="F9" s="20">
        <v>12.97</v>
      </c>
      <c r="G9" s="20">
        <v>2.45</v>
      </c>
      <c r="H9" s="20">
        <v>1.0</v>
      </c>
      <c r="I9" s="14"/>
      <c r="J9" s="23">
        <f>MODE(F2:F151)</f>
        <v>9.99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 t="s">
        <v>44</v>
      </c>
      <c r="B10" s="20" t="s">
        <v>45</v>
      </c>
      <c r="C10" s="20">
        <v>4283.0</v>
      </c>
      <c r="D10" s="20">
        <v>5.0</v>
      </c>
      <c r="E10" s="22" t="s">
        <v>46</v>
      </c>
      <c r="F10" s="20">
        <v>23.5</v>
      </c>
      <c r="G10" s="20">
        <v>19.99</v>
      </c>
      <c r="H10" s="20">
        <v>1.0</v>
      </c>
      <c r="I10" s="14"/>
      <c r="J10" s="2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0" t="s">
        <v>44</v>
      </c>
      <c r="B11" s="20" t="s">
        <v>45</v>
      </c>
      <c r="C11" s="20">
        <v>216.0</v>
      </c>
      <c r="D11" s="20">
        <v>7.0</v>
      </c>
      <c r="E11" s="22" t="s">
        <v>51</v>
      </c>
      <c r="F11" s="20">
        <v>9.99</v>
      </c>
      <c r="G11" s="20">
        <v>9.99</v>
      </c>
      <c r="H11" s="20">
        <v>0.0</v>
      </c>
      <c r="I11" s="14"/>
      <c r="J11" s="21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 t="s">
        <v>44</v>
      </c>
      <c r="B12" s="20" t="s">
        <v>45</v>
      </c>
      <c r="C12" s="20">
        <v>27132.0</v>
      </c>
      <c r="D12" s="20">
        <v>5.0</v>
      </c>
      <c r="E12" s="22" t="s">
        <v>46</v>
      </c>
      <c r="F12" s="20">
        <v>66.65</v>
      </c>
      <c r="G12" s="20">
        <v>0.99</v>
      </c>
      <c r="H12" s="20">
        <v>1.0</v>
      </c>
      <c r="I12" s="14"/>
      <c r="J12" s="23">
        <f>STDEVP(F2:F151)</f>
        <v>108.4525712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 t="s">
        <v>44</v>
      </c>
      <c r="B13" s="20" t="s">
        <v>45</v>
      </c>
      <c r="C13" s="20">
        <v>27132.0</v>
      </c>
      <c r="D13" s="20">
        <v>5.0</v>
      </c>
      <c r="E13" s="22" t="s">
        <v>46</v>
      </c>
      <c r="F13" s="20">
        <v>128.86</v>
      </c>
      <c r="G13" s="20">
        <v>0.99</v>
      </c>
      <c r="H13" s="20">
        <v>1.0</v>
      </c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 t="s">
        <v>44</v>
      </c>
      <c r="B14" s="20" t="s">
        <v>45</v>
      </c>
      <c r="C14" s="20">
        <v>5271.0</v>
      </c>
      <c r="D14" s="20">
        <v>7.0</v>
      </c>
      <c r="E14" s="22" t="s">
        <v>51</v>
      </c>
      <c r="F14" s="20">
        <v>20.95</v>
      </c>
      <c r="G14" s="20">
        <v>20.95</v>
      </c>
      <c r="H14" s="20">
        <v>0.0</v>
      </c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 t="s">
        <v>44</v>
      </c>
      <c r="B15" s="20" t="s">
        <v>48</v>
      </c>
      <c r="C15" s="20">
        <v>1405.0</v>
      </c>
      <c r="D15" s="20">
        <v>7.0</v>
      </c>
      <c r="E15" s="22" t="s">
        <v>52</v>
      </c>
      <c r="F15" s="20">
        <v>72.56</v>
      </c>
      <c r="G15" s="20">
        <v>11.07</v>
      </c>
      <c r="H15" s="20">
        <v>0.0</v>
      </c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 t="s">
        <v>44</v>
      </c>
      <c r="B16" s="20" t="s">
        <v>48</v>
      </c>
      <c r="C16" s="20">
        <v>5701.0</v>
      </c>
      <c r="D16" s="20">
        <v>10.0</v>
      </c>
      <c r="E16" s="22" t="s">
        <v>52</v>
      </c>
      <c r="F16" s="20">
        <v>23.98</v>
      </c>
      <c r="G16" s="20">
        <v>11.07</v>
      </c>
      <c r="H16" s="20">
        <v>1.0</v>
      </c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 t="s">
        <v>44</v>
      </c>
      <c r="B17" s="20" t="s">
        <v>45</v>
      </c>
      <c r="C17" s="20">
        <v>27132.0</v>
      </c>
      <c r="D17" s="20">
        <v>5.0</v>
      </c>
      <c r="E17" s="22" t="s">
        <v>46</v>
      </c>
      <c r="F17" s="20">
        <v>117.5</v>
      </c>
      <c r="G17" s="20">
        <v>0.99</v>
      </c>
      <c r="H17" s="20">
        <v>1.0</v>
      </c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 t="s">
        <v>44</v>
      </c>
      <c r="B18" s="20" t="s">
        <v>48</v>
      </c>
      <c r="C18" s="20">
        <v>5701.0</v>
      </c>
      <c r="D18" s="20">
        <v>10.0</v>
      </c>
      <c r="E18" s="22" t="s">
        <v>49</v>
      </c>
      <c r="F18" s="20">
        <v>15.97</v>
      </c>
      <c r="G18" s="20">
        <v>3.68</v>
      </c>
      <c r="H18" s="20">
        <v>0.0</v>
      </c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 t="s">
        <v>44</v>
      </c>
      <c r="B19" s="20" t="s">
        <v>48</v>
      </c>
      <c r="C19" s="20">
        <v>5701.0</v>
      </c>
      <c r="D19" s="20">
        <v>10.0</v>
      </c>
      <c r="E19" s="22" t="s">
        <v>52</v>
      </c>
      <c r="F19" s="20">
        <v>12.31</v>
      </c>
      <c r="G19" s="20">
        <v>11.07</v>
      </c>
      <c r="H19" s="20">
        <v>1.0</v>
      </c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0" t="s">
        <v>44</v>
      </c>
      <c r="B20" s="20" t="s">
        <v>45</v>
      </c>
      <c r="C20" s="20">
        <v>27132.0</v>
      </c>
      <c r="D20" s="20">
        <v>5.0</v>
      </c>
      <c r="E20" s="22" t="s">
        <v>46</v>
      </c>
      <c r="F20" s="20">
        <v>142.53</v>
      </c>
      <c r="G20" s="20">
        <v>0.99</v>
      </c>
      <c r="H20" s="20">
        <v>1.0</v>
      </c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0" t="s">
        <v>44</v>
      </c>
      <c r="B21" s="20" t="s">
        <v>48</v>
      </c>
      <c r="C21" s="20">
        <v>5701.0</v>
      </c>
      <c r="D21" s="20">
        <v>10.0</v>
      </c>
      <c r="E21" s="22" t="s">
        <v>46</v>
      </c>
      <c r="F21" s="20">
        <v>23.37</v>
      </c>
      <c r="G21" s="20">
        <v>11.07</v>
      </c>
      <c r="H21" s="20">
        <v>0.0</v>
      </c>
      <c r="I21" s="14"/>
      <c r="J21" s="1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0" t="s">
        <v>44</v>
      </c>
      <c r="B22" s="20" t="s">
        <v>45</v>
      </c>
      <c r="C22" s="20">
        <v>27132.0</v>
      </c>
      <c r="D22" s="20">
        <v>5.0</v>
      </c>
      <c r="E22" s="22" t="s">
        <v>46</v>
      </c>
      <c r="F22" s="20">
        <v>34.12</v>
      </c>
      <c r="G22" s="20">
        <v>0.99</v>
      </c>
      <c r="H22" s="20">
        <v>1.0</v>
      </c>
      <c r="I22" s="14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 t="s">
        <v>44</v>
      </c>
      <c r="B23" s="20" t="s">
        <v>48</v>
      </c>
      <c r="C23" s="20">
        <v>5701.0</v>
      </c>
      <c r="D23" s="20">
        <v>10.0</v>
      </c>
      <c r="E23" s="22" t="s">
        <v>53</v>
      </c>
      <c r="F23" s="20">
        <v>12.3</v>
      </c>
      <c r="G23" s="20">
        <v>11.07</v>
      </c>
      <c r="H23" s="20">
        <v>1.0</v>
      </c>
      <c r="I23" s="14"/>
      <c r="J23" s="1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44</v>
      </c>
      <c r="B24" s="20" t="s">
        <v>45</v>
      </c>
      <c r="C24" s="20">
        <v>5271.0</v>
      </c>
      <c r="D24" s="20">
        <v>7.0</v>
      </c>
      <c r="E24" s="22" t="s">
        <v>47</v>
      </c>
      <c r="F24" s="20">
        <v>31.95</v>
      </c>
      <c r="G24" s="20">
        <v>31.95</v>
      </c>
      <c r="H24" s="20">
        <v>0.0</v>
      </c>
      <c r="I24" s="14"/>
      <c r="J24" s="1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44</v>
      </c>
      <c r="B25" s="20" t="s">
        <v>48</v>
      </c>
      <c r="C25" s="20">
        <v>5701.0</v>
      </c>
      <c r="D25" s="20">
        <v>10.0</v>
      </c>
      <c r="E25" s="22" t="s">
        <v>53</v>
      </c>
      <c r="F25" s="20">
        <v>8.76</v>
      </c>
      <c r="G25" s="20">
        <v>2.45</v>
      </c>
      <c r="H25" s="20">
        <v>1.0</v>
      </c>
      <c r="I25" s="14"/>
      <c r="J25" s="1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 t="s">
        <v>44</v>
      </c>
      <c r="B26" s="20" t="s">
        <v>45</v>
      </c>
      <c r="C26" s="20">
        <v>27132.0</v>
      </c>
      <c r="D26" s="20">
        <v>5.0</v>
      </c>
      <c r="E26" s="22" t="s">
        <v>46</v>
      </c>
      <c r="F26" s="20">
        <v>136.49</v>
      </c>
      <c r="G26" s="20">
        <v>0.99</v>
      </c>
      <c r="H26" s="20">
        <v>1.0</v>
      </c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 t="s">
        <v>44</v>
      </c>
      <c r="B27" s="20" t="s">
        <v>48</v>
      </c>
      <c r="C27" s="20">
        <v>5701.0</v>
      </c>
      <c r="D27" s="20">
        <v>10.0</v>
      </c>
      <c r="E27" s="22" t="s">
        <v>54</v>
      </c>
      <c r="F27" s="20">
        <v>11.07</v>
      </c>
      <c r="G27" s="20">
        <v>11.07</v>
      </c>
      <c r="H27" s="20">
        <v>0.0</v>
      </c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 t="s">
        <v>44</v>
      </c>
      <c r="B28" s="20" t="s">
        <v>48</v>
      </c>
      <c r="C28" s="20">
        <v>109.0</v>
      </c>
      <c r="D28" s="20">
        <v>5.0</v>
      </c>
      <c r="E28" s="22" t="s">
        <v>46</v>
      </c>
      <c r="F28" s="20">
        <v>51.03</v>
      </c>
      <c r="G28" s="20">
        <v>1.23</v>
      </c>
      <c r="H28" s="20">
        <v>1.0</v>
      </c>
      <c r="I28" s="14"/>
      <c r="J28" s="1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44</v>
      </c>
      <c r="B29" s="20" t="s">
        <v>45</v>
      </c>
      <c r="C29" s="20">
        <v>5271.0</v>
      </c>
      <c r="D29" s="20">
        <v>5.0</v>
      </c>
      <c r="E29" s="22" t="s">
        <v>54</v>
      </c>
      <c r="F29" s="20">
        <v>13.95</v>
      </c>
      <c r="G29" s="20">
        <v>13.95</v>
      </c>
      <c r="H29" s="20">
        <v>0.0</v>
      </c>
      <c r="I29" s="14"/>
      <c r="J29" s="1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 t="s">
        <v>44</v>
      </c>
      <c r="B30" s="20" t="s">
        <v>45</v>
      </c>
      <c r="C30" s="20">
        <v>71.0</v>
      </c>
      <c r="D30" s="20">
        <v>7.0</v>
      </c>
      <c r="E30" s="22" t="s">
        <v>51</v>
      </c>
      <c r="F30" s="20">
        <v>730.0</v>
      </c>
      <c r="G30" s="20">
        <v>50.0</v>
      </c>
      <c r="H30" s="20">
        <v>1.0</v>
      </c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 t="s">
        <v>44</v>
      </c>
      <c r="B31" s="20" t="s">
        <v>45</v>
      </c>
      <c r="C31" s="20">
        <v>2378.0</v>
      </c>
      <c r="D31" s="20">
        <v>1.0</v>
      </c>
      <c r="E31" s="22" t="s">
        <v>54</v>
      </c>
      <c r="F31" s="20">
        <v>860.0</v>
      </c>
      <c r="G31" s="20">
        <v>0.01</v>
      </c>
      <c r="H31" s="20">
        <v>1.0</v>
      </c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 t="s">
        <v>44</v>
      </c>
      <c r="B32" s="20" t="s">
        <v>45</v>
      </c>
      <c r="C32" s="20">
        <v>27132.0</v>
      </c>
      <c r="D32" s="20">
        <v>5.0</v>
      </c>
      <c r="E32" s="22" t="s">
        <v>46</v>
      </c>
      <c r="F32" s="20">
        <v>19.02</v>
      </c>
      <c r="G32" s="20">
        <v>0.99</v>
      </c>
      <c r="H32" s="20">
        <v>1.0</v>
      </c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 t="s">
        <v>44</v>
      </c>
      <c r="B33" s="20" t="s">
        <v>48</v>
      </c>
      <c r="C33" s="20">
        <v>5701.0</v>
      </c>
      <c r="D33" s="20">
        <v>10.0</v>
      </c>
      <c r="E33" s="22" t="s">
        <v>46</v>
      </c>
      <c r="F33" s="20">
        <v>19.64</v>
      </c>
      <c r="G33" s="20">
        <v>11.07</v>
      </c>
      <c r="H33" s="20">
        <v>1.0</v>
      </c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 t="s">
        <v>44</v>
      </c>
      <c r="B34" s="20" t="s">
        <v>48</v>
      </c>
      <c r="C34" s="20">
        <v>4366.0</v>
      </c>
      <c r="D34" s="20">
        <v>10.0</v>
      </c>
      <c r="E34" s="22" t="s">
        <v>46</v>
      </c>
      <c r="F34" s="20">
        <v>2.45</v>
      </c>
      <c r="G34" s="20">
        <v>2.45</v>
      </c>
      <c r="H34" s="20">
        <v>0.0</v>
      </c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 t="s">
        <v>44</v>
      </c>
      <c r="B35" s="20" t="s">
        <v>48</v>
      </c>
      <c r="C35" s="20">
        <v>5701.0</v>
      </c>
      <c r="D35" s="20">
        <v>10.0</v>
      </c>
      <c r="E35" s="22" t="s">
        <v>52</v>
      </c>
      <c r="F35" s="20">
        <v>39.35</v>
      </c>
      <c r="G35" s="20">
        <v>2.46</v>
      </c>
      <c r="H35" s="20">
        <v>0.0</v>
      </c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0" t="s">
        <v>44</v>
      </c>
      <c r="B36" s="20" t="s">
        <v>48</v>
      </c>
      <c r="C36" s="20">
        <v>1405.0</v>
      </c>
      <c r="D36" s="20">
        <v>7.0</v>
      </c>
      <c r="E36" s="22" t="s">
        <v>52</v>
      </c>
      <c r="F36" s="20">
        <v>72.56</v>
      </c>
      <c r="G36" s="20">
        <v>11.07</v>
      </c>
      <c r="H36" s="20">
        <v>0.0</v>
      </c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0" t="s">
        <v>44</v>
      </c>
      <c r="B37" s="20" t="s">
        <v>45</v>
      </c>
      <c r="C37" s="20">
        <v>27132.0</v>
      </c>
      <c r="D37" s="20">
        <v>5.0</v>
      </c>
      <c r="E37" s="22" t="s">
        <v>46</v>
      </c>
      <c r="F37" s="20">
        <v>111.95</v>
      </c>
      <c r="G37" s="20">
        <v>0.99</v>
      </c>
      <c r="H37" s="20">
        <v>1.0</v>
      </c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 t="s">
        <v>44</v>
      </c>
      <c r="B38" s="20" t="s">
        <v>55</v>
      </c>
      <c r="C38" s="20">
        <v>118.0</v>
      </c>
      <c r="D38" s="20">
        <v>7.0</v>
      </c>
      <c r="E38" s="22" t="s">
        <v>52</v>
      </c>
      <c r="F38" s="20">
        <v>11.96</v>
      </c>
      <c r="G38" s="20">
        <v>1.77</v>
      </c>
      <c r="H38" s="20">
        <v>1.0</v>
      </c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0" t="s">
        <v>44</v>
      </c>
      <c r="B39" s="20" t="s">
        <v>48</v>
      </c>
      <c r="C39" s="20">
        <v>5701.0</v>
      </c>
      <c r="D39" s="20">
        <v>10.0</v>
      </c>
      <c r="E39" s="22" t="s">
        <v>46</v>
      </c>
      <c r="F39" s="20">
        <v>23.37</v>
      </c>
      <c r="G39" s="20">
        <v>11.07</v>
      </c>
      <c r="H39" s="20">
        <v>0.0</v>
      </c>
      <c r="I39" s="14"/>
      <c r="J39" s="1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0" t="s">
        <v>44</v>
      </c>
      <c r="B40" s="20" t="s">
        <v>45</v>
      </c>
      <c r="C40" s="20">
        <v>27132.0</v>
      </c>
      <c r="D40" s="20">
        <v>5.0</v>
      </c>
      <c r="E40" s="22" t="s">
        <v>46</v>
      </c>
      <c r="F40" s="20">
        <v>78.0</v>
      </c>
      <c r="G40" s="20">
        <v>0.99</v>
      </c>
      <c r="H40" s="20">
        <v>1.0</v>
      </c>
      <c r="I40" s="14"/>
      <c r="J40" s="1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0" t="s">
        <v>44</v>
      </c>
      <c r="B41" s="20" t="s">
        <v>48</v>
      </c>
      <c r="C41" s="20">
        <v>5701.0</v>
      </c>
      <c r="D41" s="20">
        <v>10.0</v>
      </c>
      <c r="E41" s="22" t="s">
        <v>53</v>
      </c>
      <c r="F41" s="20">
        <v>25.38</v>
      </c>
      <c r="G41" s="20">
        <v>1.23</v>
      </c>
      <c r="H41" s="20">
        <v>1.0</v>
      </c>
      <c r="I41" s="14"/>
      <c r="J41" s="1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0" t="s">
        <v>44</v>
      </c>
      <c r="B42" s="20" t="s">
        <v>45</v>
      </c>
      <c r="C42" s="20">
        <v>3162.0</v>
      </c>
      <c r="D42" s="20">
        <v>5.0</v>
      </c>
      <c r="E42" s="22" t="s">
        <v>46</v>
      </c>
      <c r="F42" s="20">
        <v>466.0</v>
      </c>
      <c r="G42" s="20">
        <v>1.0</v>
      </c>
      <c r="H42" s="20">
        <v>1.0</v>
      </c>
      <c r="I42" s="14"/>
      <c r="J42" s="1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 t="s">
        <v>44</v>
      </c>
      <c r="B43" s="20" t="s">
        <v>45</v>
      </c>
      <c r="C43" s="20">
        <v>5450.0</v>
      </c>
      <c r="D43" s="20">
        <v>7.0</v>
      </c>
      <c r="E43" s="22" t="s">
        <v>51</v>
      </c>
      <c r="F43" s="20">
        <v>10.49</v>
      </c>
      <c r="G43" s="20">
        <v>9.99</v>
      </c>
      <c r="H43" s="20">
        <v>1.0</v>
      </c>
      <c r="I43" s="14"/>
      <c r="J43" s="1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 t="s">
        <v>44</v>
      </c>
      <c r="B44" s="20" t="s">
        <v>48</v>
      </c>
      <c r="C44" s="20">
        <v>5701.0</v>
      </c>
      <c r="D44" s="20">
        <v>10.0</v>
      </c>
      <c r="E44" s="22" t="s">
        <v>47</v>
      </c>
      <c r="F44" s="20">
        <v>23.37</v>
      </c>
      <c r="G44" s="20">
        <v>11.07</v>
      </c>
      <c r="H44" s="20">
        <v>0.0</v>
      </c>
      <c r="I44" s="14"/>
      <c r="J44" s="1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0" t="s">
        <v>44</v>
      </c>
      <c r="B45" s="20" t="s">
        <v>45</v>
      </c>
      <c r="C45" s="20">
        <v>27132.0</v>
      </c>
      <c r="D45" s="20">
        <v>5.0</v>
      </c>
      <c r="E45" s="22" t="s">
        <v>46</v>
      </c>
      <c r="F45" s="20">
        <v>71.0</v>
      </c>
      <c r="G45" s="20">
        <v>0.99</v>
      </c>
      <c r="H45" s="20">
        <v>1.0</v>
      </c>
      <c r="I45" s="14"/>
      <c r="J45" s="1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0" t="s">
        <v>44</v>
      </c>
      <c r="B46" s="20" t="s">
        <v>48</v>
      </c>
      <c r="C46" s="20">
        <v>5701.0</v>
      </c>
      <c r="D46" s="20">
        <v>10.0</v>
      </c>
      <c r="E46" s="22" t="s">
        <v>49</v>
      </c>
      <c r="F46" s="20">
        <v>25.22</v>
      </c>
      <c r="G46" s="20">
        <v>12.28</v>
      </c>
      <c r="H46" s="20">
        <v>1.0</v>
      </c>
      <c r="I46" s="14"/>
      <c r="J46" s="1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0" t="s">
        <v>44</v>
      </c>
      <c r="B47" s="20" t="s">
        <v>45</v>
      </c>
      <c r="C47" s="20">
        <v>34343.0</v>
      </c>
      <c r="D47" s="20">
        <v>1.0</v>
      </c>
      <c r="E47" s="22" t="s">
        <v>54</v>
      </c>
      <c r="F47" s="20">
        <v>0.11</v>
      </c>
      <c r="G47" s="20">
        <v>0.01</v>
      </c>
      <c r="H47" s="20">
        <v>1.0</v>
      </c>
      <c r="I47" s="14"/>
      <c r="J47" s="1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0" t="s">
        <v>44</v>
      </c>
      <c r="B48" s="20" t="s">
        <v>45</v>
      </c>
      <c r="C48" s="20">
        <v>27132.0</v>
      </c>
      <c r="D48" s="20">
        <v>5.0</v>
      </c>
      <c r="E48" s="22" t="s">
        <v>46</v>
      </c>
      <c r="F48" s="20">
        <v>152.5</v>
      </c>
      <c r="G48" s="20">
        <v>0.99</v>
      </c>
      <c r="H48" s="20">
        <v>1.0</v>
      </c>
      <c r="I48" s="14"/>
      <c r="J48" s="1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0" t="s">
        <v>44</v>
      </c>
      <c r="B49" s="20" t="s">
        <v>55</v>
      </c>
      <c r="C49" s="20">
        <v>79.0</v>
      </c>
      <c r="D49" s="20">
        <v>7.0</v>
      </c>
      <c r="E49" s="22" t="s">
        <v>52</v>
      </c>
      <c r="F49" s="20">
        <v>15.15</v>
      </c>
      <c r="G49" s="20">
        <v>1.77</v>
      </c>
      <c r="H49" s="20">
        <v>1.0</v>
      </c>
      <c r="I49" s="14"/>
      <c r="J49" s="1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 t="s">
        <v>44</v>
      </c>
      <c r="B50" s="20" t="s">
        <v>45</v>
      </c>
      <c r="C50" s="20">
        <v>9003.0</v>
      </c>
      <c r="D50" s="20">
        <v>7.0</v>
      </c>
      <c r="E50" s="22" t="s">
        <v>46</v>
      </c>
      <c r="F50" s="20">
        <v>2.99</v>
      </c>
      <c r="G50" s="20">
        <v>2.99</v>
      </c>
      <c r="H50" s="20">
        <v>0.0</v>
      </c>
      <c r="I50" s="14"/>
      <c r="J50" s="1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0" t="s">
        <v>44</v>
      </c>
      <c r="B51" s="20" t="s">
        <v>45</v>
      </c>
      <c r="C51" s="20">
        <v>27132.0</v>
      </c>
      <c r="D51" s="20">
        <v>5.0</v>
      </c>
      <c r="E51" s="22" t="s">
        <v>46</v>
      </c>
      <c r="F51" s="20">
        <v>270.12</v>
      </c>
      <c r="G51" s="20">
        <v>0.99</v>
      </c>
      <c r="H51" s="20">
        <v>1.0</v>
      </c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0" t="s">
        <v>56</v>
      </c>
      <c r="B52" s="20" t="s">
        <v>45</v>
      </c>
      <c r="C52" s="20">
        <v>22501.0</v>
      </c>
      <c r="D52" s="20">
        <v>5.0</v>
      </c>
      <c r="E52" s="22" t="s">
        <v>46</v>
      </c>
      <c r="F52" s="20">
        <v>20.5</v>
      </c>
      <c r="G52" s="20">
        <v>16.0</v>
      </c>
      <c r="H52" s="20">
        <v>1.0</v>
      </c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0" t="s">
        <v>56</v>
      </c>
      <c r="B53" s="20" t="s">
        <v>45</v>
      </c>
      <c r="C53" s="20">
        <v>22501.0</v>
      </c>
      <c r="D53" s="20">
        <v>5.0</v>
      </c>
      <c r="E53" s="22" t="s">
        <v>46</v>
      </c>
      <c r="F53" s="20">
        <v>15.0</v>
      </c>
      <c r="G53" s="20">
        <v>15.0</v>
      </c>
      <c r="H53" s="20">
        <v>0.0</v>
      </c>
      <c r="I53" s="14"/>
      <c r="J53" s="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0" t="s">
        <v>56</v>
      </c>
      <c r="B54" s="20" t="s">
        <v>48</v>
      </c>
      <c r="C54" s="20">
        <v>269.0</v>
      </c>
      <c r="D54" s="20">
        <v>10.0</v>
      </c>
      <c r="E54" s="22" t="s">
        <v>49</v>
      </c>
      <c r="F54" s="20">
        <v>14.72</v>
      </c>
      <c r="G54" s="20">
        <v>1.23</v>
      </c>
      <c r="H54" s="20">
        <v>1.0</v>
      </c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0" t="s">
        <v>56</v>
      </c>
      <c r="B55" s="20" t="s">
        <v>45</v>
      </c>
      <c r="C55" s="20">
        <v>1375.0</v>
      </c>
      <c r="D55" s="20">
        <v>7.0</v>
      </c>
      <c r="E55" s="22" t="s">
        <v>51</v>
      </c>
      <c r="F55" s="20">
        <v>9.99</v>
      </c>
      <c r="G55" s="20">
        <v>9.99</v>
      </c>
      <c r="H55" s="20">
        <v>0.0</v>
      </c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0" t="s">
        <v>56</v>
      </c>
      <c r="B56" s="20" t="s">
        <v>45</v>
      </c>
      <c r="C56" s="20">
        <v>1124.0</v>
      </c>
      <c r="D56" s="20">
        <v>7.0</v>
      </c>
      <c r="E56" s="22" t="s">
        <v>49</v>
      </c>
      <c r="F56" s="20">
        <v>1.25</v>
      </c>
      <c r="G56" s="20">
        <v>1.0</v>
      </c>
      <c r="H56" s="20">
        <v>1.0</v>
      </c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0" t="s">
        <v>56</v>
      </c>
      <c r="B57" s="20" t="s">
        <v>45</v>
      </c>
      <c r="C57" s="20">
        <v>3385.0</v>
      </c>
      <c r="D57" s="20">
        <v>7.0</v>
      </c>
      <c r="E57" s="22" t="s">
        <v>51</v>
      </c>
      <c r="F57" s="20">
        <v>0.99</v>
      </c>
      <c r="G57" s="20">
        <v>0.99</v>
      </c>
      <c r="H57" s="20">
        <v>0.0</v>
      </c>
      <c r="I57" s="14"/>
      <c r="J57" s="1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0" t="s">
        <v>56</v>
      </c>
      <c r="B58" s="20" t="s">
        <v>45</v>
      </c>
      <c r="C58" s="20">
        <v>1051.0</v>
      </c>
      <c r="D58" s="20">
        <v>5.0</v>
      </c>
      <c r="E58" s="22" t="s">
        <v>47</v>
      </c>
      <c r="F58" s="20">
        <v>19.99</v>
      </c>
      <c r="G58" s="20">
        <v>19.99</v>
      </c>
      <c r="H58" s="20">
        <v>0.0</v>
      </c>
      <c r="I58" s="14"/>
      <c r="J58" s="1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0" t="s">
        <v>56</v>
      </c>
      <c r="B59" s="20" t="s">
        <v>55</v>
      </c>
      <c r="C59" s="20">
        <v>2991.0</v>
      </c>
      <c r="D59" s="20">
        <v>7.0</v>
      </c>
      <c r="E59" s="22" t="s">
        <v>52</v>
      </c>
      <c r="F59" s="20">
        <v>3.93</v>
      </c>
      <c r="G59" s="20">
        <v>0.54</v>
      </c>
      <c r="H59" s="20">
        <v>1.0</v>
      </c>
      <c r="I59" s="14"/>
      <c r="J59" s="1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0" t="s">
        <v>56</v>
      </c>
      <c r="B60" s="20" t="s">
        <v>45</v>
      </c>
      <c r="C60" s="20">
        <v>3385.0</v>
      </c>
      <c r="D60" s="20">
        <v>7.0</v>
      </c>
      <c r="E60" s="22" t="s">
        <v>51</v>
      </c>
      <c r="F60" s="20">
        <v>1.99</v>
      </c>
      <c r="G60" s="20">
        <v>1.99</v>
      </c>
      <c r="H60" s="20">
        <v>0.0</v>
      </c>
      <c r="I60" s="14"/>
      <c r="J60" s="1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0" t="s">
        <v>56</v>
      </c>
      <c r="B61" s="20" t="s">
        <v>45</v>
      </c>
      <c r="C61" s="20">
        <v>3385.0</v>
      </c>
      <c r="D61" s="20">
        <v>7.0</v>
      </c>
      <c r="E61" s="22" t="s">
        <v>51</v>
      </c>
      <c r="F61" s="20">
        <v>8.99</v>
      </c>
      <c r="G61" s="20">
        <v>8.99</v>
      </c>
      <c r="H61" s="20">
        <v>0.0</v>
      </c>
      <c r="I61" s="14"/>
      <c r="J61" s="1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0" t="s">
        <v>56</v>
      </c>
      <c r="B62" s="20" t="s">
        <v>45</v>
      </c>
      <c r="C62" s="20">
        <v>22501.0</v>
      </c>
      <c r="D62" s="20">
        <v>5.0</v>
      </c>
      <c r="E62" s="22" t="s">
        <v>46</v>
      </c>
      <c r="F62" s="20">
        <v>16.0</v>
      </c>
      <c r="G62" s="20">
        <v>16.0</v>
      </c>
      <c r="H62" s="20">
        <v>0.0</v>
      </c>
      <c r="I62" s="14"/>
      <c r="J62" s="1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0" t="s">
        <v>56</v>
      </c>
      <c r="B63" s="20" t="s">
        <v>45</v>
      </c>
      <c r="C63" s="20">
        <v>22501.0</v>
      </c>
      <c r="D63" s="20">
        <v>5.0</v>
      </c>
      <c r="E63" s="22" t="s">
        <v>46</v>
      </c>
      <c r="F63" s="20">
        <v>11.0</v>
      </c>
      <c r="G63" s="20">
        <v>11.0</v>
      </c>
      <c r="H63" s="20">
        <v>0.0</v>
      </c>
      <c r="I63" s="14"/>
      <c r="J63" s="1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0" t="s">
        <v>56</v>
      </c>
      <c r="B64" s="20" t="s">
        <v>45</v>
      </c>
      <c r="C64" s="20">
        <v>3385.0</v>
      </c>
      <c r="D64" s="20">
        <v>7.0</v>
      </c>
      <c r="E64" s="22" t="s">
        <v>51</v>
      </c>
      <c r="F64" s="20">
        <v>2.75</v>
      </c>
      <c r="G64" s="20">
        <v>2.75</v>
      </c>
      <c r="H64" s="20">
        <v>0.0</v>
      </c>
      <c r="I64" s="14"/>
      <c r="J64" s="1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0" t="s">
        <v>56</v>
      </c>
      <c r="B65" s="20" t="s">
        <v>45</v>
      </c>
      <c r="C65" s="20">
        <v>3385.0</v>
      </c>
      <c r="D65" s="20">
        <v>7.0</v>
      </c>
      <c r="E65" s="22" t="s">
        <v>51</v>
      </c>
      <c r="F65" s="20">
        <v>2.75</v>
      </c>
      <c r="G65" s="20">
        <v>2.75</v>
      </c>
      <c r="H65" s="20">
        <v>0.0</v>
      </c>
      <c r="I65" s="14"/>
      <c r="J65" s="1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0" t="s">
        <v>56</v>
      </c>
      <c r="B66" s="20" t="s">
        <v>48</v>
      </c>
      <c r="C66" s="20">
        <v>392.0</v>
      </c>
      <c r="D66" s="20">
        <v>7.0</v>
      </c>
      <c r="E66" s="22" t="s">
        <v>47</v>
      </c>
      <c r="F66" s="20">
        <v>22.14</v>
      </c>
      <c r="G66" s="20">
        <v>9.84</v>
      </c>
      <c r="H66" s="20">
        <v>0.0</v>
      </c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0" t="s">
        <v>56</v>
      </c>
      <c r="B67" s="20" t="s">
        <v>45</v>
      </c>
      <c r="C67" s="20">
        <v>1375.0</v>
      </c>
      <c r="D67" s="20">
        <v>7.0</v>
      </c>
      <c r="E67" s="22" t="s">
        <v>51</v>
      </c>
      <c r="F67" s="20">
        <v>11.5</v>
      </c>
      <c r="G67" s="20">
        <v>7.99</v>
      </c>
      <c r="H67" s="20">
        <v>1.0</v>
      </c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0" t="s">
        <v>56</v>
      </c>
      <c r="B68" s="20" t="s">
        <v>55</v>
      </c>
      <c r="C68" s="20">
        <v>2991.0</v>
      </c>
      <c r="D68" s="20">
        <v>7.0</v>
      </c>
      <c r="E68" s="22" t="s">
        <v>52</v>
      </c>
      <c r="F68" s="20">
        <v>11.6</v>
      </c>
      <c r="G68" s="20">
        <v>0.54</v>
      </c>
      <c r="H68" s="20">
        <v>1.0</v>
      </c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0" t="s">
        <v>56</v>
      </c>
      <c r="B69" s="20" t="s">
        <v>45</v>
      </c>
      <c r="C69" s="20">
        <v>22501.0</v>
      </c>
      <c r="D69" s="20">
        <v>5.0</v>
      </c>
      <c r="E69" s="22" t="s">
        <v>46</v>
      </c>
      <c r="F69" s="20">
        <v>14.38</v>
      </c>
      <c r="G69" s="20">
        <v>9.5</v>
      </c>
      <c r="H69" s="20">
        <v>1.0</v>
      </c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0" t="s">
        <v>56</v>
      </c>
      <c r="B70" s="20" t="s">
        <v>45</v>
      </c>
      <c r="C70" s="20">
        <v>3385.0</v>
      </c>
      <c r="D70" s="20">
        <v>7.0</v>
      </c>
      <c r="E70" s="22" t="s">
        <v>51</v>
      </c>
      <c r="F70" s="20">
        <v>3.99</v>
      </c>
      <c r="G70" s="20">
        <v>3.99</v>
      </c>
      <c r="H70" s="20">
        <v>1.0</v>
      </c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0" t="s">
        <v>56</v>
      </c>
      <c r="B71" s="20" t="s">
        <v>45</v>
      </c>
      <c r="C71" s="20">
        <v>3277.0</v>
      </c>
      <c r="D71" s="20">
        <v>3.0</v>
      </c>
      <c r="E71" s="22" t="s">
        <v>47</v>
      </c>
      <c r="F71" s="20">
        <v>5.0</v>
      </c>
      <c r="G71" s="20">
        <v>5.0</v>
      </c>
      <c r="H71" s="20">
        <v>0.0</v>
      </c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0" t="s">
        <v>56</v>
      </c>
      <c r="B72" s="20" t="s">
        <v>48</v>
      </c>
      <c r="C72" s="20">
        <v>996.0</v>
      </c>
      <c r="D72" s="20">
        <v>7.0</v>
      </c>
      <c r="E72" s="22" t="s">
        <v>49</v>
      </c>
      <c r="F72" s="20">
        <v>12.91</v>
      </c>
      <c r="G72" s="20">
        <v>2.45</v>
      </c>
      <c r="H72" s="20">
        <v>1.0</v>
      </c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0" t="s">
        <v>56</v>
      </c>
      <c r="B73" s="20" t="s">
        <v>45</v>
      </c>
      <c r="C73" s="20">
        <v>9003.0</v>
      </c>
      <c r="D73" s="20">
        <v>7.0</v>
      </c>
      <c r="E73" s="22" t="s">
        <v>46</v>
      </c>
      <c r="F73" s="20">
        <v>6.99</v>
      </c>
      <c r="G73" s="20">
        <v>6.99</v>
      </c>
      <c r="H73" s="20">
        <v>0.0</v>
      </c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0" t="s">
        <v>56</v>
      </c>
      <c r="B74" s="20" t="s">
        <v>45</v>
      </c>
      <c r="C74" s="20">
        <v>534.0</v>
      </c>
      <c r="D74" s="20">
        <v>7.0</v>
      </c>
      <c r="E74" s="22" t="s">
        <v>47</v>
      </c>
      <c r="F74" s="20">
        <v>35.75</v>
      </c>
      <c r="G74" s="20">
        <v>14.95</v>
      </c>
      <c r="H74" s="20">
        <v>1.0</v>
      </c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0" t="s">
        <v>56</v>
      </c>
      <c r="B75" s="20" t="s">
        <v>55</v>
      </c>
      <c r="C75" s="20">
        <v>1768.0</v>
      </c>
      <c r="D75" s="20">
        <v>7.0</v>
      </c>
      <c r="E75" s="22" t="s">
        <v>52</v>
      </c>
      <c r="F75" s="20">
        <v>9.82</v>
      </c>
      <c r="G75" s="20">
        <v>1.77</v>
      </c>
      <c r="H75" s="20">
        <v>1.0</v>
      </c>
      <c r="I75" s="14"/>
      <c r="J75" s="1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0" t="s">
        <v>56</v>
      </c>
      <c r="B76" s="20" t="s">
        <v>45</v>
      </c>
      <c r="C76" s="20">
        <v>3385.0</v>
      </c>
      <c r="D76" s="20">
        <v>7.0</v>
      </c>
      <c r="E76" s="22" t="s">
        <v>51</v>
      </c>
      <c r="F76" s="20">
        <v>1.99</v>
      </c>
      <c r="G76" s="20">
        <v>1.99</v>
      </c>
      <c r="H76" s="20">
        <v>0.0</v>
      </c>
      <c r="I76" s="14"/>
      <c r="J76" s="1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0" t="s">
        <v>56</v>
      </c>
      <c r="B77" s="20" t="s">
        <v>45</v>
      </c>
      <c r="C77" s="20">
        <v>3385.0</v>
      </c>
      <c r="D77" s="20">
        <v>7.0</v>
      </c>
      <c r="E77" s="22" t="s">
        <v>51</v>
      </c>
      <c r="F77" s="20">
        <v>49.95</v>
      </c>
      <c r="G77" s="20">
        <v>49.95</v>
      </c>
      <c r="H77" s="20">
        <v>0.0</v>
      </c>
      <c r="I77" s="14"/>
      <c r="J77" s="1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0" t="s">
        <v>56</v>
      </c>
      <c r="B78" s="20" t="s">
        <v>45</v>
      </c>
      <c r="C78" s="20">
        <v>2218.0</v>
      </c>
      <c r="D78" s="20">
        <v>3.0</v>
      </c>
      <c r="E78" s="22" t="s">
        <v>47</v>
      </c>
      <c r="F78" s="20">
        <v>30.0</v>
      </c>
      <c r="G78" s="20">
        <v>30.0</v>
      </c>
      <c r="H78" s="20">
        <v>0.0</v>
      </c>
      <c r="I78" s="14"/>
      <c r="J78" s="1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0" t="s">
        <v>56</v>
      </c>
      <c r="B79" s="20" t="s">
        <v>45</v>
      </c>
      <c r="C79" s="20">
        <v>534.0</v>
      </c>
      <c r="D79" s="20">
        <v>7.0</v>
      </c>
      <c r="E79" s="22" t="s">
        <v>47</v>
      </c>
      <c r="F79" s="20">
        <v>23.86</v>
      </c>
      <c r="G79" s="20">
        <v>19.95</v>
      </c>
      <c r="H79" s="20">
        <v>1.0</v>
      </c>
      <c r="I79" s="14"/>
      <c r="J79" s="1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0" t="s">
        <v>56</v>
      </c>
      <c r="B80" s="20" t="s">
        <v>48</v>
      </c>
      <c r="C80" s="20">
        <v>1313.0</v>
      </c>
      <c r="D80" s="20">
        <v>7.0</v>
      </c>
      <c r="E80" s="22" t="s">
        <v>47</v>
      </c>
      <c r="F80" s="20">
        <v>32.72</v>
      </c>
      <c r="G80" s="20">
        <v>2.45</v>
      </c>
      <c r="H80" s="20">
        <v>1.0</v>
      </c>
      <c r="I80" s="14"/>
      <c r="J80" s="1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0" t="s">
        <v>56</v>
      </c>
      <c r="B81" s="20" t="s">
        <v>45</v>
      </c>
      <c r="C81" s="20">
        <v>3385.0</v>
      </c>
      <c r="D81" s="20">
        <v>7.0</v>
      </c>
      <c r="E81" s="22" t="s">
        <v>51</v>
      </c>
      <c r="F81" s="20">
        <v>4.95</v>
      </c>
      <c r="G81" s="20">
        <v>4.95</v>
      </c>
      <c r="H81" s="20">
        <v>0.0</v>
      </c>
      <c r="I81" s="14"/>
      <c r="J81" s="1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0" t="s">
        <v>56</v>
      </c>
      <c r="B82" s="20" t="s">
        <v>45</v>
      </c>
      <c r="C82" s="20">
        <v>1375.0</v>
      </c>
      <c r="D82" s="20">
        <v>7.0</v>
      </c>
      <c r="E82" s="22" t="s">
        <v>47</v>
      </c>
      <c r="F82" s="20">
        <v>7.99</v>
      </c>
      <c r="G82" s="20">
        <v>7.99</v>
      </c>
      <c r="H82" s="20">
        <v>0.0</v>
      </c>
      <c r="I82" s="14"/>
      <c r="J82" s="1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0" t="s">
        <v>56</v>
      </c>
      <c r="B83" s="20" t="s">
        <v>55</v>
      </c>
      <c r="C83" s="20">
        <v>2991.0</v>
      </c>
      <c r="D83" s="20">
        <v>7.0</v>
      </c>
      <c r="E83" s="22" t="s">
        <v>52</v>
      </c>
      <c r="F83" s="20">
        <v>2.16</v>
      </c>
      <c r="G83" s="20">
        <v>0.54</v>
      </c>
      <c r="H83" s="20">
        <v>1.0</v>
      </c>
      <c r="I83" s="14"/>
      <c r="J83" s="1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0" t="s">
        <v>56</v>
      </c>
      <c r="B84" s="20" t="s">
        <v>45</v>
      </c>
      <c r="C84" s="20">
        <v>534.0</v>
      </c>
      <c r="D84" s="20">
        <v>7.0</v>
      </c>
      <c r="E84" s="22" t="s">
        <v>47</v>
      </c>
      <c r="F84" s="20">
        <v>14.95</v>
      </c>
      <c r="G84" s="20">
        <v>14.95</v>
      </c>
      <c r="H84" s="20">
        <v>0.0</v>
      </c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0" t="s">
        <v>56</v>
      </c>
      <c r="B85" s="20" t="s">
        <v>45</v>
      </c>
      <c r="C85" s="20">
        <v>3385.0</v>
      </c>
      <c r="D85" s="20">
        <v>7.0</v>
      </c>
      <c r="E85" s="22" t="s">
        <v>51</v>
      </c>
      <c r="F85" s="20">
        <v>2.24</v>
      </c>
      <c r="G85" s="20">
        <v>1.99</v>
      </c>
      <c r="H85" s="20">
        <v>1.0</v>
      </c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0" t="s">
        <v>56</v>
      </c>
      <c r="B86" s="20" t="s">
        <v>55</v>
      </c>
      <c r="C86" s="20">
        <v>2991.0</v>
      </c>
      <c r="D86" s="20">
        <v>7.0</v>
      </c>
      <c r="E86" s="22" t="s">
        <v>52</v>
      </c>
      <c r="F86" s="20">
        <v>1.77</v>
      </c>
      <c r="G86" s="20">
        <v>1.77</v>
      </c>
      <c r="H86" s="20">
        <v>0.0</v>
      </c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0" t="s">
        <v>56</v>
      </c>
      <c r="B87" s="20" t="s">
        <v>48</v>
      </c>
      <c r="C87" s="20">
        <v>300.0</v>
      </c>
      <c r="D87" s="20">
        <v>10.0</v>
      </c>
      <c r="E87" s="22" t="s">
        <v>53</v>
      </c>
      <c r="F87" s="20">
        <v>1.84</v>
      </c>
      <c r="G87" s="20">
        <v>1.84</v>
      </c>
      <c r="H87" s="20">
        <v>0.0</v>
      </c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0" t="s">
        <v>56</v>
      </c>
      <c r="B88" s="20" t="s">
        <v>45</v>
      </c>
      <c r="C88" s="20">
        <v>3385.0</v>
      </c>
      <c r="D88" s="20">
        <v>7.0</v>
      </c>
      <c r="E88" s="22" t="s">
        <v>51</v>
      </c>
      <c r="F88" s="20">
        <v>3.75</v>
      </c>
      <c r="G88" s="20">
        <v>3.75</v>
      </c>
      <c r="H88" s="20">
        <v>0.0</v>
      </c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0" t="s">
        <v>56</v>
      </c>
      <c r="B89" s="20" t="s">
        <v>45</v>
      </c>
      <c r="C89" s="20">
        <v>3385.0</v>
      </c>
      <c r="D89" s="20">
        <v>7.0</v>
      </c>
      <c r="E89" s="22" t="s">
        <v>51</v>
      </c>
      <c r="F89" s="20">
        <v>5.76</v>
      </c>
      <c r="G89" s="20">
        <v>3.75</v>
      </c>
      <c r="H89" s="20">
        <v>1.0</v>
      </c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0" t="s">
        <v>56</v>
      </c>
      <c r="B90" s="20" t="s">
        <v>45</v>
      </c>
      <c r="C90" s="20">
        <v>534.0</v>
      </c>
      <c r="D90" s="20">
        <v>7.0</v>
      </c>
      <c r="E90" s="22" t="s">
        <v>47</v>
      </c>
      <c r="F90" s="20">
        <v>29.95</v>
      </c>
      <c r="G90" s="20">
        <v>29.95</v>
      </c>
      <c r="H90" s="20">
        <v>0.0</v>
      </c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0" t="s">
        <v>56</v>
      </c>
      <c r="B91" s="20" t="s">
        <v>45</v>
      </c>
      <c r="C91" s="20">
        <v>29.0</v>
      </c>
      <c r="D91" s="20">
        <v>7.0</v>
      </c>
      <c r="E91" s="22" t="s">
        <v>51</v>
      </c>
      <c r="F91" s="20">
        <v>150.0</v>
      </c>
      <c r="G91" s="20">
        <v>9.99</v>
      </c>
      <c r="H91" s="20">
        <v>1.0</v>
      </c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0" t="s">
        <v>56</v>
      </c>
      <c r="B92" s="20" t="s">
        <v>45</v>
      </c>
      <c r="C92" s="20">
        <v>3385.0</v>
      </c>
      <c r="D92" s="20">
        <v>7.0</v>
      </c>
      <c r="E92" s="22" t="s">
        <v>51</v>
      </c>
      <c r="F92" s="20">
        <v>10.5</v>
      </c>
      <c r="G92" s="20">
        <v>3.99</v>
      </c>
      <c r="H92" s="20">
        <v>1.0</v>
      </c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0" t="s">
        <v>56</v>
      </c>
      <c r="B93" s="20" t="s">
        <v>45</v>
      </c>
      <c r="C93" s="20">
        <v>3385.0</v>
      </c>
      <c r="D93" s="20">
        <v>7.0</v>
      </c>
      <c r="E93" s="22" t="s">
        <v>51</v>
      </c>
      <c r="F93" s="20">
        <v>2.75</v>
      </c>
      <c r="G93" s="20">
        <v>2.75</v>
      </c>
      <c r="H93" s="20">
        <v>0.0</v>
      </c>
      <c r="I93" s="14"/>
      <c r="J93" s="1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0" t="s">
        <v>56</v>
      </c>
      <c r="B94" s="20" t="s">
        <v>45</v>
      </c>
      <c r="C94" s="20">
        <v>60.0</v>
      </c>
      <c r="D94" s="20">
        <v>5.0</v>
      </c>
      <c r="E94" s="22" t="s">
        <v>51</v>
      </c>
      <c r="F94" s="20">
        <v>21.65</v>
      </c>
      <c r="G94" s="20">
        <v>9.99</v>
      </c>
      <c r="H94" s="20">
        <v>1.0</v>
      </c>
      <c r="I94" s="14"/>
      <c r="J94" s="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0" t="s">
        <v>56</v>
      </c>
      <c r="B95" s="20" t="s">
        <v>45</v>
      </c>
      <c r="C95" s="20">
        <v>534.0</v>
      </c>
      <c r="D95" s="20">
        <v>7.0</v>
      </c>
      <c r="E95" s="22" t="s">
        <v>47</v>
      </c>
      <c r="F95" s="20">
        <v>33.0</v>
      </c>
      <c r="G95" s="20">
        <v>19.99</v>
      </c>
      <c r="H95" s="20">
        <v>1.0</v>
      </c>
      <c r="I95" s="14"/>
      <c r="J95" s="1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0" t="s">
        <v>56</v>
      </c>
      <c r="B96" s="20" t="s">
        <v>48</v>
      </c>
      <c r="C96" s="20">
        <v>3375.0</v>
      </c>
      <c r="D96" s="20">
        <v>7.0</v>
      </c>
      <c r="E96" s="22" t="s">
        <v>47</v>
      </c>
      <c r="F96" s="20">
        <v>22.14</v>
      </c>
      <c r="G96" s="20">
        <v>9.84</v>
      </c>
      <c r="H96" s="20">
        <v>0.0</v>
      </c>
      <c r="I96" s="14"/>
      <c r="J96" s="1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0" t="s">
        <v>56</v>
      </c>
      <c r="B97" s="20" t="s">
        <v>45</v>
      </c>
      <c r="C97" s="20">
        <v>5939.0</v>
      </c>
      <c r="D97" s="20">
        <v>10.0</v>
      </c>
      <c r="E97" s="22" t="s">
        <v>46</v>
      </c>
      <c r="F97" s="20">
        <v>25.0</v>
      </c>
      <c r="G97" s="20">
        <v>25.0</v>
      </c>
      <c r="H97" s="20">
        <v>0.0</v>
      </c>
      <c r="I97" s="14"/>
      <c r="J97" s="1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0" t="s">
        <v>56</v>
      </c>
      <c r="B98" s="20" t="s">
        <v>45</v>
      </c>
      <c r="C98" s="20">
        <v>648.0</v>
      </c>
      <c r="D98" s="20">
        <v>5.0</v>
      </c>
      <c r="E98" s="22" t="s">
        <v>46</v>
      </c>
      <c r="F98" s="20">
        <v>48.0</v>
      </c>
      <c r="G98" s="20">
        <v>39.0</v>
      </c>
      <c r="H98" s="20">
        <v>1.0</v>
      </c>
      <c r="I98" s="14"/>
      <c r="J98" s="1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0" t="s">
        <v>56</v>
      </c>
      <c r="B99" s="20" t="s">
        <v>45</v>
      </c>
      <c r="C99" s="20">
        <v>67.0</v>
      </c>
      <c r="D99" s="20">
        <v>5.0</v>
      </c>
      <c r="E99" s="22" t="s">
        <v>47</v>
      </c>
      <c r="F99" s="20">
        <v>26.0</v>
      </c>
      <c r="G99" s="20">
        <v>9.99</v>
      </c>
      <c r="H99" s="20">
        <v>1.0</v>
      </c>
      <c r="I99" s="14"/>
      <c r="J99" s="1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0" t="s">
        <v>56</v>
      </c>
      <c r="B100" s="20" t="s">
        <v>45</v>
      </c>
      <c r="C100" s="20">
        <v>3385.0</v>
      </c>
      <c r="D100" s="20">
        <v>7.0</v>
      </c>
      <c r="E100" s="22" t="s">
        <v>51</v>
      </c>
      <c r="F100" s="20">
        <v>2.8</v>
      </c>
      <c r="G100" s="20">
        <v>1.99</v>
      </c>
      <c r="H100" s="20">
        <v>1.0</v>
      </c>
      <c r="I100" s="14"/>
      <c r="J100" s="1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" t="s">
        <v>56</v>
      </c>
      <c r="B101" s="14" t="s">
        <v>45</v>
      </c>
      <c r="C101" s="14">
        <v>3385.0</v>
      </c>
      <c r="D101" s="14">
        <v>7.0</v>
      </c>
      <c r="E101" s="24" t="s">
        <v>51</v>
      </c>
      <c r="F101" s="14">
        <v>29.95</v>
      </c>
      <c r="G101" s="14">
        <v>29.95</v>
      </c>
      <c r="H101" s="14">
        <v>0.0</v>
      </c>
      <c r="I101" s="14"/>
      <c r="J101" s="1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" t="s">
        <v>57</v>
      </c>
      <c r="B102" s="14" t="s">
        <v>45</v>
      </c>
      <c r="C102" s="14">
        <v>1265.0</v>
      </c>
      <c r="D102" s="14">
        <v>5.0</v>
      </c>
      <c r="E102" s="24" t="s">
        <v>46</v>
      </c>
      <c r="F102" s="14">
        <v>9.99</v>
      </c>
      <c r="G102" s="14">
        <v>9.99</v>
      </c>
      <c r="H102" s="14">
        <v>0.0</v>
      </c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4" t="s">
        <v>57</v>
      </c>
      <c r="B103" s="14" t="s">
        <v>55</v>
      </c>
      <c r="C103" s="14">
        <v>88.0</v>
      </c>
      <c r="D103" s="14">
        <v>7.0</v>
      </c>
      <c r="E103" s="24" t="s">
        <v>52</v>
      </c>
      <c r="F103" s="14">
        <v>37.51</v>
      </c>
      <c r="G103" s="14">
        <v>1.78</v>
      </c>
      <c r="H103" s="14">
        <v>1.0</v>
      </c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" t="s">
        <v>57</v>
      </c>
      <c r="B104" s="14" t="s">
        <v>45</v>
      </c>
      <c r="C104" s="14">
        <v>2046.0</v>
      </c>
      <c r="D104" s="14">
        <v>5.0</v>
      </c>
      <c r="E104" s="24" t="s">
        <v>54</v>
      </c>
      <c r="F104" s="14">
        <v>9.01</v>
      </c>
      <c r="G104" s="14">
        <v>7.5</v>
      </c>
      <c r="H104" s="14">
        <v>1.0</v>
      </c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4" t="s">
        <v>57</v>
      </c>
      <c r="B105" s="14" t="s">
        <v>45</v>
      </c>
      <c r="C105" s="14">
        <v>76.0</v>
      </c>
      <c r="D105" s="14">
        <v>3.0</v>
      </c>
      <c r="E105" s="24" t="s">
        <v>47</v>
      </c>
      <c r="F105" s="14">
        <v>5.99</v>
      </c>
      <c r="G105" s="14">
        <v>5.99</v>
      </c>
      <c r="H105" s="14">
        <v>0.0</v>
      </c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4" t="s">
        <v>57</v>
      </c>
      <c r="B106" s="14" t="s">
        <v>48</v>
      </c>
      <c r="C106" s="14">
        <v>578.0</v>
      </c>
      <c r="D106" s="14">
        <v>10.0</v>
      </c>
      <c r="E106" s="24" t="s">
        <v>46</v>
      </c>
      <c r="F106" s="14">
        <v>2.45</v>
      </c>
      <c r="G106" s="14">
        <v>2.45</v>
      </c>
      <c r="H106" s="14">
        <v>0.0</v>
      </c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" t="s">
        <v>57</v>
      </c>
      <c r="B107" s="14" t="s">
        <v>48</v>
      </c>
      <c r="C107" s="14">
        <v>1853.0</v>
      </c>
      <c r="D107" s="14">
        <v>10.0</v>
      </c>
      <c r="E107" s="24" t="s">
        <v>49</v>
      </c>
      <c r="F107" s="14">
        <v>1.23</v>
      </c>
      <c r="G107" s="14">
        <v>1.23</v>
      </c>
      <c r="H107" s="14">
        <v>0.0</v>
      </c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" t="s">
        <v>57</v>
      </c>
      <c r="B108" s="14" t="s">
        <v>48</v>
      </c>
      <c r="C108" s="14">
        <v>578.0</v>
      </c>
      <c r="D108" s="14">
        <v>10.0</v>
      </c>
      <c r="E108" s="24" t="s">
        <v>46</v>
      </c>
      <c r="F108" s="14">
        <v>2.45</v>
      </c>
      <c r="G108" s="14">
        <v>2.45</v>
      </c>
      <c r="H108" s="14">
        <v>0.0</v>
      </c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" t="s">
        <v>57</v>
      </c>
      <c r="B109" s="14" t="s">
        <v>48</v>
      </c>
      <c r="C109" s="14">
        <v>1545.0</v>
      </c>
      <c r="D109" s="14">
        <v>10.0</v>
      </c>
      <c r="E109" s="24" t="s">
        <v>46</v>
      </c>
      <c r="F109" s="14">
        <v>12.91</v>
      </c>
      <c r="G109" s="14">
        <v>2.45</v>
      </c>
      <c r="H109" s="14">
        <v>1.0</v>
      </c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" t="s">
        <v>57</v>
      </c>
      <c r="B110" s="14" t="s">
        <v>45</v>
      </c>
      <c r="C110" s="14">
        <v>1.0</v>
      </c>
      <c r="D110" s="14">
        <v>5.0</v>
      </c>
      <c r="E110" s="24" t="s">
        <v>49</v>
      </c>
      <c r="F110" s="14">
        <v>20.7</v>
      </c>
      <c r="G110" s="14">
        <v>0.01</v>
      </c>
      <c r="H110" s="14">
        <v>1.0</v>
      </c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" t="s">
        <v>57</v>
      </c>
      <c r="B111" s="14" t="s">
        <v>45</v>
      </c>
      <c r="C111" s="14">
        <v>2046.0</v>
      </c>
      <c r="D111" s="14">
        <v>5.0</v>
      </c>
      <c r="E111" s="24" t="s">
        <v>54</v>
      </c>
      <c r="F111" s="14">
        <v>8.0</v>
      </c>
      <c r="G111" s="14">
        <v>7.5</v>
      </c>
      <c r="H111" s="14">
        <v>1.0</v>
      </c>
      <c r="I111" s="14"/>
      <c r="J111" s="1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" t="s">
        <v>57</v>
      </c>
      <c r="B112" s="14" t="s">
        <v>45</v>
      </c>
      <c r="C112" s="14">
        <v>3385.0</v>
      </c>
      <c r="D112" s="14">
        <v>7.0</v>
      </c>
      <c r="E112" s="24" t="s">
        <v>51</v>
      </c>
      <c r="F112" s="14">
        <v>11.99</v>
      </c>
      <c r="G112" s="14">
        <v>11.99</v>
      </c>
      <c r="H112" s="14">
        <v>0.0</v>
      </c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" t="s">
        <v>57</v>
      </c>
      <c r="B113" s="14" t="s">
        <v>45</v>
      </c>
      <c r="C113" s="14">
        <v>5257.0</v>
      </c>
      <c r="D113" s="14">
        <v>3.0</v>
      </c>
      <c r="E113" s="24" t="s">
        <v>54</v>
      </c>
      <c r="F113" s="14">
        <v>10.99</v>
      </c>
      <c r="G113" s="14">
        <v>10.99</v>
      </c>
      <c r="H113" s="14">
        <v>0.0</v>
      </c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" t="s">
        <v>57</v>
      </c>
      <c r="B114" s="14" t="s">
        <v>45</v>
      </c>
      <c r="C114" s="14">
        <v>5257.0</v>
      </c>
      <c r="D114" s="14">
        <v>3.0</v>
      </c>
      <c r="E114" s="24" t="s">
        <v>51</v>
      </c>
      <c r="F114" s="14">
        <v>12.99</v>
      </c>
      <c r="G114" s="14">
        <v>12.99</v>
      </c>
      <c r="H114" s="14">
        <v>0.0</v>
      </c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4" t="s">
        <v>57</v>
      </c>
      <c r="B115" s="14" t="s">
        <v>45</v>
      </c>
      <c r="C115" s="14">
        <v>337.0</v>
      </c>
      <c r="D115" s="14">
        <v>7.0</v>
      </c>
      <c r="E115" s="24" t="s">
        <v>47</v>
      </c>
      <c r="F115" s="14">
        <v>5.5</v>
      </c>
      <c r="G115" s="14">
        <v>3.99</v>
      </c>
      <c r="H115" s="14">
        <v>1.0</v>
      </c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4" t="s">
        <v>57</v>
      </c>
      <c r="B116" s="14" t="s">
        <v>48</v>
      </c>
      <c r="C116" s="14">
        <v>1545.0</v>
      </c>
      <c r="D116" s="14">
        <v>10.0</v>
      </c>
      <c r="E116" s="24" t="s">
        <v>46</v>
      </c>
      <c r="F116" s="14">
        <v>12.91</v>
      </c>
      <c r="G116" s="14">
        <v>2.45</v>
      </c>
      <c r="H116" s="14">
        <v>1.0</v>
      </c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4" t="s">
        <v>57</v>
      </c>
      <c r="B117" s="14" t="s">
        <v>48</v>
      </c>
      <c r="C117" s="14">
        <v>1179.0</v>
      </c>
      <c r="D117" s="14">
        <v>7.0</v>
      </c>
      <c r="E117" s="24" t="s">
        <v>47</v>
      </c>
      <c r="F117" s="14">
        <v>49.79</v>
      </c>
      <c r="G117" s="14">
        <v>1.23</v>
      </c>
      <c r="H117" s="14">
        <v>1.0</v>
      </c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4" t="s">
        <v>57</v>
      </c>
      <c r="B118" s="14" t="s">
        <v>45</v>
      </c>
      <c r="C118" s="14">
        <v>664.0</v>
      </c>
      <c r="D118" s="14">
        <v>3.0</v>
      </c>
      <c r="E118" s="24" t="s">
        <v>51</v>
      </c>
      <c r="F118" s="14">
        <v>20.0</v>
      </c>
      <c r="G118" s="14">
        <v>20.0</v>
      </c>
      <c r="H118" s="14">
        <v>0.0</v>
      </c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4" t="s">
        <v>57</v>
      </c>
      <c r="B119" s="14" t="s">
        <v>45</v>
      </c>
      <c r="C119" s="14">
        <v>2179.0</v>
      </c>
      <c r="D119" s="14">
        <v>5.0</v>
      </c>
      <c r="E119" s="24" t="s">
        <v>47</v>
      </c>
      <c r="F119" s="14">
        <v>9.0</v>
      </c>
      <c r="G119" s="14">
        <v>6.99</v>
      </c>
      <c r="H119" s="14">
        <v>1.0</v>
      </c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4" t="s">
        <v>57</v>
      </c>
      <c r="B120" s="14" t="s">
        <v>45</v>
      </c>
      <c r="C120" s="14">
        <v>704.0</v>
      </c>
      <c r="D120" s="14">
        <v>7.0</v>
      </c>
      <c r="E120" s="24" t="s">
        <v>46</v>
      </c>
      <c r="F120" s="14">
        <v>32.03</v>
      </c>
      <c r="G120" s="14">
        <v>24.99</v>
      </c>
      <c r="H120" s="14">
        <v>1.0</v>
      </c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4" t="s">
        <v>57</v>
      </c>
      <c r="B121" s="14" t="s">
        <v>55</v>
      </c>
      <c r="C121" s="14">
        <v>18.0</v>
      </c>
      <c r="D121" s="14">
        <v>7.0</v>
      </c>
      <c r="E121" s="24" t="s">
        <v>52</v>
      </c>
      <c r="F121" s="14">
        <v>9.82</v>
      </c>
      <c r="G121" s="14">
        <v>2.68</v>
      </c>
      <c r="H121" s="14">
        <v>1.0</v>
      </c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4" t="s">
        <v>57</v>
      </c>
      <c r="B122" s="14" t="s">
        <v>45</v>
      </c>
      <c r="C122" s="14">
        <v>2696.0</v>
      </c>
      <c r="D122" s="14">
        <v>7.0</v>
      </c>
      <c r="E122" s="24" t="s">
        <v>46</v>
      </c>
      <c r="F122" s="14">
        <v>2.34</v>
      </c>
      <c r="G122" s="14">
        <v>2.0</v>
      </c>
      <c r="H122" s="14">
        <v>1.0</v>
      </c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4" t="s">
        <v>57</v>
      </c>
      <c r="B123" s="14" t="s">
        <v>48</v>
      </c>
      <c r="C123" s="14">
        <v>1853.0</v>
      </c>
      <c r="D123" s="14">
        <v>10.0</v>
      </c>
      <c r="E123" s="24" t="s">
        <v>49</v>
      </c>
      <c r="F123" s="14">
        <v>1.23</v>
      </c>
      <c r="G123" s="14">
        <v>1.23</v>
      </c>
      <c r="H123" s="14">
        <v>0.0</v>
      </c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4" t="s">
        <v>57</v>
      </c>
      <c r="B124" s="14" t="s">
        <v>45</v>
      </c>
      <c r="C124" s="14">
        <v>3385.0</v>
      </c>
      <c r="D124" s="14">
        <v>7.0</v>
      </c>
      <c r="E124" s="24" t="s">
        <v>51</v>
      </c>
      <c r="F124" s="14">
        <v>11.99</v>
      </c>
      <c r="G124" s="14">
        <v>11.99</v>
      </c>
      <c r="H124" s="14">
        <v>0.0</v>
      </c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4" t="s">
        <v>57</v>
      </c>
      <c r="B125" s="14" t="s">
        <v>45</v>
      </c>
      <c r="C125" s="14">
        <v>5257.0</v>
      </c>
      <c r="D125" s="14">
        <v>3.0</v>
      </c>
      <c r="E125" s="24" t="s">
        <v>51</v>
      </c>
      <c r="F125" s="14">
        <v>15.5</v>
      </c>
      <c r="G125" s="14">
        <v>14.99</v>
      </c>
      <c r="H125" s="14">
        <v>1.0</v>
      </c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4" t="s">
        <v>57</v>
      </c>
      <c r="B126" s="14" t="s">
        <v>45</v>
      </c>
      <c r="C126" s="14">
        <v>988.0</v>
      </c>
      <c r="D126" s="14">
        <v>7.0</v>
      </c>
      <c r="E126" s="24" t="s">
        <v>46</v>
      </c>
      <c r="F126" s="14">
        <v>27.78</v>
      </c>
      <c r="G126" s="14">
        <v>6.75</v>
      </c>
      <c r="H126" s="14">
        <v>1.0</v>
      </c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4" t="s">
        <v>57</v>
      </c>
      <c r="B127" s="14" t="s">
        <v>48</v>
      </c>
      <c r="C127" s="14">
        <v>1545.0</v>
      </c>
      <c r="D127" s="14">
        <v>10.0</v>
      </c>
      <c r="E127" s="24" t="s">
        <v>46</v>
      </c>
      <c r="F127" s="14">
        <v>2.45</v>
      </c>
      <c r="G127" s="14">
        <v>2.45</v>
      </c>
      <c r="H127" s="14">
        <v>0.0</v>
      </c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4" t="s">
        <v>57</v>
      </c>
      <c r="B128" s="14" t="s">
        <v>45</v>
      </c>
      <c r="C128" s="14">
        <v>2220.0</v>
      </c>
      <c r="D128" s="14">
        <v>5.0</v>
      </c>
      <c r="E128" s="24" t="s">
        <v>46</v>
      </c>
      <c r="F128" s="14">
        <v>14.5</v>
      </c>
      <c r="G128" s="14">
        <v>0.99</v>
      </c>
      <c r="H128" s="14">
        <v>1.0</v>
      </c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4" t="s">
        <v>57</v>
      </c>
      <c r="B129" s="14" t="s">
        <v>45</v>
      </c>
      <c r="C129" s="14">
        <v>3385.0</v>
      </c>
      <c r="D129" s="14">
        <v>7.0</v>
      </c>
      <c r="E129" s="24" t="s">
        <v>51</v>
      </c>
      <c r="F129" s="14">
        <v>9.99</v>
      </c>
      <c r="G129" s="14">
        <v>9.99</v>
      </c>
      <c r="H129" s="14">
        <v>0.0</v>
      </c>
      <c r="I129" s="14"/>
      <c r="J129" s="1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4" t="s">
        <v>57</v>
      </c>
      <c r="B130" s="14" t="s">
        <v>45</v>
      </c>
      <c r="C130" s="14">
        <v>957.0</v>
      </c>
      <c r="D130" s="14">
        <v>3.0</v>
      </c>
      <c r="E130" s="24" t="s">
        <v>51</v>
      </c>
      <c r="F130" s="14">
        <v>87.67</v>
      </c>
      <c r="G130" s="14">
        <v>9.99</v>
      </c>
      <c r="H130" s="14">
        <v>1.0</v>
      </c>
      <c r="I130" s="14"/>
      <c r="J130" s="1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 t="s">
        <v>57</v>
      </c>
      <c r="B131" s="14" t="s">
        <v>45</v>
      </c>
      <c r="C131" s="14">
        <v>2220.0</v>
      </c>
      <c r="D131" s="14">
        <v>3.0</v>
      </c>
      <c r="E131" s="24" t="s">
        <v>51</v>
      </c>
      <c r="F131" s="14">
        <v>36.55</v>
      </c>
      <c r="G131" s="14">
        <v>0.99</v>
      </c>
      <c r="H131" s="14">
        <v>1.0</v>
      </c>
      <c r="I131" s="14"/>
      <c r="J131" s="1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4" t="s">
        <v>57</v>
      </c>
      <c r="B132" s="14" t="s">
        <v>45</v>
      </c>
      <c r="C132" s="14">
        <v>5257.0</v>
      </c>
      <c r="D132" s="14">
        <v>3.0</v>
      </c>
      <c r="E132" s="24" t="s">
        <v>51</v>
      </c>
      <c r="F132" s="14">
        <v>14.99</v>
      </c>
      <c r="G132" s="14">
        <v>14.99</v>
      </c>
      <c r="H132" s="14">
        <v>0.0</v>
      </c>
      <c r="I132" s="14"/>
      <c r="J132" s="1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4" t="s">
        <v>57</v>
      </c>
      <c r="B133" s="14" t="s">
        <v>45</v>
      </c>
      <c r="C133" s="14">
        <v>743.0</v>
      </c>
      <c r="D133" s="14">
        <v>3.0</v>
      </c>
      <c r="E133" s="24" t="s">
        <v>51</v>
      </c>
      <c r="F133" s="14">
        <v>1.0</v>
      </c>
      <c r="G133" s="14">
        <v>1.0</v>
      </c>
      <c r="H133" s="14">
        <v>1.0</v>
      </c>
      <c r="I133" s="14"/>
      <c r="J133" s="1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 t="s">
        <v>57</v>
      </c>
      <c r="B134" s="14" t="s">
        <v>45</v>
      </c>
      <c r="C134" s="14">
        <v>25433.0</v>
      </c>
      <c r="D134" s="14">
        <v>7.0</v>
      </c>
      <c r="E134" s="24" t="s">
        <v>54</v>
      </c>
      <c r="F134" s="14">
        <v>14.95</v>
      </c>
      <c r="G134" s="14">
        <v>14.95</v>
      </c>
      <c r="H134" s="14">
        <v>0.0</v>
      </c>
      <c r="I134" s="14"/>
      <c r="J134" s="1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4" t="s">
        <v>57</v>
      </c>
      <c r="B135" s="14" t="s">
        <v>45</v>
      </c>
      <c r="C135" s="14">
        <v>25433.0</v>
      </c>
      <c r="D135" s="14">
        <v>7.0</v>
      </c>
      <c r="E135" s="24" t="s">
        <v>54</v>
      </c>
      <c r="F135" s="14">
        <v>14.95</v>
      </c>
      <c r="G135" s="14">
        <v>14.95</v>
      </c>
      <c r="H135" s="14">
        <v>0.0</v>
      </c>
      <c r="I135" s="14"/>
      <c r="J135" s="1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4" t="s">
        <v>57</v>
      </c>
      <c r="B136" s="14" t="s">
        <v>45</v>
      </c>
      <c r="C136" s="14">
        <v>5.0</v>
      </c>
      <c r="D136" s="14">
        <v>5.0</v>
      </c>
      <c r="E136" s="24" t="s">
        <v>47</v>
      </c>
      <c r="F136" s="14">
        <v>77.0</v>
      </c>
      <c r="G136" s="14">
        <v>19.99</v>
      </c>
      <c r="H136" s="14">
        <v>1.0</v>
      </c>
      <c r="I136" s="14"/>
      <c r="J136" s="1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4" t="s">
        <v>57</v>
      </c>
      <c r="B137" s="14" t="s">
        <v>48</v>
      </c>
      <c r="C137" s="14">
        <v>1545.0</v>
      </c>
      <c r="D137" s="14">
        <v>10.0</v>
      </c>
      <c r="E137" s="24" t="s">
        <v>49</v>
      </c>
      <c r="F137" s="14">
        <v>8.72</v>
      </c>
      <c r="G137" s="14">
        <v>2.45</v>
      </c>
      <c r="H137" s="14">
        <v>1.0</v>
      </c>
      <c r="I137" s="14"/>
      <c r="J137" s="1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4" t="s">
        <v>57</v>
      </c>
      <c r="B138" s="14" t="s">
        <v>45</v>
      </c>
      <c r="C138" s="14">
        <v>1.0</v>
      </c>
      <c r="D138" s="14">
        <v>5.0</v>
      </c>
      <c r="E138" s="24" t="s">
        <v>54</v>
      </c>
      <c r="F138" s="14">
        <v>23.65</v>
      </c>
      <c r="G138" s="14">
        <v>0.01</v>
      </c>
      <c r="H138" s="14">
        <v>1.0</v>
      </c>
      <c r="I138" s="14"/>
      <c r="J138" s="1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4" t="s">
        <v>57</v>
      </c>
      <c r="B139" s="14" t="s">
        <v>45</v>
      </c>
      <c r="C139" s="14">
        <v>576.0</v>
      </c>
      <c r="D139" s="14">
        <v>7.0</v>
      </c>
      <c r="E139" s="24" t="s">
        <v>47</v>
      </c>
      <c r="F139" s="14">
        <v>17.5</v>
      </c>
      <c r="G139" s="14">
        <v>9.99</v>
      </c>
      <c r="H139" s="14">
        <v>1.0</v>
      </c>
      <c r="I139" s="14"/>
      <c r="J139" s="1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4" t="s">
        <v>57</v>
      </c>
      <c r="B140" s="14" t="s">
        <v>45</v>
      </c>
      <c r="C140" s="14">
        <v>2696.0</v>
      </c>
      <c r="D140" s="14">
        <v>7.0</v>
      </c>
      <c r="E140" s="24" t="s">
        <v>46</v>
      </c>
      <c r="F140" s="14">
        <v>5.0</v>
      </c>
      <c r="G140" s="14">
        <v>5.0</v>
      </c>
      <c r="H140" s="14">
        <v>0.0</v>
      </c>
      <c r="I140" s="14"/>
      <c r="J140" s="1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4" t="s">
        <v>57</v>
      </c>
      <c r="B141" s="14" t="s">
        <v>45</v>
      </c>
      <c r="C141" s="14">
        <v>5703.0</v>
      </c>
      <c r="D141" s="14">
        <v>10.0</v>
      </c>
      <c r="E141" s="24" t="s">
        <v>47</v>
      </c>
      <c r="F141" s="14">
        <v>9.57</v>
      </c>
      <c r="G141" s="14">
        <v>0.5</v>
      </c>
      <c r="H141" s="14">
        <v>1.0</v>
      </c>
      <c r="I141" s="14"/>
      <c r="J141" s="1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4" t="s">
        <v>57</v>
      </c>
      <c r="B142" s="14" t="s">
        <v>45</v>
      </c>
      <c r="C142" s="14">
        <v>25433.0</v>
      </c>
      <c r="D142" s="14">
        <v>7.0</v>
      </c>
      <c r="E142" s="24" t="s">
        <v>54</v>
      </c>
      <c r="F142" s="14">
        <v>14.95</v>
      </c>
      <c r="G142" s="14">
        <v>14.95</v>
      </c>
      <c r="H142" s="14">
        <v>0.0</v>
      </c>
      <c r="I142" s="14"/>
      <c r="J142" s="1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4" t="s">
        <v>57</v>
      </c>
      <c r="B143" s="14" t="s">
        <v>45</v>
      </c>
      <c r="C143" s="14">
        <v>5257.0</v>
      </c>
      <c r="D143" s="14">
        <v>3.0</v>
      </c>
      <c r="E143" s="24" t="s">
        <v>54</v>
      </c>
      <c r="F143" s="14">
        <v>14.99</v>
      </c>
      <c r="G143" s="14">
        <v>14.99</v>
      </c>
      <c r="H143" s="14">
        <v>0.0</v>
      </c>
      <c r="I143" s="14"/>
      <c r="J143" s="1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4" t="s">
        <v>57</v>
      </c>
      <c r="B144" s="14" t="s">
        <v>45</v>
      </c>
      <c r="C144" s="14">
        <v>5257.0</v>
      </c>
      <c r="D144" s="14">
        <v>3.0</v>
      </c>
      <c r="E144" s="24" t="s">
        <v>51</v>
      </c>
      <c r="F144" s="14">
        <v>10.99</v>
      </c>
      <c r="G144" s="14">
        <v>10.99</v>
      </c>
      <c r="H144" s="14">
        <v>0.0</v>
      </c>
      <c r="I144" s="14"/>
      <c r="J144" s="1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4" t="s">
        <v>57</v>
      </c>
      <c r="B145" s="14" t="s">
        <v>45</v>
      </c>
      <c r="C145" s="14">
        <v>541.0</v>
      </c>
      <c r="D145" s="14">
        <v>7.0</v>
      </c>
      <c r="E145" s="24" t="s">
        <v>47</v>
      </c>
      <c r="F145" s="14">
        <v>15.5</v>
      </c>
      <c r="G145" s="14">
        <v>8.99</v>
      </c>
      <c r="H145" s="14">
        <v>1.0</v>
      </c>
      <c r="I145" s="14"/>
      <c r="J145" s="1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4" t="s">
        <v>57</v>
      </c>
      <c r="B146" s="14" t="s">
        <v>48</v>
      </c>
      <c r="C146" s="14">
        <v>93.0</v>
      </c>
      <c r="D146" s="14">
        <v>10.0</v>
      </c>
      <c r="E146" s="24" t="s">
        <v>49</v>
      </c>
      <c r="F146" s="14">
        <v>54.18</v>
      </c>
      <c r="G146" s="14">
        <v>1.23</v>
      </c>
      <c r="H146" s="14">
        <v>1.0</v>
      </c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4" t="s">
        <v>57</v>
      </c>
      <c r="B147" s="14" t="s">
        <v>45</v>
      </c>
      <c r="C147" s="14">
        <v>25433.0</v>
      </c>
      <c r="D147" s="14">
        <v>3.0</v>
      </c>
      <c r="E147" s="24" t="s">
        <v>47</v>
      </c>
      <c r="F147" s="14">
        <v>5.75</v>
      </c>
      <c r="G147" s="14">
        <v>5.75</v>
      </c>
      <c r="H147" s="14">
        <v>0.0</v>
      </c>
      <c r="I147" s="14"/>
      <c r="J147" s="1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4" t="s">
        <v>57</v>
      </c>
      <c r="B148" s="14" t="s">
        <v>45</v>
      </c>
      <c r="C148" s="14">
        <v>4397.0</v>
      </c>
      <c r="D148" s="14">
        <v>7.0</v>
      </c>
      <c r="E148" s="24" t="s">
        <v>51</v>
      </c>
      <c r="F148" s="14">
        <v>4.5</v>
      </c>
      <c r="G148" s="14">
        <v>4.5</v>
      </c>
      <c r="H148" s="14">
        <v>0.0</v>
      </c>
      <c r="I148" s="14"/>
      <c r="J148" s="1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4" t="s">
        <v>57</v>
      </c>
      <c r="B149" s="14" t="s">
        <v>45</v>
      </c>
      <c r="C149" s="14">
        <v>2046.0</v>
      </c>
      <c r="D149" s="14">
        <v>5.0</v>
      </c>
      <c r="E149" s="24" t="s">
        <v>54</v>
      </c>
      <c r="F149" s="14">
        <v>7.5</v>
      </c>
      <c r="G149" s="14">
        <v>7.5</v>
      </c>
      <c r="H149" s="14">
        <v>0.0</v>
      </c>
      <c r="I149" s="14"/>
      <c r="J149" s="1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4" t="s">
        <v>57</v>
      </c>
      <c r="B150" s="14" t="s">
        <v>48</v>
      </c>
      <c r="C150" s="14">
        <v>537.0</v>
      </c>
      <c r="D150" s="14">
        <v>10.0</v>
      </c>
      <c r="E150" s="24" t="s">
        <v>52</v>
      </c>
      <c r="F150" s="14">
        <v>13.72</v>
      </c>
      <c r="G150" s="14">
        <v>10.95</v>
      </c>
      <c r="H150" s="14">
        <v>1.0</v>
      </c>
      <c r="I150" s="14"/>
      <c r="J150" s="1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 t="s">
        <v>57</v>
      </c>
      <c r="B151" s="14" t="s">
        <v>45</v>
      </c>
      <c r="C151" s="14">
        <v>52.0</v>
      </c>
      <c r="D151" s="14">
        <v>7.0</v>
      </c>
      <c r="E151" s="24" t="s">
        <v>46</v>
      </c>
      <c r="F151" s="14">
        <v>491.0</v>
      </c>
      <c r="G151" s="14">
        <v>9.99</v>
      </c>
      <c r="H151" s="14">
        <v>1.0</v>
      </c>
      <c r="I151" s="14"/>
      <c r="J151" s="1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</sheetData>
  <drawing r:id="rId1"/>
</worksheet>
</file>