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s of central tendency" sheetId="1" r:id="rId4"/>
    <sheet state="visible" name="Crime time" sheetId="2" r:id="rId5"/>
    <sheet state="visible" name="Extracting UNIQUE() values" sheetId="3" r:id="rId6"/>
    <sheet state="visible" name="Book em and count em" sheetId="4" r:id="rId7"/>
    <sheet state="visible" name="Averages and IF conditions" sheetId="5" r:id="rId8"/>
    <sheet state="visible" name="Counts with multiple criteria" sheetId="6" r:id="rId9"/>
    <sheet state="visible" name="Rap sheet" sheetId="7" r:id="rId10"/>
    <sheet state="visible" name="Correlation preparation" sheetId="8" r:id="rId11"/>
    <sheet state="visible" name="A (crimes) committed relationsh" sheetId="9" r:id="rId12"/>
  </sheets>
  <definedNames/>
  <calcPr/>
</workbook>
</file>

<file path=xl/sharedStrings.xml><?xml version="1.0" encoding="utf-8"?>
<sst xmlns="http://schemas.openxmlformats.org/spreadsheetml/2006/main" count="9871" uniqueCount="79">
  <si>
    <t>Date Occurred</t>
  </si>
  <si>
    <t>Time Occurred</t>
  </si>
  <si>
    <t>Precinct</t>
  </si>
  <si>
    <t>Offense</t>
  </si>
  <si>
    <t>Date</t>
  </si>
  <si>
    <t>WEST</t>
  </si>
  <si>
    <t>THEFT-CARPROWL</t>
  </si>
  <si>
    <t>Mean</t>
  </si>
  <si>
    <t>SOUTH</t>
  </si>
  <si>
    <t>CHILD-OTHER</t>
  </si>
  <si>
    <t>Median</t>
  </si>
  <si>
    <t>UNKNOWN</t>
  </si>
  <si>
    <t>SEXOFF-OTHER</t>
  </si>
  <si>
    <t>Mode</t>
  </si>
  <si>
    <t>SOUTHWEST</t>
  </si>
  <si>
    <t>CHILD-ABUSED-NOFORCE</t>
  </si>
  <si>
    <t>Standard Deviation</t>
  </si>
  <si>
    <t>NORTH</t>
  </si>
  <si>
    <t>THEFT-OTH</t>
  </si>
  <si>
    <t>BURGLARY-NOFORCE-RES</t>
  </si>
  <si>
    <t>EAST</t>
  </si>
  <si>
    <t>NARC-POSSESS-OTHER</t>
  </si>
  <si>
    <t>NARC-SELL-COCAINE</t>
  </si>
  <si>
    <t>NARC-POSSESS-COCAINE</t>
  </si>
  <si>
    <t>DUI-LIQUOR</t>
  </si>
  <si>
    <t>TRESPASS</t>
  </si>
  <si>
    <t>THEFT-SHOPLIFT</t>
  </si>
  <si>
    <t>NARC-POSSESS-MARIJU</t>
  </si>
  <si>
    <t>ROBBERY-STREET-WEAPON</t>
  </si>
  <si>
    <t>BURGLARY-NOFORCE-NONRES</t>
  </si>
  <si>
    <t>THEFT-BUILDING</t>
  </si>
  <si>
    <t>VEH-THEFT-AUTO</t>
  </si>
  <si>
    <t>BURGLARY-FORCE-RES</t>
  </si>
  <si>
    <t>THEFT-BICYCLE</t>
  </si>
  <si>
    <t>WEAPON-CONCEALED</t>
  </si>
  <si>
    <t>HOMICIDE-PREMEDITATED-GUN</t>
  </si>
  <si>
    <t>THEFT-PKPOCKET</t>
  </si>
  <si>
    <t>THEFT-AUTOACC</t>
  </si>
  <si>
    <t>BURGLARY-FORCE-NONRES</t>
  </si>
  <si>
    <t>WEAPON-POSSESSION</t>
  </si>
  <si>
    <t>THEFT-PRSNATCH</t>
  </si>
  <si>
    <t>ROBBERY-STREET-BODYFORCE</t>
  </si>
  <si>
    <t>NARC-SELL-HEROIN</t>
  </si>
  <si>
    <t>RAPE-OTHER</t>
  </si>
  <si>
    <t>VEH-THEFT-TRUCK</t>
  </si>
  <si>
    <t>SEXOFF-INDECENT EXPOSURE</t>
  </si>
  <si>
    <t>LIQUOR LAW VIOLATION</t>
  </si>
  <si>
    <t>HARBOR - BOATING UNDER INFLUENCE</t>
  </si>
  <si>
    <t>THEFT-LICENSE PLATE</t>
  </si>
  <si>
    <t>ASSLT-AGG-WEAPON</t>
  </si>
  <si>
    <t>ROBBERY-BUSINESS-WEAPON</t>
  </si>
  <si>
    <t>ASSLT-AGG-DV-BODYFORCE</t>
  </si>
  <si>
    <t>PROSTITUTION-ASSIST-PROMOTE</t>
  </si>
  <si>
    <t>THEFT-COINOP</t>
  </si>
  <si>
    <t>SEXOFF-INDECENT LIBERTIES</t>
  </si>
  <si>
    <t>DUI-DRUGS</t>
  </si>
  <si>
    <t>PROSTITUTION</t>
  </si>
  <si>
    <t>ASSLT-AGG-GUN</t>
  </si>
  <si>
    <t>ASSLT-AGG-DV-WEAPON</t>
  </si>
  <si>
    <t>NARC-FRAUD-PRESCRIPTION</t>
  </si>
  <si>
    <t>ROBBERY-RESIDENCE-GUN</t>
  </si>
  <si>
    <t>BURGLARY-OTHER</t>
  </si>
  <si>
    <t>NARC-PRODUCE-MARIJU</t>
  </si>
  <si>
    <t>ASSLT-AGG-BODYFORCE</t>
  </si>
  <si>
    <t>ASSLT-AGG-POLICE-BODYFORCE</t>
  </si>
  <si>
    <t>ROBBERY-RESIDENCE-WEAPON</t>
  </si>
  <si>
    <t>ROBBERY-STREET-GUN</t>
  </si>
  <si>
    <t>Time</t>
  </si>
  <si>
    <t>########</t>
  </si>
  <si>
    <t># of Offenses</t>
  </si>
  <si>
    <t>Avg. Time of Offense</t>
  </si>
  <si>
    <t># Evening Offenses</t>
  </si>
  <si>
    <t>Number of Offenses</t>
  </si>
  <si>
    <t>Correlations</t>
  </si>
  <si>
    <t>WEST-SOUTH</t>
  </si>
  <si>
    <t>WEST-UNKNOWN</t>
  </si>
  <si>
    <t>WEST-SOUTHWEST</t>
  </si>
  <si>
    <t>WEST-NORTH</t>
  </si>
  <si>
    <t>WEST-EAST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</si>
</sst>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5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2" numFmtId="1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0" fillId="0" fontId="2" numFmtId="1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4" numFmtId="164" xfId="0" applyAlignment="1" applyFont="1" applyNumberFormat="1">
      <alignment horizontal="center"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1" numFmtId="1" xfId="0" applyAlignment="1" applyFont="1" applyNumberForma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39448.0</v>
      </c>
      <c r="B2" s="5">
        <v>0.0</v>
      </c>
      <c r="C2" s="6" t="s">
        <v>5</v>
      </c>
      <c r="D2" s="6" t="s">
        <v>6</v>
      </c>
      <c r="E2" s="2"/>
      <c r="F2" s="7" t="s">
        <v>7</v>
      </c>
      <c r="G2" s="8">
        <f>AVERAGE(B2:B501)</f>
        <v>1387.32</v>
      </c>
      <c r="H2" s="2"/>
      <c r="I2" s="9"/>
      <c r="J2" s="9"/>
      <c r="K2" s="10"/>
      <c r="L2" s="10"/>
      <c r="M2" s="10"/>
      <c r="N2" s="10"/>
      <c r="O2" s="10"/>
      <c r="P2" s="10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39448.0</v>
      </c>
      <c r="B3" s="5">
        <v>0.0</v>
      </c>
      <c r="C3" s="6" t="s">
        <v>8</v>
      </c>
      <c r="D3" s="6" t="s">
        <v>9</v>
      </c>
      <c r="E3" s="2"/>
      <c r="F3" s="7" t="s">
        <v>10</v>
      </c>
      <c r="G3" s="8">
        <f>MEDIAN(B2:B501)</f>
        <v>1517.5</v>
      </c>
      <c r="H3" s="2"/>
      <c r="I3" s="10"/>
      <c r="J3" s="10"/>
      <c r="K3" s="10"/>
      <c r="L3" s="10"/>
      <c r="M3" s="10"/>
      <c r="N3" s="10"/>
      <c r="O3" s="10"/>
      <c r="P3" s="10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39448.0</v>
      </c>
      <c r="B4" s="5">
        <v>0.0</v>
      </c>
      <c r="C4" s="6" t="s">
        <v>11</v>
      </c>
      <c r="D4" s="6" t="s">
        <v>12</v>
      </c>
      <c r="E4" s="2"/>
      <c r="F4" s="7" t="s">
        <v>13</v>
      </c>
      <c r="G4" s="8">
        <f>MODE(B2:B501)</f>
        <v>0</v>
      </c>
      <c r="H4" s="2"/>
      <c r="I4" s="10"/>
      <c r="J4" s="10"/>
      <c r="K4" s="10"/>
      <c r="L4" s="10"/>
      <c r="M4" s="10"/>
      <c r="N4" s="10"/>
      <c r="O4" s="10"/>
      <c r="P4" s="10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39448.0</v>
      </c>
      <c r="B5" s="5">
        <v>0.0</v>
      </c>
      <c r="C5" s="6" t="s">
        <v>14</v>
      </c>
      <c r="D5" s="11" t="s">
        <v>15</v>
      </c>
      <c r="E5" s="2"/>
      <c r="F5" s="7" t="s">
        <v>16</v>
      </c>
      <c r="G5" s="2">
        <f>STDEV(B2:B501)</f>
        <v>694.4981389</v>
      </c>
      <c r="H5" s="2"/>
      <c r="I5" s="10"/>
      <c r="J5" s="10"/>
      <c r="K5" s="10"/>
      <c r="L5" s="10"/>
      <c r="M5" s="10"/>
      <c r="N5" s="10"/>
      <c r="O5" s="10"/>
      <c r="P5" s="10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39448.0</v>
      </c>
      <c r="B6" s="5">
        <v>0.0</v>
      </c>
      <c r="C6" s="6" t="s">
        <v>17</v>
      </c>
      <c r="D6" s="6" t="s">
        <v>18</v>
      </c>
      <c r="E6" s="2"/>
      <c r="F6" s="12"/>
      <c r="G6" s="12"/>
      <c r="H6" s="12"/>
      <c r="I6" s="2"/>
      <c r="J6" s="10"/>
      <c r="K6" s="10"/>
      <c r="L6" s="10"/>
      <c r="M6" s="10"/>
      <c r="N6" s="10"/>
      <c r="O6" s="10"/>
      <c r="P6" s="10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39448.0</v>
      </c>
      <c r="B7" s="5">
        <v>0.0</v>
      </c>
      <c r="C7" s="6" t="s">
        <v>8</v>
      </c>
      <c r="D7" s="6" t="s">
        <v>9</v>
      </c>
      <c r="E7" s="2"/>
      <c r="F7" s="12"/>
      <c r="G7" s="12"/>
      <c r="H7" s="12"/>
      <c r="I7" s="2"/>
      <c r="J7" s="10"/>
      <c r="K7" s="10"/>
      <c r="L7" s="10"/>
      <c r="M7" s="10"/>
      <c r="N7" s="10"/>
      <c r="O7" s="10"/>
      <c r="P7" s="10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39448.0</v>
      </c>
      <c r="B8" s="5">
        <v>0.0</v>
      </c>
      <c r="C8" s="6" t="s">
        <v>17</v>
      </c>
      <c r="D8" s="11" t="s">
        <v>19</v>
      </c>
      <c r="E8" s="2"/>
      <c r="F8" s="2"/>
      <c r="G8" s="2"/>
      <c r="H8" s="2"/>
      <c r="I8" s="2"/>
      <c r="J8" s="2"/>
      <c r="K8" s="10"/>
      <c r="L8" s="10"/>
      <c r="M8" s="10"/>
      <c r="N8" s="10"/>
      <c r="O8" s="10"/>
      <c r="P8" s="10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39449.0</v>
      </c>
      <c r="B9" s="5">
        <v>2352.0</v>
      </c>
      <c r="C9" s="6" t="s">
        <v>20</v>
      </c>
      <c r="D9" s="6" t="s">
        <v>18</v>
      </c>
      <c r="E9" s="2"/>
      <c r="F9" s="2"/>
      <c r="G9" s="2"/>
      <c r="H9" s="2"/>
      <c r="I9" s="2"/>
      <c r="J9" s="2"/>
      <c r="K9" s="10"/>
      <c r="L9" s="10"/>
      <c r="M9" s="10"/>
      <c r="N9" s="10"/>
      <c r="O9" s="10"/>
      <c r="P9" s="10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39449.0</v>
      </c>
      <c r="B10" s="5">
        <v>2347.0</v>
      </c>
      <c r="C10" s="6" t="s">
        <v>14</v>
      </c>
      <c r="D10" s="6" t="s">
        <v>21</v>
      </c>
      <c r="E10" s="2"/>
      <c r="F10" s="2"/>
      <c r="G10" s="2"/>
      <c r="H10" s="2"/>
      <c r="I10" s="2"/>
      <c r="J10" s="2"/>
      <c r="K10" s="10"/>
      <c r="L10" s="10"/>
      <c r="M10" s="10"/>
      <c r="N10" s="10"/>
      <c r="O10" s="10"/>
      <c r="P10" s="10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39449.0</v>
      </c>
      <c r="B11" s="5">
        <v>2328.0</v>
      </c>
      <c r="C11" s="6" t="s">
        <v>5</v>
      </c>
      <c r="D11" s="6" t="s">
        <v>22</v>
      </c>
      <c r="E11" s="2"/>
      <c r="F11" s="2"/>
      <c r="G11" s="2"/>
      <c r="H11" s="2"/>
      <c r="I11" s="2"/>
      <c r="J11" s="2"/>
      <c r="K11" s="10"/>
      <c r="L11" s="10"/>
      <c r="M11" s="10"/>
      <c r="N11" s="10"/>
      <c r="O11" s="10"/>
      <c r="P11" s="10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39449.0</v>
      </c>
      <c r="B12" s="5">
        <v>2307.0</v>
      </c>
      <c r="C12" s="6" t="s">
        <v>5</v>
      </c>
      <c r="D12" s="11" t="s">
        <v>23</v>
      </c>
      <c r="E12" s="2"/>
      <c r="F12" s="2"/>
      <c r="G12" s="2"/>
      <c r="H12" s="2"/>
      <c r="I12" s="2"/>
      <c r="J12" s="2"/>
      <c r="K12" s="10"/>
      <c r="L12" s="10"/>
      <c r="M12" s="10"/>
      <c r="N12" s="10"/>
      <c r="O12" s="10"/>
      <c r="P12" s="10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39449.0</v>
      </c>
      <c r="B13" s="5">
        <v>2228.0</v>
      </c>
      <c r="C13" s="6" t="s">
        <v>14</v>
      </c>
      <c r="D13" s="6" t="s">
        <v>24</v>
      </c>
      <c r="E13" s="2"/>
      <c r="F13" s="2"/>
      <c r="G13" s="2"/>
      <c r="H13" s="2"/>
      <c r="I13" s="2"/>
      <c r="J13" s="2"/>
      <c r="K13" s="10"/>
      <c r="L13" s="10"/>
      <c r="M13" s="10"/>
      <c r="N13" s="10"/>
      <c r="O13" s="10"/>
      <c r="P13" s="10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39449.0</v>
      </c>
      <c r="B14" s="5">
        <v>2200.0</v>
      </c>
      <c r="C14" s="6" t="s">
        <v>20</v>
      </c>
      <c r="D14" s="6" t="s">
        <v>6</v>
      </c>
      <c r="E14" s="2"/>
      <c r="F14" s="2"/>
      <c r="G14" s="2"/>
      <c r="H14" s="2"/>
      <c r="I14" s="2"/>
      <c r="J14" s="2"/>
      <c r="K14" s="10"/>
      <c r="L14" s="10"/>
      <c r="M14" s="10"/>
      <c r="N14" s="10"/>
      <c r="O14" s="10"/>
      <c r="P14" s="10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39449.0</v>
      </c>
      <c r="B15" s="5">
        <v>2145.0</v>
      </c>
      <c r="C15" s="6" t="s">
        <v>17</v>
      </c>
      <c r="D15" s="6" t="s">
        <v>6</v>
      </c>
      <c r="E15" s="2"/>
      <c r="F15" s="2"/>
      <c r="G15" s="2"/>
      <c r="H15" s="2"/>
      <c r="I15" s="2"/>
      <c r="J15" s="2"/>
      <c r="K15" s="10"/>
      <c r="L15" s="10"/>
      <c r="M15" s="10"/>
      <c r="N15" s="10"/>
      <c r="O15" s="10"/>
      <c r="P15" s="10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39449.0</v>
      </c>
      <c r="B16" s="5">
        <v>2130.0</v>
      </c>
      <c r="C16" s="6" t="s">
        <v>14</v>
      </c>
      <c r="D16" s="6" t="s">
        <v>6</v>
      </c>
      <c r="E16" s="2"/>
      <c r="F16" s="2"/>
      <c r="G16" s="2"/>
      <c r="H16" s="2"/>
      <c r="I16" s="2"/>
      <c r="J16" s="2"/>
      <c r="K16" s="10"/>
      <c r="L16" s="10"/>
      <c r="M16" s="10"/>
      <c r="N16" s="10"/>
      <c r="O16" s="10"/>
      <c r="P16" s="10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39449.0</v>
      </c>
      <c r="B17" s="5">
        <v>2100.0</v>
      </c>
      <c r="C17" s="6" t="s">
        <v>17</v>
      </c>
      <c r="D17" s="6" t="s">
        <v>6</v>
      </c>
      <c r="E17" s="2"/>
      <c r="F17" s="2"/>
      <c r="G17" s="2"/>
      <c r="H17" s="2"/>
      <c r="I17" s="2"/>
      <c r="J17" s="2"/>
      <c r="K17" s="10"/>
      <c r="L17" s="10"/>
      <c r="M17" s="10"/>
      <c r="N17" s="10"/>
      <c r="O17" s="10"/>
      <c r="P17" s="10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39449.0</v>
      </c>
      <c r="B18" s="5">
        <v>2057.0</v>
      </c>
      <c r="C18" s="6" t="s">
        <v>17</v>
      </c>
      <c r="D18" s="6" t="s">
        <v>25</v>
      </c>
      <c r="E18" s="2"/>
      <c r="F18" s="2"/>
      <c r="G18" s="2"/>
      <c r="H18" s="2"/>
      <c r="I18" s="2"/>
      <c r="J18" s="2"/>
      <c r="K18" s="10"/>
      <c r="L18" s="10"/>
      <c r="M18" s="10"/>
      <c r="N18" s="10"/>
      <c r="O18" s="10"/>
      <c r="P18" s="10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39449.0</v>
      </c>
      <c r="B19" s="5">
        <v>2000.0</v>
      </c>
      <c r="C19" s="6" t="s">
        <v>5</v>
      </c>
      <c r="D19" s="11" t="s">
        <v>19</v>
      </c>
      <c r="E19" s="2"/>
      <c r="F19" s="2"/>
      <c r="G19" s="2"/>
      <c r="H19" s="2"/>
      <c r="I19" s="2"/>
      <c r="J19" s="2"/>
      <c r="K19" s="10"/>
      <c r="L19" s="10"/>
      <c r="M19" s="10"/>
      <c r="N19" s="10"/>
      <c r="O19" s="10"/>
      <c r="P19" s="10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39449.0</v>
      </c>
      <c r="B20" s="5">
        <v>1900.0</v>
      </c>
      <c r="C20" s="6" t="s">
        <v>14</v>
      </c>
      <c r="D20" s="6" t="s">
        <v>6</v>
      </c>
      <c r="E20" s="2"/>
      <c r="F20" s="2"/>
      <c r="G20" s="2"/>
      <c r="H20" s="2"/>
      <c r="I20" s="2"/>
      <c r="J20" s="2"/>
      <c r="K20" s="10"/>
      <c r="L20" s="10"/>
      <c r="M20" s="10"/>
      <c r="N20" s="10"/>
      <c r="O20" s="10"/>
      <c r="P20" s="10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39449.0</v>
      </c>
      <c r="B21" s="5">
        <v>1830.0</v>
      </c>
      <c r="C21" s="6" t="s">
        <v>5</v>
      </c>
      <c r="D21" s="6" t="s">
        <v>9</v>
      </c>
      <c r="E21" s="2"/>
      <c r="F21" s="2"/>
      <c r="G21" s="13"/>
      <c r="H21" s="13"/>
      <c r="I21" s="14"/>
      <c r="J21" s="14"/>
      <c r="K21" s="10"/>
      <c r="L21" s="10"/>
      <c r="M21" s="10"/>
      <c r="N21" s="10"/>
      <c r="O21" s="10"/>
      <c r="P21" s="10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39449.0</v>
      </c>
      <c r="B22" s="5">
        <v>1826.0</v>
      </c>
      <c r="C22" s="6" t="s">
        <v>17</v>
      </c>
      <c r="D22" s="6" t="s">
        <v>26</v>
      </c>
      <c r="E22" s="2"/>
      <c r="F22" s="2"/>
      <c r="G22" s="13"/>
      <c r="H22" s="13"/>
      <c r="I22" s="14"/>
      <c r="J22" s="14"/>
      <c r="K22" s="10"/>
      <c r="L22" s="10"/>
      <c r="M22" s="10"/>
      <c r="N22" s="10"/>
      <c r="O22" s="10"/>
      <c r="P22" s="10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39449.0</v>
      </c>
      <c r="B23" s="5">
        <v>1800.0</v>
      </c>
      <c r="C23" s="6" t="s">
        <v>17</v>
      </c>
      <c r="D23" s="6" t="s">
        <v>6</v>
      </c>
      <c r="E23" s="2"/>
      <c r="F23" s="2"/>
      <c r="G23" s="13"/>
      <c r="H23" s="13"/>
      <c r="I23" s="14"/>
      <c r="J23" s="14"/>
      <c r="K23" s="10"/>
      <c r="L23" s="10"/>
      <c r="M23" s="10"/>
      <c r="N23" s="10"/>
      <c r="O23" s="10"/>
      <c r="P23" s="10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39449.0</v>
      </c>
      <c r="B24" s="5">
        <v>1634.0</v>
      </c>
      <c r="C24" s="6" t="s">
        <v>8</v>
      </c>
      <c r="D24" s="11" t="s">
        <v>27</v>
      </c>
      <c r="E24" s="2"/>
      <c r="F24" s="2"/>
      <c r="G24" s="13"/>
      <c r="H24" s="13"/>
      <c r="I24" s="14"/>
      <c r="J24" s="14"/>
      <c r="K24" s="10"/>
      <c r="L24" s="10"/>
      <c r="M24" s="10"/>
      <c r="N24" s="10"/>
      <c r="O24" s="10"/>
      <c r="P24" s="10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39449.0</v>
      </c>
      <c r="B25" s="5">
        <v>1615.0</v>
      </c>
      <c r="C25" s="6" t="s">
        <v>5</v>
      </c>
      <c r="D25" s="6" t="s">
        <v>26</v>
      </c>
      <c r="E25" s="2"/>
      <c r="F25" s="2"/>
      <c r="G25" s="13"/>
      <c r="H25" s="13"/>
      <c r="I25" s="14"/>
      <c r="J25" s="14"/>
      <c r="K25" s="10"/>
      <c r="L25" s="10"/>
      <c r="M25" s="10"/>
      <c r="N25" s="10"/>
      <c r="O25" s="10"/>
      <c r="P25" s="10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39449.0</v>
      </c>
      <c r="B26" s="5">
        <v>1544.0</v>
      </c>
      <c r="C26" s="6" t="s">
        <v>17</v>
      </c>
      <c r="D26" s="11" t="s">
        <v>28</v>
      </c>
      <c r="E26" s="2"/>
      <c r="F26" s="2"/>
      <c r="G26" s="2"/>
      <c r="H26" s="2"/>
      <c r="I26" s="2"/>
      <c r="J26" s="2"/>
      <c r="K26" s="10"/>
      <c r="L26" s="10"/>
      <c r="M26" s="10"/>
      <c r="N26" s="10"/>
      <c r="O26" s="10"/>
      <c r="P26" s="10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39449.0</v>
      </c>
      <c r="B27" s="5">
        <v>1445.0</v>
      </c>
      <c r="C27" s="6" t="s">
        <v>5</v>
      </c>
      <c r="D27" s="6" t="s">
        <v>6</v>
      </c>
      <c r="E27" s="2"/>
      <c r="F27" s="2"/>
      <c r="G27" s="2"/>
      <c r="H27" s="2"/>
      <c r="I27" s="2"/>
      <c r="J27" s="2"/>
      <c r="K27" s="10"/>
      <c r="L27" s="10"/>
      <c r="M27" s="10"/>
      <c r="N27" s="10"/>
      <c r="O27" s="10"/>
      <c r="P27" s="10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39449.0</v>
      </c>
      <c r="B28" s="5">
        <v>1430.0</v>
      </c>
      <c r="C28" s="6" t="s">
        <v>5</v>
      </c>
      <c r="D28" s="6" t="s">
        <v>6</v>
      </c>
      <c r="E28" s="2"/>
      <c r="F28" s="2"/>
      <c r="G28" s="2"/>
      <c r="H28" s="2"/>
      <c r="I28" s="2"/>
      <c r="J28" s="2"/>
      <c r="K28" s="10"/>
      <c r="L28" s="10"/>
      <c r="M28" s="10"/>
      <c r="N28" s="10"/>
      <c r="O28" s="10"/>
      <c r="P28" s="10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39449.0</v>
      </c>
      <c r="B29" s="5">
        <v>1410.0</v>
      </c>
      <c r="C29" s="6" t="s">
        <v>20</v>
      </c>
      <c r="D29" s="11" t="s">
        <v>29</v>
      </c>
      <c r="E29" s="2"/>
      <c r="F29" s="2"/>
      <c r="G29" s="2"/>
      <c r="H29" s="2"/>
      <c r="I29" s="2"/>
      <c r="J29" s="2"/>
      <c r="K29" s="10"/>
      <c r="L29" s="10"/>
      <c r="M29" s="10"/>
      <c r="N29" s="10"/>
      <c r="O29" s="10"/>
      <c r="P29" s="10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39449.0</v>
      </c>
      <c r="B30" s="5">
        <v>1351.0</v>
      </c>
      <c r="C30" s="6" t="s">
        <v>17</v>
      </c>
      <c r="D30" s="6" t="s">
        <v>30</v>
      </c>
      <c r="E30" s="2"/>
      <c r="F30" s="2"/>
      <c r="G30" s="2"/>
      <c r="H30" s="2"/>
      <c r="I30" s="2"/>
      <c r="J30" s="2"/>
      <c r="K30" s="10"/>
      <c r="L30" s="10"/>
      <c r="M30" s="10"/>
      <c r="N30" s="10"/>
      <c r="O30" s="10"/>
      <c r="P30" s="10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39449.0</v>
      </c>
      <c r="B31" s="5">
        <v>1340.0</v>
      </c>
      <c r="C31" s="6" t="s">
        <v>8</v>
      </c>
      <c r="D31" s="6" t="s">
        <v>18</v>
      </c>
      <c r="E31" s="2"/>
      <c r="F31" s="2"/>
      <c r="G31" s="2"/>
      <c r="H31" s="2"/>
      <c r="I31" s="2"/>
      <c r="J31" s="2"/>
      <c r="K31" s="10"/>
      <c r="L31" s="10"/>
      <c r="M31" s="10"/>
      <c r="N31" s="10"/>
      <c r="O31" s="10"/>
      <c r="P31" s="10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39449.0</v>
      </c>
      <c r="B32" s="5">
        <v>1250.0</v>
      </c>
      <c r="C32" s="6" t="s">
        <v>20</v>
      </c>
      <c r="D32" s="11" t="s">
        <v>29</v>
      </c>
      <c r="E32" s="2"/>
      <c r="F32" s="2"/>
      <c r="G32" s="2"/>
      <c r="H32" s="2"/>
      <c r="I32" s="2"/>
      <c r="J32" s="2"/>
      <c r="K32" s="10"/>
      <c r="L32" s="10"/>
      <c r="M32" s="10"/>
      <c r="N32" s="10"/>
      <c r="O32" s="10"/>
      <c r="P32" s="10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39449.0</v>
      </c>
      <c r="B33" s="5">
        <v>1230.0</v>
      </c>
      <c r="C33" s="6" t="s">
        <v>17</v>
      </c>
      <c r="D33" s="6" t="s">
        <v>31</v>
      </c>
      <c r="E33" s="2"/>
      <c r="F33" s="2"/>
      <c r="G33" s="2"/>
      <c r="H33" s="2"/>
      <c r="I33" s="2"/>
      <c r="J33" s="2"/>
      <c r="K33" s="10"/>
      <c r="L33" s="10"/>
      <c r="M33" s="10"/>
      <c r="N33" s="10"/>
      <c r="O33" s="10"/>
      <c r="P33" s="10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39449.0</v>
      </c>
      <c r="B34" s="5">
        <v>1220.0</v>
      </c>
      <c r="C34" s="6" t="s">
        <v>8</v>
      </c>
      <c r="D34" s="6" t="s">
        <v>26</v>
      </c>
      <c r="E34" s="2"/>
      <c r="F34" s="2"/>
      <c r="G34" s="2"/>
      <c r="H34" s="2"/>
      <c r="I34" s="2"/>
      <c r="J34" s="2"/>
      <c r="K34" s="10"/>
      <c r="L34" s="10"/>
      <c r="M34" s="10"/>
      <c r="N34" s="10"/>
      <c r="O34" s="10"/>
      <c r="P34" s="10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39449.0</v>
      </c>
      <c r="B35" s="5">
        <v>1100.0</v>
      </c>
      <c r="C35" s="6" t="s">
        <v>5</v>
      </c>
      <c r="D35" s="6" t="s">
        <v>6</v>
      </c>
      <c r="E35" s="2"/>
      <c r="F35" s="2"/>
      <c r="G35" s="2"/>
      <c r="H35" s="2"/>
      <c r="I35" s="2"/>
      <c r="J35" s="2"/>
      <c r="K35" s="10"/>
      <c r="L35" s="10"/>
      <c r="M35" s="10"/>
      <c r="N35" s="10"/>
      <c r="O35" s="10"/>
      <c r="P35" s="10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39449.0</v>
      </c>
      <c r="B36" s="5">
        <v>1035.0</v>
      </c>
      <c r="C36" s="6" t="s">
        <v>17</v>
      </c>
      <c r="D36" s="11" t="s">
        <v>27</v>
      </c>
      <c r="E36" s="2"/>
      <c r="F36" s="2"/>
      <c r="G36" s="2"/>
      <c r="H36" s="2"/>
      <c r="I36" s="2"/>
      <c r="J36" s="2"/>
      <c r="K36" s="10"/>
      <c r="L36" s="10"/>
      <c r="M36" s="10"/>
      <c r="N36" s="10"/>
      <c r="O36" s="10"/>
      <c r="P36" s="10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39449.0</v>
      </c>
      <c r="B37" s="5">
        <v>1000.0</v>
      </c>
      <c r="C37" s="6" t="s">
        <v>17</v>
      </c>
      <c r="D37" s="6" t="s">
        <v>32</v>
      </c>
      <c r="E37" s="2"/>
      <c r="F37" s="2"/>
      <c r="G37" s="2"/>
      <c r="H37" s="2"/>
      <c r="I37" s="2"/>
      <c r="J37" s="2"/>
      <c r="K37" s="10"/>
      <c r="L37" s="10"/>
      <c r="M37" s="10"/>
      <c r="N37" s="10"/>
      <c r="O37" s="10"/>
      <c r="P37" s="10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39449.0</v>
      </c>
      <c r="B38" s="5">
        <v>1000.0</v>
      </c>
      <c r="C38" s="6" t="s">
        <v>5</v>
      </c>
      <c r="D38" s="6" t="s">
        <v>6</v>
      </c>
      <c r="E38" s="2"/>
      <c r="F38" s="2"/>
      <c r="G38" s="2"/>
      <c r="H38" s="2"/>
      <c r="I38" s="2"/>
      <c r="J38" s="2"/>
      <c r="K38" s="10"/>
      <c r="L38" s="10"/>
      <c r="M38" s="10"/>
      <c r="N38" s="10"/>
      <c r="O38" s="10"/>
      <c r="P38" s="10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39449.0</v>
      </c>
      <c r="B39" s="5">
        <v>1000.0</v>
      </c>
      <c r="C39" s="6" t="s">
        <v>5</v>
      </c>
      <c r="D39" s="6" t="s">
        <v>6</v>
      </c>
      <c r="E39" s="2"/>
      <c r="F39" s="2"/>
      <c r="G39" s="2"/>
      <c r="H39" s="2"/>
      <c r="I39" s="2"/>
      <c r="J39" s="2"/>
      <c r="K39" s="10"/>
      <c r="L39" s="10"/>
      <c r="M39" s="10"/>
      <c r="N39" s="10"/>
      <c r="O39" s="10"/>
      <c r="P39" s="10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39449.0</v>
      </c>
      <c r="B40" s="5">
        <v>1000.0</v>
      </c>
      <c r="C40" s="6" t="s">
        <v>17</v>
      </c>
      <c r="D40" s="6" t="s">
        <v>32</v>
      </c>
      <c r="E40" s="2"/>
      <c r="F40" s="2"/>
      <c r="G40" s="2"/>
      <c r="H40" s="2"/>
      <c r="I40" s="2"/>
      <c r="J40" s="2"/>
      <c r="K40" s="10"/>
      <c r="L40" s="10"/>
      <c r="M40" s="10"/>
      <c r="N40" s="10"/>
      <c r="O40" s="10"/>
      <c r="P40" s="10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39449.0</v>
      </c>
      <c r="B41" s="5">
        <v>945.0</v>
      </c>
      <c r="C41" s="6" t="s">
        <v>17</v>
      </c>
      <c r="D41" s="11" t="s">
        <v>23</v>
      </c>
      <c r="E41" s="2"/>
      <c r="F41" s="2"/>
      <c r="G41" s="2"/>
      <c r="H41" s="2"/>
      <c r="I41" s="2"/>
      <c r="J41" s="2"/>
      <c r="K41" s="10"/>
      <c r="L41" s="10"/>
      <c r="M41" s="10"/>
      <c r="N41" s="10"/>
      <c r="O41" s="10"/>
      <c r="P41" s="10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39449.0</v>
      </c>
      <c r="B42" s="5">
        <v>930.0</v>
      </c>
      <c r="C42" s="6" t="s">
        <v>5</v>
      </c>
      <c r="D42" s="6" t="s">
        <v>33</v>
      </c>
      <c r="E42" s="2"/>
      <c r="F42" s="2"/>
      <c r="G42" s="2"/>
      <c r="H42" s="2"/>
      <c r="I42" s="2"/>
      <c r="J42" s="2"/>
      <c r="K42" s="10"/>
      <c r="L42" s="10"/>
      <c r="M42" s="10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39449.0</v>
      </c>
      <c r="B43" s="5">
        <v>900.0</v>
      </c>
      <c r="C43" s="6" t="s">
        <v>20</v>
      </c>
      <c r="D43" s="11" t="s">
        <v>19</v>
      </c>
      <c r="E43" s="2"/>
      <c r="F43" s="2"/>
      <c r="G43" s="2"/>
      <c r="H43" s="2"/>
      <c r="I43" s="2"/>
      <c r="J43" s="2"/>
      <c r="K43" s="10"/>
      <c r="L43" s="10"/>
      <c r="M43" s="10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39449.0</v>
      </c>
      <c r="B44" s="5">
        <v>835.0</v>
      </c>
      <c r="C44" s="6" t="s">
        <v>20</v>
      </c>
      <c r="D44" s="6" t="s">
        <v>31</v>
      </c>
      <c r="E44" s="2"/>
      <c r="F44" s="2"/>
      <c r="G44" s="2"/>
      <c r="H44" s="2"/>
      <c r="I44" s="2"/>
      <c r="J44" s="2"/>
      <c r="K44" s="10"/>
      <c r="L44" s="10"/>
      <c r="M44" s="10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39449.0</v>
      </c>
      <c r="B45" s="5">
        <v>250.0</v>
      </c>
      <c r="C45" s="6" t="s">
        <v>20</v>
      </c>
      <c r="D45" s="6" t="s">
        <v>25</v>
      </c>
      <c r="E45" s="2"/>
      <c r="F45" s="2"/>
      <c r="G45" s="2"/>
      <c r="H45" s="2"/>
      <c r="I45" s="2"/>
      <c r="J45" s="2"/>
      <c r="K45" s="10"/>
      <c r="L45" s="10"/>
      <c r="M45" s="10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39449.0</v>
      </c>
      <c r="B46" s="5">
        <v>130.0</v>
      </c>
      <c r="C46" s="6" t="s">
        <v>20</v>
      </c>
      <c r="D46" s="6" t="s">
        <v>6</v>
      </c>
      <c r="E46" s="2"/>
      <c r="F46" s="2"/>
      <c r="G46" s="2"/>
      <c r="H46" s="2"/>
      <c r="I46" s="2"/>
      <c r="J46" s="2"/>
      <c r="K46" s="10"/>
      <c r="L46" s="10"/>
      <c r="M46" s="10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39449.0</v>
      </c>
      <c r="B47" s="5">
        <v>100.0</v>
      </c>
      <c r="C47" s="6" t="s">
        <v>14</v>
      </c>
      <c r="D47" s="6" t="s">
        <v>6</v>
      </c>
      <c r="E47" s="2"/>
      <c r="F47" s="2"/>
      <c r="G47" s="2"/>
      <c r="H47" s="2"/>
      <c r="I47" s="2"/>
      <c r="J47" s="2"/>
      <c r="K47" s="10"/>
      <c r="L47" s="10"/>
      <c r="M47" s="10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39449.0</v>
      </c>
      <c r="B48" s="5">
        <v>32.0</v>
      </c>
      <c r="C48" s="6" t="s">
        <v>8</v>
      </c>
      <c r="D48" s="6" t="s">
        <v>34</v>
      </c>
      <c r="E48" s="2"/>
      <c r="F48" s="2"/>
      <c r="G48" s="2"/>
      <c r="H48" s="2"/>
      <c r="I48" s="2"/>
      <c r="J48" s="2"/>
      <c r="K48" s="10"/>
      <c r="L48" s="10"/>
      <c r="M48" s="10"/>
      <c r="N48" s="10"/>
      <c r="O48" s="10"/>
      <c r="P48" s="10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39449.0</v>
      </c>
      <c r="B49" s="5">
        <v>1.0</v>
      </c>
      <c r="C49" s="6" t="s">
        <v>17</v>
      </c>
      <c r="D49" s="6" t="s">
        <v>30</v>
      </c>
      <c r="E49" s="2"/>
      <c r="F49" s="2"/>
      <c r="G49" s="2"/>
      <c r="H49" s="2"/>
      <c r="I49" s="2"/>
      <c r="J49" s="2"/>
      <c r="K49" s="10"/>
      <c r="L49" s="10"/>
      <c r="M49" s="10"/>
      <c r="N49" s="10"/>
      <c r="O49" s="10"/>
      <c r="P49" s="10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39450.0</v>
      </c>
      <c r="B50" s="5">
        <v>2335.0</v>
      </c>
      <c r="C50" s="6" t="s">
        <v>5</v>
      </c>
      <c r="D50" s="6" t="s">
        <v>24</v>
      </c>
      <c r="E50" s="2"/>
      <c r="F50" s="2"/>
      <c r="G50" s="2"/>
      <c r="H50" s="2"/>
      <c r="I50" s="2"/>
      <c r="J50" s="2"/>
      <c r="K50" s="10"/>
      <c r="L50" s="10"/>
      <c r="M50" s="10"/>
      <c r="N50" s="10"/>
      <c r="O50" s="10"/>
      <c r="P50" s="10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39450.0</v>
      </c>
      <c r="B51" s="5">
        <v>2330.0</v>
      </c>
      <c r="C51" s="6" t="s">
        <v>5</v>
      </c>
      <c r="D51" s="11" t="s">
        <v>35</v>
      </c>
      <c r="E51" s="2"/>
      <c r="F51" s="2"/>
      <c r="G51" s="2"/>
      <c r="H51" s="2"/>
      <c r="I51" s="2"/>
      <c r="J51" s="2"/>
      <c r="K51" s="10"/>
      <c r="L51" s="10"/>
      <c r="M51" s="10"/>
      <c r="N51" s="10"/>
      <c r="O51" s="10"/>
      <c r="P51" s="10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39450.0</v>
      </c>
      <c r="B52" s="5">
        <v>2330.0</v>
      </c>
      <c r="C52" s="6" t="s">
        <v>5</v>
      </c>
      <c r="D52" s="6" t="s">
        <v>36</v>
      </c>
      <c r="E52" s="2"/>
      <c r="F52" s="2"/>
      <c r="G52" s="2"/>
      <c r="H52" s="2"/>
      <c r="I52" s="2"/>
      <c r="J52" s="2"/>
      <c r="K52" s="10"/>
      <c r="L52" s="10"/>
      <c r="M52" s="10"/>
      <c r="N52" s="10"/>
      <c r="O52" s="10"/>
      <c r="P52" s="10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39450.0</v>
      </c>
      <c r="B53" s="5">
        <v>2255.0</v>
      </c>
      <c r="C53" s="6" t="s">
        <v>5</v>
      </c>
      <c r="D53" s="11" t="s">
        <v>27</v>
      </c>
      <c r="E53" s="2"/>
      <c r="F53" s="2"/>
      <c r="G53" s="2"/>
      <c r="H53" s="2"/>
      <c r="I53" s="2"/>
      <c r="J53" s="2"/>
      <c r="K53" s="10"/>
      <c r="L53" s="10"/>
      <c r="M53" s="10"/>
      <c r="N53" s="10"/>
      <c r="O53" s="10"/>
      <c r="P53" s="10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39450.0</v>
      </c>
      <c r="B54" s="5">
        <v>2242.0</v>
      </c>
      <c r="C54" s="6" t="s">
        <v>20</v>
      </c>
      <c r="D54" s="11" t="s">
        <v>23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39450.0</v>
      </c>
      <c r="B55" s="5">
        <v>2200.0</v>
      </c>
      <c r="C55" s="6" t="s">
        <v>17</v>
      </c>
      <c r="D55" s="6" t="s">
        <v>18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39450.0</v>
      </c>
      <c r="B56" s="5">
        <v>2200.0</v>
      </c>
      <c r="C56" s="6" t="s">
        <v>20</v>
      </c>
      <c r="D56" s="6" t="s">
        <v>32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39450.0</v>
      </c>
      <c r="B57" s="5">
        <v>2134.0</v>
      </c>
      <c r="C57" s="6" t="s">
        <v>5</v>
      </c>
      <c r="D57" s="6" t="s">
        <v>25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39450.0</v>
      </c>
      <c r="B58" s="5">
        <v>2108.0</v>
      </c>
      <c r="C58" s="6" t="s">
        <v>20</v>
      </c>
      <c r="D58" s="6" t="s">
        <v>31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39450.0</v>
      </c>
      <c r="B59" s="5">
        <v>2028.0</v>
      </c>
      <c r="C59" s="6" t="s">
        <v>17</v>
      </c>
      <c r="D59" s="6" t="s">
        <v>26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39450.0</v>
      </c>
      <c r="B60" s="5">
        <v>2018.0</v>
      </c>
      <c r="C60" s="6" t="s">
        <v>20</v>
      </c>
      <c r="D60" s="6" t="s">
        <v>37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39450.0</v>
      </c>
      <c r="B61" s="5">
        <v>2000.0</v>
      </c>
      <c r="C61" s="6" t="s">
        <v>17</v>
      </c>
      <c r="D61" s="6" t="s">
        <v>32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39450.0</v>
      </c>
      <c r="B62" s="5">
        <v>2000.0</v>
      </c>
      <c r="C62" s="6" t="s">
        <v>20</v>
      </c>
      <c r="D62" s="6" t="s">
        <v>32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>
        <v>39450.0</v>
      </c>
      <c r="B63" s="5">
        <v>2000.0</v>
      </c>
      <c r="C63" s="6" t="s">
        <v>17</v>
      </c>
      <c r="D63" s="6" t="s">
        <v>6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>
        <v>39450.0</v>
      </c>
      <c r="B64" s="5">
        <v>1935.0</v>
      </c>
      <c r="C64" s="6" t="s">
        <v>17</v>
      </c>
      <c r="D64" s="11" t="s">
        <v>38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>
        <v>39450.0</v>
      </c>
      <c r="B65" s="5">
        <v>1900.0</v>
      </c>
      <c r="C65" s="6" t="s">
        <v>20</v>
      </c>
      <c r="D65" s="6" t="s">
        <v>39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>
        <v>39450.0</v>
      </c>
      <c r="B66" s="5">
        <v>1900.0</v>
      </c>
      <c r="C66" s="6" t="s">
        <v>17</v>
      </c>
      <c r="D66" s="11" t="s">
        <v>38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>
        <v>39450.0</v>
      </c>
      <c r="B67" s="5">
        <v>1858.0</v>
      </c>
      <c r="C67" s="6" t="s">
        <v>5</v>
      </c>
      <c r="D67" s="6" t="s">
        <v>26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>
        <v>39450.0</v>
      </c>
      <c r="B68" s="5">
        <v>1845.0</v>
      </c>
      <c r="C68" s="6" t="s">
        <v>20</v>
      </c>
      <c r="D68" s="6" t="s">
        <v>31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>
        <v>39450.0</v>
      </c>
      <c r="B69" s="5">
        <v>1830.0</v>
      </c>
      <c r="C69" s="6" t="s">
        <v>17</v>
      </c>
      <c r="D69" s="6" t="s">
        <v>32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>
        <v>39450.0</v>
      </c>
      <c r="B70" s="5">
        <v>1800.0</v>
      </c>
      <c r="C70" s="6" t="s">
        <v>5</v>
      </c>
      <c r="D70" s="6" t="s">
        <v>6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>
        <v>39450.0</v>
      </c>
      <c r="B71" s="5">
        <v>1800.0</v>
      </c>
      <c r="C71" s="6" t="s">
        <v>17</v>
      </c>
      <c r="D71" s="6" t="s">
        <v>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>
        <v>39450.0</v>
      </c>
      <c r="B72" s="5">
        <v>1745.0</v>
      </c>
      <c r="C72" s="6" t="s">
        <v>20</v>
      </c>
      <c r="D72" s="6" t="s">
        <v>6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>
        <v>39450.0</v>
      </c>
      <c r="B73" s="5">
        <v>1730.0</v>
      </c>
      <c r="C73" s="6" t="s">
        <v>5</v>
      </c>
      <c r="D73" s="6" t="s">
        <v>40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>
        <v>39450.0</v>
      </c>
      <c r="B74" s="5">
        <v>1715.0</v>
      </c>
      <c r="C74" s="6" t="s">
        <v>5</v>
      </c>
      <c r="D74" s="6" t="s">
        <v>6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>
        <v>39450.0</v>
      </c>
      <c r="B75" s="5">
        <v>1700.0</v>
      </c>
      <c r="C75" s="6" t="s">
        <v>14</v>
      </c>
      <c r="D75" s="6" t="s">
        <v>37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>
        <v>39450.0</v>
      </c>
      <c r="B76" s="5">
        <v>1655.0</v>
      </c>
      <c r="C76" s="6" t="s">
        <v>5</v>
      </c>
      <c r="D76" s="11" t="s">
        <v>41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>
        <v>39450.0</v>
      </c>
      <c r="B77" s="5">
        <v>1627.0</v>
      </c>
      <c r="C77" s="6" t="s">
        <v>17</v>
      </c>
      <c r="D77" s="11" t="s">
        <v>19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>
        <v>39450.0</v>
      </c>
      <c r="B78" s="5">
        <v>1600.0</v>
      </c>
      <c r="C78" s="6" t="s">
        <v>14</v>
      </c>
      <c r="D78" s="11" t="s">
        <v>19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">
        <v>39450.0</v>
      </c>
      <c r="B79" s="5">
        <v>1600.0</v>
      </c>
      <c r="C79" s="6" t="s">
        <v>5</v>
      </c>
      <c r="D79" s="6" t="s">
        <v>37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">
        <v>39450.0</v>
      </c>
      <c r="B80" s="5">
        <v>1545.0</v>
      </c>
      <c r="C80" s="6" t="s">
        <v>5</v>
      </c>
      <c r="D80" s="6" t="s">
        <v>42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">
        <v>39450.0</v>
      </c>
      <c r="B81" s="5">
        <v>1530.0</v>
      </c>
      <c r="C81" s="6" t="s">
        <v>11</v>
      </c>
      <c r="D81" s="6" t="s">
        <v>18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">
        <v>39450.0</v>
      </c>
      <c r="B82" s="5">
        <v>1500.0</v>
      </c>
      <c r="C82" s="6" t="s">
        <v>8</v>
      </c>
      <c r="D82" s="11" t="s">
        <v>19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">
        <v>39450.0</v>
      </c>
      <c r="B83" s="5">
        <v>1250.0</v>
      </c>
      <c r="C83" s="6" t="s">
        <v>8</v>
      </c>
      <c r="D83" s="6" t="s">
        <v>30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">
        <v>39450.0</v>
      </c>
      <c r="B84" s="5">
        <v>1241.0</v>
      </c>
      <c r="C84" s="6" t="s">
        <v>8</v>
      </c>
      <c r="D84" s="6" t="s">
        <v>6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>
        <v>39450.0</v>
      </c>
      <c r="B85" s="5">
        <v>1100.0</v>
      </c>
      <c r="C85" s="6" t="s">
        <v>8</v>
      </c>
      <c r="D85" s="6" t="s">
        <v>32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>
        <v>39450.0</v>
      </c>
      <c r="B86" s="5">
        <v>1018.0</v>
      </c>
      <c r="C86" s="6" t="s">
        <v>17</v>
      </c>
      <c r="D86" s="11" t="s">
        <v>23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>
        <v>39450.0</v>
      </c>
      <c r="B87" s="5">
        <v>930.0</v>
      </c>
      <c r="C87" s="6" t="s">
        <v>5</v>
      </c>
      <c r="D87" s="6" t="s">
        <v>37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">
        <v>39450.0</v>
      </c>
      <c r="B88" s="5">
        <v>900.0</v>
      </c>
      <c r="C88" s="6" t="s">
        <v>8</v>
      </c>
      <c r="D88" s="6" t="s">
        <v>32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">
        <v>39450.0</v>
      </c>
      <c r="B89" s="5">
        <v>735.0</v>
      </c>
      <c r="C89" s="6" t="s">
        <v>8</v>
      </c>
      <c r="D89" s="6" t="s">
        <v>26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">
        <v>39450.0</v>
      </c>
      <c r="B90" s="5">
        <v>645.0</v>
      </c>
      <c r="C90" s="6" t="s">
        <v>5</v>
      </c>
      <c r="D90" s="6" t="s">
        <v>6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">
        <v>39450.0</v>
      </c>
      <c r="B91" s="5">
        <v>600.0</v>
      </c>
      <c r="C91" s="6" t="s">
        <v>8</v>
      </c>
      <c r="D91" s="6" t="s">
        <v>32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">
        <v>39450.0</v>
      </c>
      <c r="B92" s="5">
        <v>507.0</v>
      </c>
      <c r="C92" s="6" t="s">
        <v>14</v>
      </c>
      <c r="D92" s="11" t="s">
        <v>38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>
        <v>39450.0</v>
      </c>
      <c r="B93" s="5">
        <v>425.0</v>
      </c>
      <c r="C93" s="6" t="s">
        <v>5</v>
      </c>
      <c r="D93" s="6" t="s">
        <v>43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>
        <v>39450.0</v>
      </c>
      <c r="B94" s="5">
        <v>230.0</v>
      </c>
      <c r="C94" s="6" t="s">
        <v>17</v>
      </c>
      <c r="D94" s="6" t="s">
        <v>32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">
        <v>39450.0</v>
      </c>
      <c r="B95" s="5">
        <v>150.0</v>
      </c>
      <c r="C95" s="6" t="s">
        <v>20</v>
      </c>
      <c r="D95" s="6" t="s">
        <v>18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">
        <v>39450.0</v>
      </c>
      <c r="B96" s="5">
        <v>136.0</v>
      </c>
      <c r="C96" s="6" t="s">
        <v>5</v>
      </c>
      <c r="D96" s="11" t="s">
        <v>23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">
        <v>39450.0</v>
      </c>
      <c r="B97" s="5">
        <v>20.0</v>
      </c>
      <c r="C97" s="6" t="s">
        <v>14</v>
      </c>
      <c r="D97" s="6" t="s">
        <v>44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4">
        <v>39450.0</v>
      </c>
      <c r="B98" s="5">
        <v>1.0</v>
      </c>
      <c r="C98" s="6" t="s">
        <v>8</v>
      </c>
      <c r="D98" s="6" t="s">
        <v>31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">
        <v>39450.0</v>
      </c>
      <c r="B99" s="5">
        <v>0.0</v>
      </c>
      <c r="C99" s="6" t="s">
        <v>20</v>
      </c>
      <c r="D99" s="6" t="s">
        <v>39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4">
        <v>39450.0</v>
      </c>
      <c r="B100" s="5">
        <v>0.0</v>
      </c>
      <c r="C100" s="6" t="s">
        <v>17</v>
      </c>
      <c r="D100" s="11" t="s">
        <v>45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">
        <v>39450.0</v>
      </c>
      <c r="B101" s="5">
        <v>0.0</v>
      </c>
      <c r="C101" s="6" t="s">
        <v>8</v>
      </c>
      <c r="D101" s="6" t="s">
        <v>44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4">
        <v>39451.0</v>
      </c>
      <c r="B102" s="5">
        <v>2359.0</v>
      </c>
      <c r="C102" s="6" t="s">
        <v>5</v>
      </c>
      <c r="D102" s="6" t="s">
        <v>6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4">
        <v>39451.0</v>
      </c>
      <c r="B103" s="5">
        <v>2300.0</v>
      </c>
      <c r="C103" s="6" t="s">
        <v>17</v>
      </c>
      <c r="D103" s="6" t="s">
        <v>37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4">
        <v>39451.0</v>
      </c>
      <c r="B104" s="5">
        <v>2253.0</v>
      </c>
      <c r="C104" s="6" t="s">
        <v>5</v>
      </c>
      <c r="D104" s="6" t="s">
        <v>39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4">
        <v>39451.0</v>
      </c>
      <c r="B105" s="5">
        <v>2237.0</v>
      </c>
      <c r="C105" s="6" t="s">
        <v>17</v>
      </c>
      <c r="D105" s="11" t="s">
        <v>27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4">
        <v>39451.0</v>
      </c>
      <c r="B106" s="5">
        <v>2230.0</v>
      </c>
      <c r="C106" s="6" t="s">
        <v>17</v>
      </c>
      <c r="D106" s="6" t="s">
        <v>6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4">
        <v>39451.0</v>
      </c>
      <c r="B107" s="5">
        <v>2230.0</v>
      </c>
      <c r="C107" s="6" t="s">
        <v>14</v>
      </c>
      <c r="D107" s="6" t="s">
        <v>44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4">
        <v>39451.0</v>
      </c>
      <c r="B108" s="5">
        <v>2200.0</v>
      </c>
      <c r="C108" s="6" t="s">
        <v>17</v>
      </c>
      <c r="D108" s="6" t="s">
        <v>32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4">
        <v>39451.0</v>
      </c>
      <c r="B109" s="5">
        <v>2145.0</v>
      </c>
      <c r="C109" s="6" t="s">
        <v>5</v>
      </c>
      <c r="D109" s="6" t="s">
        <v>18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4">
        <v>39451.0</v>
      </c>
      <c r="B110" s="5">
        <v>2130.0</v>
      </c>
      <c r="C110" s="6" t="s">
        <v>5</v>
      </c>
      <c r="D110" s="6" t="s">
        <v>6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4">
        <v>39451.0</v>
      </c>
      <c r="B111" s="5">
        <v>2115.0</v>
      </c>
      <c r="C111" s="6" t="s">
        <v>17</v>
      </c>
      <c r="D111" s="6" t="s">
        <v>6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4">
        <v>39451.0</v>
      </c>
      <c r="B112" s="5">
        <v>2100.0</v>
      </c>
      <c r="C112" s="6" t="s">
        <v>17</v>
      </c>
      <c r="D112" s="6" t="s">
        <v>32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4">
        <v>39451.0</v>
      </c>
      <c r="B113" s="5">
        <v>2100.0</v>
      </c>
      <c r="C113" s="6" t="s">
        <v>17</v>
      </c>
      <c r="D113" s="6" t="s">
        <v>6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4">
        <v>39451.0</v>
      </c>
      <c r="B114" s="5">
        <v>2000.0</v>
      </c>
      <c r="C114" s="6" t="s">
        <v>5</v>
      </c>
      <c r="D114" s="11" t="s">
        <v>38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4">
        <v>39451.0</v>
      </c>
      <c r="B115" s="5">
        <v>1943.0</v>
      </c>
      <c r="C115" s="6" t="s">
        <v>5</v>
      </c>
      <c r="D115" s="6" t="s">
        <v>22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4">
        <v>39451.0</v>
      </c>
      <c r="B116" s="5">
        <v>1900.0</v>
      </c>
      <c r="C116" s="6" t="s">
        <v>5</v>
      </c>
      <c r="D116" s="6" t="s">
        <v>6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4">
        <v>39451.0</v>
      </c>
      <c r="B117" s="5">
        <v>1900.0</v>
      </c>
      <c r="C117" s="6" t="s">
        <v>8</v>
      </c>
      <c r="D117" s="6" t="s">
        <v>46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4">
        <v>39451.0</v>
      </c>
      <c r="B118" s="5">
        <v>1900.0</v>
      </c>
      <c r="C118" s="6" t="s">
        <v>5</v>
      </c>
      <c r="D118" s="11" t="s">
        <v>38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4">
        <v>39451.0</v>
      </c>
      <c r="B119" s="5">
        <v>1900.0</v>
      </c>
      <c r="C119" s="6" t="s">
        <v>8</v>
      </c>
      <c r="D119" s="6" t="s">
        <v>37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4">
        <v>39451.0</v>
      </c>
      <c r="B120" s="5">
        <v>1900.0</v>
      </c>
      <c r="C120" s="6" t="s">
        <v>20</v>
      </c>
      <c r="D120" s="6" t="s">
        <v>44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4">
        <v>39451.0</v>
      </c>
      <c r="B121" s="5">
        <v>1857.0</v>
      </c>
      <c r="C121" s="6" t="s">
        <v>8</v>
      </c>
      <c r="D121" s="6" t="s">
        <v>24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4">
        <v>39451.0</v>
      </c>
      <c r="B122" s="5">
        <v>1730.0</v>
      </c>
      <c r="C122" s="6" t="s">
        <v>5</v>
      </c>
      <c r="D122" s="11" t="s">
        <v>19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4">
        <v>39451.0</v>
      </c>
      <c r="B123" s="5">
        <v>1715.0</v>
      </c>
      <c r="C123" s="6" t="s">
        <v>5</v>
      </c>
      <c r="D123" s="6" t="s">
        <v>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4">
        <v>39451.0</v>
      </c>
      <c r="B124" s="5">
        <v>1705.0</v>
      </c>
      <c r="C124" s="6" t="s">
        <v>5</v>
      </c>
      <c r="D124" s="6" t="s">
        <v>26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4">
        <v>39451.0</v>
      </c>
      <c r="B125" s="5">
        <v>1700.0</v>
      </c>
      <c r="C125" s="6" t="s">
        <v>17</v>
      </c>
      <c r="D125" s="6" t="s">
        <v>32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4">
        <v>39451.0</v>
      </c>
      <c r="B126" s="5">
        <v>1700.0</v>
      </c>
      <c r="C126" s="6" t="s">
        <v>14</v>
      </c>
      <c r="D126" s="6" t="s">
        <v>32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4">
        <v>39451.0</v>
      </c>
      <c r="B127" s="5">
        <v>1649.0</v>
      </c>
      <c r="C127" s="6" t="s">
        <v>5</v>
      </c>
      <c r="D127" s="6" t="s">
        <v>22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4">
        <v>39451.0</v>
      </c>
      <c r="B128" s="5">
        <v>1630.0</v>
      </c>
      <c r="C128" s="6" t="s">
        <v>17</v>
      </c>
      <c r="D128" s="6" t="s">
        <v>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4">
        <v>39451.0</v>
      </c>
      <c r="B129" s="5">
        <v>1600.0</v>
      </c>
      <c r="C129" s="6" t="s">
        <v>17</v>
      </c>
      <c r="D129" s="6" t="s">
        <v>6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4">
        <v>39451.0</v>
      </c>
      <c r="B130" s="5">
        <v>1530.0</v>
      </c>
      <c r="C130" s="6" t="s">
        <v>17</v>
      </c>
      <c r="D130" s="6" t="s">
        <v>26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4">
        <v>39451.0</v>
      </c>
      <c r="B131" s="5">
        <v>1500.0</v>
      </c>
      <c r="C131" s="6" t="s">
        <v>8</v>
      </c>
      <c r="D131" s="6" t="s">
        <v>31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4">
        <v>39451.0</v>
      </c>
      <c r="B132" s="5">
        <v>1500.0</v>
      </c>
      <c r="C132" s="6" t="s">
        <v>5</v>
      </c>
      <c r="D132" s="6" t="s">
        <v>33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4">
        <v>39451.0</v>
      </c>
      <c r="B133" s="5">
        <v>1455.0</v>
      </c>
      <c r="C133" s="6" t="s">
        <v>17</v>
      </c>
      <c r="D133" s="11" t="s">
        <v>47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4">
        <v>39451.0</v>
      </c>
      <c r="B134" s="5">
        <v>1445.0</v>
      </c>
      <c r="C134" s="6" t="s">
        <v>8</v>
      </c>
      <c r="D134" s="6" t="s">
        <v>32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4">
        <v>39451.0</v>
      </c>
      <c r="B135" s="5">
        <v>1436.0</v>
      </c>
      <c r="C135" s="6" t="s">
        <v>17</v>
      </c>
      <c r="D135" s="6" t="s">
        <v>21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4">
        <v>39451.0</v>
      </c>
      <c r="B136" s="5">
        <v>1430.0</v>
      </c>
      <c r="C136" s="6" t="s">
        <v>14</v>
      </c>
      <c r="D136" s="11" t="s">
        <v>19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4">
        <v>39451.0</v>
      </c>
      <c r="B137" s="5">
        <v>1350.0</v>
      </c>
      <c r="C137" s="6" t="s">
        <v>5</v>
      </c>
      <c r="D137" s="6" t="s">
        <v>30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4">
        <v>39451.0</v>
      </c>
      <c r="B138" s="5">
        <v>1230.0</v>
      </c>
      <c r="C138" s="6" t="s">
        <v>17</v>
      </c>
      <c r="D138" s="6" t="s">
        <v>18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4">
        <v>39451.0</v>
      </c>
      <c r="B139" s="5">
        <v>1200.0</v>
      </c>
      <c r="C139" s="6" t="s">
        <v>8</v>
      </c>
      <c r="D139" s="6" t="s">
        <v>48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4">
        <v>39451.0</v>
      </c>
      <c r="B140" s="5">
        <v>1128.0</v>
      </c>
      <c r="C140" s="6" t="s">
        <v>8</v>
      </c>
      <c r="D140" s="6" t="s">
        <v>49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4">
        <v>39451.0</v>
      </c>
      <c r="B141" s="5">
        <v>1100.0</v>
      </c>
      <c r="C141" s="6" t="s">
        <v>14</v>
      </c>
      <c r="D141" s="6" t="s">
        <v>32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4">
        <v>39451.0</v>
      </c>
      <c r="B142" s="5">
        <v>1030.0</v>
      </c>
      <c r="C142" s="6" t="s">
        <v>5</v>
      </c>
      <c r="D142" s="11" t="s">
        <v>23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4">
        <v>39451.0</v>
      </c>
      <c r="B143" s="5">
        <v>900.0</v>
      </c>
      <c r="C143" s="6" t="s">
        <v>20</v>
      </c>
      <c r="D143" s="6" t="s">
        <v>32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4">
        <v>39451.0</v>
      </c>
      <c r="B144" s="5">
        <v>830.0</v>
      </c>
      <c r="C144" s="6" t="s">
        <v>17</v>
      </c>
      <c r="D144" s="6" t="s">
        <v>32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4">
        <v>39451.0</v>
      </c>
      <c r="B145" s="5">
        <v>815.0</v>
      </c>
      <c r="C145" s="6" t="s">
        <v>17</v>
      </c>
      <c r="D145" s="6" t="s">
        <v>32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4">
        <v>39451.0</v>
      </c>
      <c r="B146" s="5">
        <v>800.0</v>
      </c>
      <c r="C146" s="6" t="s">
        <v>17</v>
      </c>
      <c r="D146" s="6" t="s">
        <v>32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4">
        <v>39451.0</v>
      </c>
      <c r="B147" s="5">
        <v>205.0</v>
      </c>
      <c r="C147" s="6" t="s">
        <v>20</v>
      </c>
      <c r="D147" s="6" t="s">
        <v>24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4">
        <v>39451.0</v>
      </c>
      <c r="B148" s="5">
        <v>148.0</v>
      </c>
      <c r="C148" s="6" t="s">
        <v>17</v>
      </c>
      <c r="D148" s="6" t="s">
        <v>24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4">
        <v>39451.0</v>
      </c>
      <c r="B149" s="5">
        <v>101.0</v>
      </c>
      <c r="C149" s="6" t="s">
        <v>17</v>
      </c>
      <c r="D149" s="11" t="s">
        <v>23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4">
        <v>39451.0</v>
      </c>
      <c r="B150" s="5">
        <v>9.0</v>
      </c>
      <c r="C150" s="6" t="s">
        <v>8</v>
      </c>
      <c r="D150" s="11" t="s">
        <v>27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4">
        <v>39452.0</v>
      </c>
      <c r="B151" s="5">
        <v>2352.0</v>
      </c>
      <c r="C151" s="6" t="s">
        <v>5</v>
      </c>
      <c r="D151" s="11" t="s">
        <v>38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4">
        <v>39452.0</v>
      </c>
      <c r="B152" s="5">
        <v>2300.0</v>
      </c>
      <c r="C152" s="6" t="s">
        <v>5</v>
      </c>
      <c r="D152" s="6" t="s">
        <v>18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4">
        <v>39452.0</v>
      </c>
      <c r="B153" s="5">
        <v>2300.0</v>
      </c>
      <c r="C153" s="6" t="s">
        <v>17</v>
      </c>
      <c r="D153" s="11" t="s">
        <v>38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4">
        <v>39452.0</v>
      </c>
      <c r="B154" s="5">
        <v>2257.0</v>
      </c>
      <c r="C154" s="6" t="s">
        <v>20</v>
      </c>
      <c r="D154" s="6" t="s">
        <v>24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4">
        <v>39452.0</v>
      </c>
      <c r="B155" s="5">
        <v>2241.0</v>
      </c>
      <c r="C155" s="6" t="s">
        <v>17</v>
      </c>
      <c r="D155" s="6" t="s">
        <v>24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4">
        <v>39452.0</v>
      </c>
      <c r="B156" s="5">
        <v>2200.0</v>
      </c>
      <c r="C156" s="6" t="s">
        <v>17</v>
      </c>
      <c r="D156" s="6" t="s">
        <v>6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4">
        <v>39452.0</v>
      </c>
      <c r="B157" s="5">
        <v>2129.0</v>
      </c>
      <c r="C157" s="6" t="s">
        <v>20</v>
      </c>
      <c r="D157" s="11" t="s">
        <v>23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4">
        <v>39452.0</v>
      </c>
      <c r="B158" s="5">
        <v>2100.0</v>
      </c>
      <c r="C158" s="6" t="s">
        <v>17</v>
      </c>
      <c r="D158" s="6" t="s">
        <v>9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4">
        <v>39452.0</v>
      </c>
      <c r="B159" s="5">
        <v>2100.0</v>
      </c>
      <c r="C159" s="6" t="s">
        <v>17</v>
      </c>
      <c r="D159" s="6" t="s">
        <v>31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4">
        <v>39452.0</v>
      </c>
      <c r="B160" s="5">
        <v>2015.0</v>
      </c>
      <c r="C160" s="6" t="s">
        <v>5</v>
      </c>
      <c r="D160" s="6" t="s">
        <v>30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4">
        <v>39452.0</v>
      </c>
      <c r="B161" s="5">
        <v>2000.0</v>
      </c>
      <c r="C161" s="6" t="s">
        <v>17</v>
      </c>
      <c r="D161" s="6" t="s">
        <v>31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4">
        <v>39452.0</v>
      </c>
      <c r="B162" s="5">
        <v>1937.0</v>
      </c>
      <c r="C162" s="6" t="s">
        <v>5</v>
      </c>
      <c r="D162" s="6" t="s">
        <v>44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4">
        <v>39452.0</v>
      </c>
      <c r="B163" s="5">
        <v>1930.0</v>
      </c>
      <c r="C163" s="6" t="s">
        <v>5</v>
      </c>
      <c r="D163" s="6" t="s">
        <v>30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4">
        <v>39452.0</v>
      </c>
      <c r="B164" s="5">
        <v>1911.0</v>
      </c>
      <c r="C164" s="6" t="s">
        <v>5</v>
      </c>
      <c r="D164" s="11" t="s">
        <v>50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4">
        <v>39452.0</v>
      </c>
      <c r="B165" s="5">
        <v>1900.0</v>
      </c>
      <c r="C165" s="6" t="s">
        <v>17</v>
      </c>
      <c r="D165" s="11" t="s">
        <v>38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4">
        <v>39452.0</v>
      </c>
      <c r="B166" s="5">
        <v>1900.0</v>
      </c>
      <c r="C166" s="6" t="s">
        <v>17</v>
      </c>
      <c r="D166" s="6" t="s">
        <v>31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4">
        <v>39452.0</v>
      </c>
      <c r="B167" s="5">
        <v>1840.0</v>
      </c>
      <c r="C167" s="6" t="s">
        <v>14</v>
      </c>
      <c r="D167" s="6" t="s">
        <v>26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4">
        <v>39452.0</v>
      </c>
      <c r="B168" s="5">
        <v>1806.0</v>
      </c>
      <c r="C168" s="6" t="s">
        <v>14</v>
      </c>
      <c r="D168" s="11" t="s">
        <v>51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4">
        <v>39452.0</v>
      </c>
      <c r="B169" s="5">
        <v>1800.0</v>
      </c>
      <c r="C169" s="6" t="s">
        <v>17</v>
      </c>
      <c r="D169" s="6" t="s">
        <v>6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4">
        <v>39452.0</v>
      </c>
      <c r="B170" s="5">
        <v>1800.0</v>
      </c>
      <c r="C170" s="6" t="s">
        <v>5</v>
      </c>
      <c r="D170" s="6" t="s">
        <v>18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4">
        <v>39452.0</v>
      </c>
      <c r="B171" s="5">
        <v>1724.0</v>
      </c>
      <c r="C171" s="6" t="s">
        <v>5</v>
      </c>
      <c r="D171" s="6" t="s">
        <v>26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4">
        <v>39452.0</v>
      </c>
      <c r="B172" s="5">
        <v>1500.0</v>
      </c>
      <c r="C172" s="6" t="s">
        <v>17</v>
      </c>
      <c r="D172" s="6" t="s">
        <v>18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4">
        <v>39452.0</v>
      </c>
      <c r="B173" s="5">
        <v>1500.0</v>
      </c>
      <c r="C173" s="6" t="s">
        <v>5</v>
      </c>
      <c r="D173" s="6" t="s">
        <v>26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4">
        <v>39452.0</v>
      </c>
      <c r="B174" s="5">
        <v>1408.0</v>
      </c>
      <c r="C174" s="6" t="s">
        <v>5</v>
      </c>
      <c r="D174" s="6" t="s">
        <v>25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4">
        <v>39452.0</v>
      </c>
      <c r="B175" s="5">
        <v>1230.0</v>
      </c>
      <c r="C175" s="6" t="s">
        <v>8</v>
      </c>
      <c r="D175" s="6" t="s">
        <v>6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4">
        <v>39452.0</v>
      </c>
      <c r="B176" s="5">
        <v>1230.0</v>
      </c>
      <c r="C176" s="6" t="s">
        <v>20</v>
      </c>
      <c r="D176" s="6" t="s">
        <v>18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4">
        <v>39452.0</v>
      </c>
      <c r="B177" s="5">
        <v>1200.0</v>
      </c>
      <c r="C177" s="6" t="s">
        <v>5</v>
      </c>
      <c r="D177" s="6" t="s">
        <v>18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4">
        <v>39452.0</v>
      </c>
      <c r="B178" s="5">
        <v>1200.0</v>
      </c>
      <c r="C178" s="6" t="s">
        <v>14</v>
      </c>
      <c r="D178" s="6" t="s">
        <v>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4">
        <v>39452.0</v>
      </c>
      <c r="B179" s="5">
        <v>1100.0</v>
      </c>
      <c r="C179" s="6" t="s">
        <v>17</v>
      </c>
      <c r="D179" s="6" t="s">
        <v>6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4">
        <v>39452.0</v>
      </c>
      <c r="B180" s="5">
        <v>1041.0</v>
      </c>
      <c r="C180" s="6" t="s">
        <v>5</v>
      </c>
      <c r="D180" s="11" t="s">
        <v>27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4">
        <v>39452.0</v>
      </c>
      <c r="B181" s="5">
        <v>1030.0</v>
      </c>
      <c r="C181" s="6" t="s">
        <v>5</v>
      </c>
      <c r="D181" s="6" t="s">
        <v>6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4">
        <v>39452.0</v>
      </c>
      <c r="B182" s="5">
        <v>1000.0</v>
      </c>
      <c r="C182" s="6" t="s">
        <v>14</v>
      </c>
      <c r="D182" s="6" t="s">
        <v>32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4">
        <v>39452.0</v>
      </c>
      <c r="B183" s="5">
        <v>1000.0</v>
      </c>
      <c r="C183" s="6" t="s">
        <v>8</v>
      </c>
      <c r="D183" s="11" t="s">
        <v>52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4">
        <v>39452.0</v>
      </c>
      <c r="B184" s="5">
        <v>942.0</v>
      </c>
      <c r="C184" s="6" t="s">
        <v>5</v>
      </c>
      <c r="D184" s="6" t="s">
        <v>18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4">
        <v>39452.0</v>
      </c>
      <c r="B185" s="5">
        <v>738.0</v>
      </c>
      <c r="C185" s="6" t="s">
        <v>20</v>
      </c>
      <c r="D185" s="6" t="s">
        <v>32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4">
        <v>39452.0</v>
      </c>
      <c r="B186" s="5">
        <v>245.0</v>
      </c>
      <c r="C186" s="6" t="s">
        <v>5</v>
      </c>
      <c r="D186" s="11" t="s">
        <v>38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4">
        <v>39452.0</v>
      </c>
      <c r="B187" s="5">
        <v>200.0</v>
      </c>
      <c r="C187" s="6" t="s">
        <v>5</v>
      </c>
      <c r="D187" s="11" t="s">
        <v>19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4">
        <v>39452.0</v>
      </c>
      <c r="B188" s="5">
        <v>200.0</v>
      </c>
      <c r="C188" s="6" t="s">
        <v>5</v>
      </c>
      <c r="D188" s="11" t="s">
        <v>51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4">
        <v>39452.0</v>
      </c>
      <c r="B189" s="5">
        <v>130.0</v>
      </c>
      <c r="C189" s="6" t="s">
        <v>14</v>
      </c>
      <c r="D189" s="6" t="s">
        <v>49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4">
        <v>39452.0</v>
      </c>
      <c r="B190" s="5">
        <v>130.0</v>
      </c>
      <c r="C190" s="6" t="s">
        <v>5</v>
      </c>
      <c r="D190" s="6" t="s">
        <v>18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4">
        <v>39452.0</v>
      </c>
      <c r="B191" s="5">
        <v>116.0</v>
      </c>
      <c r="C191" s="6" t="s">
        <v>20</v>
      </c>
      <c r="D191" s="6" t="s">
        <v>53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4">
        <v>39452.0</v>
      </c>
      <c r="B192" s="5">
        <v>100.0</v>
      </c>
      <c r="C192" s="6" t="s">
        <v>17</v>
      </c>
      <c r="D192" s="6" t="s">
        <v>32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4">
        <v>39452.0</v>
      </c>
      <c r="B193" s="5">
        <v>15.0</v>
      </c>
      <c r="C193" s="6" t="s">
        <v>11</v>
      </c>
      <c r="D193" s="6" t="s">
        <v>31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4">
        <v>39452.0</v>
      </c>
      <c r="B194" s="5">
        <v>0.0</v>
      </c>
      <c r="C194" s="6" t="s">
        <v>17</v>
      </c>
      <c r="D194" s="6" t="s">
        <v>31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4">
        <v>39453.0</v>
      </c>
      <c r="B195" s="5">
        <v>2300.0</v>
      </c>
      <c r="C195" s="6" t="s">
        <v>17</v>
      </c>
      <c r="D195" s="6" t="s">
        <v>6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4">
        <v>39453.0</v>
      </c>
      <c r="B196" s="5">
        <v>2130.0</v>
      </c>
      <c r="C196" s="6" t="s">
        <v>5</v>
      </c>
      <c r="D196" s="6" t="s">
        <v>6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4">
        <v>39453.0</v>
      </c>
      <c r="B197" s="5">
        <v>1950.0</v>
      </c>
      <c r="C197" s="6" t="s">
        <v>17</v>
      </c>
      <c r="D197" s="6" t="s">
        <v>31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4">
        <v>39453.0</v>
      </c>
      <c r="B198" s="5">
        <v>1900.0</v>
      </c>
      <c r="C198" s="6" t="s">
        <v>20</v>
      </c>
      <c r="D198" s="6" t="s">
        <v>31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4">
        <v>39453.0</v>
      </c>
      <c r="B199" s="5">
        <v>1900.0</v>
      </c>
      <c r="C199" s="6" t="s">
        <v>17</v>
      </c>
      <c r="D199" s="6" t="s">
        <v>6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4">
        <v>39453.0</v>
      </c>
      <c r="B200" s="5">
        <v>1900.0</v>
      </c>
      <c r="C200" s="6" t="s">
        <v>14</v>
      </c>
      <c r="D200" s="6" t="s">
        <v>31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4">
        <v>39453.0</v>
      </c>
      <c r="B201" s="5">
        <v>1730.0</v>
      </c>
      <c r="C201" s="6" t="s">
        <v>14</v>
      </c>
      <c r="D201" s="6" t="s">
        <v>49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4">
        <v>39453.0</v>
      </c>
      <c r="B202" s="5">
        <v>1720.0</v>
      </c>
      <c r="C202" s="6" t="s">
        <v>5</v>
      </c>
      <c r="D202" s="6" t="s">
        <v>26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4">
        <v>39453.0</v>
      </c>
      <c r="B203" s="5">
        <v>1700.0</v>
      </c>
      <c r="C203" s="6" t="s">
        <v>8</v>
      </c>
      <c r="D203" s="6" t="s">
        <v>18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4">
        <v>39453.0</v>
      </c>
      <c r="B204" s="5">
        <v>1700.0</v>
      </c>
      <c r="C204" s="6" t="s">
        <v>5</v>
      </c>
      <c r="D204" s="6" t="s">
        <v>6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4">
        <v>39453.0</v>
      </c>
      <c r="B205" s="5">
        <v>1520.0</v>
      </c>
      <c r="C205" s="6" t="s">
        <v>5</v>
      </c>
      <c r="D205" s="11" t="s">
        <v>54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4">
        <v>39453.0</v>
      </c>
      <c r="B206" s="5">
        <v>1515.0</v>
      </c>
      <c r="C206" s="6" t="s">
        <v>17</v>
      </c>
      <c r="D206" s="6" t="s">
        <v>31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4">
        <v>39453.0</v>
      </c>
      <c r="B207" s="5">
        <v>1513.0</v>
      </c>
      <c r="C207" s="6" t="s">
        <v>20</v>
      </c>
      <c r="D207" s="6" t="s">
        <v>39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4">
        <v>39453.0</v>
      </c>
      <c r="B208" s="5">
        <v>1500.0</v>
      </c>
      <c r="C208" s="6" t="s">
        <v>17</v>
      </c>
      <c r="D208" s="6" t="s">
        <v>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4">
        <v>39453.0</v>
      </c>
      <c r="B209" s="5">
        <v>1500.0</v>
      </c>
      <c r="C209" s="6" t="s">
        <v>5</v>
      </c>
      <c r="D209" s="6" t="s">
        <v>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4">
        <v>39453.0</v>
      </c>
      <c r="B210" s="5">
        <v>1500.0</v>
      </c>
      <c r="C210" s="6" t="s">
        <v>17</v>
      </c>
      <c r="D210" s="6" t="s">
        <v>6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4">
        <v>39453.0</v>
      </c>
      <c r="B211" s="5">
        <v>1450.0</v>
      </c>
      <c r="C211" s="6" t="s">
        <v>17</v>
      </c>
      <c r="D211" s="6" t="s">
        <v>26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4">
        <v>39453.0</v>
      </c>
      <c r="B212" s="5">
        <v>1445.0</v>
      </c>
      <c r="C212" s="6" t="s">
        <v>17</v>
      </c>
      <c r="D212" s="11" t="s">
        <v>45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4">
        <v>39453.0</v>
      </c>
      <c r="B213" s="5">
        <v>1420.0</v>
      </c>
      <c r="C213" s="6" t="s">
        <v>5</v>
      </c>
      <c r="D213" s="6" t="s">
        <v>26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4">
        <v>39453.0</v>
      </c>
      <c r="B214" s="5">
        <v>1217.0</v>
      </c>
      <c r="C214" s="6" t="s">
        <v>5</v>
      </c>
      <c r="D214" s="6" t="s">
        <v>26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4">
        <v>39453.0</v>
      </c>
      <c r="B215" s="5">
        <v>1202.0</v>
      </c>
      <c r="C215" s="6" t="s">
        <v>5</v>
      </c>
      <c r="D215" s="6" t="s">
        <v>55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4">
        <v>39453.0</v>
      </c>
      <c r="B216" s="5">
        <v>1200.0</v>
      </c>
      <c r="C216" s="6" t="s">
        <v>5</v>
      </c>
      <c r="D216" s="6" t="s">
        <v>26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4">
        <v>39453.0</v>
      </c>
      <c r="B217" s="5">
        <v>1200.0</v>
      </c>
      <c r="C217" s="6" t="s">
        <v>8</v>
      </c>
      <c r="D217" s="6" t="s">
        <v>32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4">
        <v>39453.0</v>
      </c>
      <c r="B218" s="5">
        <v>1130.0</v>
      </c>
      <c r="C218" s="6" t="s">
        <v>17</v>
      </c>
      <c r="D218" s="6" t="s">
        <v>6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4">
        <v>39453.0</v>
      </c>
      <c r="B219" s="5">
        <v>1121.0</v>
      </c>
      <c r="C219" s="6" t="s">
        <v>5</v>
      </c>
      <c r="D219" s="6" t="s">
        <v>18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4">
        <v>39453.0</v>
      </c>
      <c r="B220" s="5">
        <v>1045.0</v>
      </c>
      <c r="C220" s="6" t="s">
        <v>14</v>
      </c>
      <c r="D220" s="6" t="s">
        <v>18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4">
        <v>39453.0</v>
      </c>
      <c r="B221" s="5">
        <v>1000.0</v>
      </c>
      <c r="C221" s="6" t="s">
        <v>14</v>
      </c>
      <c r="D221" s="6" t="s">
        <v>32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4">
        <v>39453.0</v>
      </c>
      <c r="B222" s="5">
        <v>1000.0</v>
      </c>
      <c r="C222" s="6" t="s">
        <v>17</v>
      </c>
      <c r="D222" s="6" t="s">
        <v>6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4">
        <v>39453.0</v>
      </c>
      <c r="B223" s="5">
        <v>900.0</v>
      </c>
      <c r="C223" s="6" t="s">
        <v>5</v>
      </c>
      <c r="D223" s="6" t="s">
        <v>18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4">
        <v>39453.0</v>
      </c>
      <c r="B224" s="5">
        <v>530.0</v>
      </c>
      <c r="C224" s="6" t="s">
        <v>8</v>
      </c>
      <c r="D224" s="11" t="s">
        <v>51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4">
        <v>39453.0</v>
      </c>
      <c r="B225" s="5">
        <v>500.0</v>
      </c>
      <c r="C225" s="6" t="s">
        <v>14</v>
      </c>
      <c r="D225" s="6" t="s">
        <v>18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4">
        <v>39453.0</v>
      </c>
      <c r="B226" s="5">
        <v>400.0</v>
      </c>
      <c r="C226" s="6" t="s">
        <v>5</v>
      </c>
      <c r="D226" s="11" t="s">
        <v>19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4">
        <v>39453.0</v>
      </c>
      <c r="B227" s="5">
        <v>250.0</v>
      </c>
      <c r="C227" s="6" t="s">
        <v>14</v>
      </c>
      <c r="D227" s="6" t="s">
        <v>24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4">
        <v>39453.0</v>
      </c>
      <c r="B228" s="5">
        <v>240.0</v>
      </c>
      <c r="C228" s="6" t="s">
        <v>17</v>
      </c>
      <c r="D228" s="6" t="s">
        <v>6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4">
        <v>39453.0</v>
      </c>
      <c r="B229" s="5">
        <v>114.0</v>
      </c>
      <c r="C229" s="6" t="s">
        <v>8</v>
      </c>
      <c r="D229" s="6" t="s">
        <v>26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4">
        <v>39453.0</v>
      </c>
      <c r="B230" s="5">
        <v>100.0</v>
      </c>
      <c r="C230" s="6" t="s">
        <v>5</v>
      </c>
      <c r="D230" s="6" t="s">
        <v>31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4">
        <v>39453.0</v>
      </c>
      <c r="B231" s="5">
        <v>44.0</v>
      </c>
      <c r="C231" s="6" t="s">
        <v>5</v>
      </c>
      <c r="D231" s="6" t="s">
        <v>56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4">
        <v>39453.0</v>
      </c>
      <c r="B232" s="5">
        <v>1.0</v>
      </c>
      <c r="C232" s="6" t="s">
        <v>8</v>
      </c>
      <c r="D232" s="6" t="s">
        <v>57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4">
        <v>39453.0</v>
      </c>
      <c r="B233" s="5">
        <v>0.0</v>
      </c>
      <c r="C233" s="6" t="s">
        <v>20</v>
      </c>
      <c r="D233" s="6" t="s">
        <v>18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4">
        <v>39454.0</v>
      </c>
      <c r="B234" s="5">
        <v>2309.0</v>
      </c>
      <c r="C234" s="6" t="s">
        <v>5</v>
      </c>
      <c r="D234" s="6" t="s">
        <v>9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4">
        <v>39454.0</v>
      </c>
      <c r="B235" s="5">
        <v>2200.0</v>
      </c>
      <c r="C235" s="6" t="s">
        <v>17</v>
      </c>
      <c r="D235" s="6" t="s">
        <v>6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4">
        <v>39454.0</v>
      </c>
      <c r="B236" s="5">
        <v>2139.0</v>
      </c>
      <c r="C236" s="6" t="s">
        <v>17</v>
      </c>
      <c r="D236" s="11" t="s">
        <v>19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4">
        <v>39454.0</v>
      </c>
      <c r="B237" s="5">
        <v>2130.0</v>
      </c>
      <c r="C237" s="6" t="s">
        <v>5</v>
      </c>
      <c r="D237" s="11" t="s">
        <v>58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4">
        <v>39454.0</v>
      </c>
      <c r="B238" s="5">
        <v>2100.0</v>
      </c>
      <c r="C238" s="6" t="s">
        <v>17</v>
      </c>
      <c r="D238" s="11" t="s">
        <v>54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4">
        <v>39454.0</v>
      </c>
      <c r="B239" s="5">
        <v>2030.0</v>
      </c>
      <c r="C239" s="6" t="s">
        <v>5</v>
      </c>
      <c r="D239" s="6" t="s">
        <v>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4">
        <v>39454.0</v>
      </c>
      <c r="B240" s="5">
        <v>1940.0</v>
      </c>
      <c r="C240" s="6" t="s">
        <v>5</v>
      </c>
      <c r="D240" s="6" t="s">
        <v>26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4">
        <v>39454.0</v>
      </c>
      <c r="B241" s="5">
        <v>1907.0</v>
      </c>
      <c r="C241" s="6" t="s">
        <v>17</v>
      </c>
      <c r="D241" s="11" t="s">
        <v>23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4">
        <v>39454.0</v>
      </c>
      <c r="B242" s="5">
        <v>1900.0</v>
      </c>
      <c r="C242" s="6" t="s">
        <v>17</v>
      </c>
      <c r="D242" s="6" t="s">
        <v>31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4">
        <v>39454.0</v>
      </c>
      <c r="B243" s="5">
        <v>1900.0</v>
      </c>
      <c r="C243" s="6" t="s">
        <v>5</v>
      </c>
      <c r="D243" s="6" t="s">
        <v>31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4">
        <v>39454.0</v>
      </c>
      <c r="B244" s="5">
        <v>1900.0</v>
      </c>
      <c r="C244" s="6" t="s">
        <v>5</v>
      </c>
      <c r="D244" s="6" t="s">
        <v>32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4">
        <v>39454.0</v>
      </c>
      <c r="B245" s="5">
        <v>1845.0</v>
      </c>
      <c r="C245" s="6" t="s">
        <v>5</v>
      </c>
      <c r="D245" s="6" t="s">
        <v>6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4">
        <v>39454.0</v>
      </c>
      <c r="B246" s="5">
        <v>1835.0</v>
      </c>
      <c r="C246" s="6" t="s">
        <v>17</v>
      </c>
      <c r="D246" s="6" t="s">
        <v>26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4">
        <v>39454.0</v>
      </c>
      <c r="B247" s="5">
        <v>1815.0</v>
      </c>
      <c r="C247" s="6" t="s">
        <v>5</v>
      </c>
      <c r="D247" s="6" t="s">
        <v>36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4">
        <v>39454.0</v>
      </c>
      <c r="B248" s="5">
        <v>1800.0</v>
      </c>
      <c r="C248" s="6" t="s">
        <v>5</v>
      </c>
      <c r="D248" s="11" t="s">
        <v>23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4">
        <v>39454.0</v>
      </c>
      <c r="B249" s="5">
        <v>1745.0</v>
      </c>
      <c r="C249" s="6" t="s">
        <v>5</v>
      </c>
      <c r="D249" s="6" t="s">
        <v>6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4">
        <v>39454.0</v>
      </c>
      <c r="B250" s="5">
        <v>1718.0</v>
      </c>
      <c r="C250" s="6" t="s">
        <v>8</v>
      </c>
      <c r="D250" s="11" t="s">
        <v>27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4">
        <v>39454.0</v>
      </c>
      <c r="B251" s="5">
        <v>1700.0</v>
      </c>
      <c r="C251" s="6" t="s">
        <v>17</v>
      </c>
      <c r="D251" s="6" t="s">
        <v>6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4">
        <v>39454.0</v>
      </c>
      <c r="B252" s="5">
        <v>1700.0</v>
      </c>
      <c r="C252" s="6" t="s">
        <v>8</v>
      </c>
      <c r="D252" s="6" t="s">
        <v>30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4">
        <v>39454.0</v>
      </c>
      <c r="B253" s="5">
        <v>1700.0</v>
      </c>
      <c r="C253" s="6" t="s">
        <v>5</v>
      </c>
      <c r="D253" s="11" t="s">
        <v>29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4">
        <v>39454.0</v>
      </c>
      <c r="B254" s="5">
        <v>1700.0</v>
      </c>
      <c r="C254" s="6" t="s">
        <v>14</v>
      </c>
      <c r="D254" s="11" t="s">
        <v>19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4">
        <v>39454.0</v>
      </c>
      <c r="B255" s="5">
        <v>1700.0</v>
      </c>
      <c r="C255" s="6" t="s">
        <v>5</v>
      </c>
      <c r="D255" s="11" t="s">
        <v>59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4">
        <v>39454.0</v>
      </c>
      <c r="B256" s="5">
        <v>1542.0</v>
      </c>
      <c r="C256" s="6" t="s">
        <v>17</v>
      </c>
      <c r="D256" s="11" t="s">
        <v>19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4">
        <v>39454.0</v>
      </c>
      <c r="B257" s="5">
        <v>1530.0</v>
      </c>
      <c r="C257" s="6" t="s">
        <v>5</v>
      </c>
      <c r="D257" s="6" t="s">
        <v>18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4">
        <v>39454.0</v>
      </c>
      <c r="B258" s="5">
        <v>1528.0</v>
      </c>
      <c r="C258" s="6" t="s">
        <v>5</v>
      </c>
      <c r="D258" s="6" t="s">
        <v>26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4">
        <v>39454.0</v>
      </c>
      <c r="B259" s="5">
        <v>1328.0</v>
      </c>
      <c r="C259" s="6" t="s">
        <v>5</v>
      </c>
      <c r="D259" s="11" t="s">
        <v>19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4">
        <v>39454.0</v>
      </c>
      <c r="B260" s="5">
        <v>1245.0</v>
      </c>
      <c r="C260" s="6" t="s">
        <v>5</v>
      </c>
      <c r="D260" s="6" t="s">
        <v>26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4">
        <v>39454.0</v>
      </c>
      <c r="B261" s="5">
        <v>1200.0</v>
      </c>
      <c r="C261" s="6" t="s">
        <v>17</v>
      </c>
      <c r="D261" s="6" t="s">
        <v>18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4">
        <v>39454.0</v>
      </c>
      <c r="B262" s="5">
        <v>1130.0</v>
      </c>
      <c r="C262" s="6" t="s">
        <v>5</v>
      </c>
      <c r="D262" s="6" t="s">
        <v>30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4">
        <v>39454.0</v>
      </c>
      <c r="B263" s="5">
        <v>1100.0</v>
      </c>
      <c r="C263" s="6" t="s">
        <v>20</v>
      </c>
      <c r="D263" s="6" t="s">
        <v>30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4">
        <v>39454.0</v>
      </c>
      <c r="B264" s="5">
        <v>1100.0</v>
      </c>
      <c r="C264" s="6" t="s">
        <v>17</v>
      </c>
      <c r="D264" s="6" t="s">
        <v>18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4">
        <v>39454.0</v>
      </c>
      <c r="B265" s="5">
        <v>957.0</v>
      </c>
      <c r="C265" s="6" t="s">
        <v>5</v>
      </c>
      <c r="D265" s="6" t="s">
        <v>26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4">
        <v>39454.0</v>
      </c>
      <c r="B266" s="5">
        <v>930.0</v>
      </c>
      <c r="C266" s="6" t="s">
        <v>5</v>
      </c>
      <c r="D266" s="6" t="s">
        <v>32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4">
        <v>39454.0</v>
      </c>
      <c r="B267" s="5">
        <v>930.0</v>
      </c>
      <c r="C267" s="6" t="s">
        <v>8</v>
      </c>
      <c r="D267" s="6" t="s">
        <v>32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4">
        <v>39454.0</v>
      </c>
      <c r="B268" s="5">
        <v>930.0</v>
      </c>
      <c r="C268" s="6" t="s">
        <v>5</v>
      </c>
      <c r="D268" s="11" t="s">
        <v>58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4">
        <v>39454.0</v>
      </c>
      <c r="B269" s="5">
        <v>930.0</v>
      </c>
      <c r="C269" s="6" t="s">
        <v>8</v>
      </c>
      <c r="D269" s="6" t="s">
        <v>26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4">
        <v>39454.0</v>
      </c>
      <c r="B270" s="5">
        <v>830.0</v>
      </c>
      <c r="C270" s="6" t="s">
        <v>17</v>
      </c>
      <c r="D270" s="11" t="s">
        <v>19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4">
        <v>39454.0</v>
      </c>
      <c r="B271" s="5">
        <v>800.0</v>
      </c>
      <c r="C271" s="6" t="s">
        <v>8</v>
      </c>
      <c r="D271" s="6" t="s">
        <v>18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4">
        <v>39454.0</v>
      </c>
      <c r="B272" s="5">
        <v>755.0</v>
      </c>
      <c r="C272" s="6" t="s">
        <v>8</v>
      </c>
      <c r="D272" s="6" t="s">
        <v>32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4">
        <v>39454.0</v>
      </c>
      <c r="B273" s="5">
        <v>15.0</v>
      </c>
      <c r="C273" s="6" t="s">
        <v>17</v>
      </c>
      <c r="D273" s="6" t="s">
        <v>6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4">
        <v>39454.0</v>
      </c>
      <c r="B274" s="5">
        <v>1.0</v>
      </c>
      <c r="C274" s="6" t="s">
        <v>17</v>
      </c>
      <c r="D274" s="6" t="s">
        <v>6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4">
        <v>39454.0</v>
      </c>
      <c r="B275" s="5">
        <v>0.0</v>
      </c>
      <c r="C275" s="6" t="s">
        <v>8</v>
      </c>
      <c r="D275" s="6" t="s">
        <v>32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4">
        <v>39455.0</v>
      </c>
      <c r="B276" s="5">
        <v>2335.0</v>
      </c>
      <c r="C276" s="6" t="s">
        <v>5</v>
      </c>
      <c r="D276" s="6" t="s">
        <v>6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4">
        <v>39455.0</v>
      </c>
      <c r="B277" s="5">
        <v>2200.0</v>
      </c>
      <c r="C277" s="6" t="s">
        <v>17</v>
      </c>
      <c r="D277" s="6" t="s">
        <v>6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4">
        <v>39455.0</v>
      </c>
      <c r="B278" s="5">
        <v>2145.0</v>
      </c>
      <c r="C278" s="6" t="s">
        <v>5</v>
      </c>
      <c r="D278" s="6" t="s">
        <v>22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4">
        <v>39455.0</v>
      </c>
      <c r="B279" s="5">
        <v>2100.0</v>
      </c>
      <c r="C279" s="6" t="s">
        <v>17</v>
      </c>
      <c r="D279" s="6" t="s">
        <v>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4">
        <v>39455.0</v>
      </c>
      <c r="B280" s="5">
        <v>2100.0</v>
      </c>
      <c r="C280" s="6" t="s">
        <v>5</v>
      </c>
      <c r="D280" s="6" t="s">
        <v>6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4">
        <v>39455.0</v>
      </c>
      <c r="B281" s="5">
        <v>2000.0</v>
      </c>
      <c r="C281" s="6" t="s">
        <v>5</v>
      </c>
      <c r="D281" s="11" t="s">
        <v>38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4">
        <v>39455.0</v>
      </c>
      <c r="B282" s="5">
        <v>2000.0</v>
      </c>
      <c r="C282" s="6" t="s">
        <v>5</v>
      </c>
      <c r="D282" s="11" t="s">
        <v>19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4">
        <v>39455.0</v>
      </c>
      <c r="B283" s="5">
        <v>1930.0</v>
      </c>
      <c r="C283" s="6" t="s">
        <v>20</v>
      </c>
      <c r="D283" s="6" t="s">
        <v>31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4">
        <v>39455.0</v>
      </c>
      <c r="B284" s="5">
        <v>1930.0</v>
      </c>
      <c r="C284" s="6" t="s">
        <v>8</v>
      </c>
      <c r="D284" s="6" t="s">
        <v>44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4">
        <v>39455.0</v>
      </c>
      <c r="B285" s="5">
        <v>1900.0</v>
      </c>
      <c r="C285" s="6" t="s">
        <v>5</v>
      </c>
      <c r="D285" s="11" t="s">
        <v>38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4">
        <v>39455.0</v>
      </c>
      <c r="B286" s="5">
        <v>1844.0</v>
      </c>
      <c r="C286" s="6" t="s">
        <v>5</v>
      </c>
      <c r="D286" s="11" t="s">
        <v>29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4">
        <v>39455.0</v>
      </c>
      <c r="B287" s="5">
        <v>1840.0</v>
      </c>
      <c r="C287" s="6" t="s">
        <v>5</v>
      </c>
      <c r="D287" s="6" t="s">
        <v>12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4">
        <v>39455.0</v>
      </c>
      <c r="B288" s="5">
        <v>1810.0</v>
      </c>
      <c r="C288" s="6" t="s">
        <v>8</v>
      </c>
      <c r="D288" s="6" t="s">
        <v>6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4">
        <v>39455.0</v>
      </c>
      <c r="B289" s="5">
        <v>1740.0</v>
      </c>
      <c r="C289" s="6" t="s">
        <v>5</v>
      </c>
      <c r="D289" s="6" t="s">
        <v>26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4">
        <v>39455.0</v>
      </c>
      <c r="B290" s="5">
        <v>1715.0</v>
      </c>
      <c r="C290" s="6" t="s">
        <v>8</v>
      </c>
      <c r="D290" s="11" t="s">
        <v>60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4">
        <v>39455.0</v>
      </c>
      <c r="B291" s="5">
        <v>1710.0</v>
      </c>
      <c r="C291" s="6" t="s">
        <v>17</v>
      </c>
      <c r="D291" s="6" t="s">
        <v>32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4">
        <v>39455.0</v>
      </c>
      <c r="B292" s="5">
        <v>1600.0</v>
      </c>
      <c r="C292" s="6" t="s">
        <v>17</v>
      </c>
      <c r="D292" s="6" t="s">
        <v>30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4">
        <v>39455.0</v>
      </c>
      <c r="B293" s="5">
        <v>1600.0</v>
      </c>
      <c r="C293" s="6" t="s">
        <v>5</v>
      </c>
      <c r="D293" s="6" t="s">
        <v>6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4">
        <v>39455.0</v>
      </c>
      <c r="B294" s="5">
        <v>1550.0</v>
      </c>
      <c r="C294" s="6" t="s">
        <v>5</v>
      </c>
      <c r="D294" s="6" t="s">
        <v>6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4">
        <v>39455.0</v>
      </c>
      <c r="B295" s="5">
        <v>1530.0</v>
      </c>
      <c r="C295" s="6" t="s">
        <v>17</v>
      </c>
      <c r="D295" s="6" t="s">
        <v>31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4">
        <v>39455.0</v>
      </c>
      <c r="B296" s="5">
        <v>1515.0</v>
      </c>
      <c r="C296" s="6" t="s">
        <v>14</v>
      </c>
      <c r="D296" s="6" t="s">
        <v>26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4">
        <v>39455.0</v>
      </c>
      <c r="B297" s="5">
        <v>1445.0</v>
      </c>
      <c r="C297" s="6" t="s">
        <v>14</v>
      </c>
      <c r="D297" s="6" t="s">
        <v>26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4">
        <v>39455.0</v>
      </c>
      <c r="B298" s="5">
        <v>1420.0</v>
      </c>
      <c r="C298" s="6" t="s">
        <v>5</v>
      </c>
      <c r="D298" s="6" t="s">
        <v>26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4">
        <v>39455.0</v>
      </c>
      <c r="B299" s="5">
        <v>1419.0</v>
      </c>
      <c r="C299" s="6" t="s">
        <v>5</v>
      </c>
      <c r="D299" s="6" t="s">
        <v>21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4">
        <v>39455.0</v>
      </c>
      <c r="B300" s="5">
        <v>1400.0</v>
      </c>
      <c r="C300" s="6" t="s">
        <v>5</v>
      </c>
      <c r="D300" s="6" t="s">
        <v>18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4">
        <v>39455.0</v>
      </c>
      <c r="B301" s="5">
        <v>1400.0</v>
      </c>
      <c r="C301" s="6" t="s">
        <v>17</v>
      </c>
      <c r="D301" s="11" t="s">
        <v>38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4">
        <v>39455.0</v>
      </c>
      <c r="B302" s="5">
        <v>1310.0</v>
      </c>
      <c r="C302" s="6" t="s">
        <v>5</v>
      </c>
      <c r="D302" s="11" t="s">
        <v>23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4">
        <v>39455.0</v>
      </c>
      <c r="B303" s="5">
        <v>1230.0</v>
      </c>
      <c r="C303" s="6" t="s">
        <v>20</v>
      </c>
      <c r="D303" s="6" t="s">
        <v>30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4">
        <v>39455.0</v>
      </c>
      <c r="B304" s="5">
        <v>1217.0</v>
      </c>
      <c r="C304" s="6" t="s">
        <v>17</v>
      </c>
      <c r="D304" s="6" t="s">
        <v>26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4">
        <v>39455.0</v>
      </c>
      <c r="B305" s="5">
        <v>1200.0</v>
      </c>
      <c r="C305" s="6" t="s">
        <v>17</v>
      </c>
      <c r="D305" s="6" t="s">
        <v>32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4">
        <v>39455.0</v>
      </c>
      <c r="B306" s="5">
        <v>1200.0</v>
      </c>
      <c r="C306" s="6" t="s">
        <v>17</v>
      </c>
      <c r="D306" s="6" t="s">
        <v>6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4">
        <v>39455.0</v>
      </c>
      <c r="B307" s="5">
        <v>1155.0</v>
      </c>
      <c r="C307" s="6" t="s">
        <v>5</v>
      </c>
      <c r="D307" s="6" t="s">
        <v>26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4">
        <v>39455.0</v>
      </c>
      <c r="B308" s="5">
        <v>1141.0</v>
      </c>
      <c r="C308" s="6" t="s">
        <v>5</v>
      </c>
      <c r="D308" s="6" t="s">
        <v>46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4">
        <v>39455.0</v>
      </c>
      <c r="B309" s="5">
        <v>1133.0</v>
      </c>
      <c r="C309" s="6" t="s">
        <v>5</v>
      </c>
      <c r="D309" s="6" t="s">
        <v>26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4">
        <v>39455.0</v>
      </c>
      <c r="B310" s="5">
        <v>1100.0</v>
      </c>
      <c r="C310" s="6" t="s">
        <v>5</v>
      </c>
      <c r="D310" s="6" t="s">
        <v>6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4">
        <v>39455.0</v>
      </c>
      <c r="B311" s="5">
        <v>1000.0</v>
      </c>
      <c r="C311" s="6" t="s">
        <v>20</v>
      </c>
      <c r="D311" s="6" t="s">
        <v>32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4">
        <v>39455.0</v>
      </c>
      <c r="B312" s="5">
        <v>930.0</v>
      </c>
      <c r="C312" s="6" t="s">
        <v>8</v>
      </c>
      <c r="D312" s="6" t="s">
        <v>6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4">
        <v>39455.0</v>
      </c>
      <c r="B313" s="5">
        <v>915.0</v>
      </c>
      <c r="C313" s="6" t="s">
        <v>8</v>
      </c>
      <c r="D313" s="6" t="s">
        <v>6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4">
        <v>39455.0</v>
      </c>
      <c r="B314" s="5">
        <v>900.0</v>
      </c>
      <c r="C314" s="6" t="s">
        <v>17</v>
      </c>
      <c r="D314" s="6" t="s">
        <v>32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4">
        <v>39455.0</v>
      </c>
      <c r="B315" s="5">
        <v>900.0</v>
      </c>
      <c r="C315" s="6" t="s">
        <v>8</v>
      </c>
      <c r="D315" s="6" t="s">
        <v>32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4">
        <v>39455.0</v>
      </c>
      <c r="B316" s="5">
        <v>700.0</v>
      </c>
      <c r="C316" s="6" t="s">
        <v>5</v>
      </c>
      <c r="D316" s="6" t="s">
        <v>18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4">
        <v>39455.0</v>
      </c>
      <c r="B317" s="5">
        <v>630.0</v>
      </c>
      <c r="C317" s="6" t="s">
        <v>14</v>
      </c>
      <c r="D317" s="6" t="s">
        <v>18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4">
        <v>39455.0</v>
      </c>
      <c r="B318" s="5">
        <v>345.0</v>
      </c>
      <c r="C318" s="6" t="s">
        <v>14</v>
      </c>
      <c r="D318" s="6" t="s">
        <v>31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4">
        <v>39455.0</v>
      </c>
      <c r="B319" s="5">
        <v>312.0</v>
      </c>
      <c r="C319" s="6" t="s">
        <v>5</v>
      </c>
      <c r="D319" s="11" t="s">
        <v>38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4">
        <v>39455.0</v>
      </c>
      <c r="B320" s="5">
        <v>149.0</v>
      </c>
      <c r="C320" s="6" t="s">
        <v>5</v>
      </c>
      <c r="D320" s="11" t="s">
        <v>23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4">
        <v>39455.0</v>
      </c>
      <c r="B321" s="5">
        <v>130.0</v>
      </c>
      <c r="C321" s="6" t="s">
        <v>17</v>
      </c>
      <c r="D321" s="6" t="s">
        <v>44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4">
        <v>39455.0</v>
      </c>
      <c r="B322" s="5">
        <v>9.0</v>
      </c>
      <c r="C322" s="6" t="s">
        <v>20</v>
      </c>
      <c r="D322" s="6" t="s">
        <v>25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4">
        <v>39455.0</v>
      </c>
      <c r="B323" s="5">
        <v>0.0</v>
      </c>
      <c r="C323" s="6" t="s">
        <v>20</v>
      </c>
      <c r="D323" s="6" t="s">
        <v>18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4">
        <v>39455.0</v>
      </c>
      <c r="B324" s="5">
        <v>0.0</v>
      </c>
      <c r="C324" s="6" t="s">
        <v>17</v>
      </c>
      <c r="D324" s="6" t="s">
        <v>6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4">
        <v>39456.0</v>
      </c>
      <c r="B325" s="5">
        <v>2358.0</v>
      </c>
      <c r="C325" s="6" t="s">
        <v>5</v>
      </c>
      <c r="D325" s="6" t="s">
        <v>22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4">
        <v>39456.0</v>
      </c>
      <c r="B326" s="5">
        <v>2330.0</v>
      </c>
      <c r="C326" s="6" t="s">
        <v>20</v>
      </c>
      <c r="D326" s="6" t="s">
        <v>37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4">
        <v>39456.0</v>
      </c>
      <c r="B327" s="5">
        <v>2300.0</v>
      </c>
      <c r="C327" s="6" t="s">
        <v>14</v>
      </c>
      <c r="D327" s="6" t="s">
        <v>6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4">
        <v>39456.0</v>
      </c>
      <c r="B328" s="5">
        <v>2300.0</v>
      </c>
      <c r="C328" s="6" t="s">
        <v>17</v>
      </c>
      <c r="D328" s="6" t="s">
        <v>32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4">
        <v>39456.0</v>
      </c>
      <c r="B329" s="5">
        <v>2300.0</v>
      </c>
      <c r="C329" s="6" t="s">
        <v>14</v>
      </c>
      <c r="D329" s="6" t="s">
        <v>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4">
        <v>39456.0</v>
      </c>
      <c r="B330" s="5">
        <v>2237.0</v>
      </c>
      <c r="C330" s="6" t="s">
        <v>5</v>
      </c>
      <c r="D330" s="6" t="s">
        <v>24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4">
        <v>39456.0</v>
      </c>
      <c r="B331" s="5">
        <v>2230.0</v>
      </c>
      <c r="C331" s="6" t="s">
        <v>17</v>
      </c>
      <c r="D331" s="6" t="s">
        <v>18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4">
        <v>39456.0</v>
      </c>
      <c r="B332" s="5">
        <v>2200.0</v>
      </c>
      <c r="C332" s="6" t="s">
        <v>14</v>
      </c>
      <c r="D332" s="11" t="s">
        <v>27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4">
        <v>39456.0</v>
      </c>
      <c r="B333" s="5">
        <v>2148.0</v>
      </c>
      <c r="C333" s="6" t="s">
        <v>5</v>
      </c>
      <c r="D333" s="11" t="s">
        <v>23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4">
        <v>39456.0</v>
      </c>
      <c r="B334" s="5">
        <v>2130.0</v>
      </c>
      <c r="C334" s="6" t="s">
        <v>17</v>
      </c>
      <c r="D334" s="6" t="s">
        <v>6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4">
        <v>39456.0</v>
      </c>
      <c r="B335" s="5">
        <v>2100.0</v>
      </c>
      <c r="C335" s="6" t="s">
        <v>17</v>
      </c>
      <c r="D335" s="6" t="s">
        <v>6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4">
        <v>39456.0</v>
      </c>
      <c r="B336" s="5">
        <v>2042.0</v>
      </c>
      <c r="C336" s="6" t="s">
        <v>8</v>
      </c>
      <c r="D336" s="11" t="s">
        <v>23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4">
        <v>39456.0</v>
      </c>
      <c r="B337" s="5">
        <v>2030.0</v>
      </c>
      <c r="C337" s="6" t="s">
        <v>5</v>
      </c>
      <c r="D337" s="6" t="s">
        <v>6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4">
        <v>39456.0</v>
      </c>
      <c r="B338" s="5">
        <v>2020.0</v>
      </c>
      <c r="C338" s="6" t="s">
        <v>11</v>
      </c>
      <c r="D338" s="6" t="s">
        <v>48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4">
        <v>39456.0</v>
      </c>
      <c r="B339" s="5">
        <v>2000.0</v>
      </c>
      <c r="C339" s="6" t="s">
        <v>17</v>
      </c>
      <c r="D339" s="11" t="s">
        <v>41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4">
        <v>39456.0</v>
      </c>
      <c r="B340" s="5">
        <v>1935.0</v>
      </c>
      <c r="C340" s="6" t="s">
        <v>17</v>
      </c>
      <c r="D340" s="6" t="s">
        <v>26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4">
        <v>39456.0</v>
      </c>
      <c r="B341" s="5">
        <v>1900.0</v>
      </c>
      <c r="C341" s="6" t="s">
        <v>5</v>
      </c>
      <c r="D341" s="6" t="s">
        <v>6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4">
        <v>39456.0</v>
      </c>
      <c r="B342" s="5">
        <v>1815.0</v>
      </c>
      <c r="C342" s="6" t="s">
        <v>17</v>
      </c>
      <c r="D342" s="6" t="s">
        <v>26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4">
        <v>39456.0</v>
      </c>
      <c r="B343" s="5">
        <v>1815.0</v>
      </c>
      <c r="C343" s="6" t="s">
        <v>17</v>
      </c>
      <c r="D343" s="6" t="s">
        <v>31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4">
        <v>39456.0</v>
      </c>
      <c r="B344" s="5">
        <v>1800.0</v>
      </c>
      <c r="C344" s="6" t="s">
        <v>5</v>
      </c>
      <c r="D344" s="6" t="s">
        <v>6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4">
        <v>39456.0</v>
      </c>
      <c r="B345" s="5">
        <v>1800.0</v>
      </c>
      <c r="C345" s="6" t="s">
        <v>5</v>
      </c>
      <c r="D345" s="6" t="s">
        <v>6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4">
        <v>39456.0</v>
      </c>
      <c r="B346" s="5">
        <v>1800.0</v>
      </c>
      <c r="C346" s="6" t="s">
        <v>14</v>
      </c>
      <c r="D346" s="6" t="s">
        <v>6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4">
        <v>39456.0</v>
      </c>
      <c r="B347" s="5">
        <v>1800.0</v>
      </c>
      <c r="C347" s="6" t="s">
        <v>5</v>
      </c>
      <c r="D347" s="6" t="s">
        <v>32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4">
        <v>39456.0</v>
      </c>
      <c r="B348" s="5">
        <v>1745.0</v>
      </c>
      <c r="C348" s="6" t="s">
        <v>5</v>
      </c>
      <c r="D348" s="6" t="s">
        <v>37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4">
        <v>39456.0</v>
      </c>
      <c r="B349" s="5">
        <v>1739.0</v>
      </c>
      <c r="C349" s="6" t="s">
        <v>20</v>
      </c>
      <c r="D349" s="11" t="s">
        <v>27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4">
        <v>39456.0</v>
      </c>
      <c r="B350" s="5">
        <v>1730.0</v>
      </c>
      <c r="C350" s="6" t="s">
        <v>5</v>
      </c>
      <c r="D350" s="6" t="s">
        <v>26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4">
        <v>39456.0</v>
      </c>
      <c r="B351" s="5">
        <v>1700.0</v>
      </c>
      <c r="C351" s="6" t="s">
        <v>17</v>
      </c>
      <c r="D351" s="6" t="s">
        <v>37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4">
        <v>39456.0</v>
      </c>
      <c r="B352" s="5">
        <v>1700.0</v>
      </c>
      <c r="C352" s="6" t="s">
        <v>14</v>
      </c>
      <c r="D352" s="6" t="s">
        <v>37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4">
        <v>39456.0</v>
      </c>
      <c r="B353" s="5">
        <v>1700.0</v>
      </c>
      <c r="C353" s="6" t="s">
        <v>17</v>
      </c>
      <c r="D353" s="6" t="s">
        <v>48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4">
        <v>39456.0</v>
      </c>
      <c r="B354" s="5">
        <v>1700.0</v>
      </c>
      <c r="C354" s="6" t="s">
        <v>5</v>
      </c>
      <c r="D354" s="6" t="s">
        <v>61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4">
        <v>39456.0</v>
      </c>
      <c r="B355" s="5">
        <v>1650.0</v>
      </c>
      <c r="C355" s="6" t="s">
        <v>17</v>
      </c>
      <c r="D355" s="6" t="s">
        <v>26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4">
        <v>39456.0</v>
      </c>
      <c r="B356" s="5">
        <v>1649.0</v>
      </c>
      <c r="C356" s="6" t="s">
        <v>17</v>
      </c>
      <c r="D356" s="6" t="s">
        <v>32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4">
        <v>39456.0</v>
      </c>
      <c r="B357" s="5">
        <v>1530.0</v>
      </c>
      <c r="C357" s="6" t="s">
        <v>8</v>
      </c>
      <c r="D357" s="6" t="s">
        <v>32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4">
        <v>39456.0</v>
      </c>
      <c r="B358" s="5">
        <v>1530.0</v>
      </c>
      <c r="C358" s="6" t="s">
        <v>8</v>
      </c>
      <c r="D358" s="6" t="s">
        <v>26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4">
        <v>39456.0</v>
      </c>
      <c r="B359" s="5">
        <v>1500.0</v>
      </c>
      <c r="C359" s="6" t="s">
        <v>20</v>
      </c>
      <c r="D359" s="6" t="s">
        <v>31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4">
        <v>39456.0</v>
      </c>
      <c r="B360" s="5">
        <v>1500.0</v>
      </c>
      <c r="C360" s="6" t="s">
        <v>20</v>
      </c>
      <c r="D360" s="6" t="s">
        <v>31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4">
        <v>39456.0</v>
      </c>
      <c r="B361" s="5">
        <v>1415.0</v>
      </c>
      <c r="C361" s="6" t="s">
        <v>17</v>
      </c>
      <c r="D361" s="6" t="s">
        <v>26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4">
        <v>39456.0</v>
      </c>
      <c r="B362" s="5">
        <v>1401.0</v>
      </c>
      <c r="C362" s="6" t="s">
        <v>17</v>
      </c>
      <c r="D362" s="6" t="s">
        <v>44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4">
        <v>39456.0</v>
      </c>
      <c r="B363" s="5">
        <v>1302.0</v>
      </c>
      <c r="C363" s="6" t="s">
        <v>5</v>
      </c>
      <c r="D363" s="6" t="s">
        <v>26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4">
        <v>39456.0</v>
      </c>
      <c r="B364" s="5">
        <v>1300.0</v>
      </c>
      <c r="C364" s="6" t="s">
        <v>17</v>
      </c>
      <c r="D364" s="6" t="s">
        <v>6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4">
        <v>39456.0</v>
      </c>
      <c r="B365" s="5">
        <v>1300.0</v>
      </c>
      <c r="C365" s="6" t="s">
        <v>17</v>
      </c>
      <c r="D365" s="11" t="s">
        <v>19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4">
        <v>39456.0</v>
      </c>
      <c r="B366" s="5">
        <v>1300.0</v>
      </c>
      <c r="C366" s="6" t="s">
        <v>17</v>
      </c>
      <c r="D366" s="11" t="s">
        <v>19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4">
        <v>39456.0</v>
      </c>
      <c r="B367" s="5">
        <v>1220.0</v>
      </c>
      <c r="C367" s="6" t="s">
        <v>5</v>
      </c>
      <c r="D367" s="6" t="s">
        <v>26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4">
        <v>39456.0</v>
      </c>
      <c r="B368" s="5">
        <v>1200.0</v>
      </c>
      <c r="C368" s="6" t="s">
        <v>17</v>
      </c>
      <c r="D368" s="6" t="s">
        <v>26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4">
        <v>39456.0</v>
      </c>
      <c r="B369" s="5">
        <v>1200.0</v>
      </c>
      <c r="C369" s="6" t="s">
        <v>17</v>
      </c>
      <c r="D369" s="6" t="s">
        <v>32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4">
        <v>39456.0</v>
      </c>
      <c r="B370" s="5">
        <v>1055.0</v>
      </c>
      <c r="C370" s="6" t="s">
        <v>5</v>
      </c>
      <c r="D370" s="11" t="s">
        <v>29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4">
        <v>39456.0</v>
      </c>
      <c r="B371" s="5">
        <v>1030.0</v>
      </c>
      <c r="C371" s="6" t="s">
        <v>8</v>
      </c>
      <c r="D371" s="6" t="s">
        <v>6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4">
        <v>39456.0</v>
      </c>
      <c r="B372" s="5">
        <v>900.0</v>
      </c>
      <c r="C372" s="6" t="s">
        <v>5</v>
      </c>
      <c r="D372" s="6" t="s">
        <v>48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4">
        <v>39456.0</v>
      </c>
      <c r="B373" s="5">
        <v>900.0</v>
      </c>
      <c r="C373" s="6" t="s">
        <v>8</v>
      </c>
      <c r="D373" s="6" t="s">
        <v>32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4">
        <v>39456.0</v>
      </c>
      <c r="B374" s="5">
        <v>900.0</v>
      </c>
      <c r="C374" s="6" t="s">
        <v>20</v>
      </c>
      <c r="D374" s="11" t="s">
        <v>29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4">
        <v>39456.0</v>
      </c>
      <c r="B375" s="5">
        <v>845.0</v>
      </c>
      <c r="C375" s="6" t="s">
        <v>8</v>
      </c>
      <c r="D375" s="6" t="s">
        <v>9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4">
        <v>39456.0</v>
      </c>
      <c r="B376" s="5">
        <v>800.0</v>
      </c>
      <c r="C376" s="6" t="s">
        <v>5</v>
      </c>
      <c r="D376" s="6" t="s">
        <v>18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4">
        <v>39456.0</v>
      </c>
      <c r="B377" s="5">
        <v>800.0</v>
      </c>
      <c r="C377" s="6" t="s">
        <v>17</v>
      </c>
      <c r="D377" s="6" t="s">
        <v>6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4">
        <v>39456.0</v>
      </c>
      <c r="B378" s="5">
        <v>730.0</v>
      </c>
      <c r="C378" s="6" t="s">
        <v>17</v>
      </c>
      <c r="D378" s="6" t="s">
        <v>32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4">
        <v>39456.0</v>
      </c>
      <c r="B379" s="5">
        <v>700.0</v>
      </c>
      <c r="C379" s="6" t="s">
        <v>20</v>
      </c>
      <c r="D379" s="6" t="s">
        <v>32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4">
        <v>39456.0</v>
      </c>
      <c r="B380" s="5">
        <v>700.0</v>
      </c>
      <c r="C380" s="6" t="s">
        <v>8</v>
      </c>
      <c r="D380" s="11" t="s">
        <v>62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4">
        <v>39456.0</v>
      </c>
      <c r="B381" s="5">
        <v>645.0</v>
      </c>
      <c r="C381" s="6" t="s">
        <v>17</v>
      </c>
      <c r="D381" s="6" t="s">
        <v>31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4">
        <v>39456.0</v>
      </c>
      <c r="B382" s="5">
        <v>507.0</v>
      </c>
      <c r="C382" s="6" t="s">
        <v>17</v>
      </c>
      <c r="D382" s="11" t="s">
        <v>27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4">
        <v>39456.0</v>
      </c>
      <c r="B383" s="5">
        <v>400.0</v>
      </c>
      <c r="C383" s="6" t="s">
        <v>17</v>
      </c>
      <c r="D383" s="6" t="s">
        <v>26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4">
        <v>39456.0</v>
      </c>
      <c r="B384" s="5">
        <v>330.0</v>
      </c>
      <c r="C384" s="6" t="s">
        <v>17</v>
      </c>
      <c r="D384" s="6" t="s">
        <v>33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4">
        <v>39456.0</v>
      </c>
      <c r="B385" s="5">
        <v>300.0</v>
      </c>
      <c r="C385" s="6" t="s">
        <v>20</v>
      </c>
      <c r="D385" s="11" t="s">
        <v>63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4">
        <v>39456.0</v>
      </c>
      <c r="B386" s="5">
        <v>1.0</v>
      </c>
      <c r="C386" s="6" t="s">
        <v>17</v>
      </c>
      <c r="D386" s="6" t="s">
        <v>32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4">
        <v>39456.0</v>
      </c>
      <c r="B387" s="5">
        <v>1.0</v>
      </c>
      <c r="C387" s="6" t="s">
        <v>5</v>
      </c>
      <c r="D387" s="6" t="s">
        <v>31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4">
        <v>39456.0</v>
      </c>
      <c r="B388" s="5">
        <v>0.0</v>
      </c>
      <c r="C388" s="6" t="s">
        <v>5</v>
      </c>
      <c r="D388" s="6" t="s">
        <v>18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5">
        <v>39457.0</v>
      </c>
      <c r="B389" s="5">
        <v>2200.0</v>
      </c>
      <c r="C389" s="6" t="s">
        <v>17</v>
      </c>
      <c r="D389" s="6" t="s">
        <v>61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5">
        <v>39457.0</v>
      </c>
      <c r="B390" s="5">
        <v>2134.0</v>
      </c>
      <c r="C390" s="6" t="s">
        <v>17</v>
      </c>
      <c r="D390" s="6" t="s">
        <v>12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5">
        <v>39457.0</v>
      </c>
      <c r="B391" s="5">
        <v>2100.0</v>
      </c>
      <c r="C391" s="6" t="s">
        <v>5</v>
      </c>
      <c r="D391" s="6" t="s">
        <v>6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5">
        <v>39457.0</v>
      </c>
      <c r="B392" s="5">
        <v>1946.0</v>
      </c>
      <c r="C392" s="6" t="s">
        <v>5</v>
      </c>
      <c r="D392" s="6" t="s">
        <v>26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5">
        <v>39457.0</v>
      </c>
      <c r="B393" s="5">
        <v>1937.0</v>
      </c>
      <c r="C393" s="6" t="s">
        <v>5</v>
      </c>
      <c r="D393" s="11" t="s">
        <v>23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5">
        <v>39457.0</v>
      </c>
      <c r="B394" s="5">
        <v>1849.0</v>
      </c>
      <c r="C394" s="6" t="s">
        <v>20</v>
      </c>
      <c r="D394" s="11" t="s">
        <v>29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5">
        <v>39457.0</v>
      </c>
      <c r="B395" s="5">
        <v>1840.0</v>
      </c>
      <c r="C395" s="6" t="s">
        <v>5</v>
      </c>
      <c r="D395" s="6" t="s">
        <v>53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5">
        <v>39457.0</v>
      </c>
      <c r="B396" s="5">
        <v>1830.0</v>
      </c>
      <c r="C396" s="6" t="s">
        <v>5</v>
      </c>
      <c r="D396" s="6" t="s">
        <v>6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5">
        <v>39457.0</v>
      </c>
      <c r="B397" s="5">
        <v>1818.0</v>
      </c>
      <c r="C397" s="6" t="s">
        <v>20</v>
      </c>
      <c r="D397" s="6" t="s">
        <v>9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5">
        <v>39457.0</v>
      </c>
      <c r="B398" s="5">
        <v>1800.0</v>
      </c>
      <c r="C398" s="6" t="s">
        <v>5</v>
      </c>
      <c r="D398" s="6" t="s">
        <v>18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5">
        <v>39457.0</v>
      </c>
      <c r="B399" s="5">
        <v>1740.0</v>
      </c>
      <c r="C399" s="6" t="s">
        <v>17</v>
      </c>
      <c r="D399" s="6" t="s">
        <v>25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5">
        <v>39457.0</v>
      </c>
      <c r="B400" s="5">
        <v>1711.0</v>
      </c>
      <c r="C400" s="6" t="s">
        <v>20</v>
      </c>
      <c r="D400" s="6" t="s">
        <v>26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5">
        <v>39457.0</v>
      </c>
      <c r="B401" s="5">
        <v>1643.0</v>
      </c>
      <c r="C401" s="6" t="s">
        <v>5</v>
      </c>
      <c r="D401" s="6" t="s">
        <v>26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5">
        <v>39457.0</v>
      </c>
      <c r="B402" s="5">
        <v>1640.0</v>
      </c>
      <c r="C402" s="6" t="s">
        <v>20</v>
      </c>
      <c r="D402" s="11" t="s">
        <v>28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5">
        <v>39457.0</v>
      </c>
      <c r="B403" s="5">
        <v>1455.0</v>
      </c>
      <c r="C403" s="6" t="s">
        <v>8</v>
      </c>
      <c r="D403" s="11" t="s">
        <v>64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5">
        <v>39457.0</v>
      </c>
      <c r="B404" s="5">
        <v>1451.0</v>
      </c>
      <c r="C404" s="6" t="s">
        <v>8</v>
      </c>
      <c r="D404" s="11" t="s">
        <v>23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5">
        <v>39457.0</v>
      </c>
      <c r="B405" s="5">
        <v>1440.0</v>
      </c>
      <c r="C405" s="6" t="s">
        <v>5</v>
      </c>
      <c r="D405" s="11" t="s">
        <v>23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5">
        <v>39457.0</v>
      </c>
      <c r="B406" s="5">
        <v>1431.0</v>
      </c>
      <c r="C406" s="6" t="s">
        <v>5</v>
      </c>
      <c r="D406" s="6" t="s">
        <v>26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5">
        <v>39457.0</v>
      </c>
      <c r="B407" s="5">
        <v>1403.0</v>
      </c>
      <c r="C407" s="6" t="s">
        <v>17</v>
      </c>
      <c r="D407" s="6" t="s">
        <v>18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5">
        <v>39457.0</v>
      </c>
      <c r="B408" s="5">
        <v>1350.0</v>
      </c>
      <c r="C408" s="6" t="s">
        <v>17</v>
      </c>
      <c r="D408" s="6" t="s">
        <v>6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5">
        <v>39457.0</v>
      </c>
      <c r="B409" s="5">
        <v>1330.0</v>
      </c>
      <c r="C409" s="6" t="s">
        <v>8</v>
      </c>
      <c r="D409" s="6" t="s">
        <v>37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5">
        <v>39457.0</v>
      </c>
      <c r="B410" s="5">
        <v>1309.0</v>
      </c>
      <c r="C410" s="6" t="s">
        <v>5</v>
      </c>
      <c r="D410" s="11" t="s">
        <v>23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5">
        <v>39457.0</v>
      </c>
      <c r="B411" s="5">
        <v>1236.0</v>
      </c>
      <c r="C411" s="6" t="s">
        <v>20</v>
      </c>
      <c r="D411" s="11" t="s">
        <v>23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5">
        <v>39457.0</v>
      </c>
      <c r="B412" s="5">
        <v>1200.0</v>
      </c>
      <c r="C412" s="6" t="s">
        <v>17</v>
      </c>
      <c r="D412" s="6" t="s">
        <v>18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5">
        <v>39457.0</v>
      </c>
      <c r="B413" s="5">
        <v>1040.0</v>
      </c>
      <c r="C413" s="6" t="s">
        <v>5</v>
      </c>
      <c r="D413" s="6" t="s">
        <v>25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5">
        <v>39457.0</v>
      </c>
      <c r="B414" s="5">
        <v>930.0</v>
      </c>
      <c r="C414" s="6" t="s">
        <v>20</v>
      </c>
      <c r="D414" s="6" t="s">
        <v>6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5">
        <v>39457.0</v>
      </c>
      <c r="B415" s="5">
        <v>700.0</v>
      </c>
      <c r="C415" s="6" t="s">
        <v>5</v>
      </c>
      <c r="D415" s="6" t="s">
        <v>6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5">
        <v>39457.0</v>
      </c>
      <c r="B416" s="5">
        <v>600.0</v>
      </c>
      <c r="C416" s="6" t="s">
        <v>17</v>
      </c>
      <c r="D416" s="6" t="s">
        <v>37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5">
        <v>39457.0</v>
      </c>
      <c r="B417" s="5">
        <v>413.0</v>
      </c>
      <c r="C417" s="6" t="s">
        <v>17</v>
      </c>
      <c r="D417" s="6" t="s">
        <v>18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5">
        <v>39457.0</v>
      </c>
      <c r="B418" s="5">
        <v>235.0</v>
      </c>
      <c r="C418" s="6" t="s">
        <v>5</v>
      </c>
      <c r="D418" s="6" t="s">
        <v>31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5">
        <v>39457.0</v>
      </c>
      <c r="B419" s="5">
        <v>223.0</v>
      </c>
      <c r="C419" s="6" t="s">
        <v>14</v>
      </c>
      <c r="D419" s="6" t="s">
        <v>31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5">
        <v>39457.0</v>
      </c>
      <c r="B420" s="5">
        <v>140.0</v>
      </c>
      <c r="C420" s="6" t="s">
        <v>14</v>
      </c>
      <c r="D420" s="6" t="s">
        <v>49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5">
        <v>39457.0</v>
      </c>
      <c r="B421" s="5">
        <v>130.0</v>
      </c>
      <c r="C421" s="6" t="s">
        <v>5</v>
      </c>
      <c r="D421" s="11" t="s">
        <v>23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5">
        <v>39457.0</v>
      </c>
      <c r="B422" s="5">
        <v>104.0</v>
      </c>
      <c r="C422" s="6" t="s">
        <v>8</v>
      </c>
      <c r="D422" s="6" t="s">
        <v>39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5">
        <v>39457.0</v>
      </c>
      <c r="B423" s="5">
        <v>100.0</v>
      </c>
      <c r="C423" s="6" t="s">
        <v>20</v>
      </c>
      <c r="D423" s="6" t="s">
        <v>32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5">
        <v>39457.0</v>
      </c>
      <c r="B424" s="5">
        <v>49.0</v>
      </c>
      <c r="C424" s="6" t="s">
        <v>17</v>
      </c>
      <c r="D424" s="6" t="s">
        <v>6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5">
        <v>39457.0</v>
      </c>
      <c r="B425" s="5">
        <v>1.0</v>
      </c>
      <c r="C425" s="6" t="s">
        <v>17</v>
      </c>
      <c r="D425" s="6" t="s">
        <v>18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5">
        <v>39457.0</v>
      </c>
      <c r="B426" s="5">
        <v>0.0</v>
      </c>
      <c r="C426" s="6" t="s">
        <v>8</v>
      </c>
      <c r="D426" s="6" t="s">
        <v>37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5">
        <v>39458.0</v>
      </c>
      <c r="B427" s="5">
        <v>2309.0</v>
      </c>
      <c r="C427" s="6" t="s">
        <v>5</v>
      </c>
      <c r="D427" s="6" t="s">
        <v>49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5">
        <v>39458.0</v>
      </c>
      <c r="B428" s="5">
        <v>2230.0</v>
      </c>
      <c r="C428" s="6" t="s">
        <v>17</v>
      </c>
      <c r="D428" s="6" t="s">
        <v>6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5">
        <v>39458.0</v>
      </c>
      <c r="B429" s="5">
        <v>2218.0</v>
      </c>
      <c r="C429" s="6" t="s">
        <v>17</v>
      </c>
      <c r="D429" s="6" t="s">
        <v>24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5">
        <v>39458.0</v>
      </c>
      <c r="B430" s="5">
        <v>2200.0</v>
      </c>
      <c r="C430" s="6" t="s">
        <v>17</v>
      </c>
      <c r="D430" s="6" t="s">
        <v>6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5">
        <v>39458.0</v>
      </c>
      <c r="B431" s="5">
        <v>2200.0</v>
      </c>
      <c r="C431" s="6" t="s">
        <v>14</v>
      </c>
      <c r="D431" s="6" t="s">
        <v>6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5">
        <v>39458.0</v>
      </c>
      <c r="B432" s="5">
        <v>2145.0</v>
      </c>
      <c r="C432" s="6" t="s">
        <v>17</v>
      </c>
      <c r="D432" s="6" t="s">
        <v>26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5">
        <v>39458.0</v>
      </c>
      <c r="B433" s="5">
        <v>2130.0</v>
      </c>
      <c r="C433" s="6" t="s">
        <v>14</v>
      </c>
      <c r="D433" s="11" t="s">
        <v>38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5">
        <v>39458.0</v>
      </c>
      <c r="B434" s="5">
        <v>2030.0</v>
      </c>
      <c r="C434" s="6" t="s">
        <v>20</v>
      </c>
      <c r="D434" s="6" t="s">
        <v>30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5">
        <v>39458.0</v>
      </c>
      <c r="B435" s="5">
        <v>2000.0</v>
      </c>
      <c r="C435" s="6" t="s">
        <v>8</v>
      </c>
      <c r="D435" s="6" t="s">
        <v>6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5">
        <v>39458.0</v>
      </c>
      <c r="B436" s="5">
        <v>2000.0</v>
      </c>
      <c r="C436" s="6" t="s">
        <v>5</v>
      </c>
      <c r="D436" s="11" t="s">
        <v>29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5">
        <v>39458.0</v>
      </c>
      <c r="B437" s="5">
        <v>2000.0</v>
      </c>
      <c r="C437" s="6" t="s">
        <v>17</v>
      </c>
      <c r="D437" s="6" t="s">
        <v>6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5">
        <v>39458.0</v>
      </c>
      <c r="B438" s="5">
        <v>1940.0</v>
      </c>
      <c r="C438" s="6" t="s">
        <v>17</v>
      </c>
      <c r="D438" s="11" t="s">
        <v>41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5">
        <v>39458.0</v>
      </c>
      <c r="B439" s="5">
        <v>1940.0</v>
      </c>
      <c r="C439" s="6" t="s">
        <v>17</v>
      </c>
      <c r="D439" s="6" t="s">
        <v>26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5">
        <v>39458.0</v>
      </c>
      <c r="B440" s="5">
        <v>1900.0</v>
      </c>
      <c r="C440" s="6" t="s">
        <v>17</v>
      </c>
      <c r="D440" s="6" t="s">
        <v>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5">
        <v>39458.0</v>
      </c>
      <c r="B441" s="5">
        <v>1800.0</v>
      </c>
      <c r="C441" s="6" t="s">
        <v>8</v>
      </c>
      <c r="D441" s="6" t="s">
        <v>6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5">
        <v>39458.0</v>
      </c>
      <c r="B442" s="5">
        <v>1754.0</v>
      </c>
      <c r="C442" s="6" t="s">
        <v>14</v>
      </c>
      <c r="D442" s="11" t="s">
        <v>23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5">
        <v>39458.0</v>
      </c>
      <c r="B443" s="5">
        <v>1727.0</v>
      </c>
      <c r="C443" s="6" t="s">
        <v>20</v>
      </c>
      <c r="D443" s="6" t="s">
        <v>22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5">
        <v>39458.0</v>
      </c>
      <c r="B444" s="5">
        <v>1725.0</v>
      </c>
      <c r="C444" s="6" t="s">
        <v>17</v>
      </c>
      <c r="D444" s="6" t="s">
        <v>6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5">
        <v>39458.0</v>
      </c>
      <c r="B445" s="5">
        <v>1700.0</v>
      </c>
      <c r="C445" s="6" t="s">
        <v>5</v>
      </c>
      <c r="D445" s="6" t="s">
        <v>18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5">
        <v>39458.0</v>
      </c>
      <c r="B446" s="5">
        <v>1700.0</v>
      </c>
      <c r="C446" s="6" t="s">
        <v>17</v>
      </c>
      <c r="D446" s="11" t="s">
        <v>38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5">
        <v>39458.0</v>
      </c>
      <c r="B447" s="5">
        <v>1645.0</v>
      </c>
      <c r="C447" s="6" t="s">
        <v>20</v>
      </c>
      <c r="D447" s="6" t="s">
        <v>30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5">
        <v>39458.0</v>
      </c>
      <c r="B448" s="5">
        <v>1620.0</v>
      </c>
      <c r="C448" s="6" t="s">
        <v>17</v>
      </c>
      <c r="D448" s="6" t="s">
        <v>18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5">
        <v>39458.0</v>
      </c>
      <c r="B449" s="5">
        <v>1600.0</v>
      </c>
      <c r="C449" s="6" t="s">
        <v>5</v>
      </c>
      <c r="D449" s="6" t="s">
        <v>18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5">
        <v>39458.0</v>
      </c>
      <c r="B450" s="5">
        <v>1512.0</v>
      </c>
      <c r="C450" s="6" t="s">
        <v>20</v>
      </c>
      <c r="D450" s="11" t="s">
        <v>28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5">
        <v>39458.0</v>
      </c>
      <c r="B451" s="5">
        <v>1430.0</v>
      </c>
      <c r="C451" s="6" t="s">
        <v>5</v>
      </c>
      <c r="D451" s="6" t="s">
        <v>26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5">
        <v>39458.0</v>
      </c>
      <c r="B452" s="5">
        <v>1409.0</v>
      </c>
      <c r="C452" s="6" t="s">
        <v>20</v>
      </c>
      <c r="D452" s="6" t="s">
        <v>22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5">
        <v>39458.0</v>
      </c>
      <c r="B453" s="5">
        <v>1400.0</v>
      </c>
      <c r="C453" s="6" t="s">
        <v>20</v>
      </c>
      <c r="D453" s="6" t="s">
        <v>31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5">
        <v>39458.0</v>
      </c>
      <c r="B454" s="5">
        <v>1350.0</v>
      </c>
      <c r="C454" s="6" t="s">
        <v>14</v>
      </c>
      <c r="D454" s="11" t="s">
        <v>58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5">
        <v>39458.0</v>
      </c>
      <c r="B455" s="5">
        <v>1328.0</v>
      </c>
      <c r="C455" s="6" t="s">
        <v>17</v>
      </c>
      <c r="D455" s="6" t="s">
        <v>32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5">
        <v>39458.0</v>
      </c>
      <c r="B456" s="5">
        <v>1310.0</v>
      </c>
      <c r="C456" s="6" t="s">
        <v>14</v>
      </c>
      <c r="D456" s="11" t="s">
        <v>54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5">
        <v>39458.0</v>
      </c>
      <c r="B457" s="5">
        <v>1301.0</v>
      </c>
      <c r="C457" s="6" t="s">
        <v>17</v>
      </c>
      <c r="D457" s="6" t="s">
        <v>31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5">
        <v>39458.0</v>
      </c>
      <c r="B458" s="5">
        <v>1208.0</v>
      </c>
      <c r="C458" s="6" t="s">
        <v>5</v>
      </c>
      <c r="D458" s="6" t="s">
        <v>26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5">
        <v>39458.0</v>
      </c>
      <c r="B459" s="5">
        <v>1130.0</v>
      </c>
      <c r="C459" s="6" t="s">
        <v>20</v>
      </c>
      <c r="D459" s="6" t="s">
        <v>6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5">
        <v>39458.0</v>
      </c>
      <c r="B460" s="5">
        <v>1030.0</v>
      </c>
      <c r="C460" s="6" t="s">
        <v>20</v>
      </c>
      <c r="D460" s="6" t="s">
        <v>31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5">
        <v>39458.0</v>
      </c>
      <c r="B461" s="5">
        <v>1000.0</v>
      </c>
      <c r="C461" s="6" t="s">
        <v>20</v>
      </c>
      <c r="D461" s="6" t="s">
        <v>32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5">
        <v>39458.0</v>
      </c>
      <c r="B462" s="5">
        <v>930.0</v>
      </c>
      <c r="C462" s="6" t="s">
        <v>8</v>
      </c>
      <c r="D462" s="6" t="s">
        <v>6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5">
        <v>39458.0</v>
      </c>
      <c r="B463" s="5">
        <v>605.0</v>
      </c>
      <c r="C463" s="6" t="s">
        <v>5</v>
      </c>
      <c r="D463" s="6" t="s">
        <v>31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5">
        <v>39458.0</v>
      </c>
      <c r="B464" s="5">
        <v>300.0</v>
      </c>
      <c r="C464" s="6" t="s">
        <v>17</v>
      </c>
      <c r="D464" s="6" t="s">
        <v>31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5">
        <v>39458.0</v>
      </c>
      <c r="B465" s="5">
        <v>230.0</v>
      </c>
      <c r="C465" s="6" t="s">
        <v>17</v>
      </c>
      <c r="D465" s="6" t="s">
        <v>6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5">
        <v>39458.0</v>
      </c>
      <c r="B466" s="5">
        <v>152.0</v>
      </c>
      <c r="C466" s="6" t="s">
        <v>17</v>
      </c>
      <c r="D466" s="6" t="s">
        <v>6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5">
        <v>39458.0</v>
      </c>
      <c r="B467" s="5">
        <v>48.0</v>
      </c>
      <c r="C467" s="6" t="s">
        <v>20</v>
      </c>
      <c r="D467" s="6" t="s">
        <v>24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5">
        <v>39458.0</v>
      </c>
      <c r="B468" s="5">
        <v>5.0</v>
      </c>
      <c r="C468" s="6" t="s">
        <v>14</v>
      </c>
      <c r="D468" s="6" t="s">
        <v>6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5">
        <v>39458.0</v>
      </c>
      <c r="B469" s="5">
        <v>0.0</v>
      </c>
      <c r="C469" s="6" t="s">
        <v>17</v>
      </c>
      <c r="D469" s="11" t="s">
        <v>38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5">
        <v>39458.0</v>
      </c>
      <c r="B470" s="5">
        <v>0.0</v>
      </c>
      <c r="C470" s="6" t="s">
        <v>17</v>
      </c>
      <c r="D470" s="6" t="s">
        <v>18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5">
        <v>39458.0</v>
      </c>
      <c r="B471" s="5">
        <v>0.0</v>
      </c>
      <c r="C471" s="6" t="s">
        <v>8</v>
      </c>
      <c r="D471" s="6" t="s">
        <v>18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5">
        <v>39459.0</v>
      </c>
      <c r="B472" s="5">
        <v>2340.0</v>
      </c>
      <c r="C472" s="6" t="s">
        <v>17</v>
      </c>
      <c r="D472" s="6" t="s">
        <v>26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5">
        <v>39459.0</v>
      </c>
      <c r="B473" s="5">
        <v>2336.0</v>
      </c>
      <c r="C473" s="6" t="s">
        <v>8</v>
      </c>
      <c r="D473" s="6" t="s">
        <v>24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5">
        <v>39459.0</v>
      </c>
      <c r="B474" s="5">
        <v>2300.0</v>
      </c>
      <c r="C474" s="6" t="s">
        <v>5</v>
      </c>
      <c r="D474" s="6" t="s">
        <v>6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5">
        <v>39459.0</v>
      </c>
      <c r="B475" s="5">
        <v>2300.0</v>
      </c>
      <c r="C475" s="6" t="s">
        <v>5</v>
      </c>
      <c r="D475" s="6" t="s">
        <v>37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5">
        <v>39459.0</v>
      </c>
      <c r="B476" s="5">
        <v>2300.0</v>
      </c>
      <c r="C476" s="6" t="s">
        <v>14</v>
      </c>
      <c r="D476" s="11" t="s">
        <v>63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5">
        <v>39459.0</v>
      </c>
      <c r="B477" s="5">
        <v>2300.0</v>
      </c>
      <c r="C477" s="6" t="s">
        <v>17</v>
      </c>
      <c r="D477" s="6" t="s">
        <v>6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5">
        <v>39459.0</v>
      </c>
      <c r="B478" s="5">
        <v>2300.0</v>
      </c>
      <c r="C478" s="6" t="s">
        <v>17</v>
      </c>
      <c r="D478" s="6" t="s">
        <v>48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5">
        <v>39459.0</v>
      </c>
      <c r="B479" s="5">
        <v>2251.0</v>
      </c>
      <c r="C479" s="6" t="s">
        <v>8</v>
      </c>
      <c r="D479" s="11" t="s">
        <v>23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5">
        <v>39459.0</v>
      </c>
      <c r="B480" s="5">
        <v>2245.0</v>
      </c>
      <c r="C480" s="6" t="s">
        <v>17</v>
      </c>
      <c r="D480" s="11" t="s">
        <v>65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5">
        <v>39459.0</v>
      </c>
      <c r="B481" s="5">
        <v>2215.0</v>
      </c>
      <c r="C481" s="6" t="s">
        <v>11</v>
      </c>
      <c r="D481" s="6" t="s">
        <v>6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5">
        <v>39459.0</v>
      </c>
      <c r="B482" s="5">
        <v>2208.0</v>
      </c>
      <c r="C482" s="6" t="s">
        <v>17</v>
      </c>
      <c r="D482" s="6" t="s">
        <v>56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5">
        <v>39459.0</v>
      </c>
      <c r="B483" s="5">
        <v>2200.0</v>
      </c>
      <c r="C483" s="6" t="s">
        <v>5</v>
      </c>
      <c r="D483" s="6" t="s">
        <v>31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5">
        <v>39459.0</v>
      </c>
      <c r="B484" s="5">
        <v>2200.0</v>
      </c>
      <c r="C484" s="6" t="s">
        <v>8</v>
      </c>
      <c r="D484" s="6" t="s">
        <v>12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5">
        <v>39459.0</v>
      </c>
      <c r="B485" s="5">
        <v>2112.0</v>
      </c>
      <c r="C485" s="6" t="s">
        <v>20</v>
      </c>
      <c r="D485" s="6" t="s">
        <v>66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5">
        <v>39459.0</v>
      </c>
      <c r="B486" s="5">
        <v>2100.0</v>
      </c>
      <c r="C486" s="6" t="s">
        <v>17</v>
      </c>
      <c r="D486" s="6" t="s">
        <v>44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5">
        <v>39459.0</v>
      </c>
      <c r="B487" s="5">
        <v>2037.0</v>
      </c>
      <c r="C487" s="6" t="s">
        <v>8</v>
      </c>
      <c r="D487" s="6" t="s">
        <v>6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5">
        <v>39459.0</v>
      </c>
      <c r="B488" s="5">
        <v>2030.0</v>
      </c>
      <c r="C488" s="6" t="s">
        <v>5</v>
      </c>
      <c r="D488" s="6" t="s">
        <v>31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5">
        <v>39459.0</v>
      </c>
      <c r="B489" s="5">
        <v>2021.0</v>
      </c>
      <c r="C489" s="6" t="s">
        <v>5</v>
      </c>
      <c r="D489" s="11" t="s">
        <v>29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5">
        <v>39459.0</v>
      </c>
      <c r="B490" s="5">
        <v>2000.0</v>
      </c>
      <c r="C490" s="6" t="s">
        <v>8</v>
      </c>
      <c r="D490" s="6" t="s">
        <v>31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5">
        <v>39459.0</v>
      </c>
      <c r="B491" s="5">
        <v>2000.0</v>
      </c>
      <c r="C491" s="6" t="s">
        <v>5</v>
      </c>
      <c r="D491" s="6" t="s">
        <v>6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5">
        <v>39459.0</v>
      </c>
      <c r="B492" s="5">
        <v>1940.0</v>
      </c>
      <c r="C492" s="6" t="s">
        <v>5</v>
      </c>
      <c r="D492" s="6" t="s">
        <v>26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5">
        <v>39459.0</v>
      </c>
      <c r="B493" s="5">
        <v>1900.0</v>
      </c>
      <c r="C493" s="6" t="s">
        <v>14</v>
      </c>
      <c r="D493" s="11" t="s">
        <v>51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5">
        <v>39459.0</v>
      </c>
      <c r="B494" s="5">
        <v>1800.0</v>
      </c>
      <c r="C494" s="6" t="s">
        <v>8</v>
      </c>
      <c r="D494" s="11" t="s">
        <v>38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5">
        <v>39459.0</v>
      </c>
      <c r="B495" s="5">
        <v>1500.0</v>
      </c>
      <c r="C495" s="6" t="s">
        <v>5</v>
      </c>
      <c r="D495" s="6" t="s">
        <v>37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5">
        <v>39459.0</v>
      </c>
      <c r="B496" s="5">
        <v>1430.0</v>
      </c>
      <c r="C496" s="6" t="s">
        <v>17</v>
      </c>
      <c r="D496" s="11" t="s">
        <v>38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5">
        <v>39459.0</v>
      </c>
      <c r="B497" s="5">
        <v>1430.0</v>
      </c>
      <c r="C497" s="6" t="s">
        <v>17</v>
      </c>
      <c r="D497" s="6" t="s">
        <v>26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5">
        <v>39459.0</v>
      </c>
      <c r="B498" s="5">
        <v>1349.0</v>
      </c>
      <c r="C498" s="6" t="s">
        <v>8</v>
      </c>
      <c r="D498" s="6" t="s">
        <v>26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5">
        <v>39459.0</v>
      </c>
      <c r="B499" s="5">
        <v>1330.0</v>
      </c>
      <c r="C499" s="6" t="s">
        <v>20</v>
      </c>
      <c r="D499" s="6" t="s">
        <v>18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5">
        <v>39459.0</v>
      </c>
      <c r="B500" s="5">
        <v>1300.0</v>
      </c>
      <c r="C500" s="6" t="s">
        <v>5</v>
      </c>
      <c r="D500" s="6" t="s">
        <v>26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5">
        <v>39459.0</v>
      </c>
      <c r="B501" s="5">
        <v>1300.0</v>
      </c>
      <c r="C501" s="6" t="s">
        <v>20</v>
      </c>
      <c r="D501" s="6" t="s">
        <v>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3" t="s">
        <v>67</v>
      </c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39448.0</v>
      </c>
      <c r="B2" s="5">
        <v>0.0</v>
      </c>
      <c r="C2" s="6" t="s">
        <v>5</v>
      </c>
      <c r="D2" s="6" t="s">
        <v>6</v>
      </c>
      <c r="E2" s="2"/>
      <c r="F2" s="7" t="s">
        <v>7</v>
      </c>
      <c r="G2" s="8">
        <f>AVERAGE(A2:A1000)</f>
        <v>39453.784</v>
      </c>
      <c r="H2" s="8">
        <f>AVERAGE(B2:B501)</f>
        <v>1387.32</v>
      </c>
      <c r="I2" s="9"/>
      <c r="J2" s="9"/>
      <c r="K2" s="10"/>
      <c r="L2" s="10"/>
      <c r="M2" s="10"/>
      <c r="N2" s="10"/>
      <c r="O2" s="10"/>
      <c r="P2" s="10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39448.0</v>
      </c>
      <c r="B3" s="5">
        <v>0.0</v>
      </c>
      <c r="C3" s="6" t="s">
        <v>8</v>
      </c>
      <c r="D3" s="6" t="s">
        <v>9</v>
      </c>
      <c r="E3" s="2"/>
      <c r="F3" s="7" t="s">
        <v>10</v>
      </c>
      <c r="G3" s="8">
        <f>MEDIAN(A2:A1000)</f>
        <v>39454</v>
      </c>
      <c r="H3" s="8">
        <f>MEDIAN(B2:B501)</f>
        <v>1517.5</v>
      </c>
      <c r="I3" s="10"/>
      <c r="J3" s="10"/>
      <c r="K3" s="10"/>
      <c r="L3" s="10"/>
      <c r="M3" s="10"/>
      <c r="N3" s="10"/>
      <c r="O3" s="10"/>
      <c r="P3" s="10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39448.0</v>
      </c>
      <c r="B4" s="5">
        <v>0.0</v>
      </c>
      <c r="C4" s="6" t="s">
        <v>11</v>
      </c>
      <c r="D4" s="6" t="s">
        <v>12</v>
      </c>
      <c r="E4" s="2"/>
      <c r="F4" s="7" t="s">
        <v>13</v>
      </c>
      <c r="G4" s="8">
        <f>mode(A2:A1000)</f>
        <v>39456</v>
      </c>
      <c r="H4" s="8">
        <f>mode(B2:B501)</f>
        <v>0</v>
      </c>
      <c r="I4" s="10"/>
      <c r="J4" s="10"/>
      <c r="K4" s="10"/>
      <c r="L4" s="10"/>
      <c r="M4" s="10"/>
      <c r="N4" s="10"/>
      <c r="O4" s="10"/>
      <c r="P4" s="10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39448.0</v>
      </c>
      <c r="B5" s="5">
        <v>0.0</v>
      </c>
      <c r="C5" s="6" t="s">
        <v>14</v>
      </c>
      <c r="D5" s="11" t="s">
        <v>15</v>
      </c>
      <c r="E5" s="2"/>
      <c r="F5" s="7" t="s">
        <v>16</v>
      </c>
      <c r="G5" s="16">
        <f>STDEV(A2:A1000)</f>
        <v>3.120387418</v>
      </c>
      <c r="H5" s="16">
        <f>STDEV(B2:B501)</f>
        <v>694.4981389</v>
      </c>
      <c r="I5" s="10"/>
      <c r="J5" s="10"/>
      <c r="K5" s="10"/>
      <c r="L5" s="10"/>
      <c r="M5" s="10"/>
      <c r="N5" s="10"/>
      <c r="O5" s="10"/>
      <c r="P5" s="10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39448.0</v>
      </c>
      <c r="B6" s="5">
        <v>0.0</v>
      </c>
      <c r="C6" s="6" t="s">
        <v>17</v>
      </c>
      <c r="D6" s="6" t="s">
        <v>18</v>
      </c>
      <c r="E6" s="2"/>
      <c r="F6" s="12"/>
      <c r="G6" s="16"/>
      <c r="H6" s="12"/>
      <c r="I6" s="2"/>
      <c r="J6" s="10"/>
      <c r="K6" s="10"/>
      <c r="L6" s="10"/>
      <c r="M6" s="10"/>
      <c r="N6" s="10"/>
      <c r="O6" s="10"/>
      <c r="P6" s="10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39448.0</v>
      </c>
      <c r="B7" s="5">
        <v>0.0</v>
      </c>
      <c r="C7" s="6" t="s">
        <v>8</v>
      </c>
      <c r="D7" s="6" t="s">
        <v>9</v>
      </c>
      <c r="E7" s="2"/>
      <c r="F7" s="12"/>
      <c r="G7" s="16"/>
      <c r="H7" s="12"/>
      <c r="I7" s="2"/>
      <c r="J7" s="10"/>
      <c r="K7" s="10"/>
      <c r="L7" s="10"/>
      <c r="M7" s="10"/>
      <c r="N7" s="10"/>
      <c r="O7" s="10"/>
      <c r="P7" s="10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39448.0</v>
      </c>
      <c r="B8" s="5">
        <v>0.0</v>
      </c>
      <c r="C8" s="6" t="s">
        <v>17</v>
      </c>
      <c r="D8" s="11" t="s">
        <v>19</v>
      </c>
      <c r="E8" s="2"/>
      <c r="F8" s="2"/>
      <c r="G8" s="2"/>
      <c r="H8" s="2"/>
      <c r="I8" s="2"/>
      <c r="J8" s="2"/>
      <c r="K8" s="10"/>
      <c r="L8" s="10"/>
      <c r="M8" s="10"/>
      <c r="N8" s="10"/>
      <c r="O8" s="10"/>
      <c r="P8" s="10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39449.0</v>
      </c>
      <c r="B9" s="5">
        <v>2352.0</v>
      </c>
      <c r="C9" s="6" t="s">
        <v>20</v>
      </c>
      <c r="D9" s="6" t="s">
        <v>18</v>
      </c>
      <c r="E9" s="2"/>
      <c r="F9" s="2"/>
      <c r="G9" s="2"/>
      <c r="H9" s="2"/>
      <c r="I9" s="2"/>
      <c r="J9" s="2"/>
      <c r="K9" s="10"/>
      <c r="L9" s="10"/>
      <c r="M9" s="10"/>
      <c r="N9" s="10"/>
      <c r="O9" s="10"/>
      <c r="P9" s="10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39449.0</v>
      </c>
      <c r="B10" s="5">
        <v>2347.0</v>
      </c>
      <c r="C10" s="6" t="s">
        <v>14</v>
      </c>
      <c r="D10" s="6" t="s">
        <v>21</v>
      </c>
      <c r="E10" s="2"/>
      <c r="F10" s="2"/>
      <c r="G10" s="2"/>
      <c r="H10" s="2"/>
      <c r="I10" s="2"/>
      <c r="J10" s="2"/>
      <c r="K10" s="10"/>
      <c r="L10" s="10"/>
      <c r="M10" s="10"/>
      <c r="N10" s="10"/>
      <c r="O10" s="10"/>
      <c r="P10" s="10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39449.0</v>
      </c>
      <c r="B11" s="5">
        <v>2328.0</v>
      </c>
      <c r="C11" s="6" t="s">
        <v>5</v>
      </c>
      <c r="D11" s="6" t="s">
        <v>22</v>
      </c>
      <c r="E11" s="2"/>
      <c r="F11" s="2"/>
      <c r="G11" s="2"/>
      <c r="H11" s="2"/>
      <c r="I11" s="2"/>
      <c r="J11" s="2"/>
      <c r="K11" s="10"/>
      <c r="L11" s="10"/>
      <c r="M11" s="10"/>
      <c r="N11" s="10"/>
      <c r="O11" s="10"/>
      <c r="P11" s="10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39449.0</v>
      </c>
      <c r="B12" s="5">
        <v>2307.0</v>
      </c>
      <c r="C12" s="6" t="s">
        <v>5</v>
      </c>
      <c r="D12" s="11" t="s">
        <v>23</v>
      </c>
      <c r="E12" s="2"/>
      <c r="F12" s="2"/>
      <c r="G12" s="2"/>
      <c r="H12" s="2"/>
      <c r="I12" s="2"/>
      <c r="J12" s="2"/>
      <c r="K12" s="10"/>
      <c r="L12" s="10"/>
      <c r="M12" s="10"/>
      <c r="N12" s="10"/>
      <c r="O12" s="10"/>
      <c r="P12" s="10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39449.0</v>
      </c>
      <c r="B13" s="5">
        <v>2228.0</v>
      </c>
      <c r="C13" s="6" t="s">
        <v>14</v>
      </c>
      <c r="D13" s="6" t="s">
        <v>24</v>
      </c>
      <c r="E13" s="2"/>
      <c r="F13" s="2"/>
      <c r="G13" s="2"/>
      <c r="H13" s="2"/>
      <c r="I13" s="2"/>
      <c r="J13" s="2"/>
      <c r="K13" s="10"/>
      <c r="L13" s="10"/>
      <c r="M13" s="10"/>
      <c r="N13" s="10"/>
      <c r="O13" s="10"/>
      <c r="P13" s="10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39449.0</v>
      </c>
      <c r="B14" s="5">
        <v>2200.0</v>
      </c>
      <c r="C14" s="6" t="s">
        <v>20</v>
      </c>
      <c r="D14" s="6" t="s">
        <v>6</v>
      </c>
      <c r="E14" s="2"/>
      <c r="F14" s="2"/>
      <c r="G14" s="2"/>
      <c r="H14" s="2"/>
      <c r="I14" s="2"/>
      <c r="J14" s="2"/>
      <c r="K14" s="10"/>
      <c r="L14" s="10"/>
      <c r="M14" s="10"/>
      <c r="N14" s="10"/>
      <c r="O14" s="10"/>
      <c r="P14" s="10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39449.0</v>
      </c>
      <c r="B15" s="5">
        <v>2145.0</v>
      </c>
      <c r="C15" s="6" t="s">
        <v>17</v>
      </c>
      <c r="D15" s="6" t="s">
        <v>6</v>
      </c>
      <c r="E15" s="2"/>
      <c r="F15" s="2"/>
      <c r="G15" s="2"/>
      <c r="H15" s="2"/>
      <c r="I15" s="2"/>
      <c r="J15" s="2"/>
      <c r="K15" s="10"/>
      <c r="L15" s="10"/>
      <c r="M15" s="10"/>
      <c r="N15" s="10"/>
      <c r="O15" s="10"/>
      <c r="P15" s="10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39449.0</v>
      </c>
      <c r="B16" s="5">
        <v>2130.0</v>
      </c>
      <c r="C16" s="6" t="s">
        <v>14</v>
      </c>
      <c r="D16" s="6" t="s">
        <v>6</v>
      </c>
      <c r="E16" s="2"/>
      <c r="F16" s="2"/>
      <c r="G16" s="2"/>
      <c r="H16" s="2"/>
      <c r="I16" s="2"/>
      <c r="J16" s="2"/>
      <c r="K16" s="10"/>
      <c r="L16" s="10"/>
      <c r="M16" s="10"/>
      <c r="N16" s="10"/>
      <c r="O16" s="10"/>
      <c r="P16" s="10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39449.0</v>
      </c>
      <c r="B17" s="5">
        <v>2100.0</v>
      </c>
      <c r="C17" s="6" t="s">
        <v>17</v>
      </c>
      <c r="D17" s="6" t="s">
        <v>6</v>
      </c>
      <c r="E17" s="2"/>
      <c r="F17" s="2"/>
      <c r="G17" s="2"/>
      <c r="H17" s="2"/>
      <c r="I17" s="2"/>
      <c r="J17" s="2"/>
      <c r="K17" s="10"/>
      <c r="L17" s="10"/>
      <c r="M17" s="10"/>
      <c r="N17" s="10"/>
      <c r="O17" s="10"/>
      <c r="P17" s="10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39449.0</v>
      </c>
      <c r="B18" s="5">
        <v>2057.0</v>
      </c>
      <c r="C18" s="6" t="s">
        <v>17</v>
      </c>
      <c r="D18" s="6" t="s">
        <v>25</v>
      </c>
      <c r="E18" s="2"/>
      <c r="F18" s="2"/>
      <c r="G18" s="2"/>
      <c r="H18" s="2"/>
      <c r="I18" s="2"/>
      <c r="J18" s="2"/>
      <c r="K18" s="10"/>
      <c r="L18" s="10"/>
      <c r="M18" s="10"/>
      <c r="N18" s="10"/>
      <c r="O18" s="10"/>
      <c r="P18" s="10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39449.0</v>
      </c>
      <c r="B19" s="5">
        <v>2000.0</v>
      </c>
      <c r="C19" s="6" t="s">
        <v>5</v>
      </c>
      <c r="D19" s="11" t="s">
        <v>19</v>
      </c>
      <c r="E19" s="2"/>
      <c r="F19" s="2"/>
      <c r="G19" s="2"/>
      <c r="H19" s="2"/>
      <c r="I19" s="2"/>
      <c r="J19" s="2"/>
      <c r="K19" s="10"/>
      <c r="L19" s="10"/>
      <c r="M19" s="10"/>
      <c r="N19" s="10"/>
      <c r="O19" s="10"/>
      <c r="P19" s="10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39449.0</v>
      </c>
      <c r="B20" s="5">
        <v>1900.0</v>
      </c>
      <c r="C20" s="6" t="s">
        <v>14</v>
      </c>
      <c r="D20" s="6" t="s">
        <v>6</v>
      </c>
      <c r="E20" s="2"/>
      <c r="F20" s="2"/>
      <c r="G20" s="2"/>
      <c r="H20" s="2"/>
      <c r="I20" s="2"/>
      <c r="J20" s="2"/>
      <c r="K20" s="10"/>
      <c r="L20" s="10"/>
      <c r="M20" s="10"/>
      <c r="N20" s="10"/>
      <c r="O20" s="10"/>
      <c r="P20" s="10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39449.0</v>
      </c>
      <c r="B21" s="5">
        <v>1830.0</v>
      </c>
      <c r="C21" s="6" t="s">
        <v>5</v>
      </c>
      <c r="D21" s="6" t="s">
        <v>9</v>
      </c>
      <c r="E21" s="2"/>
      <c r="F21" s="2"/>
      <c r="G21" s="2"/>
      <c r="H21" s="13"/>
      <c r="I21" s="14"/>
      <c r="J21" s="14"/>
      <c r="K21" s="10"/>
      <c r="L21" s="10"/>
      <c r="M21" s="10"/>
      <c r="N21" s="10"/>
      <c r="O21" s="10"/>
      <c r="P21" s="10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39449.0</v>
      </c>
      <c r="B22" s="5">
        <v>1826.0</v>
      </c>
      <c r="C22" s="6" t="s">
        <v>17</v>
      </c>
      <c r="D22" s="6" t="s">
        <v>26</v>
      </c>
      <c r="E22" s="2"/>
      <c r="F22" s="2"/>
      <c r="G22" s="2"/>
      <c r="H22" s="13"/>
      <c r="I22" s="14"/>
      <c r="J22" s="14"/>
      <c r="K22" s="10"/>
      <c r="L22" s="10"/>
      <c r="M22" s="10"/>
      <c r="N22" s="10"/>
      <c r="O22" s="10"/>
      <c r="P22" s="10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39449.0</v>
      </c>
      <c r="B23" s="5">
        <v>1800.0</v>
      </c>
      <c r="C23" s="6" t="s">
        <v>17</v>
      </c>
      <c r="D23" s="6" t="s">
        <v>6</v>
      </c>
      <c r="E23" s="2"/>
      <c r="F23" s="2"/>
      <c r="G23" s="2"/>
      <c r="H23" s="13"/>
      <c r="I23" s="14"/>
      <c r="J23" s="14"/>
      <c r="K23" s="10"/>
      <c r="L23" s="10"/>
      <c r="M23" s="10"/>
      <c r="N23" s="10"/>
      <c r="O23" s="10"/>
      <c r="P23" s="10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39449.0</v>
      </c>
      <c r="B24" s="5">
        <v>1634.0</v>
      </c>
      <c r="C24" s="6" t="s">
        <v>8</v>
      </c>
      <c r="D24" s="11" t="s">
        <v>27</v>
      </c>
      <c r="E24" s="2"/>
      <c r="F24" s="2"/>
      <c r="G24" s="2"/>
      <c r="H24" s="13"/>
      <c r="I24" s="14"/>
      <c r="J24" s="14"/>
      <c r="K24" s="10"/>
      <c r="L24" s="10"/>
      <c r="M24" s="10"/>
      <c r="N24" s="10"/>
      <c r="O24" s="10"/>
      <c r="P24" s="10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39449.0</v>
      </c>
      <c r="B25" s="5">
        <v>1615.0</v>
      </c>
      <c r="C25" s="6" t="s">
        <v>5</v>
      </c>
      <c r="D25" s="6" t="s">
        <v>26</v>
      </c>
      <c r="E25" s="2"/>
      <c r="F25" s="2"/>
      <c r="G25" s="2"/>
      <c r="H25" s="13"/>
      <c r="I25" s="14"/>
      <c r="J25" s="14"/>
      <c r="K25" s="10"/>
      <c r="L25" s="10"/>
      <c r="M25" s="10"/>
      <c r="N25" s="10"/>
      <c r="O25" s="10"/>
      <c r="P25" s="10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39449.0</v>
      </c>
      <c r="B26" s="5">
        <v>1544.0</v>
      </c>
      <c r="C26" s="6" t="s">
        <v>17</v>
      </c>
      <c r="D26" s="11" t="s">
        <v>28</v>
      </c>
      <c r="E26" s="2"/>
      <c r="F26" s="2"/>
      <c r="G26" s="2"/>
      <c r="H26" s="2"/>
      <c r="I26" s="2"/>
      <c r="J26" s="2"/>
      <c r="K26" s="10"/>
      <c r="L26" s="10"/>
      <c r="M26" s="10"/>
      <c r="N26" s="10"/>
      <c r="O26" s="10"/>
      <c r="P26" s="10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39449.0</v>
      </c>
      <c r="B27" s="5">
        <v>1445.0</v>
      </c>
      <c r="C27" s="6" t="s">
        <v>5</v>
      </c>
      <c r="D27" s="6" t="s">
        <v>6</v>
      </c>
      <c r="E27" s="2"/>
      <c r="F27" s="2"/>
      <c r="G27" s="2"/>
      <c r="H27" s="2"/>
      <c r="I27" s="2"/>
      <c r="J27" s="2"/>
      <c r="K27" s="10"/>
      <c r="L27" s="10"/>
      <c r="M27" s="10"/>
      <c r="N27" s="10"/>
      <c r="O27" s="10"/>
      <c r="P27" s="10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39449.0</v>
      </c>
      <c r="B28" s="5">
        <v>1430.0</v>
      </c>
      <c r="C28" s="6" t="s">
        <v>5</v>
      </c>
      <c r="D28" s="6" t="s">
        <v>6</v>
      </c>
      <c r="E28" s="2"/>
      <c r="F28" s="2"/>
      <c r="G28" s="2"/>
      <c r="H28" s="2"/>
      <c r="I28" s="2"/>
      <c r="J28" s="2"/>
      <c r="K28" s="10"/>
      <c r="L28" s="10"/>
      <c r="M28" s="10"/>
      <c r="N28" s="10"/>
      <c r="O28" s="10"/>
      <c r="P28" s="10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39449.0</v>
      </c>
      <c r="B29" s="5">
        <v>1410.0</v>
      </c>
      <c r="C29" s="6" t="s">
        <v>20</v>
      </c>
      <c r="D29" s="11" t="s">
        <v>29</v>
      </c>
      <c r="E29" s="2"/>
      <c r="F29" s="2"/>
      <c r="G29" s="2"/>
      <c r="H29" s="2"/>
      <c r="I29" s="2"/>
      <c r="J29" s="2"/>
      <c r="K29" s="10"/>
      <c r="L29" s="10"/>
      <c r="M29" s="10"/>
      <c r="N29" s="10"/>
      <c r="O29" s="10"/>
      <c r="P29" s="10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39449.0</v>
      </c>
      <c r="B30" s="5">
        <v>1351.0</v>
      </c>
      <c r="C30" s="6" t="s">
        <v>17</v>
      </c>
      <c r="D30" s="6" t="s">
        <v>30</v>
      </c>
      <c r="E30" s="2"/>
      <c r="F30" s="2"/>
      <c r="G30" s="2"/>
      <c r="H30" s="2"/>
      <c r="I30" s="2"/>
      <c r="J30" s="2"/>
      <c r="K30" s="10"/>
      <c r="L30" s="10"/>
      <c r="M30" s="10"/>
      <c r="N30" s="10"/>
      <c r="O30" s="10"/>
      <c r="P30" s="10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39449.0</v>
      </c>
      <c r="B31" s="5">
        <v>1340.0</v>
      </c>
      <c r="C31" s="6" t="s">
        <v>8</v>
      </c>
      <c r="D31" s="6" t="s">
        <v>18</v>
      </c>
      <c r="E31" s="2"/>
      <c r="F31" s="2"/>
      <c r="G31" s="2"/>
      <c r="H31" s="2"/>
      <c r="I31" s="2"/>
      <c r="J31" s="2"/>
      <c r="K31" s="10"/>
      <c r="L31" s="10"/>
      <c r="M31" s="10"/>
      <c r="N31" s="10"/>
      <c r="O31" s="10"/>
      <c r="P31" s="10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39449.0</v>
      </c>
      <c r="B32" s="5">
        <v>1250.0</v>
      </c>
      <c r="C32" s="6" t="s">
        <v>20</v>
      </c>
      <c r="D32" s="11" t="s">
        <v>29</v>
      </c>
      <c r="E32" s="2"/>
      <c r="F32" s="2"/>
      <c r="G32" s="2"/>
      <c r="H32" s="2"/>
      <c r="I32" s="2"/>
      <c r="J32" s="2"/>
      <c r="K32" s="10"/>
      <c r="L32" s="10"/>
      <c r="M32" s="10"/>
      <c r="N32" s="10"/>
      <c r="O32" s="10"/>
      <c r="P32" s="10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39449.0</v>
      </c>
      <c r="B33" s="5">
        <v>1230.0</v>
      </c>
      <c r="C33" s="6" t="s">
        <v>17</v>
      </c>
      <c r="D33" s="6" t="s">
        <v>31</v>
      </c>
      <c r="E33" s="2"/>
      <c r="F33" s="2"/>
      <c r="G33" s="2"/>
      <c r="H33" s="2"/>
      <c r="I33" s="2"/>
      <c r="J33" s="2"/>
      <c r="K33" s="10"/>
      <c r="L33" s="10"/>
      <c r="M33" s="10"/>
      <c r="N33" s="10"/>
      <c r="O33" s="10"/>
      <c r="P33" s="10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39449.0</v>
      </c>
      <c r="B34" s="5">
        <v>1220.0</v>
      </c>
      <c r="C34" s="6" t="s">
        <v>8</v>
      </c>
      <c r="D34" s="6" t="s">
        <v>26</v>
      </c>
      <c r="E34" s="2"/>
      <c r="F34" s="2"/>
      <c r="G34" s="2"/>
      <c r="H34" s="2"/>
      <c r="I34" s="2"/>
      <c r="J34" s="2"/>
      <c r="K34" s="10"/>
      <c r="L34" s="10"/>
      <c r="M34" s="10"/>
      <c r="N34" s="10"/>
      <c r="O34" s="10"/>
      <c r="P34" s="10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39449.0</v>
      </c>
      <c r="B35" s="5">
        <v>1100.0</v>
      </c>
      <c r="C35" s="6" t="s">
        <v>5</v>
      </c>
      <c r="D35" s="6" t="s">
        <v>6</v>
      </c>
      <c r="E35" s="2"/>
      <c r="F35" s="2"/>
      <c r="G35" s="2"/>
      <c r="H35" s="2"/>
      <c r="I35" s="2"/>
      <c r="J35" s="2"/>
      <c r="K35" s="10"/>
      <c r="L35" s="10"/>
      <c r="M35" s="10"/>
      <c r="N35" s="10"/>
      <c r="O35" s="10"/>
      <c r="P35" s="10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39449.0</v>
      </c>
      <c r="B36" s="5">
        <v>1035.0</v>
      </c>
      <c r="C36" s="6" t="s">
        <v>17</v>
      </c>
      <c r="D36" s="11" t="s">
        <v>27</v>
      </c>
      <c r="E36" s="2"/>
      <c r="F36" s="2"/>
      <c r="G36" s="2"/>
      <c r="H36" s="2"/>
      <c r="I36" s="2"/>
      <c r="J36" s="2"/>
      <c r="K36" s="10"/>
      <c r="L36" s="10"/>
      <c r="M36" s="10"/>
      <c r="N36" s="10"/>
      <c r="O36" s="10"/>
      <c r="P36" s="10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39449.0</v>
      </c>
      <c r="B37" s="5">
        <v>1000.0</v>
      </c>
      <c r="C37" s="6" t="s">
        <v>17</v>
      </c>
      <c r="D37" s="6" t="s">
        <v>32</v>
      </c>
      <c r="E37" s="2"/>
      <c r="F37" s="2"/>
      <c r="G37" s="2"/>
      <c r="H37" s="2"/>
      <c r="I37" s="2"/>
      <c r="J37" s="2"/>
      <c r="K37" s="10"/>
      <c r="L37" s="10"/>
      <c r="M37" s="10"/>
      <c r="N37" s="10"/>
      <c r="O37" s="10"/>
      <c r="P37" s="10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39449.0</v>
      </c>
      <c r="B38" s="5">
        <v>1000.0</v>
      </c>
      <c r="C38" s="6" t="s">
        <v>5</v>
      </c>
      <c r="D38" s="6" t="s">
        <v>6</v>
      </c>
      <c r="E38" s="2"/>
      <c r="F38" s="2"/>
      <c r="G38" s="2"/>
      <c r="H38" s="2"/>
      <c r="I38" s="2"/>
      <c r="J38" s="2"/>
      <c r="K38" s="10"/>
      <c r="L38" s="10"/>
      <c r="M38" s="10"/>
      <c r="N38" s="10"/>
      <c r="O38" s="10"/>
      <c r="P38" s="10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39449.0</v>
      </c>
      <c r="B39" s="5">
        <v>1000.0</v>
      </c>
      <c r="C39" s="6" t="s">
        <v>5</v>
      </c>
      <c r="D39" s="6" t="s">
        <v>6</v>
      </c>
      <c r="E39" s="2"/>
      <c r="F39" s="2"/>
      <c r="G39" s="2"/>
      <c r="H39" s="2"/>
      <c r="I39" s="2"/>
      <c r="J39" s="2"/>
      <c r="K39" s="10"/>
      <c r="L39" s="10"/>
      <c r="M39" s="10"/>
      <c r="N39" s="10"/>
      <c r="O39" s="10"/>
      <c r="P39" s="10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39449.0</v>
      </c>
      <c r="B40" s="5">
        <v>1000.0</v>
      </c>
      <c r="C40" s="6" t="s">
        <v>17</v>
      </c>
      <c r="D40" s="6" t="s">
        <v>32</v>
      </c>
      <c r="E40" s="2"/>
      <c r="F40" s="2"/>
      <c r="G40" s="2"/>
      <c r="H40" s="2"/>
      <c r="I40" s="2"/>
      <c r="J40" s="2"/>
      <c r="K40" s="10"/>
      <c r="L40" s="10"/>
      <c r="M40" s="10"/>
      <c r="N40" s="10"/>
      <c r="O40" s="10"/>
      <c r="P40" s="10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39449.0</v>
      </c>
      <c r="B41" s="5">
        <v>945.0</v>
      </c>
      <c r="C41" s="6" t="s">
        <v>17</v>
      </c>
      <c r="D41" s="11" t="s">
        <v>23</v>
      </c>
      <c r="E41" s="2"/>
      <c r="F41" s="2"/>
      <c r="G41" s="2"/>
      <c r="H41" s="2"/>
      <c r="I41" s="2"/>
      <c r="J41" s="2"/>
      <c r="K41" s="10"/>
      <c r="L41" s="10"/>
      <c r="M41" s="10"/>
      <c r="N41" s="10"/>
      <c r="O41" s="10"/>
      <c r="P41" s="10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39449.0</v>
      </c>
      <c r="B42" s="5">
        <v>930.0</v>
      </c>
      <c r="C42" s="6" t="s">
        <v>5</v>
      </c>
      <c r="D42" s="6" t="s">
        <v>33</v>
      </c>
      <c r="E42" s="2"/>
      <c r="F42" s="2"/>
      <c r="G42" s="2"/>
      <c r="H42" s="2"/>
      <c r="I42" s="2"/>
      <c r="J42" s="2"/>
      <c r="K42" s="10"/>
      <c r="L42" s="10"/>
      <c r="M42" s="10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39449.0</v>
      </c>
      <c r="B43" s="5">
        <v>900.0</v>
      </c>
      <c r="C43" s="6" t="s">
        <v>20</v>
      </c>
      <c r="D43" s="11" t="s">
        <v>19</v>
      </c>
      <c r="E43" s="2"/>
      <c r="F43" s="2"/>
      <c r="G43" s="2"/>
      <c r="H43" s="2"/>
      <c r="I43" s="2"/>
      <c r="J43" s="2"/>
      <c r="K43" s="10"/>
      <c r="L43" s="10"/>
      <c r="M43" s="10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39449.0</v>
      </c>
      <c r="B44" s="5">
        <v>835.0</v>
      </c>
      <c r="C44" s="6" t="s">
        <v>20</v>
      </c>
      <c r="D44" s="6" t="s">
        <v>31</v>
      </c>
      <c r="E44" s="2"/>
      <c r="F44" s="2"/>
      <c r="G44" s="2"/>
      <c r="H44" s="2"/>
      <c r="I44" s="2"/>
      <c r="J44" s="2"/>
      <c r="K44" s="10"/>
      <c r="L44" s="10"/>
      <c r="M44" s="10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39449.0</v>
      </c>
      <c r="B45" s="5">
        <v>250.0</v>
      </c>
      <c r="C45" s="6" t="s">
        <v>20</v>
      </c>
      <c r="D45" s="6" t="s">
        <v>25</v>
      </c>
      <c r="E45" s="2"/>
      <c r="F45" s="2"/>
      <c r="G45" s="2"/>
      <c r="H45" s="2"/>
      <c r="I45" s="2"/>
      <c r="J45" s="2"/>
      <c r="K45" s="10"/>
      <c r="L45" s="10"/>
      <c r="M45" s="10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39449.0</v>
      </c>
      <c r="B46" s="5">
        <v>130.0</v>
      </c>
      <c r="C46" s="6" t="s">
        <v>20</v>
      </c>
      <c r="D46" s="6" t="s">
        <v>6</v>
      </c>
      <c r="E46" s="2"/>
      <c r="F46" s="2"/>
      <c r="G46" s="2"/>
      <c r="H46" s="2"/>
      <c r="I46" s="2"/>
      <c r="J46" s="2"/>
      <c r="K46" s="10"/>
      <c r="L46" s="10"/>
      <c r="M46" s="10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39449.0</v>
      </c>
      <c r="B47" s="5">
        <v>100.0</v>
      </c>
      <c r="C47" s="6" t="s">
        <v>14</v>
      </c>
      <c r="D47" s="6" t="s">
        <v>6</v>
      </c>
      <c r="E47" s="2"/>
      <c r="F47" s="2"/>
      <c r="G47" s="2"/>
      <c r="H47" s="2"/>
      <c r="I47" s="2"/>
      <c r="J47" s="2"/>
      <c r="K47" s="10"/>
      <c r="L47" s="10"/>
      <c r="M47" s="10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39449.0</v>
      </c>
      <c r="B48" s="5">
        <v>32.0</v>
      </c>
      <c r="C48" s="6" t="s">
        <v>8</v>
      </c>
      <c r="D48" s="6" t="s">
        <v>34</v>
      </c>
      <c r="E48" s="2"/>
      <c r="F48" s="2"/>
      <c r="G48" s="2"/>
      <c r="H48" s="2"/>
      <c r="I48" s="2"/>
      <c r="J48" s="2"/>
      <c r="K48" s="10"/>
      <c r="L48" s="10"/>
      <c r="M48" s="10"/>
      <c r="N48" s="10"/>
      <c r="O48" s="10"/>
      <c r="P48" s="10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39449.0</v>
      </c>
      <c r="B49" s="5">
        <v>1.0</v>
      </c>
      <c r="C49" s="6" t="s">
        <v>17</v>
      </c>
      <c r="D49" s="6" t="s">
        <v>30</v>
      </c>
      <c r="E49" s="2"/>
      <c r="F49" s="2"/>
      <c r="G49" s="2"/>
      <c r="H49" s="2"/>
      <c r="I49" s="2"/>
      <c r="J49" s="2"/>
      <c r="K49" s="10"/>
      <c r="L49" s="10"/>
      <c r="M49" s="10"/>
      <c r="N49" s="10"/>
      <c r="O49" s="10"/>
      <c r="P49" s="10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39450.0</v>
      </c>
      <c r="B50" s="5">
        <v>2335.0</v>
      </c>
      <c r="C50" s="6" t="s">
        <v>5</v>
      </c>
      <c r="D50" s="6" t="s">
        <v>24</v>
      </c>
      <c r="E50" s="2"/>
      <c r="F50" s="2"/>
      <c r="G50" s="2"/>
      <c r="H50" s="2"/>
      <c r="I50" s="2"/>
      <c r="J50" s="2"/>
      <c r="K50" s="10"/>
      <c r="L50" s="10"/>
      <c r="M50" s="10"/>
      <c r="N50" s="10"/>
      <c r="O50" s="10"/>
      <c r="P50" s="10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39450.0</v>
      </c>
      <c r="B51" s="5">
        <v>2330.0</v>
      </c>
      <c r="C51" s="6" t="s">
        <v>5</v>
      </c>
      <c r="D51" s="11" t="s">
        <v>35</v>
      </c>
      <c r="E51" s="2"/>
      <c r="F51" s="2"/>
      <c r="G51" s="2"/>
      <c r="H51" s="2"/>
      <c r="I51" s="2"/>
      <c r="J51" s="2"/>
      <c r="K51" s="10"/>
      <c r="L51" s="10"/>
      <c r="M51" s="10"/>
      <c r="N51" s="10"/>
      <c r="O51" s="10"/>
      <c r="P51" s="10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39450.0</v>
      </c>
      <c r="B52" s="5">
        <v>2330.0</v>
      </c>
      <c r="C52" s="6" t="s">
        <v>5</v>
      </c>
      <c r="D52" s="6" t="s">
        <v>36</v>
      </c>
      <c r="E52" s="2"/>
      <c r="F52" s="2"/>
      <c r="G52" s="2"/>
      <c r="H52" s="2"/>
      <c r="I52" s="2"/>
      <c r="J52" s="2"/>
      <c r="K52" s="10"/>
      <c r="L52" s="10"/>
      <c r="M52" s="10"/>
      <c r="N52" s="10"/>
      <c r="O52" s="10"/>
      <c r="P52" s="10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39450.0</v>
      </c>
      <c r="B53" s="5">
        <v>2255.0</v>
      </c>
      <c r="C53" s="6" t="s">
        <v>5</v>
      </c>
      <c r="D53" s="11" t="s">
        <v>27</v>
      </c>
      <c r="E53" s="2"/>
      <c r="F53" s="2"/>
      <c r="G53" s="2"/>
      <c r="H53" s="2"/>
      <c r="I53" s="2"/>
      <c r="J53" s="2"/>
      <c r="K53" s="10"/>
      <c r="L53" s="10"/>
      <c r="M53" s="10"/>
      <c r="N53" s="10"/>
      <c r="O53" s="10"/>
      <c r="P53" s="10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39450.0</v>
      </c>
      <c r="B54" s="5">
        <v>2242.0</v>
      </c>
      <c r="C54" s="6" t="s">
        <v>20</v>
      </c>
      <c r="D54" s="11" t="s">
        <v>23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39450.0</v>
      </c>
      <c r="B55" s="5">
        <v>2200.0</v>
      </c>
      <c r="C55" s="6" t="s">
        <v>17</v>
      </c>
      <c r="D55" s="6" t="s">
        <v>18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39450.0</v>
      </c>
      <c r="B56" s="5">
        <v>2200.0</v>
      </c>
      <c r="C56" s="6" t="s">
        <v>20</v>
      </c>
      <c r="D56" s="6" t="s">
        <v>32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39450.0</v>
      </c>
      <c r="B57" s="5">
        <v>2134.0</v>
      </c>
      <c r="C57" s="6" t="s">
        <v>5</v>
      </c>
      <c r="D57" s="6" t="s">
        <v>25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39450.0</v>
      </c>
      <c r="B58" s="5">
        <v>2108.0</v>
      </c>
      <c r="C58" s="6" t="s">
        <v>20</v>
      </c>
      <c r="D58" s="6" t="s">
        <v>31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39450.0</v>
      </c>
      <c r="B59" s="5">
        <v>2028.0</v>
      </c>
      <c r="C59" s="6" t="s">
        <v>17</v>
      </c>
      <c r="D59" s="6" t="s">
        <v>26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39450.0</v>
      </c>
      <c r="B60" s="5">
        <v>2018.0</v>
      </c>
      <c r="C60" s="6" t="s">
        <v>20</v>
      </c>
      <c r="D60" s="6" t="s">
        <v>37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39450.0</v>
      </c>
      <c r="B61" s="5">
        <v>2000.0</v>
      </c>
      <c r="C61" s="6" t="s">
        <v>17</v>
      </c>
      <c r="D61" s="6" t="s">
        <v>32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39450.0</v>
      </c>
      <c r="B62" s="5">
        <v>2000.0</v>
      </c>
      <c r="C62" s="6" t="s">
        <v>20</v>
      </c>
      <c r="D62" s="6" t="s">
        <v>32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>
        <v>39450.0</v>
      </c>
      <c r="B63" s="5">
        <v>2000.0</v>
      </c>
      <c r="C63" s="6" t="s">
        <v>17</v>
      </c>
      <c r="D63" s="6" t="s">
        <v>6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>
        <v>39450.0</v>
      </c>
      <c r="B64" s="5">
        <v>1935.0</v>
      </c>
      <c r="C64" s="6" t="s">
        <v>17</v>
      </c>
      <c r="D64" s="11" t="s">
        <v>38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>
        <v>39450.0</v>
      </c>
      <c r="B65" s="5">
        <v>1900.0</v>
      </c>
      <c r="C65" s="6" t="s">
        <v>20</v>
      </c>
      <c r="D65" s="6" t="s">
        <v>39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>
        <v>39450.0</v>
      </c>
      <c r="B66" s="5">
        <v>1900.0</v>
      </c>
      <c r="C66" s="6" t="s">
        <v>17</v>
      </c>
      <c r="D66" s="11" t="s">
        <v>38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>
        <v>39450.0</v>
      </c>
      <c r="B67" s="5">
        <v>1858.0</v>
      </c>
      <c r="C67" s="6" t="s">
        <v>5</v>
      </c>
      <c r="D67" s="6" t="s">
        <v>26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>
        <v>39450.0</v>
      </c>
      <c r="B68" s="5">
        <v>1845.0</v>
      </c>
      <c r="C68" s="6" t="s">
        <v>20</v>
      </c>
      <c r="D68" s="6" t="s">
        <v>31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>
        <v>39450.0</v>
      </c>
      <c r="B69" s="5">
        <v>1830.0</v>
      </c>
      <c r="C69" s="6" t="s">
        <v>17</v>
      </c>
      <c r="D69" s="6" t="s">
        <v>32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>
        <v>39450.0</v>
      </c>
      <c r="B70" s="5">
        <v>1800.0</v>
      </c>
      <c r="C70" s="6" t="s">
        <v>5</v>
      </c>
      <c r="D70" s="6" t="s">
        <v>6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>
        <v>39450.0</v>
      </c>
      <c r="B71" s="5">
        <v>1800.0</v>
      </c>
      <c r="C71" s="6" t="s">
        <v>17</v>
      </c>
      <c r="D71" s="6" t="s">
        <v>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>
        <v>39450.0</v>
      </c>
      <c r="B72" s="5">
        <v>1745.0</v>
      </c>
      <c r="C72" s="6" t="s">
        <v>20</v>
      </c>
      <c r="D72" s="6" t="s">
        <v>6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>
        <v>39450.0</v>
      </c>
      <c r="B73" s="5">
        <v>1730.0</v>
      </c>
      <c r="C73" s="6" t="s">
        <v>5</v>
      </c>
      <c r="D73" s="6" t="s">
        <v>40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>
        <v>39450.0</v>
      </c>
      <c r="B74" s="5">
        <v>1715.0</v>
      </c>
      <c r="C74" s="6" t="s">
        <v>5</v>
      </c>
      <c r="D74" s="6" t="s">
        <v>6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>
        <v>39450.0</v>
      </c>
      <c r="B75" s="5">
        <v>1700.0</v>
      </c>
      <c r="C75" s="6" t="s">
        <v>14</v>
      </c>
      <c r="D75" s="6" t="s">
        <v>37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>
        <v>39450.0</v>
      </c>
      <c r="B76" s="5">
        <v>1655.0</v>
      </c>
      <c r="C76" s="6" t="s">
        <v>5</v>
      </c>
      <c r="D76" s="11" t="s">
        <v>41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>
        <v>39450.0</v>
      </c>
      <c r="B77" s="5">
        <v>1627.0</v>
      </c>
      <c r="C77" s="6" t="s">
        <v>17</v>
      </c>
      <c r="D77" s="11" t="s">
        <v>19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>
        <v>39450.0</v>
      </c>
      <c r="B78" s="5">
        <v>1600.0</v>
      </c>
      <c r="C78" s="6" t="s">
        <v>14</v>
      </c>
      <c r="D78" s="11" t="s">
        <v>19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">
        <v>39450.0</v>
      </c>
      <c r="B79" s="5">
        <v>1600.0</v>
      </c>
      <c r="C79" s="6" t="s">
        <v>5</v>
      </c>
      <c r="D79" s="6" t="s">
        <v>37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">
        <v>39450.0</v>
      </c>
      <c r="B80" s="5">
        <v>1545.0</v>
      </c>
      <c r="C80" s="6" t="s">
        <v>5</v>
      </c>
      <c r="D80" s="6" t="s">
        <v>42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">
        <v>39450.0</v>
      </c>
      <c r="B81" s="5">
        <v>1530.0</v>
      </c>
      <c r="C81" s="6" t="s">
        <v>11</v>
      </c>
      <c r="D81" s="6" t="s">
        <v>18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">
        <v>39450.0</v>
      </c>
      <c r="B82" s="5">
        <v>1500.0</v>
      </c>
      <c r="C82" s="6" t="s">
        <v>8</v>
      </c>
      <c r="D82" s="11" t="s">
        <v>19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">
        <v>39450.0</v>
      </c>
      <c r="B83" s="5">
        <v>1250.0</v>
      </c>
      <c r="C83" s="6" t="s">
        <v>8</v>
      </c>
      <c r="D83" s="6" t="s">
        <v>30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">
        <v>39450.0</v>
      </c>
      <c r="B84" s="5">
        <v>1241.0</v>
      </c>
      <c r="C84" s="6" t="s">
        <v>8</v>
      </c>
      <c r="D84" s="6" t="s">
        <v>6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>
        <v>39450.0</v>
      </c>
      <c r="B85" s="5">
        <v>1100.0</v>
      </c>
      <c r="C85" s="6" t="s">
        <v>8</v>
      </c>
      <c r="D85" s="6" t="s">
        <v>32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>
        <v>39450.0</v>
      </c>
      <c r="B86" s="5">
        <v>1018.0</v>
      </c>
      <c r="C86" s="6" t="s">
        <v>17</v>
      </c>
      <c r="D86" s="11" t="s">
        <v>23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>
        <v>39450.0</v>
      </c>
      <c r="B87" s="5">
        <v>930.0</v>
      </c>
      <c r="C87" s="6" t="s">
        <v>5</v>
      </c>
      <c r="D87" s="6" t="s">
        <v>37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">
        <v>39450.0</v>
      </c>
      <c r="B88" s="5">
        <v>900.0</v>
      </c>
      <c r="C88" s="6" t="s">
        <v>8</v>
      </c>
      <c r="D88" s="6" t="s">
        <v>32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">
        <v>39450.0</v>
      </c>
      <c r="B89" s="5">
        <v>735.0</v>
      </c>
      <c r="C89" s="6" t="s">
        <v>8</v>
      </c>
      <c r="D89" s="6" t="s">
        <v>26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">
        <v>39450.0</v>
      </c>
      <c r="B90" s="5">
        <v>645.0</v>
      </c>
      <c r="C90" s="6" t="s">
        <v>5</v>
      </c>
      <c r="D90" s="6" t="s">
        <v>6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">
        <v>39450.0</v>
      </c>
      <c r="B91" s="5">
        <v>600.0</v>
      </c>
      <c r="C91" s="6" t="s">
        <v>8</v>
      </c>
      <c r="D91" s="6" t="s">
        <v>32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">
        <v>39450.0</v>
      </c>
      <c r="B92" s="5">
        <v>507.0</v>
      </c>
      <c r="C92" s="6" t="s">
        <v>14</v>
      </c>
      <c r="D92" s="11" t="s">
        <v>38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>
        <v>39450.0</v>
      </c>
      <c r="B93" s="5">
        <v>425.0</v>
      </c>
      <c r="C93" s="6" t="s">
        <v>5</v>
      </c>
      <c r="D93" s="6" t="s">
        <v>43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>
        <v>39450.0</v>
      </c>
      <c r="B94" s="5">
        <v>230.0</v>
      </c>
      <c r="C94" s="6" t="s">
        <v>17</v>
      </c>
      <c r="D94" s="6" t="s">
        <v>32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">
        <v>39450.0</v>
      </c>
      <c r="B95" s="5">
        <v>150.0</v>
      </c>
      <c r="C95" s="6" t="s">
        <v>20</v>
      </c>
      <c r="D95" s="6" t="s">
        <v>18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">
        <v>39450.0</v>
      </c>
      <c r="B96" s="5">
        <v>136.0</v>
      </c>
      <c r="C96" s="6" t="s">
        <v>5</v>
      </c>
      <c r="D96" s="11" t="s">
        <v>23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">
        <v>39450.0</v>
      </c>
      <c r="B97" s="5">
        <v>20.0</v>
      </c>
      <c r="C97" s="6" t="s">
        <v>14</v>
      </c>
      <c r="D97" s="6" t="s">
        <v>44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4">
        <v>39450.0</v>
      </c>
      <c r="B98" s="5">
        <v>1.0</v>
      </c>
      <c r="C98" s="6" t="s">
        <v>8</v>
      </c>
      <c r="D98" s="6" t="s">
        <v>31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">
        <v>39450.0</v>
      </c>
      <c r="B99" s="5">
        <v>0.0</v>
      </c>
      <c r="C99" s="6" t="s">
        <v>20</v>
      </c>
      <c r="D99" s="6" t="s">
        <v>39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4">
        <v>39450.0</v>
      </c>
      <c r="B100" s="5">
        <v>0.0</v>
      </c>
      <c r="C100" s="6" t="s">
        <v>17</v>
      </c>
      <c r="D100" s="11" t="s">
        <v>45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">
        <v>39450.0</v>
      </c>
      <c r="B101" s="5">
        <v>0.0</v>
      </c>
      <c r="C101" s="6" t="s">
        <v>8</v>
      </c>
      <c r="D101" s="6" t="s">
        <v>44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4">
        <v>39451.0</v>
      </c>
      <c r="B102" s="5">
        <v>2359.0</v>
      </c>
      <c r="C102" s="6" t="s">
        <v>5</v>
      </c>
      <c r="D102" s="6" t="s">
        <v>6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4">
        <v>39451.0</v>
      </c>
      <c r="B103" s="5">
        <v>2300.0</v>
      </c>
      <c r="C103" s="6" t="s">
        <v>17</v>
      </c>
      <c r="D103" s="6" t="s">
        <v>37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4">
        <v>39451.0</v>
      </c>
      <c r="B104" s="5">
        <v>2253.0</v>
      </c>
      <c r="C104" s="6" t="s">
        <v>5</v>
      </c>
      <c r="D104" s="6" t="s">
        <v>39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4">
        <v>39451.0</v>
      </c>
      <c r="B105" s="5">
        <v>2237.0</v>
      </c>
      <c r="C105" s="6" t="s">
        <v>17</v>
      </c>
      <c r="D105" s="11" t="s">
        <v>27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4">
        <v>39451.0</v>
      </c>
      <c r="B106" s="5">
        <v>2230.0</v>
      </c>
      <c r="C106" s="6" t="s">
        <v>17</v>
      </c>
      <c r="D106" s="6" t="s">
        <v>6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4">
        <v>39451.0</v>
      </c>
      <c r="B107" s="5">
        <v>2230.0</v>
      </c>
      <c r="C107" s="6" t="s">
        <v>14</v>
      </c>
      <c r="D107" s="6" t="s">
        <v>44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4">
        <v>39451.0</v>
      </c>
      <c r="B108" s="5">
        <v>2200.0</v>
      </c>
      <c r="C108" s="6" t="s">
        <v>17</v>
      </c>
      <c r="D108" s="6" t="s">
        <v>32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4">
        <v>39451.0</v>
      </c>
      <c r="B109" s="5">
        <v>2145.0</v>
      </c>
      <c r="C109" s="6" t="s">
        <v>5</v>
      </c>
      <c r="D109" s="6" t="s">
        <v>18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4">
        <v>39451.0</v>
      </c>
      <c r="B110" s="5">
        <v>2130.0</v>
      </c>
      <c r="C110" s="6" t="s">
        <v>5</v>
      </c>
      <c r="D110" s="6" t="s">
        <v>6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4">
        <v>39451.0</v>
      </c>
      <c r="B111" s="5">
        <v>2115.0</v>
      </c>
      <c r="C111" s="6" t="s">
        <v>17</v>
      </c>
      <c r="D111" s="6" t="s">
        <v>6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4">
        <v>39451.0</v>
      </c>
      <c r="B112" s="5">
        <v>2100.0</v>
      </c>
      <c r="C112" s="6" t="s">
        <v>17</v>
      </c>
      <c r="D112" s="6" t="s">
        <v>32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4">
        <v>39451.0</v>
      </c>
      <c r="B113" s="5">
        <v>2100.0</v>
      </c>
      <c r="C113" s="6" t="s">
        <v>17</v>
      </c>
      <c r="D113" s="6" t="s">
        <v>6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4">
        <v>39451.0</v>
      </c>
      <c r="B114" s="5">
        <v>2000.0</v>
      </c>
      <c r="C114" s="6" t="s">
        <v>5</v>
      </c>
      <c r="D114" s="11" t="s">
        <v>38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4">
        <v>39451.0</v>
      </c>
      <c r="B115" s="5">
        <v>1943.0</v>
      </c>
      <c r="C115" s="6" t="s">
        <v>5</v>
      </c>
      <c r="D115" s="6" t="s">
        <v>22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4">
        <v>39451.0</v>
      </c>
      <c r="B116" s="5">
        <v>1900.0</v>
      </c>
      <c r="C116" s="6" t="s">
        <v>5</v>
      </c>
      <c r="D116" s="6" t="s">
        <v>6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4">
        <v>39451.0</v>
      </c>
      <c r="B117" s="5">
        <v>1900.0</v>
      </c>
      <c r="C117" s="6" t="s">
        <v>8</v>
      </c>
      <c r="D117" s="6" t="s">
        <v>46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4">
        <v>39451.0</v>
      </c>
      <c r="B118" s="5">
        <v>1900.0</v>
      </c>
      <c r="C118" s="6" t="s">
        <v>5</v>
      </c>
      <c r="D118" s="11" t="s">
        <v>38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4">
        <v>39451.0</v>
      </c>
      <c r="B119" s="5">
        <v>1900.0</v>
      </c>
      <c r="C119" s="6" t="s">
        <v>8</v>
      </c>
      <c r="D119" s="6" t="s">
        <v>37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4">
        <v>39451.0</v>
      </c>
      <c r="B120" s="5">
        <v>1900.0</v>
      </c>
      <c r="C120" s="6" t="s">
        <v>20</v>
      </c>
      <c r="D120" s="6" t="s">
        <v>44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4">
        <v>39451.0</v>
      </c>
      <c r="B121" s="5">
        <v>1857.0</v>
      </c>
      <c r="C121" s="6" t="s">
        <v>8</v>
      </c>
      <c r="D121" s="6" t="s">
        <v>24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4">
        <v>39451.0</v>
      </c>
      <c r="B122" s="5">
        <v>1730.0</v>
      </c>
      <c r="C122" s="6" t="s">
        <v>5</v>
      </c>
      <c r="D122" s="11" t="s">
        <v>19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4">
        <v>39451.0</v>
      </c>
      <c r="B123" s="5">
        <v>1715.0</v>
      </c>
      <c r="C123" s="6" t="s">
        <v>5</v>
      </c>
      <c r="D123" s="6" t="s">
        <v>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4">
        <v>39451.0</v>
      </c>
      <c r="B124" s="5">
        <v>1705.0</v>
      </c>
      <c r="C124" s="6" t="s">
        <v>5</v>
      </c>
      <c r="D124" s="6" t="s">
        <v>26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4">
        <v>39451.0</v>
      </c>
      <c r="B125" s="5">
        <v>1700.0</v>
      </c>
      <c r="C125" s="6" t="s">
        <v>17</v>
      </c>
      <c r="D125" s="6" t="s">
        <v>32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4">
        <v>39451.0</v>
      </c>
      <c r="B126" s="5">
        <v>1700.0</v>
      </c>
      <c r="C126" s="6" t="s">
        <v>14</v>
      </c>
      <c r="D126" s="6" t="s">
        <v>32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4">
        <v>39451.0</v>
      </c>
      <c r="B127" s="5">
        <v>1649.0</v>
      </c>
      <c r="C127" s="6" t="s">
        <v>5</v>
      </c>
      <c r="D127" s="6" t="s">
        <v>22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4">
        <v>39451.0</v>
      </c>
      <c r="B128" s="5">
        <v>1630.0</v>
      </c>
      <c r="C128" s="6" t="s">
        <v>17</v>
      </c>
      <c r="D128" s="6" t="s">
        <v>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4">
        <v>39451.0</v>
      </c>
      <c r="B129" s="5">
        <v>1600.0</v>
      </c>
      <c r="C129" s="6" t="s">
        <v>17</v>
      </c>
      <c r="D129" s="6" t="s">
        <v>6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4">
        <v>39451.0</v>
      </c>
      <c r="B130" s="5">
        <v>1530.0</v>
      </c>
      <c r="C130" s="6" t="s">
        <v>17</v>
      </c>
      <c r="D130" s="6" t="s">
        <v>26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4">
        <v>39451.0</v>
      </c>
      <c r="B131" s="5">
        <v>1500.0</v>
      </c>
      <c r="C131" s="6" t="s">
        <v>8</v>
      </c>
      <c r="D131" s="6" t="s">
        <v>31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4">
        <v>39451.0</v>
      </c>
      <c r="B132" s="5">
        <v>1500.0</v>
      </c>
      <c r="C132" s="6" t="s">
        <v>5</v>
      </c>
      <c r="D132" s="6" t="s">
        <v>33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4">
        <v>39451.0</v>
      </c>
      <c r="B133" s="5">
        <v>1455.0</v>
      </c>
      <c r="C133" s="6" t="s">
        <v>17</v>
      </c>
      <c r="D133" s="11" t="s">
        <v>47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4">
        <v>39451.0</v>
      </c>
      <c r="B134" s="5">
        <v>1445.0</v>
      </c>
      <c r="C134" s="6" t="s">
        <v>8</v>
      </c>
      <c r="D134" s="6" t="s">
        <v>32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4">
        <v>39451.0</v>
      </c>
      <c r="B135" s="5">
        <v>1436.0</v>
      </c>
      <c r="C135" s="6" t="s">
        <v>17</v>
      </c>
      <c r="D135" s="6" t="s">
        <v>21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4">
        <v>39451.0</v>
      </c>
      <c r="B136" s="5">
        <v>1430.0</v>
      </c>
      <c r="C136" s="6" t="s">
        <v>14</v>
      </c>
      <c r="D136" s="11" t="s">
        <v>19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4">
        <v>39451.0</v>
      </c>
      <c r="B137" s="5">
        <v>1350.0</v>
      </c>
      <c r="C137" s="6" t="s">
        <v>5</v>
      </c>
      <c r="D137" s="6" t="s">
        <v>30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4">
        <v>39451.0</v>
      </c>
      <c r="B138" s="5">
        <v>1230.0</v>
      </c>
      <c r="C138" s="6" t="s">
        <v>17</v>
      </c>
      <c r="D138" s="6" t="s">
        <v>18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4">
        <v>39451.0</v>
      </c>
      <c r="B139" s="5">
        <v>1200.0</v>
      </c>
      <c r="C139" s="6" t="s">
        <v>8</v>
      </c>
      <c r="D139" s="6" t="s">
        <v>48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4">
        <v>39451.0</v>
      </c>
      <c r="B140" s="5">
        <v>1128.0</v>
      </c>
      <c r="C140" s="6" t="s">
        <v>8</v>
      </c>
      <c r="D140" s="6" t="s">
        <v>49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4">
        <v>39451.0</v>
      </c>
      <c r="B141" s="5">
        <v>1100.0</v>
      </c>
      <c r="C141" s="6" t="s">
        <v>14</v>
      </c>
      <c r="D141" s="6" t="s">
        <v>32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4">
        <v>39451.0</v>
      </c>
      <c r="B142" s="5">
        <v>1030.0</v>
      </c>
      <c r="C142" s="6" t="s">
        <v>5</v>
      </c>
      <c r="D142" s="11" t="s">
        <v>23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4">
        <v>39451.0</v>
      </c>
      <c r="B143" s="5">
        <v>900.0</v>
      </c>
      <c r="C143" s="6" t="s">
        <v>20</v>
      </c>
      <c r="D143" s="6" t="s">
        <v>32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4">
        <v>39451.0</v>
      </c>
      <c r="B144" s="5">
        <v>830.0</v>
      </c>
      <c r="C144" s="6" t="s">
        <v>17</v>
      </c>
      <c r="D144" s="6" t="s">
        <v>32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4">
        <v>39451.0</v>
      </c>
      <c r="B145" s="5">
        <v>815.0</v>
      </c>
      <c r="C145" s="6" t="s">
        <v>17</v>
      </c>
      <c r="D145" s="6" t="s">
        <v>32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4">
        <v>39451.0</v>
      </c>
      <c r="B146" s="5">
        <v>800.0</v>
      </c>
      <c r="C146" s="6" t="s">
        <v>17</v>
      </c>
      <c r="D146" s="6" t="s">
        <v>32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4">
        <v>39451.0</v>
      </c>
      <c r="B147" s="5">
        <v>205.0</v>
      </c>
      <c r="C147" s="6" t="s">
        <v>20</v>
      </c>
      <c r="D147" s="6" t="s">
        <v>24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4">
        <v>39451.0</v>
      </c>
      <c r="B148" s="5">
        <v>148.0</v>
      </c>
      <c r="C148" s="6" t="s">
        <v>17</v>
      </c>
      <c r="D148" s="6" t="s">
        <v>24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4">
        <v>39451.0</v>
      </c>
      <c r="B149" s="5">
        <v>101.0</v>
      </c>
      <c r="C149" s="6" t="s">
        <v>17</v>
      </c>
      <c r="D149" s="11" t="s">
        <v>23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4">
        <v>39451.0</v>
      </c>
      <c r="B150" s="5">
        <v>9.0</v>
      </c>
      <c r="C150" s="6" t="s">
        <v>8</v>
      </c>
      <c r="D150" s="11" t="s">
        <v>27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4">
        <v>39452.0</v>
      </c>
      <c r="B151" s="5">
        <v>2352.0</v>
      </c>
      <c r="C151" s="6" t="s">
        <v>5</v>
      </c>
      <c r="D151" s="11" t="s">
        <v>38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4">
        <v>39452.0</v>
      </c>
      <c r="B152" s="5">
        <v>2300.0</v>
      </c>
      <c r="C152" s="6" t="s">
        <v>5</v>
      </c>
      <c r="D152" s="6" t="s">
        <v>18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4">
        <v>39452.0</v>
      </c>
      <c r="B153" s="5">
        <v>2300.0</v>
      </c>
      <c r="C153" s="6" t="s">
        <v>17</v>
      </c>
      <c r="D153" s="11" t="s">
        <v>38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4">
        <v>39452.0</v>
      </c>
      <c r="B154" s="5">
        <v>2257.0</v>
      </c>
      <c r="C154" s="6" t="s">
        <v>20</v>
      </c>
      <c r="D154" s="6" t="s">
        <v>24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4">
        <v>39452.0</v>
      </c>
      <c r="B155" s="5">
        <v>2241.0</v>
      </c>
      <c r="C155" s="6" t="s">
        <v>17</v>
      </c>
      <c r="D155" s="6" t="s">
        <v>24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4">
        <v>39452.0</v>
      </c>
      <c r="B156" s="5">
        <v>2200.0</v>
      </c>
      <c r="C156" s="6" t="s">
        <v>17</v>
      </c>
      <c r="D156" s="6" t="s">
        <v>6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4">
        <v>39452.0</v>
      </c>
      <c r="B157" s="5">
        <v>2129.0</v>
      </c>
      <c r="C157" s="6" t="s">
        <v>20</v>
      </c>
      <c r="D157" s="11" t="s">
        <v>23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4">
        <v>39452.0</v>
      </c>
      <c r="B158" s="5">
        <v>2100.0</v>
      </c>
      <c r="C158" s="6" t="s">
        <v>17</v>
      </c>
      <c r="D158" s="6" t="s">
        <v>9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4">
        <v>39452.0</v>
      </c>
      <c r="B159" s="5">
        <v>2100.0</v>
      </c>
      <c r="C159" s="6" t="s">
        <v>17</v>
      </c>
      <c r="D159" s="6" t="s">
        <v>31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4">
        <v>39452.0</v>
      </c>
      <c r="B160" s="5">
        <v>2015.0</v>
      </c>
      <c r="C160" s="6" t="s">
        <v>5</v>
      </c>
      <c r="D160" s="6" t="s">
        <v>30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4">
        <v>39452.0</v>
      </c>
      <c r="B161" s="5">
        <v>2000.0</v>
      </c>
      <c r="C161" s="6" t="s">
        <v>17</v>
      </c>
      <c r="D161" s="6" t="s">
        <v>31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4">
        <v>39452.0</v>
      </c>
      <c r="B162" s="5">
        <v>1937.0</v>
      </c>
      <c r="C162" s="6" t="s">
        <v>5</v>
      </c>
      <c r="D162" s="6" t="s">
        <v>44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4">
        <v>39452.0</v>
      </c>
      <c r="B163" s="5">
        <v>1930.0</v>
      </c>
      <c r="C163" s="6" t="s">
        <v>5</v>
      </c>
      <c r="D163" s="6" t="s">
        <v>30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4">
        <v>39452.0</v>
      </c>
      <c r="B164" s="5">
        <v>1911.0</v>
      </c>
      <c r="C164" s="6" t="s">
        <v>5</v>
      </c>
      <c r="D164" s="11" t="s">
        <v>50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4">
        <v>39452.0</v>
      </c>
      <c r="B165" s="5">
        <v>1900.0</v>
      </c>
      <c r="C165" s="6" t="s">
        <v>17</v>
      </c>
      <c r="D165" s="11" t="s">
        <v>38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4">
        <v>39452.0</v>
      </c>
      <c r="B166" s="5">
        <v>1900.0</v>
      </c>
      <c r="C166" s="6" t="s">
        <v>17</v>
      </c>
      <c r="D166" s="6" t="s">
        <v>31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4">
        <v>39452.0</v>
      </c>
      <c r="B167" s="5">
        <v>1840.0</v>
      </c>
      <c r="C167" s="6" t="s">
        <v>14</v>
      </c>
      <c r="D167" s="6" t="s">
        <v>26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4">
        <v>39452.0</v>
      </c>
      <c r="B168" s="5">
        <v>1806.0</v>
      </c>
      <c r="C168" s="6" t="s">
        <v>14</v>
      </c>
      <c r="D168" s="11" t="s">
        <v>51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4">
        <v>39452.0</v>
      </c>
      <c r="B169" s="5">
        <v>1800.0</v>
      </c>
      <c r="C169" s="6" t="s">
        <v>17</v>
      </c>
      <c r="D169" s="6" t="s">
        <v>6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4">
        <v>39452.0</v>
      </c>
      <c r="B170" s="5">
        <v>1800.0</v>
      </c>
      <c r="C170" s="6" t="s">
        <v>5</v>
      </c>
      <c r="D170" s="6" t="s">
        <v>18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4">
        <v>39452.0</v>
      </c>
      <c r="B171" s="5">
        <v>1724.0</v>
      </c>
      <c r="C171" s="6" t="s">
        <v>5</v>
      </c>
      <c r="D171" s="6" t="s">
        <v>26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4">
        <v>39452.0</v>
      </c>
      <c r="B172" s="5">
        <v>1500.0</v>
      </c>
      <c r="C172" s="6" t="s">
        <v>17</v>
      </c>
      <c r="D172" s="6" t="s">
        <v>18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4">
        <v>39452.0</v>
      </c>
      <c r="B173" s="5">
        <v>1500.0</v>
      </c>
      <c r="C173" s="6" t="s">
        <v>5</v>
      </c>
      <c r="D173" s="6" t="s">
        <v>26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4">
        <v>39452.0</v>
      </c>
      <c r="B174" s="5">
        <v>1408.0</v>
      </c>
      <c r="C174" s="6" t="s">
        <v>5</v>
      </c>
      <c r="D174" s="6" t="s">
        <v>25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4">
        <v>39452.0</v>
      </c>
      <c r="B175" s="5">
        <v>1230.0</v>
      </c>
      <c r="C175" s="6" t="s">
        <v>8</v>
      </c>
      <c r="D175" s="6" t="s">
        <v>6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4">
        <v>39452.0</v>
      </c>
      <c r="B176" s="5">
        <v>1230.0</v>
      </c>
      <c r="C176" s="6" t="s">
        <v>20</v>
      </c>
      <c r="D176" s="6" t="s">
        <v>18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4">
        <v>39452.0</v>
      </c>
      <c r="B177" s="5">
        <v>1200.0</v>
      </c>
      <c r="C177" s="6" t="s">
        <v>5</v>
      </c>
      <c r="D177" s="6" t="s">
        <v>18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4">
        <v>39452.0</v>
      </c>
      <c r="B178" s="5">
        <v>1200.0</v>
      </c>
      <c r="C178" s="6" t="s">
        <v>14</v>
      </c>
      <c r="D178" s="6" t="s">
        <v>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4">
        <v>39452.0</v>
      </c>
      <c r="B179" s="5">
        <v>1100.0</v>
      </c>
      <c r="C179" s="6" t="s">
        <v>17</v>
      </c>
      <c r="D179" s="6" t="s">
        <v>6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4">
        <v>39452.0</v>
      </c>
      <c r="B180" s="5">
        <v>1041.0</v>
      </c>
      <c r="C180" s="6" t="s">
        <v>5</v>
      </c>
      <c r="D180" s="11" t="s">
        <v>27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4">
        <v>39452.0</v>
      </c>
      <c r="B181" s="5">
        <v>1030.0</v>
      </c>
      <c r="C181" s="6" t="s">
        <v>5</v>
      </c>
      <c r="D181" s="6" t="s">
        <v>6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4">
        <v>39452.0</v>
      </c>
      <c r="B182" s="5">
        <v>1000.0</v>
      </c>
      <c r="C182" s="6" t="s">
        <v>14</v>
      </c>
      <c r="D182" s="6" t="s">
        <v>32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4">
        <v>39452.0</v>
      </c>
      <c r="B183" s="5">
        <v>1000.0</v>
      </c>
      <c r="C183" s="6" t="s">
        <v>8</v>
      </c>
      <c r="D183" s="11" t="s">
        <v>52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4">
        <v>39452.0</v>
      </c>
      <c r="B184" s="5">
        <v>942.0</v>
      </c>
      <c r="C184" s="6" t="s">
        <v>5</v>
      </c>
      <c r="D184" s="6" t="s">
        <v>18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4">
        <v>39452.0</v>
      </c>
      <c r="B185" s="5">
        <v>738.0</v>
      </c>
      <c r="C185" s="6" t="s">
        <v>20</v>
      </c>
      <c r="D185" s="6" t="s">
        <v>32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4">
        <v>39452.0</v>
      </c>
      <c r="B186" s="5">
        <v>245.0</v>
      </c>
      <c r="C186" s="6" t="s">
        <v>5</v>
      </c>
      <c r="D186" s="11" t="s">
        <v>38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4">
        <v>39452.0</v>
      </c>
      <c r="B187" s="5">
        <v>200.0</v>
      </c>
      <c r="C187" s="6" t="s">
        <v>5</v>
      </c>
      <c r="D187" s="11" t="s">
        <v>19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4">
        <v>39452.0</v>
      </c>
      <c r="B188" s="5">
        <v>200.0</v>
      </c>
      <c r="C188" s="6" t="s">
        <v>5</v>
      </c>
      <c r="D188" s="11" t="s">
        <v>51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4">
        <v>39452.0</v>
      </c>
      <c r="B189" s="5">
        <v>130.0</v>
      </c>
      <c r="C189" s="6" t="s">
        <v>14</v>
      </c>
      <c r="D189" s="6" t="s">
        <v>49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4">
        <v>39452.0</v>
      </c>
      <c r="B190" s="5">
        <v>130.0</v>
      </c>
      <c r="C190" s="6" t="s">
        <v>5</v>
      </c>
      <c r="D190" s="6" t="s">
        <v>18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4">
        <v>39452.0</v>
      </c>
      <c r="B191" s="5">
        <v>116.0</v>
      </c>
      <c r="C191" s="6" t="s">
        <v>20</v>
      </c>
      <c r="D191" s="6" t="s">
        <v>53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4">
        <v>39452.0</v>
      </c>
      <c r="B192" s="5">
        <v>100.0</v>
      </c>
      <c r="C192" s="6" t="s">
        <v>17</v>
      </c>
      <c r="D192" s="6" t="s">
        <v>32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4">
        <v>39452.0</v>
      </c>
      <c r="B193" s="5">
        <v>15.0</v>
      </c>
      <c r="C193" s="6" t="s">
        <v>11</v>
      </c>
      <c r="D193" s="6" t="s">
        <v>31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4">
        <v>39452.0</v>
      </c>
      <c r="B194" s="5">
        <v>0.0</v>
      </c>
      <c r="C194" s="6" t="s">
        <v>17</v>
      </c>
      <c r="D194" s="6" t="s">
        <v>31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4">
        <v>39453.0</v>
      </c>
      <c r="B195" s="5">
        <v>2300.0</v>
      </c>
      <c r="C195" s="6" t="s">
        <v>17</v>
      </c>
      <c r="D195" s="6" t="s">
        <v>6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4">
        <v>39453.0</v>
      </c>
      <c r="B196" s="5">
        <v>2130.0</v>
      </c>
      <c r="C196" s="6" t="s">
        <v>5</v>
      </c>
      <c r="D196" s="6" t="s">
        <v>6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4">
        <v>39453.0</v>
      </c>
      <c r="B197" s="5">
        <v>1950.0</v>
      </c>
      <c r="C197" s="6" t="s">
        <v>17</v>
      </c>
      <c r="D197" s="6" t="s">
        <v>31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4">
        <v>39453.0</v>
      </c>
      <c r="B198" s="5">
        <v>1900.0</v>
      </c>
      <c r="C198" s="6" t="s">
        <v>20</v>
      </c>
      <c r="D198" s="6" t="s">
        <v>31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4">
        <v>39453.0</v>
      </c>
      <c r="B199" s="5">
        <v>1900.0</v>
      </c>
      <c r="C199" s="6" t="s">
        <v>17</v>
      </c>
      <c r="D199" s="6" t="s">
        <v>6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4">
        <v>39453.0</v>
      </c>
      <c r="B200" s="5">
        <v>1900.0</v>
      </c>
      <c r="C200" s="6" t="s">
        <v>14</v>
      </c>
      <c r="D200" s="6" t="s">
        <v>31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4">
        <v>39453.0</v>
      </c>
      <c r="B201" s="5">
        <v>1730.0</v>
      </c>
      <c r="C201" s="6" t="s">
        <v>14</v>
      </c>
      <c r="D201" s="6" t="s">
        <v>49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4">
        <v>39453.0</v>
      </c>
      <c r="B202" s="5">
        <v>1720.0</v>
      </c>
      <c r="C202" s="6" t="s">
        <v>5</v>
      </c>
      <c r="D202" s="6" t="s">
        <v>26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4">
        <v>39453.0</v>
      </c>
      <c r="B203" s="5">
        <v>1700.0</v>
      </c>
      <c r="C203" s="6" t="s">
        <v>8</v>
      </c>
      <c r="D203" s="6" t="s">
        <v>18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4">
        <v>39453.0</v>
      </c>
      <c r="B204" s="5">
        <v>1700.0</v>
      </c>
      <c r="C204" s="6" t="s">
        <v>5</v>
      </c>
      <c r="D204" s="6" t="s">
        <v>6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4">
        <v>39453.0</v>
      </c>
      <c r="B205" s="5">
        <v>1520.0</v>
      </c>
      <c r="C205" s="6" t="s">
        <v>5</v>
      </c>
      <c r="D205" s="11" t="s">
        <v>54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4">
        <v>39453.0</v>
      </c>
      <c r="B206" s="5">
        <v>1515.0</v>
      </c>
      <c r="C206" s="6" t="s">
        <v>17</v>
      </c>
      <c r="D206" s="6" t="s">
        <v>31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4">
        <v>39453.0</v>
      </c>
      <c r="B207" s="5">
        <v>1513.0</v>
      </c>
      <c r="C207" s="6" t="s">
        <v>20</v>
      </c>
      <c r="D207" s="6" t="s">
        <v>39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4">
        <v>39453.0</v>
      </c>
      <c r="B208" s="5">
        <v>1500.0</v>
      </c>
      <c r="C208" s="6" t="s">
        <v>17</v>
      </c>
      <c r="D208" s="6" t="s">
        <v>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4">
        <v>39453.0</v>
      </c>
      <c r="B209" s="5">
        <v>1500.0</v>
      </c>
      <c r="C209" s="6" t="s">
        <v>5</v>
      </c>
      <c r="D209" s="6" t="s">
        <v>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4">
        <v>39453.0</v>
      </c>
      <c r="B210" s="5">
        <v>1500.0</v>
      </c>
      <c r="C210" s="6" t="s">
        <v>17</v>
      </c>
      <c r="D210" s="6" t="s">
        <v>6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4">
        <v>39453.0</v>
      </c>
      <c r="B211" s="5">
        <v>1450.0</v>
      </c>
      <c r="C211" s="6" t="s">
        <v>17</v>
      </c>
      <c r="D211" s="6" t="s">
        <v>26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4">
        <v>39453.0</v>
      </c>
      <c r="B212" s="5">
        <v>1445.0</v>
      </c>
      <c r="C212" s="6" t="s">
        <v>17</v>
      </c>
      <c r="D212" s="11" t="s">
        <v>45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4">
        <v>39453.0</v>
      </c>
      <c r="B213" s="5">
        <v>1420.0</v>
      </c>
      <c r="C213" s="6" t="s">
        <v>5</v>
      </c>
      <c r="D213" s="6" t="s">
        <v>26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4">
        <v>39453.0</v>
      </c>
      <c r="B214" s="5">
        <v>1217.0</v>
      </c>
      <c r="C214" s="6" t="s">
        <v>5</v>
      </c>
      <c r="D214" s="6" t="s">
        <v>26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4">
        <v>39453.0</v>
      </c>
      <c r="B215" s="5">
        <v>1202.0</v>
      </c>
      <c r="C215" s="6" t="s">
        <v>5</v>
      </c>
      <c r="D215" s="6" t="s">
        <v>55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4">
        <v>39453.0</v>
      </c>
      <c r="B216" s="5">
        <v>1200.0</v>
      </c>
      <c r="C216" s="6" t="s">
        <v>5</v>
      </c>
      <c r="D216" s="6" t="s">
        <v>26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4">
        <v>39453.0</v>
      </c>
      <c r="B217" s="5">
        <v>1200.0</v>
      </c>
      <c r="C217" s="6" t="s">
        <v>8</v>
      </c>
      <c r="D217" s="6" t="s">
        <v>32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4">
        <v>39453.0</v>
      </c>
      <c r="B218" s="5">
        <v>1130.0</v>
      </c>
      <c r="C218" s="6" t="s">
        <v>17</v>
      </c>
      <c r="D218" s="6" t="s">
        <v>6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4">
        <v>39453.0</v>
      </c>
      <c r="B219" s="5">
        <v>1121.0</v>
      </c>
      <c r="C219" s="6" t="s">
        <v>5</v>
      </c>
      <c r="D219" s="6" t="s">
        <v>18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4">
        <v>39453.0</v>
      </c>
      <c r="B220" s="5">
        <v>1045.0</v>
      </c>
      <c r="C220" s="6" t="s">
        <v>14</v>
      </c>
      <c r="D220" s="6" t="s">
        <v>18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4">
        <v>39453.0</v>
      </c>
      <c r="B221" s="5">
        <v>1000.0</v>
      </c>
      <c r="C221" s="6" t="s">
        <v>14</v>
      </c>
      <c r="D221" s="6" t="s">
        <v>32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4">
        <v>39453.0</v>
      </c>
      <c r="B222" s="5">
        <v>1000.0</v>
      </c>
      <c r="C222" s="6" t="s">
        <v>17</v>
      </c>
      <c r="D222" s="6" t="s">
        <v>6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4">
        <v>39453.0</v>
      </c>
      <c r="B223" s="5">
        <v>900.0</v>
      </c>
      <c r="C223" s="6" t="s">
        <v>5</v>
      </c>
      <c r="D223" s="6" t="s">
        <v>18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4">
        <v>39453.0</v>
      </c>
      <c r="B224" s="5">
        <v>530.0</v>
      </c>
      <c r="C224" s="6" t="s">
        <v>8</v>
      </c>
      <c r="D224" s="11" t="s">
        <v>51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4">
        <v>39453.0</v>
      </c>
      <c r="B225" s="5">
        <v>500.0</v>
      </c>
      <c r="C225" s="6" t="s">
        <v>14</v>
      </c>
      <c r="D225" s="6" t="s">
        <v>18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4">
        <v>39453.0</v>
      </c>
      <c r="B226" s="5">
        <v>400.0</v>
      </c>
      <c r="C226" s="6" t="s">
        <v>5</v>
      </c>
      <c r="D226" s="11" t="s">
        <v>19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4">
        <v>39453.0</v>
      </c>
      <c r="B227" s="5">
        <v>250.0</v>
      </c>
      <c r="C227" s="6" t="s">
        <v>14</v>
      </c>
      <c r="D227" s="6" t="s">
        <v>24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4">
        <v>39453.0</v>
      </c>
      <c r="B228" s="5">
        <v>240.0</v>
      </c>
      <c r="C228" s="6" t="s">
        <v>17</v>
      </c>
      <c r="D228" s="6" t="s">
        <v>6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4">
        <v>39453.0</v>
      </c>
      <c r="B229" s="5">
        <v>114.0</v>
      </c>
      <c r="C229" s="6" t="s">
        <v>8</v>
      </c>
      <c r="D229" s="6" t="s">
        <v>26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4">
        <v>39453.0</v>
      </c>
      <c r="B230" s="5">
        <v>100.0</v>
      </c>
      <c r="C230" s="6" t="s">
        <v>5</v>
      </c>
      <c r="D230" s="6" t="s">
        <v>31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4">
        <v>39453.0</v>
      </c>
      <c r="B231" s="5">
        <v>44.0</v>
      </c>
      <c r="C231" s="6" t="s">
        <v>5</v>
      </c>
      <c r="D231" s="6" t="s">
        <v>56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4">
        <v>39453.0</v>
      </c>
      <c r="B232" s="5">
        <v>1.0</v>
      </c>
      <c r="C232" s="6" t="s">
        <v>8</v>
      </c>
      <c r="D232" s="6" t="s">
        <v>57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4">
        <v>39453.0</v>
      </c>
      <c r="B233" s="5">
        <v>0.0</v>
      </c>
      <c r="C233" s="6" t="s">
        <v>20</v>
      </c>
      <c r="D233" s="6" t="s">
        <v>18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4">
        <v>39454.0</v>
      </c>
      <c r="B234" s="5">
        <v>2309.0</v>
      </c>
      <c r="C234" s="6" t="s">
        <v>5</v>
      </c>
      <c r="D234" s="6" t="s">
        <v>9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4">
        <v>39454.0</v>
      </c>
      <c r="B235" s="5">
        <v>2200.0</v>
      </c>
      <c r="C235" s="6" t="s">
        <v>17</v>
      </c>
      <c r="D235" s="6" t="s">
        <v>6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4">
        <v>39454.0</v>
      </c>
      <c r="B236" s="5">
        <v>2139.0</v>
      </c>
      <c r="C236" s="6" t="s">
        <v>17</v>
      </c>
      <c r="D236" s="11" t="s">
        <v>19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4">
        <v>39454.0</v>
      </c>
      <c r="B237" s="5">
        <v>2130.0</v>
      </c>
      <c r="C237" s="6" t="s">
        <v>5</v>
      </c>
      <c r="D237" s="11" t="s">
        <v>58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4">
        <v>39454.0</v>
      </c>
      <c r="B238" s="5">
        <v>2100.0</v>
      </c>
      <c r="C238" s="6" t="s">
        <v>17</v>
      </c>
      <c r="D238" s="11" t="s">
        <v>54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4">
        <v>39454.0</v>
      </c>
      <c r="B239" s="5">
        <v>2030.0</v>
      </c>
      <c r="C239" s="6" t="s">
        <v>5</v>
      </c>
      <c r="D239" s="6" t="s">
        <v>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4">
        <v>39454.0</v>
      </c>
      <c r="B240" s="5">
        <v>1940.0</v>
      </c>
      <c r="C240" s="6" t="s">
        <v>5</v>
      </c>
      <c r="D240" s="6" t="s">
        <v>26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4">
        <v>39454.0</v>
      </c>
      <c r="B241" s="5">
        <v>1907.0</v>
      </c>
      <c r="C241" s="6" t="s">
        <v>17</v>
      </c>
      <c r="D241" s="11" t="s">
        <v>23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4">
        <v>39454.0</v>
      </c>
      <c r="B242" s="5">
        <v>1900.0</v>
      </c>
      <c r="C242" s="6" t="s">
        <v>17</v>
      </c>
      <c r="D242" s="6" t="s">
        <v>31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4">
        <v>39454.0</v>
      </c>
      <c r="B243" s="5">
        <v>1900.0</v>
      </c>
      <c r="C243" s="6" t="s">
        <v>5</v>
      </c>
      <c r="D243" s="6" t="s">
        <v>31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4">
        <v>39454.0</v>
      </c>
      <c r="B244" s="5">
        <v>1900.0</v>
      </c>
      <c r="C244" s="6" t="s">
        <v>5</v>
      </c>
      <c r="D244" s="6" t="s">
        <v>32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4">
        <v>39454.0</v>
      </c>
      <c r="B245" s="5">
        <v>1845.0</v>
      </c>
      <c r="C245" s="6" t="s">
        <v>5</v>
      </c>
      <c r="D245" s="6" t="s">
        <v>6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4">
        <v>39454.0</v>
      </c>
      <c r="B246" s="5">
        <v>1835.0</v>
      </c>
      <c r="C246" s="6" t="s">
        <v>17</v>
      </c>
      <c r="D246" s="6" t="s">
        <v>26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4">
        <v>39454.0</v>
      </c>
      <c r="B247" s="5">
        <v>1815.0</v>
      </c>
      <c r="C247" s="6" t="s">
        <v>5</v>
      </c>
      <c r="D247" s="6" t="s">
        <v>36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4">
        <v>39454.0</v>
      </c>
      <c r="B248" s="5">
        <v>1800.0</v>
      </c>
      <c r="C248" s="6" t="s">
        <v>5</v>
      </c>
      <c r="D248" s="11" t="s">
        <v>23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4">
        <v>39454.0</v>
      </c>
      <c r="B249" s="5">
        <v>1745.0</v>
      </c>
      <c r="C249" s="6" t="s">
        <v>5</v>
      </c>
      <c r="D249" s="6" t="s">
        <v>6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4">
        <v>39454.0</v>
      </c>
      <c r="B250" s="5">
        <v>1718.0</v>
      </c>
      <c r="C250" s="6" t="s">
        <v>8</v>
      </c>
      <c r="D250" s="11" t="s">
        <v>27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4">
        <v>39454.0</v>
      </c>
      <c r="B251" s="5">
        <v>1700.0</v>
      </c>
      <c r="C251" s="6" t="s">
        <v>17</v>
      </c>
      <c r="D251" s="6" t="s">
        <v>6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4">
        <v>39454.0</v>
      </c>
      <c r="B252" s="5">
        <v>1700.0</v>
      </c>
      <c r="C252" s="6" t="s">
        <v>8</v>
      </c>
      <c r="D252" s="6" t="s">
        <v>30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4">
        <v>39454.0</v>
      </c>
      <c r="B253" s="5">
        <v>1700.0</v>
      </c>
      <c r="C253" s="6" t="s">
        <v>5</v>
      </c>
      <c r="D253" s="11" t="s">
        <v>29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4">
        <v>39454.0</v>
      </c>
      <c r="B254" s="5">
        <v>1700.0</v>
      </c>
      <c r="C254" s="6" t="s">
        <v>14</v>
      </c>
      <c r="D254" s="11" t="s">
        <v>19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4">
        <v>39454.0</v>
      </c>
      <c r="B255" s="5">
        <v>1700.0</v>
      </c>
      <c r="C255" s="6" t="s">
        <v>5</v>
      </c>
      <c r="D255" s="11" t="s">
        <v>59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4">
        <v>39454.0</v>
      </c>
      <c r="B256" s="5">
        <v>1542.0</v>
      </c>
      <c r="C256" s="6" t="s">
        <v>17</v>
      </c>
      <c r="D256" s="11" t="s">
        <v>19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4">
        <v>39454.0</v>
      </c>
      <c r="B257" s="5">
        <v>1530.0</v>
      </c>
      <c r="C257" s="6" t="s">
        <v>5</v>
      </c>
      <c r="D257" s="6" t="s">
        <v>18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4">
        <v>39454.0</v>
      </c>
      <c r="B258" s="5">
        <v>1528.0</v>
      </c>
      <c r="C258" s="6" t="s">
        <v>5</v>
      </c>
      <c r="D258" s="6" t="s">
        <v>26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4">
        <v>39454.0</v>
      </c>
      <c r="B259" s="5">
        <v>1328.0</v>
      </c>
      <c r="C259" s="6" t="s">
        <v>5</v>
      </c>
      <c r="D259" s="11" t="s">
        <v>19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4">
        <v>39454.0</v>
      </c>
      <c r="B260" s="5">
        <v>1245.0</v>
      </c>
      <c r="C260" s="6" t="s">
        <v>5</v>
      </c>
      <c r="D260" s="6" t="s">
        <v>26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4">
        <v>39454.0</v>
      </c>
      <c r="B261" s="5">
        <v>1200.0</v>
      </c>
      <c r="C261" s="6" t="s">
        <v>17</v>
      </c>
      <c r="D261" s="6" t="s">
        <v>18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4">
        <v>39454.0</v>
      </c>
      <c r="B262" s="5">
        <v>1130.0</v>
      </c>
      <c r="C262" s="6" t="s">
        <v>5</v>
      </c>
      <c r="D262" s="6" t="s">
        <v>30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4">
        <v>39454.0</v>
      </c>
      <c r="B263" s="5">
        <v>1100.0</v>
      </c>
      <c r="C263" s="6" t="s">
        <v>20</v>
      </c>
      <c r="D263" s="6" t="s">
        <v>30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4">
        <v>39454.0</v>
      </c>
      <c r="B264" s="5">
        <v>1100.0</v>
      </c>
      <c r="C264" s="6" t="s">
        <v>17</v>
      </c>
      <c r="D264" s="6" t="s">
        <v>18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4">
        <v>39454.0</v>
      </c>
      <c r="B265" s="5">
        <v>957.0</v>
      </c>
      <c r="C265" s="6" t="s">
        <v>5</v>
      </c>
      <c r="D265" s="6" t="s">
        <v>26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4">
        <v>39454.0</v>
      </c>
      <c r="B266" s="5">
        <v>930.0</v>
      </c>
      <c r="C266" s="6" t="s">
        <v>5</v>
      </c>
      <c r="D266" s="6" t="s">
        <v>32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4">
        <v>39454.0</v>
      </c>
      <c r="B267" s="5">
        <v>930.0</v>
      </c>
      <c r="C267" s="6" t="s">
        <v>8</v>
      </c>
      <c r="D267" s="6" t="s">
        <v>32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4">
        <v>39454.0</v>
      </c>
      <c r="B268" s="5">
        <v>930.0</v>
      </c>
      <c r="C268" s="6" t="s">
        <v>5</v>
      </c>
      <c r="D268" s="11" t="s">
        <v>58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4">
        <v>39454.0</v>
      </c>
      <c r="B269" s="5">
        <v>930.0</v>
      </c>
      <c r="C269" s="6" t="s">
        <v>8</v>
      </c>
      <c r="D269" s="6" t="s">
        <v>26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4">
        <v>39454.0</v>
      </c>
      <c r="B270" s="5">
        <v>830.0</v>
      </c>
      <c r="C270" s="6" t="s">
        <v>17</v>
      </c>
      <c r="D270" s="11" t="s">
        <v>19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4">
        <v>39454.0</v>
      </c>
      <c r="B271" s="5">
        <v>800.0</v>
      </c>
      <c r="C271" s="6" t="s">
        <v>8</v>
      </c>
      <c r="D271" s="6" t="s">
        <v>18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4">
        <v>39454.0</v>
      </c>
      <c r="B272" s="5">
        <v>755.0</v>
      </c>
      <c r="C272" s="6" t="s">
        <v>8</v>
      </c>
      <c r="D272" s="6" t="s">
        <v>32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4">
        <v>39454.0</v>
      </c>
      <c r="B273" s="5">
        <v>15.0</v>
      </c>
      <c r="C273" s="6" t="s">
        <v>17</v>
      </c>
      <c r="D273" s="6" t="s">
        <v>6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4">
        <v>39454.0</v>
      </c>
      <c r="B274" s="5">
        <v>1.0</v>
      </c>
      <c r="C274" s="6" t="s">
        <v>17</v>
      </c>
      <c r="D274" s="6" t="s">
        <v>6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4">
        <v>39454.0</v>
      </c>
      <c r="B275" s="5">
        <v>0.0</v>
      </c>
      <c r="C275" s="6" t="s">
        <v>8</v>
      </c>
      <c r="D275" s="6" t="s">
        <v>32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4">
        <v>39455.0</v>
      </c>
      <c r="B276" s="5">
        <v>2335.0</v>
      </c>
      <c r="C276" s="6" t="s">
        <v>5</v>
      </c>
      <c r="D276" s="6" t="s">
        <v>6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4">
        <v>39455.0</v>
      </c>
      <c r="B277" s="5">
        <v>2200.0</v>
      </c>
      <c r="C277" s="6" t="s">
        <v>17</v>
      </c>
      <c r="D277" s="6" t="s">
        <v>6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4">
        <v>39455.0</v>
      </c>
      <c r="B278" s="5">
        <v>2145.0</v>
      </c>
      <c r="C278" s="6" t="s">
        <v>5</v>
      </c>
      <c r="D278" s="6" t="s">
        <v>22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4">
        <v>39455.0</v>
      </c>
      <c r="B279" s="5">
        <v>2100.0</v>
      </c>
      <c r="C279" s="6" t="s">
        <v>17</v>
      </c>
      <c r="D279" s="6" t="s">
        <v>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4">
        <v>39455.0</v>
      </c>
      <c r="B280" s="5">
        <v>2100.0</v>
      </c>
      <c r="C280" s="6" t="s">
        <v>5</v>
      </c>
      <c r="D280" s="6" t="s">
        <v>6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4">
        <v>39455.0</v>
      </c>
      <c r="B281" s="5">
        <v>2000.0</v>
      </c>
      <c r="C281" s="6" t="s">
        <v>5</v>
      </c>
      <c r="D281" s="11" t="s">
        <v>38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4">
        <v>39455.0</v>
      </c>
      <c r="B282" s="5">
        <v>2000.0</v>
      </c>
      <c r="C282" s="6" t="s">
        <v>5</v>
      </c>
      <c r="D282" s="11" t="s">
        <v>19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4">
        <v>39455.0</v>
      </c>
      <c r="B283" s="5">
        <v>1930.0</v>
      </c>
      <c r="C283" s="6" t="s">
        <v>20</v>
      </c>
      <c r="D283" s="6" t="s">
        <v>31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4">
        <v>39455.0</v>
      </c>
      <c r="B284" s="5">
        <v>1930.0</v>
      </c>
      <c r="C284" s="6" t="s">
        <v>8</v>
      </c>
      <c r="D284" s="6" t="s">
        <v>44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4">
        <v>39455.0</v>
      </c>
      <c r="B285" s="5">
        <v>1900.0</v>
      </c>
      <c r="C285" s="6" t="s">
        <v>5</v>
      </c>
      <c r="D285" s="11" t="s">
        <v>38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4">
        <v>39455.0</v>
      </c>
      <c r="B286" s="5">
        <v>1844.0</v>
      </c>
      <c r="C286" s="6" t="s">
        <v>5</v>
      </c>
      <c r="D286" s="11" t="s">
        <v>29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4">
        <v>39455.0</v>
      </c>
      <c r="B287" s="5">
        <v>1840.0</v>
      </c>
      <c r="C287" s="6" t="s">
        <v>5</v>
      </c>
      <c r="D287" s="6" t="s">
        <v>12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4">
        <v>39455.0</v>
      </c>
      <c r="B288" s="5">
        <v>1810.0</v>
      </c>
      <c r="C288" s="6" t="s">
        <v>8</v>
      </c>
      <c r="D288" s="6" t="s">
        <v>6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4">
        <v>39455.0</v>
      </c>
      <c r="B289" s="5">
        <v>1740.0</v>
      </c>
      <c r="C289" s="6" t="s">
        <v>5</v>
      </c>
      <c r="D289" s="6" t="s">
        <v>26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4">
        <v>39455.0</v>
      </c>
      <c r="B290" s="5">
        <v>1715.0</v>
      </c>
      <c r="C290" s="6" t="s">
        <v>8</v>
      </c>
      <c r="D290" s="11" t="s">
        <v>60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4">
        <v>39455.0</v>
      </c>
      <c r="B291" s="5">
        <v>1710.0</v>
      </c>
      <c r="C291" s="6" t="s">
        <v>17</v>
      </c>
      <c r="D291" s="6" t="s">
        <v>32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4">
        <v>39455.0</v>
      </c>
      <c r="B292" s="5">
        <v>1600.0</v>
      </c>
      <c r="C292" s="6" t="s">
        <v>17</v>
      </c>
      <c r="D292" s="6" t="s">
        <v>30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4">
        <v>39455.0</v>
      </c>
      <c r="B293" s="5">
        <v>1600.0</v>
      </c>
      <c r="C293" s="6" t="s">
        <v>5</v>
      </c>
      <c r="D293" s="6" t="s">
        <v>6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4">
        <v>39455.0</v>
      </c>
      <c r="B294" s="5">
        <v>1550.0</v>
      </c>
      <c r="C294" s="6" t="s">
        <v>5</v>
      </c>
      <c r="D294" s="6" t="s">
        <v>6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4">
        <v>39455.0</v>
      </c>
      <c r="B295" s="5">
        <v>1530.0</v>
      </c>
      <c r="C295" s="6" t="s">
        <v>17</v>
      </c>
      <c r="D295" s="6" t="s">
        <v>31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4">
        <v>39455.0</v>
      </c>
      <c r="B296" s="5">
        <v>1515.0</v>
      </c>
      <c r="C296" s="6" t="s">
        <v>14</v>
      </c>
      <c r="D296" s="6" t="s">
        <v>26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4">
        <v>39455.0</v>
      </c>
      <c r="B297" s="5">
        <v>1445.0</v>
      </c>
      <c r="C297" s="6" t="s">
        <v>14</v>
      </c>
      <c r="D297" s="6" t="s">
        <v>26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4">
        <v>39455.0</v>
      </c>
      <c r="B298" s="5">
        <v>1420.0</v>
      </c>
      <c r="C298" s="6" t="s">
        <v>5</v>
      </c>
      <c r="D298" s="6" t="s">
        <v>26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4">
        <v>39455.0</v>
      </c>
      <c r="B299" s="5">
        <v>1419.0</v>
      </c>
      <c r="C299" s="6" t="s">
        <v>5</v>
      </c>
      <c r="D299" s="6" t="s">
        <v>21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4">
        <v>39455.0</v>
      </c>
      <c r="B300" s="5">
        <v>1400.0</v>
      </c>
      <c r="C300" s="6" t="s">
        <v>5</v>
      </c>
      <c r="D300" s="6" t="s">
        <v>18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4">
        <v>39455.0</v>
      </c>
      <c r="B301" s="5">
        <v>1400.0</v>
      </c>
      <c r="C301" s="6" t="s">
        <v>17</v>
      </c>
      <c r="D301" s="11" t="s">
        <v>38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4">
        <v>39455.0</v>
      </c>
      <c r="B302" s="5">
        <v>1310.0</v>
      </c>
      <c r="C302" s="6" t="s">
        <v>5</v>
      </c>
      <c r="D302" s="11" t="s">
        <v>23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4">
        <v>39455.0</v>
      </c>
      <c r="B303" s="5">
        <v>1230.0</v>
      </c>
      <c r="C303" s="6" t="s">
        <v>20</v>
      </c>
      <c r="D303" s="6" t="s">
        <v>30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4">
        <v>39455.0</v>
      </c>
      <c r="B304" s="5">
        <v>1217.0</v>
      </c>
      <c r="C304" s="6" t="s">
        <v>17</v>
      </c>
      <c r="D304" s="6" t="s">
        <v>26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4">
        <v>39455.0</v>
      </c>
      <c r="B305" s="5">
        <v>1200.0</v>
      </c>
      <c r="C305" s="6" t="s">
        <v>17</v>
      </c>
      <c r="D305" s="6" t="s">
        <v>32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4">
        <v>39455.0</v>
      </c>
      <c r="B306" s="5">
        <v>1200.0</v>
      </c>
      <c r="C306" s="6" t="s">
        <v>17</v>
      </c>
      <c r="D306" s="6" t="s">
        <v>6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4">
        <v>39455.0</v>
      </c>
      <c r="B307" s="5">
        <v>1155.0</v>
      </c>
      <c r="C307" s="6" t="s">
        <v>5</v>
      </c>
      <c r="D307" s="6" t="s">
        <v>26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4">
        <v>39455.0</v>
      </c>
      <c r="B308" s="5">
        <v>1141.0</v>
      </c>
      <c r="C308" s="6" t="s">
        <v>5</v>
      </c>
      <c r="D308" s="6" t="s">
        <v>46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4">
        <v>39455.0</v>
      </c>
      <c r="B309" s="5">
        <v>1133.0</v>
      </c>
      <c r="C309" s="6" t="s">
        <v>5</v>
      </c>
      <c r="D309" s="6" t="s">
        <v>26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4">
        <v>39455.0</v>
      </c>
      <c r="B310" s="5">
        <v>1100.0</v>
      </c>
      <c r="C310" s="6" t="s">
        <v>5</v>
      </c>
      <c r="D310" s="6" t="s">
        <v>6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4">
        <v>39455.0</v>
      </c>
      <c r="B311" s="5">
        <v>1000.0</v>
      </c>
      <c r="C311" s="6" t="s">
        <v>20</v>
      </c>
      <c r="D311" s="6" t="s">
        <v>32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4">
        <v>39455.0</v>
      </c>
      <c r="B312" s="5">
        <v>930.0</v>
      </c>
      <c r="C312" s="6" t="s">
        <v>8</v>
      </c>
      <c r="D312" s="6" t="s">
        <v>6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4">
        <v>39455.0</v>
      </c>
      <c r="B313" s="5">
        <v>915.0</v>
      </c>
      <c r="C313" s="6" t="s">
        <v>8</v>
      </c>
      <c r="D313" s="6" t="s">
        <v>6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4">
        <v>39455.0</v>
      </c>
      <c r="B314" s="5">
        <v>900.0</v>
      </c>
      <c r="C314" s="6" t="s">
        <v>17</v>
      </c>
      <c r="D314" s="6" t="s">
        <v>32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4">
        <v>39455.0</v>
      </c>
      <c r="B315" s="5">
        <v>900.0</v>
      </c>
      <c r="C315" s="6" t="s">
        <v>8</v>
      </c>
      <c r="D315" s="6" t="s">
        <v>32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4">
        <v>39455.0</v>
      </c>
      <c r="B316" s="5">
        <v>700.0</v>
      </c>
      <c r="C316" s="6" t="s">
        <v>5</v>
      </c>
      <c r="D316" s="6" t="s">
        <v>18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4">
        <v>39455.0</v>
      </c>
      <c r="B317" s="5">
        <v>630.0</v>
      </c>
      <c r="C317" s="6" t="s">
        <v>14</v>
      </c>
      <c r="D317" s="6" t="s">
        <v>18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4">
        <v>39455.0</v>
      </c>
      <c r="B318" s="5">
        <v>345.0</v>
      </c>
      <c r="C318" s="6" t="s">
        <v>14</v>
      </c>
      <c r="D318" s="6" t="s">
        <v>31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4">
        <v>39455.0</v>
      </c>
      <c r="B319" s="5">
        <v>312.0</v>
      </c>
      <c r="C319" s="6" t="s">
        <v>5</v>
      </c>
      <c r="D319" s="11" t="s">
        <v>38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4">
        <v>39455.0</v>
      </c>
      <c r="B320" s="5">
        <v>149.0</v>
      </c>
      <c r="C320" s="6" t="s">
        <v>5</v>
      </c>
      <c r="D320" s="11" t="s">
        <v>23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4">
        <v>39455.0</v>
      </c>
      <c r="B321" s="5">
        <v>130.0</v>
      </c>
      <c r="C321" s="6" t="s">
        <v>17</v>
      </c>
      <c r="D321" s="6" t="s">
        <v>44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4">
        <v>39455.0</v>
      </c>
      <c r="B322" s="5">
        <v>9.0</v>
      </c>
      <c r="C322" s="6" t="s">
        <v>20</v>
      </c>
      <c r="D322" s="6" t="s">
        <v>25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4">
        <v>39455.0</v>
      </c>
      <c r="B323" s="5">
        <v>0.0</v>
      </c>
      <c r="C323" s="6" t="s">
        <v>20</v>
      </c>
      <c r="D323" s="6" t="s">
        <v>18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4">
        <v>39455.0</v>
      </c>
      <c r="B324" s="5">
        <v>0.0</v>
      </c>
      <c r="C324" s="6" t="s">
        <v>17</v>
      </c>
      <c r="D324" s="6" t="s">
        <v>6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4">
        <v>39456.0</v>
      </c>
      <c r="B325" s="5">
        <v>2358.0</v>
      </c>
      <c r="C325" s="6" t="s">
        <v>5</v>
      </c>
      <c r="D325" s="6" t="s">
        <v>22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4">
        <v>39456.0</v>
      </c>
      <c r="B326" s="5">
        <v>2330.0</v>
      </c>
      <c r="C326" s="6" t="s">
        <v>20</v>
      </c>
      <c r="D326" s="6" t="s">
        <v>37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4">
        <v>39456.0</v>
      </c>
      <c r="B327" s="5">
        <v>2300.0</v>
      </c>
      <c r="C327" s="6" t="s">
        <v>14</v>
      </c>
      <c r="D327" s="6" t="s">
        <v>6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4">
        <v>39456.0</v>
      </c>
      <c r="B328" s="5">
        <v>2300.0</v>
      </c>
      <c r="C328" s="6" t="s">
        <v>17</v>
      </c>
      <c r="D328" s="6" t="s">
        <v>32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4">
        <v>39456.0</v>
      </c>
      <c r="B329" s="5">
        <v>2300.0</v>
      </c>
      <c r="C329" s="6" t="s">
        <v>14</v>
      </c>
      <c r="D329" s="6" t="s">
        <v>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4">
        <v>39456.0</v>
      </c>
      <c r="B330" s="5">
        <v>2237.0</v>
      </c>
      <c r="C330" s="6" t="s">
        <v>5</v>
      </c>
      <c r="D330" s="6" t="s">
        <v>24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4">
        <v>39456.0</v>
      </c>
      <c r="B331" s="5">
        <v>2230.0</v>
      </c>
      <c r="C331" s="6" t="s">
        <v>17</v>
      </c>
      <c r="D331" s="6" t="s">
        <v>18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4">
        <v>39456.0</v>
      </c>
      <c r="B332" s="5">
        <v>2200.0</v>
      </c>
      <c r="C332" s="6" t="s">
        <v>14</v>
      </c>
      <c r="D332" s="11" t="s">
        <v>27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4">
        <v>39456.0</v>
      </c>
      <c r="B333" s="5">
        <v>2148.0</v>
      </c>
      <c r="C333" s="6" t="s">
        <v>5</v>
      </c>
      <c r="D333" s="11" t="s">
        <v>23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4">
        <v>39456.0</v>
      </c>
      <c r="B334" s="5">
        <v>2130.0</v>
      </c>
      <c r="C334" s="6" t="s">
        <v>17</v>
      </c>
      <c r="D334" s="6" t="s">
        <v>6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4">
        <v>39456.0</v>
      </c>
      <c r="B335" s="5">
        <v>2100.0</v>
      </c>
      <c r="C335" s="6" t="s">
        <v>17</v>
      </c>
      <c r="D335" s="6" t="s">
        <v>6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4">
        <v>39456.0</v>
      </c>
      <c r="B336" s="5">
        <v>2042.0</v>
      </c>
      <c r="C336" s="6" t="s">
        <v>8</v>
      </c>
      <c r="D336" s="11" t="s">
        <v>23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4">
        <v>39456.0</v>
      </c>
      <c r="B337" s="5">
        <v>2030.0</v>
      </c>
      <c r="C337" s="6" t="s">
        <v>5</v>
      </c>
      <c r="D337" s="6" t="s">
        <v>6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4">
        <v>39456.0</v>
      </c>
      <c r="B338" s="5">
        <v>2020.0</v>
      </c>
      <c r="C338" s="6" t="s">
        <v>11</v>
      </c>
      <c r="D338" s="6" t="s">
        <v>48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4">
        <v>39456.0</v>
      </c>
      <c r="B339" s="5">
        <v>2000.0</v>
      </c>
      <c r="C339" s="6" t="s">
        <v>17</v>
      </c>
      <c r="D339" s="11" t="s">
        <v>41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4">
        <v>39456.0</v>
      </c>
      <c r="B340" s="5">
        <v>1935.0</v>
      </c>
      <c r="C340" s="6" t="s">
        <v>17</v>
      </c>
      <c r="D340" s="6" t="s">
        <v>26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4">
        <v>39456.0</v>
      </c>
      <c r="B341" s="5">
        <v>1900.0</v>
      </c>
      <c r="C341" s="6" t="s">
        <v>5</v>
      </c>
      <c r="D341" s="6" t="s">
        <v>6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4">
        <v>39456.0</v>
      </c>
      <c r="B342" s="5">
        <v>1815.0</v>
      </c>
      <c r="C342" s="6" t="s">
        <v>17</v>
      </c>
      <c r="D342" s="6" t="s">
        <v>26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4">
        <v>39456.0</v>
      </c>
      <c r="B343" s="5">
        <v>1815.0</v>
      </c>
      <c r="C343" s="6" t="s">
        <v>17</v>
      </c>
      <c r="D343" s="6" t="s">
        <v>31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4">
        <v>39456.0</v>
      </c>
      <c r="B344" s="5">
        <v>1800.0</v>
      </c>
      <c r="C344" s="6" t="s">
        <v>5</v>
      </c>
      <c r="D344" s="6" t="s">
        <v>6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4">
        <v>39456.0</v>
      </c>
      <c r="B345" s="5">
        <v>1800.0</v>
      </c>
      <c r="C345" s="6" t="s">
        <v>5</v>
      </c>
      <c r="D345" s="6" t="s">
        <v>6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4">
        <v>39456.0</v>
      </c>
      <c r="B346" s="5">
        <v>1800.0</v>
      </c>
      <c r="C346" s="6" t="s">
        <v>14</v>
      </c>
      <c r="D346" s="6" t="s">
        <v>6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4">
        <v>39456.0</v>
      </c>
      <c r="B347" s="5">
        <v>1800.0</v>
      </c>
      <c r="C347" s="6" t="s">
        <v>5</v>
      </c>
      <c r="D347" s="6" t="s">
        <v>32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4">
        <v>39456.0</v>
      </c>
      <c r="B348" s="5">
        <v>1745.0</v>
      </c>
      <c r="C348" s="6" t="s">
        <v>5</v>
      </c>
      <c r="D348" s="6" t="s">
        <v>37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4">
        <v>39456.0</v>
      </c>
      <c r="B349" s="5">
        <v>1739.0</v>
      </c>
      <c r="C349" s="6" t="s">
        <v>20</v>
      </c>
      <c r="D349" s="11" t="s">
        <v>27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4">
        <v>39456.0</v>
      </c>
      <c r="B350" s="5">
        <v>1730.0</v>
      </c>
      <c r="C350" s="6" t="s">
        <v>5</v>
      </c>
      <c r="D350" s="6" t="s">
        <v>26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4">
        <v>39456.0</v>
      </c>
      <c r="B351" s="5">
        <v>1700.0</v>
      </c>
      <c r="C351" s="6" t="s">
        <v>17</v>
      </c>
      <c r="D351" s="6" t="s">
        <v>37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4">
        <v>39456.0</v>
      </c>
      <c r="B352" s="5">
        <v>1700.0</v>
      </c>
      <c r="C352" s="6" t="s">
        <v>14</v>
      </c>
      <c r="D352" s="6" t="s">
        <v>37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4">
        <v>39456.0</v>
      </c>
      <c r="B353" s="5">
        <v>1700.0</v>
      </c>
      <c r="C353" s="6" t="s">
        <v>17</v>
      </c>
      <c r="D353" s="6" t="s">
        <v>48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4">
        <v>39456.0</v>
      </c>
      <c r="B354" s="5">
        <v>1700.0</v>
      </c>
      <c r="C354" s="6" t="s">
        <v>5</v>
      </c>
      <c r="D354" s="6" t="s">
        <v>61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4">
        <v>39456.0</v>
      </c>
      <c r="B355" s="5">
        <v>1650.0</v>
      </c>
      <c r="C355" s="6" t="s">
        <v>17</v>
      </c>
      <c r="D355" s="6" t="s">
        <v>26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4">
        <v>39456.0</v>
      </c>
      <c r="B356" s="5">
        <v>1649.0</v>
      </c>
      <c r="C356" s="6" t="s">
        <v>17</v>
      </c>
      <c r="D356" s="6" t="s">
        <v>32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4">
        <v>39456.0</v>
      </c>
      <c r="B357" s="5">
        <v>1530.0</v>
      </c>
      <c r="C357" s="6" t="s">
        <v>8</v>
      </c>
      <c r="D357" s="6" t="s">
        <v>32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4">
        <v>39456.0</v>
      </c>
      <c r="B358" s="5">
        <v>1530.0</v>
      </c>
      <c r="C358" s="6" t="s">
        <v>8</v>
      </c>
      <c r="D358" s="6" t="s">
        <v>26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4">
        <v>39456.0</v>
      </c>
      <c r="B359" s="5">
        <v>1500.0</v>
      </c>
      <c r="C359" s="6" t="s">
        <v>20</v>
      </c>
      <c r="D359" s="6" t="s">
        <v>31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4">
        <v>39456.0</v>
      </c>
      <c r="B360" s="5">
        <v>1500.0</v>
      </c>
      <c r="C360" s="6" t="s">
        <v>20</v>
      </c>
      <c r="D360" s="6" t="s">
        <v>31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4">
        <v>39456.0</v>
      </c>
      <c r="B361" s="5">
        <v>1415.0</v>
      </c>
      <c r="C361" s="6" t="s">
        <v>17</v>
      </c>
      <c r="D361" s="6" t="s">
        <v>26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4">
        <v>39456.0</v>
      </c>
      <c r="B362" s="5">
        <v>1401.0</v>
      </c>
      <c r="C362" s="6" t="s">
        <v>17</v>
      </c>
      <c r="D362" s="6" t="s">
        <v>44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4">
        <v>39456.0</v>
      </c>
      <c r="B363" s="5">
        <v>1302.0</v>
      </c>
      <c r="C363" s="6" t="s">
        <v>5</v>
      </c>
      <c r="D363" s="6" t="s">
        <v>26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4">
        <v>39456.0</v>
      </c>
      <c r="B364" s="5">
        <v>1300.0</v>
      </c>
      <c r="C364" s="6" t="s">
        <v>17</v>
      </c>
      <c r="D364" s="6" t="s">
        <v>6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4">
        <v>39456.0</v>
      </c>
      <c r="B365" s="5">
        <v>1300.0</v>
      </c>
      <c r="C365" s="6" t="s">
        <v>17</v>
      </c>
      <c r="D365" s="11" t="s">
        <v>19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4">
        <v>39456.0</v>
      </c>
      <c r="B366" s="5">
        <v>1300.0</v>
      </c>
      <c r="C366" s="6" t="s">
        <v>17</v>
      </c>
      <c r="D366" s="11" t="s">
        <v>19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4">
        <v>39456.0</v>
      </c>
      <c r="B367" s="5">
        <v>1220.0</v>
      </c>
      <c r="C367" s="6" t="s">
        <v>5</v>
      </c>
      <c r="D367" s="6" t="s">
        <v>26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4">
        <v>39456.0</v>
      </c>
      <c r="B368" s="5">
        <v>1200.0</v>
      </c>
      <c r="C368" s="6" t="s">
        <v>17</v>
      </c>
      <c r="D368" s="6" t="s">
        <v>26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4">
        <v>39456.0</v>
      </c>
      <c r="B369" s="5">
        <v>1200.0</v>
      </c>
      <c r="C369" s="6" t="s">
        <v>17</v>
      </c>
      <c r="D369" s="6" t="s">
        <v>32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4">
        <v>39456.0</v>
      </c>
      <c r="B370" s="5">
        <v>1055.0</v>
      </c>
      <c r="C370" s="6" t="s">
        <v>5</v>
      </c>
      <c r="D370" s="11" t="s">
        <v>29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4">
        <v>39456.0</v>
      </c>
      <c r="B371" s="5">
        <v>1030.0</v>
      </c>
      <c r="C371" s="6" t="s">
        <v>8</v>
      </c>
      <c r="D371" s="6" t="s">
        <v>6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4">
        <v>39456.0</v>
      </c>
      <c r="B372" s="5">
        <v>900.0</v>
      </c>
      <c r="C372" s="6" t="s">
        <v>5</v>
      </c>
      <c r="D372" s="6" t="s">
        <v>48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4">
        <v>39456.0</v>
      </c>
      <c r="B373" s="5">
        <v>900.0</v>
      </c>
      <c r="C373" s="6" t="s">
        <v>8</v>
      </c>
      <c r="D373" s="6" t="s">
        <v>32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4">
        <v>39456.0</v>
      </c>
      <c r="B374" s="5">
        <v>900.0</v>
      </c>
      <c r="C374" s="6" t="s">
        <v>20</v>
      </c>
      <c r="D374" s="11" t="s">
        <v>29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4">
        <v>39456.0</v>
      </c>
      <c r="B375" s="5">
        <v>845.0</v>
      </c>
      <c r="C375" s="6" t="s">
        <v>8</v>
      </c>
      <c r="D375" s="6" t="s">
        <v>9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4">
        <v>39456.0</v>
      </c>
      <c r="B376" s="5">
        <v>800.0</v>
      </c>
      <c r="C376" s="6" t="s">
        <v>5</v>
      </c>
      <c r="D376" s="6" t="s">
        <v>18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4">
        <v>39456.0</v>
      </c>
      <c r="B377" s="5">
        <v>800.0</v>
      </c>
      <c r="C377" s="6" t="s">
        <v>17</v>
      </c>
      <c r="D377" s="6" t="s">
        <v>6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4">
        <v>39456.0</v>
      </c>
      <c r="B378" s="5">
        <v>730.0</v>
      </c>
      <c r="C378" s="6" t="s">
        <v>17</v>
      </c>
      <c r="D378" s="6" t="s">
        <v>32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4">
        <v>39456.0</v>
      </c>
      <c r="B379" s="5">
        <v>700.0</v>
      </c>
      <c r="C379" s="6" t="s">
        <v>20</v>
      </c>
      <c r="D379" s="6" t="s">
        <v>32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4">
        <v>39456.0</v>
      </c>
      <c r="B380" s="5">
        <v>700.0</v>
      </c>
      <c r="C380" s="6" t="s">
        <v>8</v>
      </c>
      <c r="D380" s="11" t="s">
        <v>62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4">
        <v>39456.0</v>
      </c>
      <c r="B381" s="5">
        <v>645.0</v>
      </c>
      <c r="C381" s="6" t="s">
        <v>17</v>
      </c>
      <c r="D381" s="6" t="s">
        <v>31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4">
        <v>39456.0</v>
      </c>
      <c r="B382" s="5">
        <v>507.0</v>
      </c>
      <c r="C382" s="6" t="s">
        <v>17</v>
      </c>
      <c r="D382" s="11" t="s">
        <v>27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4">
        <v>39456.0</v>
      </c>
      <c r="B383" s="5">
        <v>400.0</v>
      </c>
      <c r="C383" s="6" t="s">
        <v>17</v>
      </c>
      <c r="D383" s="6" t="s">
        <v>26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4">
        <v>39456.0</v>
      </c>
      <c r="B384" s="5">
        <v>330.0</v>
      </c>
      <c r="C384" s="6" t="s">
        <v>17</v>
      </c>
      <c r="D384" s="6" t="s">
        <v>33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4">
        <v>39456.0</v>
      </c>
      <c r="B385" s="5">
        <v>300.0</v>
      </c>
      <c r="C385" s="6" t="s">
        <v>20</v>
      </c>
      <c r="D385" s="11" t="s">
        <v>63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4">
        <v>39456.0</v>
      </c>
      <c r="B386" s="5">
        <v>1.0</v>
      </c>
      <c r="C386" s="6" t="s">
        <v>17</v>
      </c>
      <c r="D386" s="6" t="s">
        <v>32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4">
        <v>39456.0</v>
      </c>
      <c r="B387" s="5">
        <v>1.0</v>
      </c>
      <c r="C387" s="6" t="s">
        <v>5</v>
      </c>
      <c r="D387" s="6" t="s">
        <v>31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4">
        <v>39456.0</v>
      </c>
      <c r="B388" s="5">
        <v>0.0</v>
      </c>
      <c r="C388" s="6" t="s">
        <v>5</v>
      </c>
      <c r="D388" s="6" t="s">
        <v>18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5">
        <v>39457.0</v>
      </c>
      <c r="B389" s="5">
        <v>2200.0</v>
      </c>
      <c r="C389" s="6" t="s">
        <v>17</v>
      </c>
      <c r="D389" s="6" t="s">
        <v>61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5">
        <v>39457.0</v>
      </c>
      <c r="B390" s="5">
        <v>2134.0</v>
      </c>
      <c r="C390" s="6" t="s">
        <v>17</v>
      </c>
      <c r="D390" s="6" t="s">
        <v>12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5">
        <v>39457.0</v>
      </c>
      <c r="B391" s="5">
        <v>2100.0</v>
      </c>
      <c r="C391" s="6" t="s">
        <v>5</v>
      </c>
      <c r="D391" s="6" t="s">
        <v>6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5">
        <v>39457.0</v>
      </c>
      <c r="B392" s="5">
        <v>1946.0</v>
      </c>
      <c r="C392" s="6" t="s">
        <v>5</v>
      </c>
      <c r="D392" s="6" t="s">
        <v>26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5">
        <v>39457.0</v>
      </c>
      <c r="B393" s="5">
        <v>1937.0</v>
      </c>
      <c r="C393" s="6" t="s">
        <v>5</v>
      </c>
      <c r="D393" s="11" t="s">
        <v>23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5">
        <v>39457.0</v>
      </c>
      <c r="B394" s="5">
        <v>1849.0</v>
      </c>
      <c r="C394" s="6" t="s">
        <v>20</v>
      </c>
      <c r="D394" s="11" t="s">
        <v>29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5">
        <v>39457.0</v>
      </c>
      <c r="B395" s="5">
        <v>1840.0</v>
      </c>
      <c r="C395" s="6" t="s">
        <v>5</v>
      </c>
      <c r="D395" s="6" t="s">
        <v>53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5">
        <v>39457.0</v>
      </c>
      <c r="B396" s="5">
        <v>1830.0</v>
      </c>
      <c r="C396" s="6" t="s">
        <v>5</v>
      </c>
      <c r="D396" s="6" t="s">
        <v>6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5">
        <v>39457.0</v>
      </c>
      <c r="B397" s="5">
        <v>1818.0</v>
      </c>
      <c r="C397" s="6" t="s">
        <v>20</v>
      </c>
      <c r="D397" s="6" t="s">
        <v>9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5">
        <v>39457.0</v>
      </c>
      <c r="B398" s="5">
        <v>1800.0</v>
      </c>
      <c r="C398" s="6" t="s">
        <v>5</v>
      </c>
      <c r="D398" s="6" t="s">
        <v>18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5">
        <v>39457.0</v>
      </c>
      <c r="B399" s="5">
        <v>1740.0</v>
      </c>
      <c r="C399" s="6" t="s">
        <v>17</v>
      </c>
      <c r="D399" s="6" t="s">
        <v>25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5">
        <v>39457.0</v>
      </c>
      <c r="B400" s="5">
        <v>1711.0</v>
      </c>
      <c r="C400" s="6" t="s">
        <v>20</v>
      </c>
      <c r="D400" s="6" t="s">
        <v>26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5">
        <v>39457.0</v>
      </c>
      <c r="B401" s="5">
        <v>1643.0</v>
      </c>
      <c r="C401" s="6" t="s">
        <v>5</v>
      </c>
      <c r="D401" s="6" t="s">
        <v>26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5">
        <v>39457.0</v>
      </c>
      <c r="B402" s="5">
        <v>1640.0</v>
      </c>
      <c r="C402" s="6" t="s">
        <v>20</v>
      </c>
      <c r="D402" s="11" t="s">
        <v>28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5">
        <v>39457.0</v>
      </c>
      <c r="B403" s="5">
        <v>1455.0</v>
      </c>
      <c r="C403" s="6" t="s">
        <v>8</v>
      </c>
      <c r="D403" s="11" t="s">
        <v>64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5">
        <v>39457.0</v>
      </c>
      <c r="B404" s="5">
        <v>1451.0</v>
      </c>
      <c r="C404" s="6" t="s">
        <v>8</v>
      </c>
      <c r="D404" s="11" t="s">
        <v>23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5">
        <v>39457.0</v>
      </c>
      <c r="B405" s="5">
        <v>1440.0</v>
      </c>
      <c r="C405" s="6" t="s">
        <v>5</v>
      </c>
      <c r="D405" s="11" t="s">
        <v>23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5">
        <v>39457.0</v>
      </c>
      <c r="B406" s="5">
        <v>1431.0</v>
      </c>
      <c r="C406" s="6" t="s">
        <v>5</v>
      </c>
      <c r="D406" s="6" t="s">
        <v>26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5">
        <v>39457.0</v>
      </c>
      <c r="B407" s="5">
        <v>1403.0</v>
      </c>
      <c r="C407" s="6" t="s">
        <v>17</v>
      </c>
      <c r="D407" s="6" t="s">
        <v>18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5">
        <v>39457.0</v>
      </c>
      <c r="B408" s="5">
        <v>1350.0</v>
      </c>
      <c r="C408" s="6" t="s">
        <v>17</v>
      </c>
      <c r="D408" s="6" t="s">
        <v>6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5">
        <v>39457.0</v>
      </c>
      <c r="B409" s="5">
        <v>1330.0</v>
      </c>
      <c r="C409" s="6" t="s">
        <v>8</v>
      </c>
      <c r="D409" s="6" t="s">
        <v>37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5">
        <v>39457.0</v>
      </c>
      <c r="B410" s="5">
        <v>1309.0</v>
      </c>
      <c r="C410" s="6" t="s">
        <v>5</v>
      </c>
      <c r="D410" s="11" t="s">
        <v>23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5">
        <v>39457.0</v>
      </c>
      <c r="B411" s="5">
        <v>1236.0</v>
      </c>
      <c r="C411" s="6" t="s">
        <v>20</v>
      </c>
      <c r="D411" s="11" t="s">
        <v>23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5">
        <v>39457.0</v>
      </c>
      <c r="B412" s="5">
        <v>1200.0</v>
      </c>
      <c r="C412" s="6" t="s">
        <v>17</v>
      </c>
      <c r="D412" s="6" t="s">
        <v>18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5">
        <v>39457.0</v>
      </c>
      <c r="B413" s="5">
        <v>1040.0</v>
      </c>
      <c r="C413" s="6" t="s">
        <v>5</v>
      </c>
      <c r="D413" s="6" t="s">
        <v>25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5">
        <v>39457.0</v>
      </c>
      <c r="B414" s="5">
        <v>930.0</v>
      </c>
      <c r="C414" s="6" t="s">
        <v>20</v>
      </c>
      <c r="D414" s="6" t="s">
        <v>6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5">
        <v>39457.0</v>
      </c>
      <c r="B415" s="5">
        <v>700.0</v>
      </c>
      <c r="C415" s="6" t="s">
        <v>5</v>
      </c>
      <c r="D415" s="6" t="s">
        <v>6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5">
        <v>39457.0</v>
      </c>
      <c r="B416" s="5">
        <v>600.0</v>
      </c>
      <c r="C416" s="6" t="s">
        <v>17</v>
      </c>
      <c r="D416" s="6" t="s">
        <v>37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5">
        <v>39457.0</v>
      </c>
      <c r="B417" s="5">
        <v>413.0</v>
      </c>
      <c r="C417" s="6" t="s">
        <v>17</v>
      </c>
      <c r="D417" s="6" t="s">
        <v>18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5">
        <v>39457.0</v>
      </c>
      <c r="B418" s="5">
        <v>235.0</v>
      </c>
      <c r="C418" s="6" t="s">
        <v>5</v>
      </c>
      <c r="D418" s="6" t="s">
        <v>31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5">
        <v>39457.0</v>
      </c>
      <c r="B419" s="5">
        <v>223.0</v>
      </c>
      <c r="C419" s="6" t="s">
        <v>14</v>
      </c>
      <c r="D419" s="6" t="s">
        <v>31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5">
        <v>39457.0</v>
      </c>
      <c r="B420" s="5">
        <v>140.0</v>
      </c>
      <c r="C420" s="6" t="s">
        <v>14</v>
      </c>
      <c r="D420" s="6" t="s">
        <v>49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5">
        <v>39457.0</v>
      </c>
      <c r="B421" s="5">
        <v>130.0</v>
      </c>
      <c r="C421" s="6" t="s">
        <v>5</v>
      </c>
      <c r="D421" s="11" t="s">
        <v>23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5">
        <v>39457.0</v>
      </c>
      <c r="B422" s="5">
        <v>104.0</v>
      </c>
      <c r="C422" s="6" t="s">
        <v>8</v>
      </c>
      <c r="D422" s="6" t="s">
        <v>39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5">
        <v>39457.0</v>
      </c>
      <c r="B423" s="5">
        <v>100.0</v>
      </c>
      <c r="C423" s="6" t="s">
        <v>20</v>
      </c>
      <c r="D423" s="6" t="s">
        <v>32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5">
        <v>39457.0</v>
      </c>
      <c r="B424" s="5">
        <v>49.0</v>
      </c>
      <c r="C424" s="6" t="s">
        <v>17</v>
      </c>
      <c r="D424" s="6" t="s">
        <v>6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5">
        <v>39457.0</v>
      </c>
      <c r="B425" s="5">
        <v>1.0</v>
      </c>
      <c r="C425" s="6" t="s">
        <v>17</v>
      </c>
      <c r="D425" s="6" t="s">
        <v>18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5">
        <v>39457.0</v>
      </c>
      <c r="B426" s="5">
        <v>0.0</v>
      </c>
      <c r="C426" s="6" t="s">
        <v>8</v>
      </c>
      <c r="D426" s="6" t="s">
        <v>37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5">
        <v>39458.0</v>
      </c>
      <c r="B427" s="5">
        <v>2309.0</v>
      </c>
      <c r="C427" s="6" t="s">
        <v>5</v>
      </c>
      <c r="D427" s="6" t="s">
        <v>49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5">
        <v>39458.0</v>
      </c>
      <c r="B428" s="5">
        <v>2230.0</v>
      </c>
      <c r="C428" s="6" t="s">
        <v>17</v>
      </c>
      <c r="D428" s="6" t="s">
        <v>6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5">
        <v>39458.0</v>
      </c>
      <c r="B429" s="5">
        <v>2218.0</v>
      </c>
      <c r="C429" s="6" t="s">
        <v>17</v>
      </c>
      <c r="D429" s="6" t="s">
        <v>24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5">
        <v>39458.0</v>
      </c>
      <c r="B430" s="5">
        <v>2200.0</v>
      </c>
      <c r="C430" s="6" t="s">
        <v>17</v>
      </c>
      <c r="D430" s="6" t="s">
        <v>6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5">
        <v>39458.0</v>
      </c>
      <c r="B431" s="5">
        <v>2200.0</v>
      </c>
      <c r="C431" s="6" t="s">
        <v>14</v>
      </c>
      <c r="D431" s="6" t="s">
        <v>6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5">
        <v>39458.0</v>
      </c>
      <c r="B432" s="5">
        <v>2145.0</v>
      </c>
      <c r="C432" s="6" t="s">
        <v>17</v>
      </c>
      <c r="D432" s="6" t="s">
        <v>26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5">
        <v>39458.0</v>
      </c>
      <c r="B433" s="5">
        <v>2130.0</v>
      </c>
      <c r="C433" s="6" t="s">
        <v>14</v>
      </c>
      <c r="D433" s="11" t="s">
        <v>38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5">
        <v>39458.0</v>
      </c>
      <c r="B434" s="5">
        <v>2030.0</v>
      </c>
      <c r="C434" s="6" t="s">
        <v>20</v>
      </c>
      <c r="D434" s="6" t="s">
        <v>30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5">
        <v>39458.0</v>
      </c>
      <c r="B435" s="5">
        <v>2000.0</v>
      </c>
      <c r="C435" s="6" t="s">
        <v>8</v>
      </c>
      <c r="D435" s="6" t="s">
        <v>6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5">
        <v>39458.0</v>
      </c>
      <c r="B436" s="5">
        <v>2000.0</v>
      </c>
      <c r="C436" s="6" t="s">
        <v>5</v>
      </c>
      <c r="D436" s="11" t="s">
        <v>29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5">
        <v>39458.0</v>
      </c>
      <c r="B437" s="5">
        <v>2000.0</v>
      </c>
      <c r="C437" s="6" t="s">
        <v>17</v>
      </c>
      <c r="D437" s="6" t="s">
        <v>6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5">
        <v>39458.0</v>
      </c>
      <c r="B438" s="5">
        <v>1940.0</v>
      </c>
      <c r="C438" s="6" t="s">
        <v>17</v>
      </c>
      <c r="D438" s="11" t="s">
        <v>41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5">
        <v>39458.0</v>
      </c>
      <c r="B439" s="5">
        <v>1940.0</v>
      </c>
      <c r="C439" s="6" t="s">
        <v>17</v>
      </c>
      <c r="D439" s="6" t="s">
        <v>26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5">
        <v>39458.0</v>
      </c>
      <c r="B440" s="5">
        <v>1900.0</v>
      </c>
      <c r="C440" s="6" t="s">
        <v>17</v>
      </c>
      <c r="D440" s="6" t="s">
        <v>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5">
        <v>39458.0</v>
      </c>
      <c r="B441" s="5">
        <v>1800.0</v>
      </c>
      <c r="C441" s="6" t="s">
        <v>8</v>
      </c>
      <c r="D441" s="6" t="s">
        <v>6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5">
        <v>39458.0</v>
      </c>
      <c r="B442" s="5">
        <v>1754.0</v>
      </c>
      <c r="C442" s="6" t="s">
        <v>14</v>
      </c>
      <c r="D442" s="11" t="s">
        <v>23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5">
        <v>39458.0</v>
      </c>
      <c r="B443" s="5">
        <v>1727.0</v>
      </c>
      <c r="C443" s="6" t="s">
        <v>20</v>
      </c>
      <c r="D443" s="6" t="s">
        <v>22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5">
        <v>39458.0</v>
      </c>
      <c r="B444" s="5">
        <v>1725.0</v>
      </c>
      <c r="C444" s="6" t="s">
        <v>17</v>
      </c>
      <c r="D444" s="6" t="s">
        <v>6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5">
        <v>39458.0</v>
      </c>
      <c r="B445" s="5">
        <v>1700.0</v>
      </c>
      <c r="C445" s="6" t="s">
        <v>5</v>
      </c>
      <c r="D445" s="6" t="s">
        <v>18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5">
        <v>39458.0</v>
      </c>
      <c r="B446" s="5">
        <v>1700.0</v>
      </c>
      <c r="C446" s="6" t="s">
        <v>17</v>
      </c>
      <c r="D446" s="11" t="s">
        <v>38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5">
        <v>39458.0</v>
      </c>
      <c r="B447" s="5">
        <v>1645.0</v>
      </c>
      <c r="C447" s="6" t="s">
        <v>20</v>
      </c>
      <c r="D447" s="6" t="s">
        <v>30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5">
        <v>39458.0</v>
      </c>
      <c r="B448" s="5">
        <v>1620.0</v>
      </c>
      <c r="C448" s="6" t="s">
        <v>17</v>
      </c>
      <c r="D448" s="6" t="s">
        <v>18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5">
        <v>39458.0</v>
      </c>
      <c r="B449" s="5">
        <v>1600.0</v>
      </c>
      <c r="C449" s="6" t="s">
        <v>5</v>
      </c>
      <c r="D449" s="6" t="s">
        <v>18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5">
        <v>39458.0</v>
      </c>
      <c r="B450" s="5">
        <v>1512.0</v>
      </c>
      <c r="C450" s="6" t="s">
        <v>20</v>
      </c>
      <c r="D450" s="11" t="s">
        <v>28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5">
        <v>39458.0</v>
      </c>
      <c r="B451" s="5">
        <v>1430.0</v>
      </c>
      <c r="C451" s="6" t="s">
        <v>5</v>
      </c>
      <c r="D451" s="6" t="s">
        <v>26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5">
        <v>39458.0</v>
      </c>
      <c r="B452" s="5">
        <v>1409.0</v>
      </c>
      <c r="C452" s="6" t="s">
        <v>20</v>
      </c>
      <c r="D452" s="6" t="s">
        <v>22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5">
        <v>39458.0</v>
      </c>
      <c r="B453" s="5">
        <v>1400.0</v>
      </c>
      <c r="C453" s="6" t="s">
        <v>20</v>
      </c>
      <c r="D453" s="6" t="s">
        <v>31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5">
        <v>39458.0</v>
      </c>
      <c r="B454" s="5">
        <v>1350.0</v>
      </c>
      <c r="C454" s="6" t="s">
        <v>14</v>
      </c>
      <c r="D454" s="11" t="s">
        <v>58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5">
        <v>39458.0</v>
      </c>
      <c r="B455" s="5">
        <v>1328.0</v>
      </c>
      <c r="C455" s="6" t="s">
        <v>17</v>
      </c>
      <c r="D455" s="6" t="s">
        <v>32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5">
        <v>39458.0</v>
      </c>
      <c r="B456" s="5">
        <v>1310.0</v>
      </c>
      <c r="C456" s="6" t="s">
        <v>14</v>
      </c>
      <c r="D456" s="11" t="s">
        <v>54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5">
        <v>39458.0</v>
      </c>
      <c r="B457" s="5">
        <v>1301.0</v>
      </c>
      <c r="C457" s="6" t="s">
        <v>17</v>
      </c>
      <c r="D457" s="6" t="s">
        <v>31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5">
        <v>39458.0</v>
      </c>
      <c r="B458" s="5">
        <v>1208.0</v>
      </c>
      <c r="C458" s="6" t="s">
        <v>5</v>
      </c>
      <c r="D458" s="6" t="s">
        <v>26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5">
        <v>39458.0</v>
      </c>
      <c r="B459" s="5">
        <v>1130.0</v>
      </c>
      <c r="C459" s="6" t="s">
        <v>20</v>
      </c>
      <c r="D459" s="6" t="s">
        <v>6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5">
        <v>39458.0</v>
      </c>
      <c r="B460" s="5">
        <v>1030.0</v>
      </c>
      <c r="C460" s="6" t="s">
        <v>20</v>
      </c>
      <c r="D460" s="6" t="s">
        <v>31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5">
        <v>39458.0</v>
      </c>
      <c r="B461" s="5">
        <v>1000.0</v>
      </c>
      <c r="C461" s="6" t="s">
        <v>20</v>
      </c>
      <c r="D461" s="6" t="s">
        <v>32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5">
        <v>39458.0</v>
      </c>
      <c r="B462" s="5">
        <v>930.0</v>
      </c>
      <c r="C462" s="6" t="s">
        <v>8</v>
      </c>
      <c r="D462" s="6" t="s">
        <v>6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5">
        <v>39458.0</v>
      </c>
      <c r="B463" s="5">
        <v>605.0</v>
      </c>
      <c r="C463" s="6" t="s">
        <v>5</v>
      </c>
      <c r="D463" s="6" t="s">
        <v>31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5">
        <v>39458.0</v>
      </c>
      <c r="B464" s="5">
        <v>300.0</v>
      </c>
      <c r="C464" s="6" t="s">
        <v>17</v>
      </c>
      <c r="D464" s="6" t="s">
        <v>31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5">
        <v>39458.0</v>
      </c>
      <c r="B465" s="5">
        <v>230.0</v>
      </c>
      <c r="C465" s="6" t="s">
        <v>17</v>
      </c>
      <c r="D465" s="6" t="s">
        <v>6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5">
        <v>39458.0</v>
      </c>
      <c r="B466" s="5">
        <v>152.0</v>
      </c>
      <c r="C466" s="6" t="s">
        <v>17</v>
      </c>
      <c r="D466" s="6" t="s">
        <v>6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5">
        <v>39458.0</v>
      </c>
      <c r="B467" s="5">
        <v>48.0</v>
      </c>
      <c r="C467" s="6" t="s">
        <v>20</v>
      </c>
      <c r="D467" s="6" t="s">
        <v>24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5">
        <v>39458.0</v>
      </c>
      <c r="B468" s="5">
        <v>5.0</v>
      </c>
      <c r="C468" s="6" t="s">
        <v>14</v>
      </c>
      <c r="D468" s="6" t="s">
        <v>6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5">
        <v>39458.0</v>
      </c>
      <c r="B469" s="5">
        <v>0.0</v>
      </c>
      <c r="C469" s="6" t="s">
        <v>17</v>
      </c>
      <c r="D469" s="11" t="s">
        <v>38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5">
        <v>39458.0</v>
      </c>
      <c r="B470" s="5">
        <v>0.0</v>
      </c>
      <c r="C470" s="6" t="s">
        <v>17</v>
      </c>
      <c r="D470" s="6" t="s">
        <v>18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5">
        <v>39458.0</v>
      </c>
      <c r="B471" s="5">
        <v>0.0</v>
      </c>
      <c r="C471" s="6" t="s">
        <v>8</v>
      </c>
      <c r="D471" s="6" t="s">
        <v>18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5">
        <v>39459.0</v>
      </c>
      <c r="B472" s="5">
        <v>2340.0</v>
      </c>
      <c r="C472" s="6" t="s">
        <v>17</v>
      </c>
      <c r="D472" s="6" t="s">
        <v>26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5">
        <v>39459.0</v>
      </c>
      <c r="B473" s="5">
        <v>2336.0</v>
      </c>
      <c r="C473" s="6" t="s">
        <v>8</v>
      </c>
      <c r="D473" s="6" t="s">
        <v>24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5">
        <v>39459.0</v>
      </c>
      <c r="B474" s="5">
        <v>2300.0</v>
      </c>
      <c r="C474" s="6" t="s">
        <v>5</v>
      </c>
      <c r="D474" s="6" t="s">
        <v>6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5">
        <v>39459.0</v>
      </c>
      <c r="B475" s="5">
        <v>2300.0</v>
      </c>
      <c r="C475" s="6" t="s">
        <v>5</v>
      </c>
      <c r="D475" s="6" t="s">
        <v>37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5">
        <v>39459.0</v>
      </c>
      <c r="B476" s="5">
        <v>2300.0</v>
      </c>
      <c r="C476" s="6" t="s">
        <v>14</v>
      </c>
      <c r="D476" s="11" t="s">
        <v>63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5">
        <v>39459.0</v>
      </c>
      <c r="B477" s="5">
        <v>2300.0</v>
      </c>
      <c r="C477" s="6" t="s">
        <v>17</v>
      </c>
      <c r="D477" s="6" t="s">
        <v>6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5">
        <v>39459.0</v>
      </c>
      <c r="B478" s="5">
        <v>2300.0</v>
      </c>
      <c r="C478" s="6" t="s">
        <v>17</v>
      </c>
      <c r="D478" s="6" t="s">
        <v>48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5">
        <v>39459.0</v>
      </c>
      <c r="B479" s="5">
        <v>2251.0</v>
      </c>
      <c r="C479" s="6" t="s">
        <v>8</v>
      </c>
      <c r="D479" s="11" t="s">
        <v>23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5">
        <v>39459.0</v>
      </c>
      <c r="B480" s="5">
        <v>2245.0</v>
      </c>
      <c r="C480" s="6" t="s">
        <v>17</v>
      </c>
      <c r="D480" s="11" t="s">
        <v>65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5">
        <v>39459.0</v>
      </c>
      <c r="B481" s="5">
        <v>2215.0</v>
      </c>
      <c r="C481" s="6" t="s">
        <v>11</v>
      </c>
      <c r="D481" s="6" t="s">
        <v>6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5">
        <v>39459.0</v>
      </c>
      <c r="B482" s="5">
        <v>2208.0</v>
      </c>
      <c r="C482" s="6" t="s">
        <v>17</v>
      </c>
      <c r="D482" s="6" t="s">
        <v>56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5">
        <v>39459.0</v>
      </c>
      <c r="B483" s="5">
        <v>2200.0</v>
      </c>
      <c r="C483" s="6" t="s">
        <v>5</v>
      </c>
      <c r="D483" s="6" t="s">
        <v>31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5">
        <v>39459.0</v>
      </c>
      <c r="B484" s="5">
        <v>2200.0</v>
      </c>
      <c r="C484" s="6" t="s">
        <v>8</v>
      </c>
      <c r="D484" s="6" t="s">
        <v>12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5">
        <v>39459.0</v>
      </c>
      <c r="B485" s="5">
        <v>2112.0</v>
      </c>
      <c r="C485" s="6" t="s">
        <v>20</v>
      </c>
      <c r="D485" s="6" t="s">
        <v>66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5">
        <v>39459.0</v>
      </c>
      <c r="B486" s="5">
        <v>2100.0</v>
      </c>
      <c r="C486" s="6" t="s">
        <v>17</v>
      </c>
      <c r="D486" s="6" t="s">
        <v>44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5">
        <v>39459.0</v>
      </c>
      <c r="B487" s="5">
        <v>2037.0</v>
      </c>
      <c r="C487" s="6" t="s">
        <v>8</v>
      </c>
      <c r="D487" s="6" t="s">
        <v>6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5">
        <v>39459.0</v>
      </c>
      <c r="B488" s="5">
        <v>2030.0</v>
      </c>
      <c r="C488" s="6" t="s">
        <v>5</v>
      </c>
      <c r="D488" s="6" t="s">
        <v>31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5">
        <v>39459.0</v>
      </c>
      <c r="B489" s="5">
        <v>2021.0</v>
      </c>
      <c r="C489" s="6" t="s">
        <v>5</v>
      </c>
      <c r="D489" s="11" t="s">
        <v>29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5">
        <v>39459.0</v>
      </c>
      <c r="B490" s="5">
        <v>2000.0</v>
      </c>
      <c r="C490" s="6" t="s">
        <v>8</v>
      </c>
      <c r="D490" s="6" t="s">
        <v>31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5">
        <v>39459.0</v>
      </c>
      <c r="B491" s="5">
        <v>2000.0</v>
      </c>
      <c r="C491" s="6" t="s">
        <v>5</v>
      </c>
      <c r="D491" s="6" t="s">
        <v>6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5">
        <v>39459.0</v>
      </c>
      <c r="B492" s="5">
        <v>1940.0</v>
      </c>
      <c r="C492" s="6" t="s">
        <v>5</v>
      </c>
      <c r="D492" s="6" t="s">
        <v>26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5">
        <v>39459.0</v>
      </c>
      <c r="B493" s="5">
        <v>1900.0</v>
      </c>
      <c r="C493" s="6" t="s">
        <v>14</v>
      </c>
      <c r="D493" s="11" t="s">
        <v>51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5">
        <v>39459.0</v>
      </c>
      <c r="B494" s="5">
        <v>1800.0</v>
      </c>
      <c r="C494" s="6" t="s">
        <v>8</v>
      </c>
      <c r="D494" s="11" t="s">
        <v>38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5">
        <v>39459.0</v>
      </c>
      <c r="B495" s="5">
        <v>1500.0</v>
      </c>
      <c r="C495" s="6" t="s">
        <v>5</v>
      </c>
      <c r="D495" s="6" t="s">
        <v>37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5">
        <v>39459.0</v>
      </c>
      <c r="B496" s="5">
        <v>1430.0</v>
      </c>
      <c r="C496" s="6" t="s">
        <v>17</v>
      </c>
      <c r="D496" s="11" t="s">
        <v>38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5">
        <v>39459.0</v>
      </c>
      <c r="B497" s="5">
        <v>1430.0</v>
      </c>
      <c r="C497" s="6" t="s">
        <v>17</v>
      </c>
      <c r="D497" s="6" t="s">
        <v>26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5">
        <v>39459.0</v>
      </c>
      <c r="B498" s="5">
        <v>1349.0</v>
      </c>
      <c r="C498" s="6" t="s">
        <v>8</v>
      </c>
      <c r="D498" s="6" t="s">
        <v>26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5">
        <v>39459.0</v>
      </c>
      <c r="B499" s="5">
        <v>1330.0</v>
      </c>
      <c r="C499" s="6" t="s">
        <v>20</v>
      </c>
      <c r="D499" s="6" t="s">
        <v>18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5">
        <v>39459.0</v>
      </c>
      <c r="B500" s="5">
        <v>1300.0</v>
      </c>
      <c r="C500" s="6" t="s">
        <v>5</v>
      </c>
      <c r="D500" s="6" t="s">
        <v>26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5">
        <v>39459.0</v>
      </c>
      <c r="B501" s="5">
        <v>1300.0</v>
      </c>
      <c r="C501" s="6" t="s">
        <v>20</v>
      </c>
      <c r="D501" s="6" t="s">
        <v>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7" t="str">
        <f>IFERROR(__xludf.DUMMYFUNCTION("UNIQUE(C2:C501)"),"WEST")</f>
        <v>WEST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>
        <v>39448.0</v>
      </c>
      <c r="B2" s="5">
        <v>0.0</v>
      </c>
      <c r="C2" s="6" t="s">
        <v>5</v>
      </c>
      <c r="D2" s="11" t="s">
        <v>6</v>
      </c>
      <c r="E2" s="2"/>
      <c r="F2" s="7" t="str">
        <f>IFERROR(__xludf.DUMMYFUNCTION("""COMPUTED_VALUE"""),"SOUTH")</f>
        <v>SOUTH</v>
      </c>
      <c r="G2" s="12"/>
      <c r="H2" s="12"/>
      <c r="I2" s="2"/>
      <c r="J2" s="10"/>
      <c r="K2" s="2"/>
      <c r="L2" s="2"/>
      <c r="M2" s="2"/>
      <c r="N2" s="2"/>
      <c r="O2" s="10"/>
      <c r="P2" s="10"/>
      <c r="Q2" s="2"/>
      <c r="R2" s="2"/>
      <c r="S2" s="2"/>
      <c r="T2" s="2"/>
      <c r="U2" s="2"/>
      <c r="V2" s="2"/>
      <c r="W2" s="2"/>
      <c r="X2" s="2"/>
      <c r="Y2" s="2"/>
    </row>
    <row r="3">
      <c r="A3" s="4">
        <v>39448.0</v>
      </c>
      <c r="B3" s="5">
        <v>0.0</v>
      </c>
      <c r="C3" s="6" t="s">
        <v>8</v>
      </c>
      <c r="D3" s="6" t="s">
        <v>9</v>
      </c>
      <c r="E3" s="2"/>
      <c r="F3" s="7" t="str">
        <f>IFERROR(__xludf.DUMMYFUNCTION("""COMPUTED_VALUE"""),"UNKNOWN")</f>
        <v>UNKNOWN</v>
      </c>
      <c r="G3" s="12"/>
      <c r="H3" s="12"/>
      <c r="I3" s="2"/>
      <c r="J3" s="10"/>
      <c r="K3" s="2"/>
      <c r="L3" s="2"/>
      <c r="M3" s="2"/>
      <c r="N3" s="2"/>
      <c r="O3" s="10"/>
      <c r="P3" s="10"/>
      <c r="Q3" s="2"/>
      <c r="R3" s="2"/>
      <c r="S3" s="2"/>
      <c r="T3" s="2"/>
      <c r="U3" s="2"/>
      <c r="V3" s="2"/>
      <c r="W3" s="2"/>
      <c r="X3" s="2"/>
      <c r="Y3" s="2"/>
    </row>
    <row r="4">
      <c r="A4" s="4">
        <v>39448.0</v>
      </c>
      <c r="B4" s="5">
        <v>0.0</v>
      </c>
      <c r="C4" s="6" t="s">
        <v>11</v>
      </c>
      <c r="D4" s="11" t="s">
        <v>12</v>
      </c>
      <c r="E4" s="2"/>
      <c r="F4" s="7" t="str">
        <f>IFERROR(__xludf.DUMMYFUNCTION("""COMPUTED_VALUE"""),"SOUTHWEST")</f>
        <v>SOUTHWEST</v>
      </c>
      <c r="G4" s="12"/>
      <c r="H4" s="12"/>
      <c r="I4" s="2"/>
      <c r="J4" s="10"/>
      <c r="K4" s="2"/>
      <c r="L4" s="2"/>
      <c r="M4" s="2"/>
      <c r="N4" s="2"/>
      <c r="O4" s="10"/>
      <c r="P4" s="10"/>
      <c r="Q4" s="2"/>
      <c r="R4" s="2"/>
      <c r="S4" s="2"/>
      <c r="T4" s="2"/>
      <c r="U4" s="2"/>
      <c r="V4" s="2"/>
      <c r="W4" s="2"/>
      <c r="X4" s="2"/>
      <c r="Y4" s="2"/>
    </row>
    <row r="5">
      <c r="A5" s="4">
        <v>39448.0</v>
      </c>
      <c r="B5" s="5">
        <v>0.0</v>
      </c>
      <c r="C5" s="6" t="s">
        <v>14</v>
      </c>
      <c r="D5" s="11" t="s">
        <v>15</v>
      </c>
      <c r="E5" s="2"/>
      <c r="F5" s="7" t="str">
        <f>IFERROR(__xludf.DUMMYFUNCTION("""COMPUTED_VALUE"""),"NORTH")</f>
        <v>NORTH</v>
      </c>
      <c r="G5" s="12"/>
      <c r="H5" s="12"/>
      <c r="I5" s="2"/>
      <c r="J5" s="10"/>
      <c r="K5" s="2"/>
      <c r="L5" s="2"/>
      <c r="M5" s="2"/>
      <c r="N5" s="2"/>
      <c r="O5" s="10"/>
      <c r="P5" s="10"/>
      <c r="Q5" s="2"/>
      <c r="R5" s="2"/>
      <c r="S5" s="2"/>
      <c r="T5" s="2"/>
      <c r="U5" s="2"/>
      <c r="V5" s="2"/>
      <c r="W5" s="2"/>
      <c r="X5" s="2"/>
      <c r="Y5" s="2"/>
    </row>
    <row r="6">
      <c r="A6" s="4">
        <v>39448.0</v>
      </c>
      <c r="B6" s="5">
        <v>0.0</v>
      </c>
      <c r="C6" s="6" t="s">
        <v>17</v>
      </c>
      <c r="D6" s="6" t="s">
        <v>18</v>
      </c>
      <c r="E6" s="2"/>
      <c r="F6" s="7" t="str">
        <f>IFERROR(__xludf.DUMMYFUNCTION("""COMPUTED_VALUE"""),"EAST")</f>
        <v>EAST</v>
      </c>
      <c r="G6" s="12"/>
      <c r="H6" s="12"/>
      <c r="I6" s="2"/>
      <c r="J6" s="10"/>
      <c r="K6" s="2"/>
      <c r="L6" s="2"/>
      <c r="M6" s="2"/>
      <c r="N6" s="2"/>
      <c r="O6" s="10"/>
      <c r="P6" s="10"/>
      <c r="Q6" s="2"/>
      <c r="R6" s="2"/>
      <c r="S6" s="2"/>
      <c r="T6" s="2"/>
      <c r="U6" s="2"/>
      <c r="V6" s="2"/>
      <c r="W6" s="2"/>
      <c r="X6" s="2"/>
      <c r="Y6" s="2"/>
    </row>
    <row r="7">
      <c r="A7" s="4">
        <v>39448.0</v>
      </c>
      <c r="B7" s="5">
        <v>0.0</v>
      </c>
      <c r="C7" s="6" t="s">
        <v>8</v>
      </c>
      <c r="D7" s="6" t="s">
        <v>9</v>
      </c>
      <c r="E7" s="2"/>
      <c r="F7" s="2"/>
      <c r="G7" s="12"/>
      <c r="H7" s="12"/>
      <c r="I7" s="2"/>
      <c r="J7" s="10"/>
      <c r="K7" s="2"/>
      <c r="L7" s="2"/>
      <c r="M7" s="2"/>
      <c r="N7" s="2"/>
      <c r="O7" s="10"/>
      <c r="P7" s="10"/>
      <c r="Q7" s="2"/>
      <c r="R7" s="2"/>
      <c r="S7" s="2"/>
      <c r="T7" s="2"/>
      <c r="U7" s="2"/>
      <c r="V7" s="2"/>
      <c r="W7" s="2"/>
      <c r="X7" s="2"/>
      <c r="Y7" s="2"/>
    </row>
    <row r="8">
      <c r="A8" s="4">
        <v>39448.0</v>
      </c>
      <c r="B8" s="5">
        <v>0.0</v>
      </c>
      <c r="C8" s="6" t="s">
        <v>17</v>
      </c>
      <c r="D8" s="11" t="s">
        <v>19</v>
      </c>
      <c r="E8" s="2"/>
      <c r="F8" s="2"/>
      <c r="G8" s="2"/>
      <c r="H8" s="2"/>
      <c r="I8" s="2"/>
      <c r="J8" s="2"/>
      <c r="K8" s="10"/>
      <c r="L8" s="10"/>
      <c r="M8" s="10"/>
      <c r="N8" s="10"/>
      <c r="O8" s="10"/>
      <c r="P8" s="10"/>
      <c r="Q8" s="2"/>
      <c r="R8" s="2"/>
      <c r="S8" s="2"/>
      <c r="T8" s="2"/>
      <c r="U8" s="2"/>
      <c r="V8" s="2"/>
      <c r="W8" s="2"/>
      <c r="X8" s="2"/>
      <c r="Y8" s="2"/>
    </row>
    <row r="9">
      <c r="A9" s="4">
        <v>39449.0</v>
      </c>
      <c r="B9" s="5">
        <v>2352.0</v>
      </c>
      <c r="C9" s="6" t="s">
        <v>20</v>
      </c>
      <c r="D9" s="6" t="s">
        <v>18</v>
      </c>
      <c r="E9" s="2"/>
      <c r="F9" s="2"/>
      <c r="G9" s="2"/>
      <c r="H9" s="2"/>
      <c r="I9" s="2"/>
      <c r="J9" s="2"/>
      <c r="K9" s="10"/>
      <c r="L9" s="10"/>
      <c r="M9" s="10"/>
      <c r="N9" s="10"/>
      <c r="O9" s="10"/>
      <c r="P9" s="10"/>
      <c r="Q9" s="2"/>
      <c r="R9" s="2"/>
      <c r="S9" s="2"/>
      <c r="T9" s="2"/>
      <c r="U9" s="2"/>
      <c r="V9" s="2"/>
      <c r="W9" s="2"/>
      <c r="X9" s="2"/>
      <c r="Y9" s="2"/>
    </row>
    <row r="10">
      <c r="A10" s="4">
        <v>39449.0</v>
      </c>
      <c r="B10" s="5">
        <v>2347.0</v>
      </c>
      <c r="C10" s="6" t="s">
        <v>14</v>
      </c>
      <c r="D10" s="11" t="s">
        <v>21</v>
      </c>
      <c r="E10" s="2"/>
      <c r="F10" s="2"/>
      <c r="G10" s="2"/>
      <c r="H10" s="2"/>
      <c r="I10" s="2"/>
      <c r="J10" s="2"/>
      <c r="K10" s="10"/>
      <c r="L10" s="10"/>
      <c r="M10" s="10"/>
      <c r="N10" s="10"/>
      <c r="O10" s="10"/>
      <c r="P10" s="10"/>
      <c r="Q10" s="2"/>
      <c r="R10" s="2"/>
      <c r="S10" s="2"/>
      <c r="T10" s="2"/>
      <c r="U10" s="2"/>
      <c r="V10" s="2"/>
      <c r="W10" s="2"/>
      <c r="X10" s="2"/>
      <c r="Y10" s="2"/>
    </row>
    <row r="11">
      <c r="A11" s="4">
        <v>39449.0</v>
      </c>
      <c r="B11" s="5">
        <v>2328.0</v>
      </c>
      <c r="C11" s="6" t="s">
        <v>5</v>
      </c>
      <c r="D11" s="11" t="s">
        <v>22</v>
      </c>
      <c r="E11" s="2"/>
      <c r="F11" s="2"/>
      <c r="G11" s="2"/>
      <c r="H11" s="2"/>
      <c r="I11" s="2"/>
      <c r="J11" s="2"/>
      <c r="K11" s="10"/>
      <c r="L11" s="10"/>
      <c r="M11" s="10"/>
      <c r="N11" s="10"/>
      <c r="O11" s="10"/>
      <c r="P11" s="10"/>
      <c r="Q11" s="2"/>
      <c r="R11" s="2"/>
      <c r="S11" s="2"/>
      <c r="T11" s="2"/>
      <c r="U11" s="2"/>
      <c r="V11" s="2"/>
      <c r="W11" s="2"/>
      <c r="X11" s="2"/>
      <c r="Y11" s="2"/>
    </row>
    <row r="12">
      <c r="A12" s="4">
        <v>39449.0</v>
      </c>
      <c r="B12" s="5">
        <v>2307.0</v>
      </c>
      <c r="C12" s="6" t="s">
        <v>5</v>
      </c>
      <c r="D12" s="11" t="s">
        <v>23</v>
      </c>
      <c r="E12" s="2"/>
      <c r="F12" s="2"/>
      <c r="G12" s="2"/>
      <c r="H12" s="2"/>
      <c r="I12" s="2"/>
      <c r="J12" s="2"/>
      <c r="K12" s="10"/>
      <c r="L12" s="10"/>
      <c r="M12" s="10"/>
      <c r="N12" s="10"/>
      <c r="O12" s="10"/>
      <c r="P12" s="10"/>
      <c r="Q12" s="2"/>
      <c r="R12" s="2"/>
      <c r="S12" s="2"/>
      <c r="T12" s="2"/>
      <c r="U12" s="2"/>
      <c r="V12" s="2"/>
      <c r="W12" s="2"/>
      <c r="X12" s="2"/>
      <c r="Y12" s="2"/>
    </row>
    <row r="13">
      <c r="A13" s="4">
        <v>39449.0</v>
      </c>
      <c r="B13" s="5">
        <v>2228.0</v>
      </c>
      <c r="C13" s="6" t="s">
        <v>14</v>
      </c>
      <c r="D13" s="6" t="s">
        <v>24</v>
      </c>
      <c r="E13" s="2"/>
      <c r="F13" s="2"/>
      <c r="G13" s="2"/>
      <c r="H13" s="2"/>
      <c r="I13" s="2"/>
      <c r="J13" s="2"/>
      <c r="K13" s="10"/>
      <c r="L13" s="10"/>
      <c r="M13" s="10"/>
      <c r="N13" s="10"/>
      <c r="O13" s="10"/>
      <c r="P13" s="10"/>
      <c r="Q13" s="2"/>
      <c r="R13" s="2"/>
      <c r="S13" s="2"/>
      <c r="T13" s="2"/>
      <c r="U13" s="2"/>
      <c r="V13" s="2"/>
      <c r="W13" s="2"/>
      <c r="X13" s="2"/>
      <c r="Y13" s="2"/>
    </row>
    <row r="14">
      <c r="A14" s="4">
        <v>39449.0</v>
      </c>
      <c r="B14" s="5">
        <v>2200.0</v>
      </c>
      <c r="C14" s="6" t="s">
        <v>20</v>
      </c>
      <c r="D14" s="11" t="s">
        <v>6</v>
      </c>
      <c r="E14" s="2"/>
      <c r="F14" s="2"/>
      <c r="G14" s="2"/>
      <c r="H14" s="2"/>
      <c r="I14" s="2"/>
      <c r="J14" s="2"/>
      <c r="K14" s="10"/>
      <c r="L14" s="10"/>
      <c r="M14" s="10"/>
      <c r="N14" s="10"/>
      <c r="O14" s="10"/>
      <c r="P14" s="10"/>
      <c r="Q14" s="2"/>
      <c r="R14" s="2"/>
      <c r="S14" s="2"/>
      <c r="T14" s="2"/>
      <c r="U14" s="2"/>
      <c r="V14" s="2"/>
      <c r="W14" s="2"/>
      <c r="X14" s="2"/>
      <c r="Y14" s="2"/>
    </row>
    <row r="15">
      <c r="A15" s="4">
        <v>39449.0</v>
      </c>
      <c r="B15" s="5">
        <v>2145.0</v>
      </c>
      <c r="C15" s="6" t="s">
        <v>17</v>
      </c>
      <c r="D15" s="11" t="s">
        <v>6</v>
      </c>
      <c r="E15" s="2"/>
      <c r="F15" s="2"/>
      <c r="G15" s="2"/>
      <c r="H15" s="2"/>
      <c r="I15" s="2"/>
      <c r="J15" s="2"/>
      <c r="K15" s="10"/>
      <c r="L15" s="10"/>
      <c r="M15" s="10"/>
      <c r="N15" s="10"/>
      <c r="O15" s="10"/>
      <c r="P15" s="10"/>
      <c r="Q15" s="2"/>
      <c r="R15" s="2"/>
      <c r="S15" s="2"/>
      <c r="T15" s="2"/>
      <c r="U15" s="2"/>
      <c r="V15" s="2"/>
      <c r="W15" s="2"/>
      <c r="X15" s="2"/>
      <c r="Y15" s="2"/>
    </row>
    <row r="16">
      <c r="A16" s="4">
        <v>39449.0</v>
      </c>
      <c r="B16" s="5">
        <v>2130.0</v>
      </c>
      <c r="C16" s="6" t="s">
        <v>14</v>
      </c>
      <c r="D16" s="11" t="s">
        <v>6</v>
      </c>
      <c r="E16" s="2"/>
      <c r="F16" s="2"/>
      <c r="G16" s="2"/>
      <c r="H16" s="2"/>
      <c r="I16" s="2"/>
      <c r="J16" s="2"/>
      <c r="K16" s="10"/>
      <c r="L16" s="10"/>
      <c r="M16" s="10"/>
      <c r="N16" s="10"/>
      <c r="O16" s="10"/>
      <c r="P16" s="10"/>
      <c r="Q16" s="2"/>
      <c r="R16" s="2"/>
      <c r="S16" s="2"/>
      <c r="T16" s="2"/>
      <c r="U16" s="2"/>
      <c r="V16" s="2"/>
      <c r="W16" s="2"/>
      <c r="X16" s="2"/>
      <c r="Y16" s="2"/>
    </row>
    <row r="17">
      <c r="A17" s="4">
        <v>39449.0</v>
      </c>
      <c r="B17" s="5">
        <v>2100.0</v>
      </c>
      <c r="C17" s="6" t="s">
        <v>17</v>
      </c>
      <c r="D17" s="11" t="s">
        <v>6</v>
      </c>
      <c r="E17" s="2"/>
      <c r="F17" s="2"/>
      <c r="G17" s="2"/>
      <c r="H17" s="2"/>
      <c r="I17" s="2"/>
      <c r="J17" s="2"/>
      <c r="K17" s="10"/>
      <c r="L17" s="10"/>
      <c r="M17" s="10"/>
      <c r="N17" s="10"/>
      <c r="O17" s="10"/>
      <c r="P17" s="10"/>
      <c r="Q17" s="2"/>
      <c r="R17" s="2"/>
      <c r="S17" s="2"/>
      <c r="T17" s="2"/>
      <c r="U17" s="2"/>
      <c r="V17" s="2"/>
      <c r="W17" s="2"/>
      <c r="X17" s="2"/>
      <c r="Y17" s="2"/>
    </row>
    <row r="18">
      <c r="A18" s="4">
        <v>39449.0</v>
      </c>
      <c r="B18" s="5">
        <v>2057.0</v>
      </c>
      <c r="C18" s="6" t="s">
        <v>17</v>
      </c>
      <c r="D18" s="6" t="s">
        <v>25</v>
      </c>
      <c r="E18" s="2"/>
      <c r="F18" s="2"/>
      <c r="G18" s="2"/>
      <c r="H18" s="2"/>
      <c r="I18" s="2"/>
      <c r="J18" s="2"/>
      <c r="K18" s="10"/>
      <c r="L18" s="10"/>
      <c r="M18" s="10"/>
      <c r="N18" s="10"/>
      <c r="O18" s="10"/>
      <c r="P18" s="10"/>
      <c r="Q18" s="2"/>
      <c r="R18" s="2"/>
      <c r="S18" s="2"/>
      <c r="T18" s="2"/>
      <c r="U18" s="2"/>
      <c r="V18" s="2"/>
      <c r="W18" s="2"/>
      <c r="X18" s="2"/>
      <c r="Y18" s="2"/>
    </row>
    <row r="19">
      <c r="A19" s="4">
        <v>39449.0</v>
      </c>
      <c r="B19" s="5">
        <v>2000.0</v>
      </c>
      <c r="C19" s="6" t="s">
        <v>5</v>
      </c>
      <c r="D19" s="11" t="s">
        <v>19</v>
      </c>
      <c r="E19" s="2"/>
      <c r="F19" s="2"/>
      <c r="G19" s="2"/>
      <c r="H19" s="2"/>
      <c r="I19" s="2"/>
      <c r="J19" s="2"/>
      <c r="K19" s="10"/>
      <c r="L19" s="10"/>
      <c r="M19" s="10"/>
      <c r="N19" s="10"/>
      <c r="O19" s="10"/>
      <c r="P19" s="10"/>
      <c r="Q19" s="2"/>
      <c r="R19" s="2"/>
      <c r="S19" s="2"/>
      <c r="T19" s="2"/>
      <c r="U19" s="2"/>
      <c r="V19" s="2"/>
      <c r="W19" s="2"/>
      <c r="X19" s="2"/>
      <c r="Y19" s="2"/>
    </row>
    <row r="20">
      <c r="A20" s="4">
        <v>39449.0</v>
      </c>
      <c r="B20" s="5">
        <v>1900.0</v>
      </c>
      <c r="C20" s="6" t="s">
        <v>14</v>
      </c>
      <c r="D20" s="11" t="s">
        <v>6</v>
      </c>
      <c r="E20" s="2"/>
      <c r="F20" s="2"/>
      <c r="G20" s="2"/>
      <c r="H20" s="2"/>
      <c r="I20" s="2"/>
      <c r="J20" s="2"/>
      <c r="K20" s="10"/>
      <c r="L20" s="10"/>
      <c r="M20" s="10"/>
      <c r="N20" s="10"/>
      <c r="O20" s="10"/>
      <c r="P20" s="10"/>
      <c r="Q20" s="2"/>
      <c r="R20" s="2"/>
      <c r="S20" s="2"/>
      <c r="T20" s="2"/>
      <c r="U20" s="2"/>
      <c r="V20" s="2"/>
      <c r="W20" s="2"/>
      <c r="X20" s="2"/>
      <c r="Y20" s="2"/>
    </row>
    <row r="21">
      <c r="A21" s="4">
        <v>39449.0</v>
      </c>
      <c r="B21" s="5">
        <v>1830.0</v>
      </c>
      <c r="C21" s="6" t="s">
        <v>5</v>
      </c>
      <c r="D21" s="6" t="s">
        <v>9</v>
      </c>
      <c r="E21" s="2"/>
      <c r="F21" s="2"/>
      <c r="G21" s="13"/>
      <c r="H21" s="13"/>
      <c r="I21" s="13"/>
      <c r="J21" s="14"/>
      <c r="K21" s="10"/>
      <c r="L21" s="10"/>
      <c r="M21" s="10"/>
      <c r="N21" s="10"/>
      <c r="O21" s="10"/>
      <c r="P21" s="10"/>
      <c r="Q21" s="2"/>
      <c r="R21" s="2"/>
      <c r="S21" s="2"/>
      <c r="T21" s="2"/>
      <c r="U21" s="2"/>
      <c r="V21" s="2"/>
      <c r="W21" s="2"/>
      <c r="X21" s="2"/>
      <c r="Y21" s="2"/>
    </row>
    <row r="22">
      <c r="A22" s="4">
        <v>39449.0</v>
      </c>
      <c r="B22" s="5">
        <v>1826.0</v>
      </c>
      <c r="C22" s="6" t="s">
        <v>17</v>
      </c>
      <c r="D22" s="11" t="s">
        <v>26</v>
      </c>
      <c r="E22" s="2"/>
      <c r="F22" s="2"/>
      <c r="G22" s="13"/>
      <c r="H22" s="13"/>
      <c r="I22" s="13"/>
      <c r="J22" s="14"/>
      <c r="K22" s="10"/>
      <c r="L22" s="10"/>
      <c r="M22" s="10"/>
      <c r="N22" s="10"/>
      <c r="O22" s="10"/>
      <c r="P22" s="10"/>
      <c r="Q22" s="2"/>
      <c r="R22" s="2"/>
      <c r="S22" s="2"/>
      <c r="T22" s="2"/>
      <c r="U22" s="2"/>
      <c r="V22" s="2"/>
      <c r="W22" s="2"/>
      <c r="X22" s="2"/>
      <c r="Y22" s="2"/>
    </row>
    <row r="23">
      <c r="A23" s="4">
        <v>39449.0</v>
      </c>
      <c r="B23" s="5">
        <v>1800.0</v>
      </c>
      <c r="C23" s="6" t="s">
        <v>17</v>
      </c>
      <c r="D23" s="11" t="s">
        <v>6</v>
      </c>
      <c r="E23" s="2"/>
      <c r="F23" s="2"/>
      <c r="G23" s="13"/>
      <c r="H23" s="13"/>
      <c r="I23" s="13"/>
      <c r="J23" s="14"/>
      <c r="K23" s="10"/>
      <c r="L23" s="10"/>
      <c r="M23" s="10"/>
      <c r="N23" s="10"/>
      <c r="O23" s="10"/>
      <c r="P23" s="10"/>
      <c r="Q23" s="2"/>
      <c r="R23" s="2"/>
      <c r="S23" s="2"/>
      <c r="T23" s="2"/>
      <c r="U23" s="2"/>
      <c r="V23" s="2"/>
      <c r="W23" s="2"/>
      <c r="X23" s="2"/>
      <c r="Y23" s="2"/>
    </row>
    <row r="24">
      <c r="A24" s="4">
        <v>39449.0</v>
      </c>
      <c r="B24" s="5">
        <v>1634.0</v>
      </c>
      <c r="C24" s="6" t="s">
        <v>8</v>
      </c>
      <c r="D24" s="11" t="s">
        <v>27</v>
      </c>
      <c r="E24" s="2"/>
      <c r="F24" s="2"/>
      <c r="G24" s="13"/>
      <c r="H24" s="13"/>
      <c r="I24" s="13"/>
      <c r="J24" s="14"/>
      <c r="K24" s="10"/>
      <c r="L24" s="10"/>
      <c r="M24" s="10"/>
      <c r="N24" s="10"/>
      <c r="O24" s="10"/>
      <c r="P24" s="10"/>
      <c r="Q24" s="2"/>
      <c r="R24" s="2"/>
      <c r="S24" s="2"/>
      <c r="T24" s="2"/>
      <c r="U24" s="2"/>
      <c r="V24" s="2"/>
      <c r="W24" s="2"/>
      <c r="X24" s="2"/>
      <c r="Y24" s="2"/>
    </row>
    <row r="25">
      <c r="A25" s="4">
        <v>39449.0</v>
      </c>
      <c r="B25" s="5">
        <v>1615.0</v>
      </c>
      <c r="C25" s="6" t="s">
        <v>5</v>
      </c>
      <c r="D25" s="11" t="s">
        <v>26</v>
      </c>
      <c r="E25" s="2"/>
      <c r="F25" s="2"/>
      <c r="G25" s="13"/>
      <c r="H25" s="13"/>
      <c r="I25" s="13"/>
      <c r="J25" s="14"/>
      <c r="K25" s="10"/>
      <c r="L25" s="10"/>
      <c r="M25" s="10"/>
      <c r="N25" s="10"/>
      <c r="O25" s="10"/>
      <c r="P25" s="10"/>
      <c r="Q25" s="2"/>
      <c r="R25" s="2"/>
      <c r="S25" s="2"/>
      <c r="T25" s="2"/>
      <c r="U25" s="2"/>
      <c r="V25" s="2"/>
      <c r="W25" s="2"/>
      <c r="X25" s="2"/>
      <c r="Y25" s="2"/>
    </row>
    <row r="26">
      <c r="A26" s="4">
        <v>39449.0</v>
      </c>
      <c r="B26" s="5">
        <v>1544.0</v>
      </c>
      <c r="C26" s="6" t="s">
        <v>17</v>
      </c>
      <c r="D26" s="11" t="s">
        <v>28</v>
      </c>
      <c r="E26" s="2"/>
      <c r="F26" s="2"/>
      <c r="G26" s="2"/>
      <c r="H26" s="2"/>
      <c r="I26" s="2"/>
      <c r="J26" s="2"/>
      <c r="K26" s="10"/>
      <c r="L26" s="10"/>
      <c r="M26" s="10"/>
      <c r="N26" s="10"/>
      <c r="O26" s="10"/>
      <c r="P26" s="10"/>
      <c r="Q26" s="2"/>
      <c r="R26" s="2"/>
      <c r="S26" s="2"/>
      <c r="T26" s="2"/>
      <c r="U26" s="2"/>
      <c r="V26" s="2"/>
      <c r="W26" s="2"/>
      <c r="X26" s="2"/>
      <c r="Y26" s="2"/>
    </row>
    <row r="27">
      <c r="A27" s="4">
        <v>39449.0</v>
      </c>
      <c r="B27" s="5">
        <v>1445.0</v>
      </c>
      <c r="C27" s="6" t="s">
        <v>5</v>
      </c>
      <c r="D27" s="11" t="s">
        <v>6</v>
      </c>
      <c r="E27" s="2"/>
      <c r="F27" s="2"/>
      <c r="G27" s="2"/>
      <c r="H27" s="2"/>
      <c r="I27" s="2"/>
      <c r="J27" s="2"/>
      <c r="K27" s="10"/>
      <c r="L27" s="10"/>
      <c r="M27" s="10"/>
      <c r="N27" s="10"/>
      <c r="O27" s="10"/>
      <c r="P27" s="10"/>
      <c r="Q27" s="2"/>
      <c r="R27" s="2"/>
      <c r="S27" s="2"/>
      <c r="T27" s="2"/>
      <c r="U27" s="2"/>
      <c r="V27" s="2"/>
      <c r="W27" s="2"/>
      <c r="X27" s="2"/>
      <c r="Y27" s="2"/>
    </row>
    <row r="28">
      <c r="A28" s="4">
        <v>39449.0</v>
      </c>
      <c r="B28" s="5">
        <v>1430.0</v>
      </c>
      <c r="C28" s="6" t="s">
        <v>5</v>
      </c>
      <c r="D28" s="11" t="s">
        <v>6</v>
      </c>
      <c r="E28" s="2"/>
      <c r="F28" s="2"/>
      <c r="G28" s="2"/>
      <c r="H28" s="2"/>
      <c r="I28" s="2"/>
      <c r="J28" s="2"/>
      <c r="K28" s="10"/>
      <c r="L28" s="10"/>
      <c r="M28" s="10"/>
      <c r="N28" s="10"/>
      <c r="O28" s="10"/>
      <c r="P28" s="10"/>
      <c r="Q28" s="2"/>
      <c r="R28" s="2"/>
      <c r="S28" s="2"/>
      <c r="T28" s="2"/>
      <c r="U28" s="2"/>
      <c r="V28" s="2"/>
      <c r="W28" s="2"/>
      <c r="X28" s="2"/>
      <c r="Y28" s="2"/>
    </row>
    <row r="29">
      <c r="A29" s="4">
        <v>39449.0</v>
      </c>
      <c r="B29" s="5">
        <v>1410.0</v>
      </c>
      <c r="C29" s="6" t="s">
        <v>20</v>
      </c>
      <c r="D29" s="11" t="s">
        <v>29</v>
      </c>
      <c r="E29" s="2"/>
      <c r="F29" s="2"/>
      <c r="G29" s="2"/>
      <c r="H29" s="2"/>
      <c r="I29" s="2"/>
      <c r="J29" s="2"/>
      <c r="K29" s="10"/>
      <c r="L29" s="10"/>
      <c r="M29" s="10"/>
      <c r="N29" s="10"/>
      <c r="O29" s="10"/>
      <c r="P29" s="10"/>
      <c r="Q29" s="2"/>
      <c r="R29" s="2"/>
      <c r="S29" s="2"/>
      <c r="T29" s="2"/>
      <c r="U29" s="2"/>
      <c r="V29" s="2"/>
      <c r="W29" s="2"/>
      <c r="X29" s="2"/>
      <c r="Y29" s="2"/>
    </row>
    <row r="30">
      <c r="A30" s="4">
        <v>39449.0</v>
      </c>
      <c r="B30" s="5">
        <v>1351.0</v>
      </c>
      <c r="C30" s="6" t="s">
        <v>17</v>
      </c>
      <c r="D30" s="11" t="s">
        <v>30</v>
      </c>
      <c r="E30" s="2"/>
      <c r="F30" s="2"/>
      <c r="G30" s="2"/>
      <c r="H30" s="2"/>
      <c r="I30" s="2"/>
      <c r="J30" s="2"/>
      <c r="K30" s="10"/>
      <c r="L30" s="10"/>
      <c r="M30" s="10"/>
      <c r="N30" s="10"/>
      <c r="O30" s="10"/>
      <c r="P30" s="10"/>
      <c r="Q30" s="2"/>
      <c r="R30" s="2"/>
      <c r="S30" s="2"/>
      <c r="T30" s="2"/>
      <c r="U30" s="2"/>
      <c r="V30" s="2"/>
      <c r="W30" s="2"/>
      <c r="X30" s="2"/>
      <c r="Y30" s="2"/>
    </row>
    <row r="31">
      <c r="A31" s="4">
        <v>39449.0</v>
      </c>
      <c r="B31" s="5">
        <v>1340.0</v>
      </c>
      <c r="C31" s="6" t="s">
        <v>8</v>
      </c>
      <c r="D31" s="6" t="s">
        <v>18</v>
      </c>
      <c r="E31" s="2"/>
      <c r="F31" s="2"/>
      <c r="G31" s="2"/>
      <c r="H31" s="2"/>
      <c r="I31" s="2"/>
      <c r="J31" s="2"/>
      <c r="K31" s="10"/>
      <c r="L31" s="10"/>
      <c r="M31" s="10"/>
      <c r="N31" s="10"/>
      <c r="O31" s="10"/>
      <c r="P31" s="10"/>
      <c r="Q31" s="2"/>
      <c r="R31" s="2"/>
      <c r="S31" s="2"/>
      <c r="T31" s="2"/>
      <c r="U31" s="2"/>
      <c r="V31" s="2"/>
      <c r="W31" s="2"/>
      <c r="X31" s="2"/>
      <c r="Y31" s="2"/>
    </row>
    <row r="32">
      <c r="A32" s="4">
        <v>39449.0</v>
      </c>
      <c r="B32" s="5">
        <v>1250.0</v>
      </c>
      <c r="C32" s="6" t="s">
        <v>20</v>
      </c>
      <c r="D32" s="11" t="s">
        <v>29</v>
      </c>
      <c r="E32" s="2"/>
      <c r="F32" s="2"/>
      <c r="G32" s="2"/>
      <c r="H32" s="2"/>
      <c r="I32" s="2"/>
      <c r="J32" s="2"/>
      <c r="K32" s="10"/>
      <c r="L32" s="10"/>
      <c r="M32" s="10"/>
      <c r="N32" s="10"/>
      <c r="O32" s="10"/>
      <c r="P32" s="10"/>
      <c r="Q32" s="2"/>
      <c r="R32" s="2"/>
      <c r="S32" s="2"/>
      <c r="T32" s="2"/>
      <c r="U32" s="2"/>
      <c r="V32" s="2"/>
      <c r="W32" s="2"/>
      <c r="X32" s="2"/>
      <c r="Y32" s="2"/>
    </row>
    <row r="33">
      <c r="A33" s="4">
        <v>39449.0</v>
      </c>
      <c r="B33" s="5">
        <v>1230.0</v>
      </c>
      <c r="C33" s="6" t="s">
        <v>17</v>
      </c>
      <c r="D33" s="11" t="s">
        <v>31</v>
      </c>
      <c r="E33" s="2"/>
      <c r="F33" s="2"/>
      <c r="G33" s="2"/>
      <c r="H33" s="2"/>
      <c r="I33" s="2"/>
      <c r="J33" s="2"/>
      <c r="K33" s="10"/>
      <c r="L33" s="10"/>
      <c r="M33" s="10"/>
      <c r="N33" s="10"/>
      <c r="O33" s="10"/>
      <c r="P33" s="10"/>
      <c r="Q33" s="2"/>
      <c r="R33" s="2"/>
      <c r="S33" s="2"/>
      <c r="T33" s="2"/>
      <c r="U33" s="2"/>
      <c r="V33" s="2"/>
      <c r="W33" s="2"/>
      <c r="X33" s="2"/>
      <c r="Y33" s="2"/>
    </row>
    <row r="34">
      <c r="A34" s="4">
        <v>39449.0</v>
      </c>
      <c r="B34" s="5">
        <v>1220.0</v>
      </c>
      <c r="C34" s="6" t="s">
        <v>8</v>
      </c>
      <c r="D34" s="11" t="s">
        <v>26</v>
      </c>
      <c r="E34" s="2"/>
      <c r="F34" s="2"/>
      <c r="G34" s="2"/>
      <c r="H34" s="2"/>
      <c r="I34" s="2"/>
      <c r="J34" s="2"/>
      <c r="K34" s="10"/>
      <c r="L34" s="10"/>
      <c r="M34" s="10"/>
      <c r="N34" s="10"/>
      <c r="O34" s="10"/>
      <c r="P34" s="10"/>
      <c r="Q34" s="2"/>
      <c r="R34" s="2"/>
      <c r="S34" s="2"/>
      <c r="T34" s="2"/>
      <c r="U34" s="2"/>
      <c r="V34" s="2"/>
      <c r="W34" s="2"/>
      <c r="X34" s="2"/>
      <c r="Y34" s="2"/>
    </row>
    <row r="35">
      <c r="A35" s="4">
        <v>39449.0</v>
      </c>
      <c r="B35" s="5">
        <v>1100.0</v>
      </c>
      <c r="C35" s="6" t="s">
        <v>5</v>
      </c>
      <c r="D35" s="11" t="s">
        <v>6</v>
      </c>
      <c r="E35" s="2"/>
      <c r="F35" s="2"/>
      <c r="G35" s="2"/>
      <c r="H35" s="2"/>
      <c r="I35" s="2"/>
      <c r="J35" s="2"/>
      <c r="K35" s="10"/>
      <c r="L35" s="10"/>
      <c r="M35" s="10"/>
      <c r="N35" s="10"/>
      <c r="O35" s="10"/>
      <c r="P35" s="10"/>
      <c r="Q35" s="2"/>
      <c r="R35" s="2"/>
      <c r="S35" s="2"/>
      <c r="T35" s="2"/>
      <c r="U35" s="2"/>
      <c r="V35" s="2"/>
      <c r="W35" s="2"/>
      <c r="X35" s="2"/>
      <c r="Y35" s="2"/>
    </row>
    <row r="36">
      <c r="A36" s="4">
        <v>39449.0</v>
      </c>
      <c r="B36" s="5">
        <v>1035.0</v>
      </c>
      <c r="C36" s="6" t="s">
        <v>17</v>
      </c>
      <c r="D36" s="11" t="s">
        <v>27</v>
      </c>
      <c r="E36" s="2"/>
      <c r="F36" s="2"/>
      <c r="G36" s="2"/>
      <c r="H36" s="2"/>
      <c r="I36" s="2"/>
      <c r="J36" s="2"/>
      <c r="K36" s="10"/>
      <c r="L36" s="10"/>
      <c r="M36" s="10"/>
      <c r="N36" s="10"/>
      <c r="O36" s="10"/>
      <c r="P36" s="10"/>
      <c r="Q36" s="2"/>
      <c r="R36" s="2"/>
      <c r="S36" s="2"/>
      <c r="T36" s="2"/>
      <c r="U36" s="2"/>
      <c r="V36" s="2"/>
      <c r="W36" s="2"/>
      <c r="X36" s="2"/>
      <c r="Y36" s="2"/>
    </row>
    <row r="37">
      <c r="A37" s="4">
        <v>39449.0</v>
      </c>
      <c r="B37" s="5">
        <v>1000.0</v>
      </c>
      <c r="C37" s="6" t="s">
        <v>17</v>
      </c>
      <c r="D37" s="11" t="s">
        <v>32</v>
      </c>
      <c r="E37" s="2"/>
      <c r="F37" s="2"/>
      <c r="G37" s="2"/>
      <c r="H37" s="2"/>
      <c r="I37" s="2"/>
      <c r="J37" s="2"/>
      <c r="K37" s="10"/>
      <c r="L37" s="10"/>
      <c r="M37" s="10"/>
      <c r="N37" s="10"/>
      <c r="O37" s="10"/>
      <c r="P37" s="10"/>
      <c r="Q37" s="2"/>
      <c r="R37" s="2"/>
      <c r="S37" s="2"/>
      <c r="T37" s="2"/>
      <c r="U37" s="2"/>
      <c r="V37" s="2"/>
      <c r="W37" s="2"/>
      <c r="X37" s="2"/>
      <c r="Y37" s="2"/>
    </row>
    <row r="38">
      <c r="A38" s="4">
        <v>39449.0</v>
      </c>
      <c r="B38" s="5">
        <v>1000.0</v>
      </c>
      <c r="C38" s="6" t="s">
        <v>5</v>
      </c>
      <c r="D38" s="11" t="s">
        <v>6</v>
      </c>
      <c r="E38" s="2"/>
      <c r="F38" s="2"/>
      <c r="G38" s="2"/>
      <c r="H38" s="2"/>
      <c r="I38" s="2"/>
      <c r="J38" s="2"/>
      <c r="K38" s="10"/>
      <c r="L38" s="10"/>
      <c r="M38" s="10"/>
      <c r="N38" s="10"/>
      <c r="O38" s="10"/>
      <c r="P38" s="10"/>
      <c r="Q38" s="2"/>
      <c r="R38" s="2"/>
      <c r="S38" s="2"/>
      <c r="T38" s="2"/>
      <c r="U38" s="2"/>
      <c r="V38" s="2"/>
      <c r="W38" s="2"/>
      <c r="X38" s="2"/>
      <c r="Y38" s="2"/>
    </row>
    <row r="39">
      <c r="A39" s="4">
        <v>39449.0</v>
      </c>
      <c r="B39" s="5">
        <v>1000.0</v>
      </c>
      <c r="C39" s="6" t="s">
        <v>5</v>
      </c>
      <c r="D39" s="11" t="s">
        <v>6</v>
      </c>
      <c r="E39" s="2"/>
      <c r="F39" s="2"/>
      <c r="G39" s="2"/>
      <c r="H39" s="2"/>
      <c r="I39" s="2"/>
      <c r="J39" s="2"/>
      <c r="K39" s="10"/>
      <c r="L39" s="10"/>
      <c r="M39" s="10"/>
      <c r="N39" s="10"/>
      <c r="O39" s="10"/>
      <c r="P39" s="10"/>
      <c r="Q39" s="2"/>
      <c r="R39" s="2"/>
      <c r="S39" s="2"/>
      <c r="T39" s="2"/>
      <c r="U39" s="2"/>
      <c r="V39" s="2"/>
      <c r="W39" s="2"/>
      <c r="X39" s="2"/>
      <c r="Y39" s="2"/>
    </row>
    <row r="40">
      <c r="A40" s="4">
        <v>39449.0</v>
      </c>
      <c r="B40" s="5">
        <v>1000.0</v>
      </c>
      <c r="C40" s="6" t="s">
        <v>17</v>
      </c>
      <c r="D40" s="11" t="s">
        <v>32</v>
      </c>
      <c r="E40" s="2"/>
      <c r="F40" s="2"/>
      <c r="G40" s="2"/>
      <c r="H40" s="2"/>
      <c r="I40" s="2"/>
      <c r="J40" s="2"/>
      <c r="K40" s="10"/>
      <c r="L40" s="10"/>
      <c r="M40" s="10"/>
      <c r="N40" s="10"/>
      <c r="O40" s="10"/>
      <c r="P40" s="10"/>
      <c r="Q40" s="2"/>
      <c r="R40" s="2"/>
      <c r="S40" s="2"/>
      <c r="T40" s="2"/>
      <c r="U40" s="2"/>
      <c r="V40" s="2"/>
      <c r="W40" s="2"/>
      <c r="X40" s="2"/>
      <c r="Y40" s="2"/>
    </row>
    <row r="41">
      <c r="A41" s="4">
        <v>39449.0</v>
      </c>
      <c r="B41" s="5">
        <v>945.0</v>
      </c>
      <c r="C41" s="6" t="s">
        <v>17</v>
      </c>
      <c r="D41" s="11" t="s">
        <v>23</v>
      </c>
      <c r="E41" s="2"/>
      <c r="F41" s="2"/>
      <c r="G41" s="2"/>
      <c r="H41" s="2"/>
      <c r="I41" s="2"/>
      <c r="J41" s="2"/>
      <c r="K41" s="10"/>
      <c r="L41" s="10"/>
      <c r="M41" s="10"/>
      <c r="N41" s="10"/>
      <c r="O41" s="10"/>
      <c r="P41" s="10"/>
      <c r="Q41" s="2"/>
      <c r="R41" s="2"/>
      <c r="S41" s="2"/>
      <c r="T41" s="2"/>
      <c r="U41" s="2"/>
      <c r="V41" s="2"/>
      <c r="W41" s="2"/>
      <c r="X41" s="2"/>
      <c r="Y41" s="2"/>
    </row>
    <row r="42">
      <c r="A42" s="4">
        <v>39449.0</v>
      </c>
      <c r="B42" s="5">
        <v>930.0</v>
      </c>
      <c r="C42" s="6" t="s">
        <v>5</v>
      </c>
      <c r="D42" s="11" t="s">
        <v>33</v>
      </c>
      <c r="E42" s="2"/>
      <c r="F42" s="2"/>
      <c r="G42" s="2"/>
      <c r="H42" s="2"/>
      <c r="I42" s="2"/>
      <c r="J42" s="2"/>
      <c r="K42" s="10"/>
      <c r="L42" s="10"/>
      <c r="M42" s="10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</row>
    <row r="43">
      <c r="A43" s="4">
        <v>39449.0</v>
      </c>
      <c r="B43" s="5">
        <v>900.0</v>
      </c>
      <c r="C43" s="6" t="s">
        <v>20</v>
      </c>
      <c r="D43" s="11" t="s">
        <v>19</v>
      </c>
      <c r="E43" s="2"/>
      <c r="F43" s="2"/>
      <c r="G43" s="2"/>
      <c r="H43" s="2"/>
      <c r="I43" s="2"/>
      <c r="J43" s="2"/>
      <c r="K43" s="10"/>
      <c r="L43" s="10"/>
      <c r="M43" s="10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</row>
    <row r="44">
      <c r="A44" s="4">
        <v>39449.0</v>
      </c>
      <c r="B44" s="5">
        <v>835.0</v>
      </c>
      <c r="C44" s="6" t="s">
        <v>20</v>
      </c>
      <c r="D44" s="11" t="s">
        <v>31</v>
      </c>
      <c r="E44" s="2"/>
      <c r="F44" s="2"/>
      <c r="G44" s="2"/>
      <c r="H44" s="2"/>
      <c r="I44" s="2"/>
      <c r="J44" s="2"/>
      <c r="K44" s="10"/>
      <c r="L44" s="10"/>
      <c r="M44" s="10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</row>
    <row r="45">
      <c r="A45" s="4">
        <v>39449.0</v>
      </c>
      <c r="B45" s="5">
        <v>250.0</v>
      </c>
      <c r="C45" s="6" t="s">
        <v>20</v>
      </c>
      <c r="D45" s="6" t="s">
        <v>25</v>
      </c>
      <c r="E45" s="2"/>
      <c r="F45" s="2"/>
      <c r="G45" s="2"/>
      <c r="H45" s="2"/>
      <c r="I45" s="2"/>
      <c r="J45" s="2"/>
      <c r="K45" s="10"/>
      <c r="L45" s="10"/>
      <c r="M45" s="10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</row>
    <row r="46">
      <c r="A46" s="4">
        <v>39449.0</v>
      </c>
      <c r="B46" s="5">
        <v>130.0</v>
      </c>
      <c r="C46" s="6" t="s">
        <v>20</v>
      </c>
      <c r="D46" s="11" t="s">
        <v>6</v>
      </c>
      <c r="E46" s="2"/>
      <c r="F46" s="2"/>
      <c r="G46" s="2"/>
      <c r="H46" s="2"/>
      <c r="I46" s="2"/>
      <c r="J46" s="2"/>
      <c r="K46" s="10"/>
      <c r="L46" s="10"/>
      <c r="M46" s="10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</row>
    <row r="47">
      <c r="A47" s="4">
        <v>39449.0</v>
      </c>
      <c r="B47" s="5">
        <v>100.0</v>
      </c>
      <c r="C47" s="6" t="s">
        <v>14</v>
      </c>
      <c r="D47" s="11" t="s">
        <v>6</v>
      </c>
      <c r="E47" s="2"/>
      <c r="F47" s="2"/>
      <c r="G47" s="2"/>
      <c r="H47" s="2"/>
      <c r="I47" s="2"/>
      <c r="J47" s="2"/>
      <c r="K47" s="10"/>
      <c r="L47" s="10"/>
      <c r="M47" s="10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</row>
    <row r="48">
      <c r="A48" s="4">
        <v>39449.0</v>
      </c>
      <c r="B48" s="5">
        <v>32.0</v>
      </c>
      <c r="C48" s="6" t="s">
        <v>8</v>
      </c>
      <c r="D48" s="11" t="s">
        <v>34</v>
      </c>
      <c r="E48" s="2"/>
      <c r="F48" s="2"/>
      <c r="G48" s="2"/>
      <c r="H48" s="2"/>
      <c r="I48" s="2"/>
      <c r="J48" s="2"/>
      <c r="K48" s="10"/>
      <c r="L48" s="10"/>
      <c r="M48" s="10"/>
      <c r="N48" s="10"/>
      <c r="O48" s="10"/>
      <c r="P48" s="10"/>
      <c r="Q48" s="2"/>
      <c r="R48" s="2"/>
      <c r="S48" s="2"/>
      <c r="T48" s="2"/>
      <c r="U48" s="2"/>
      <c r="V48" s="2"/>
      <c r="W48" s="2"/>
      <c r="X48" s="2"/>
      <c r="Y48" s="2"/>
    </row>
    <row r="49">
      <c r="A49" s="4">
        <v>39449.0</v>
      </c>
      <c r="B49" s="5">
        <v>1.0</v>
      </c>
      <c r="C49" s="6" t="s">
        <v>17</v>
      </c>
      <c r="D49" s="11" t="s">
        <v>30</v>
      </c>
      <c r="E49" s="2"/>
      <c r="F49" s="2"/>
      <c r="G49" s="2"/>
      <c r="H49" s="2"/>
      <c r="I49" s="2"/>
      <c r="J49" s="2"/>
      <c r="K49" s="10"/>
      <c r="L49" s="10"/>
      <c r="M49" s="10"/>
      <c r="N49" s="10"/>
      <c r="O49" s="10"/>
      <c r="P49" s="10"/>
      <c r="Q49" s="2"/>
      <c r="R49" s="2"/>
      <c r="S49" s="2"/>
      <c r="T49" s="2"/>
      <c r="U49" s="2"/>
      <c r="V49" s="2"/>
      <c r="W49" s="2"/>
      <c r="X49" s="2"/>
      <c r="Y49" s="2"/>
    </row>
    <row r="50">
      <c r="A50" s="4">
        <v>39450.0</v>
      </c>
      <c r="B50" s="5">
        <v>2335.0</v>
      </c>
      <c r="C50" s="6" t="s">
        <v>5</v>
      </c>
      <c r="D50" s="6" t="s">
        <v>24</v>
      </c>
      <c r="E50" s="2"/>
      <c r="F50" s="2"/>
      <c r="G50" s="2"/>
      <c r="H50" s="2"/>
      <c r="I50" s="2"/>
      <c r="J50" s="2"/>
      <c r="K50" s="10"/>
      <c r="L50" s="10"/>
      <c r="M50" s="10"/>
      <c r="N50" s="10"/>
      <c r="O50" s="10"/>
      <c r="P50" s="10"/>
      <c r="Q50" s="2"/>
      <c r="R50" s="2"/>
      <c r="S50" s="2"/>
      <c r="T50" s="2"/>
      <c r="U50" s="2"/>
      <c r="V50" s="2"/>
      <c r="W50" s="2"/>
      <c r="X50" s="2"/>
      <c r="Y50" s="2"/>
    </row>
    <row r="51">
      <c r="A51" s="4">
        <v>39450.0</v>
      </c>
      <c r="B51" s="5">
        <v>2330.0</v>
      </c>
      <c r="C51" s="6" t="s">
        <v>5</v>
      </c>
      <c r="D51" s="11" t="s">
        <v>35</v>
      </c>
      <c r="E51" s="2"/>
      <c r="F51" s="2"/>
      <c r="G51" s="2"/>
      <c r="H51" s="2"/>
      <c r="I51" s="2"/>
      <c r="J51" s="2"/>
      <c r="K51" s="10"/>
      <c r="L51" s="10"/>
      <c r="M51" s="10"/>
      <c r="N51" s="10"/>
      <c r="O51" s="10"/>
      <c r="P51" s="10"/>
      <c r="Q51" s="2"/>
      <c r="R51" s="2"/>
      <c r="S51" s="2"/>
      <c r="T51" s="2"/>
      <c r="U51" s="2"/>
      <c r="V51" s="2"/>
      <c r="W51" s="2"/>
      <c r="X51" s="2"/>
      <c r="Y51" s="2"/>
    </row>
    <row r="52">
      <c r="A52" s="4">
        <v>39450.0</v>
      </c>
      <c r="B52" s="5">
        <v>2330.0</v>
      </c>
      <c r="C52" s="6" t="s">
        <v>5</v>
      </c>
      <c r="D52" s="11" t="s">
        <v>36</v>
      </c>
      <c r="E52" s="2"/>
      <c r="F52" s="2"/>
      <c r="G52" s="2"/>
      <c r="H52" s="2"/>
      <c r="I52" s="2"/>
      <c r="J52" s="2"/>
      <c r="K52" s="10"/>
      <c r="L52" s="10"/>
      <c r="M52" s="10"/>
      <c r="N52" s="10"/>
      <c r="O52" s="10"/>
      <c r="P52" s="10"/>
      <c r="Q52" s="2"/>
      <c r="R52" s="2"/>
      <c r="S52" s="2"/>
      <c r="T52" s="2"/>
      <c r="U52" s="2"/>
      <c r="V52" s="2"/>
      <c r="W52" s="2"/>
      <c r="X52" s="2"/>
      <c r="Y52" s="2"/>
    </row>
    <row r="53">
      <c r="A53" s="4">
        <v>39450.0</v>
      </c>
      <c r="B53" s="5">
        <v>2255.0</v>
      </c>
      <c r="C53" s="6" t="s">
        <v>5</v>
      </c>
      <c r="D53" s="11" t="s">
        <v>27</v>
      </c>
      <c r="E53" s="2"/>
      <c r="F53" s="2"/>
      <c r="G53" s="2"/>
      <c r="H53" s="2"/>
      <c r="I53" s="2"/>
      <c r="J53" s="2"/>
      <c r="K53" s="10"/>
      <c r="L53" s="10"/>
      <c r="M53" s="10"/>
      <c r="N53" s="10"/>
      <c r="O53" s="10"/>
      <c r="P53" s="10"/>
      <c r="Q53" s="2"/>
      <c r="R53" s="2"/>
      <c r="S53" s="2"/>
      <c r="T53" s="2"/>
      <c r="U53" s="2"/>
      <c r="V53" s="2"/>
      <c r="W53" s="2"/>
      <c r="X53" s="2"/>
      <c r="Y53" s="2"/>
    </row>
    <row r="54">
      <c r="A54" s="4">
        <v>39450.0</v>
      </c>
      <c r="B54" s="5">
        <v>2242.0</v>
      </c>
      <c r="C54" s="6" t="s">
        <v>20</v>
      </c>
      <c r="D54" s="11" t="s">
        <v>23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4">
        <v>39450.0</v>
      </c>
      <c r="B55" s="5">
        <v>2200.0</v>
      </c>
      <c r="C55" s="6" t="s">
        <v>17</v>
      </c>
      <c r="D55" s="6" t="s">
        <v>18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4">
        <v>39450.0</v>
      </c>
      <c r="B56" s="5">
        <v>2200.0</v>
      </c>
      <c r="C56" s="6" t="s">
        <v>20</v>
      </c>
      <c r="D56" s="11" t="s">
        <v>32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4">
        <v>39450.0</v>
      </c>
      <c r="B57" s="5">
        <v>2134.0</v>
      </c>
      <c r="C57" s="6" t="s">
        <v>5</v>
      </c>
      <c r="D57" s="6" t="s">
        <v>25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4">
        <v>39450.0</v>
      </c>
      <c r="B58" s="5">
        <v>2108.0</v>
      </c>
      <c r="C58" s="6" t="s">
        <v>20</v>
      </c>
      <c r="D58" s="11" t="s">
        <v>31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4">
        <v>39450.0</v>
      </c>
      <c r="B59" s="5">
        <v>2028.0</v>
      </c>
      <c r="C59" s="6" t="s">
        <v>17</v>
      </c>
      <c r="D59" s="11" t="s">
        <v>26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4">
        <v>39450.0</v>
      </c>
      <c r="B60" s="5">
        <v>2018.0</v>
      </c>
      <c r="C60" s="6" t="s">
        <v>20</v>
      </c>
      <c r="D60" s="11" t="s">
        <v>37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4">
        <v>39450.0</v>
      </c>
      <c r="B61" s="5">
        <v>2000.0</v>
      </c>
      <c r="C61" s="6" t="s">
        <v>17</v>
      </c>
      <c r="D61" s="11" t="s">
        <v>32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4">
        <v>39450.0</v>
      </c>
      <c r="B62" s="5">
        <v>2000.0</v>
      </c>
      <c r="C62" s="6" t="s">
        <v>20</v>
      </c>
      <c r="D62" s="11" t="s">
        <v>32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4">
        <v>39450.0</v>
      </c>
      <c r="B63" s="5">
        <v>2000.0</v>
      </c>
      <c r="C63" s="6" t="s">
        <v>17</v>
      </c>
      <c r="D63" s="11" t="s">
        <v>6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4">
        <v>39450.0</v>
      </c>
      <c r="B64" s="5">
        <v>1935.0</v>
      </c>
      <c r="C64" s="6" t="s">
        <v>17</v>
      </c>
      <c r="D64" s="11" t="s">
        <v>38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4">
        <v>39450.0</v>
      </c>
      <c r="B65" s="5">
        <v>1900.0</v>
      </c>
      <c r="C65" s="6" t="s">
        <v>20</v>
      </c>
      <c r="D65" s="11" t="s">
        <v>39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4">
        <v>39450.0</v>
      </c>
      <c r="B66" s="5">
        <v>1900.0</v>
      </c>
      <c r="C66" s="6" t="s">
        <v>17</v>
      </c>
      <c r="D66" s="11" t="s">
        <v>38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4">
        <v>39450.0</v>
      </c>
      <c r="B67" s="5">
        <v>1858.0</v>
      </c>
      <c r="C67" s="6" t="s">
        <v>5</v>
      </c>
      <c r="D67" s="11" t="s">
        <v>26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4">
        <v>39450.0</v>
      </c>
      <c r="B68" s="5">
        <v>1845.0</v>
      </c>
      <c r="C68" s="6" t="s">
        <v>20</v>
      </c>
      <c r="D68" s="11" t="s">
        <v>31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4">
        <v>39450.0</v>
      </c>
      <c r="B69" s="5">
        <v>1830.0</v>
      </c>
      <c r="C69" s="6" t="s">
        <v>17</v>
      </c>
      <c r="D69" s="11" t="s">
        <v>32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4">
        <v>39450.0</v>
      </c>
      <c r="B70" s="5">
        <v>1800.0</v>
      </c>
      <c r="C70" s="6" t="s">
        <v>5</v>
      </c>
      <c r="D70" s="11" t="s">
        <v>6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4">
        <v>39450.0</v>
      </c>
      <c r="B71" s="5">
        <v>1800.0</v>
      </c>
      <c r="C71" s="6" t="s">
        <v>17</v>
      </c>
      <c r="D71" s="11" t="s">
        <v>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4">
        <v>39450.0</v>
      </c>
      <c r="B72" s="5">
        <v>1745.0</v>
      </c>
      <c r="C72" s="6" t="s">
        <v>20</v>
      </c>
      <c r="D72" s="11" t="s">
        <v>6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4">
        <v>39450.0</v>
      </c>
      <c r="B73" s="5">
        <v>1730.0</v>
      </c>
      <c r="C73" s="6" t="s">
        <v>5</v>
      </c>
      <c r="D73" s="11" t="s">
        <v>40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4">
        <v>39450.0</v>
      </c>
      <c r="B74" s="5">
        <v>1715.0</v>
      </c>
      <c r="C74" s="6" t="s">
        <v>5</v>
      </c>
      <c r="D74" s="11" t="s">
        <v>6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4">
        <v>39450.0</v>
      </c>
      <c r="B75" s="5">
        <v>1700.0</v>
      </c>
      <c r="C75" s="6" t="s">
        <v>14</v>
      </c>
      <c r="D75" s="11" t="s">
        <v>37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4">
        <v>39450.0</v>
      </c>
      <c r="B76" s="5">
        <v>1655.0</v>
      </c>
      <c r="C76" s="6" t="s">
        <v>5</v>
      </c>
      <c r="D76" s="11" t="s">
        <v>41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4">
        <v>39450.0</v>
      </c>
      <c r="B77" s="5">
        <v>1627.0</v>
      </c>
      <c r="C77" s="6" t="s">
        <v>17</v>
      </c>
      <c r="D77" s="11" t="s">
        <v>19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4">
        <v>39450.0</v>
      </c>
      <c r="B78" s="5">
        <v>1600.0</v>
      </c>
      <c r="C78" s="6" t="s">
        <v>14</v>
      </c>
      <c r="D78" s="11" t="s">
        <v>19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4">
        <v>39450.0</v>
      </c>
      <c r="B79" s="5">
        <v>1600.0</v>
      </c>
      <c r="C79" s="6" t="s">
        <v>5</v>
      </c>
      <c r="D79" s="11" t="s">
        <v>37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4">
        <v>39450.0</v>
      </c>
      <c r="B80" s="5">
        <v>1545.0</v>
      </c>
      <c r="C80" s="6" t="s">
        <v>5</v>
      </c>
      <c r="D80" s="11" t="s">
        <v>42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4">
        <v>39450.0</v>
      </c>
      <c r="B81" s="5">
        <v>1530.0</v>
      </c>
      <c r="C81" s="6" t="s">
        <v>11</v>
      </c>
      <c r="D81" s="6" t="s">
        <v>18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4">
        <v>39450.0</v>
      </c>
      <c r="B82" s="5">
        <v>1500.0</v>
      </c>
      <c r="C82" s="6" t="s">
        <v>8</v>
      </c>
      <c r="D82" s="11" t="s">
        <v>19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4">
        <v>39450.0</v>
      </c>
      <c r="B83" s="5">
        <v>1250.0</v>
      </c>
      <c r="C83" s="6" t="s">
        <v>8</v>
      </c>
      <c r="D83" s="11" t="s">
        <v>30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4">
        <v>39450.0</v>
      </c>
      <c r="B84" s="5">
        <v>1241.0</v>
      </c>
      <c r="C84" s="6" t="s">
        <v>8</v>
      </c>
      <c r="D84" s="11" t="s">
        <v>6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4">
        <v>39450.0</v>
      </c>
      <c r="B85" s="5">
        <v>1100.0</v>
      </c>
      <c r="C85" s="6" t="s">
        <v>8</v>
      </c>
      <c r="D85" s="11" t="s">
        <v>32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4">
        <v>39450.0</v>
      </c>
      <c r="B86" s="5">
        <v>1018.0</v>
      </c>
      <c r="C86" s="6" t="s">
        <v>17</v>
      </c>
      <c r="D86" s="11" t="s">
        <v>23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4">
        <v>39450.0</v>
      </c>
      <c r="B87" s="5">
        <v>930.0</v>
      </c>
      <c r="C87" s="6" t="s">
        <v>5</v>
      </c>
      <c r="D87" s="11" t="s">
        <v>37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4">
        <v>39450.0</v>
      </c>
      <c r="B88" s="5">
        <v>900.0</v>
      </c>
      <c r="C88" s="6" t="s">
        <v>8</v>
      </c>
      <c r="D88" s="11" t="s">
        <v>32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4">
        <v>39450.0</v>
      </c>
      <c r="B89" s="5">
        <v>735.0</v>
      </c>
      <c r="C89" s="6" t="s">
        <v>8</v>
      </c>
      <c r="D89" s="11" t="s">
        <v>26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4">
        <v>39450.0</v>
      </c>
      <c r="B90" s="5">
        <v>645.0</v>
      </c>
      <c r="C90" s="6" t="s">
        <v>5</v>
      </c>
      <c r="D90" s="11" t="s">
        <v>6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4">
        <v>39450.0</v>
      </c>
      <c r="B91" s="5">
        <v>600.0</v>
      </c>
      <c r="C91" s="6" t="s">
        <v>8</v>
      </c>
      <c r="D91" s="11" t="s">
        <v>32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4">
        <v>39450.0</v>
      </c>
      <c r="B92" s="5">
        <v>507.0</v>
      </c>
      <c r="C92" s="6" t="s">
        <v>14</v>
      </c>
      <c r="D92" s="11" t="s">
        <v>38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4">
        <v>39450.0</v>
      </c>
      <c r="B93" s="5">
        <v>425.0</v>
      </c>
      <c r="C93" s="6" t="s">
        <v>5</v>
      </c>
      <c r="D93" s="6" t="s">
        <v>43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4">
        <v>39450.0</v>
      </c>
      <c r="B94" s="5">
        <v>230.0</v>
      </c>
      <c r="C94" s="6" t="s">
        <v>17</v>
      </c>
      <c r="D94" s="11" t="s">
        <v>32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4">
        <v>39450.0</v>
      </c>
      <c r="B95" s="5">
        <v>150.0</v>
      </c>
      <c r="C95" s="6" t="s">
        <v>20</v>
      </c>
      <c r="D95" s="6" t="s">
        <v>18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4">
        <v>39450.0</v>
      </c>
      <c r="B96" s="5">
        <v>136.0</v>
      </c>
      <c r="C96" s="6" t="s">
        <v>5</v>
      </c>
      <c r="D96" s="11" t="s">
        <v>23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4">
        <v>39450.0</v>
      </c>
      <c r="B97" s="5">
        <v>20.0</v>
      </c>
      <c r="C97" s="6" t="s">
        <v>14</v>
      </c>
      <c r="D97" s="11" t="s">
        <v>44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4">
        <v>39450.0</v>
      </c>
      <c r="B98" s="5">
        <v>1.0</v>
      </c>
      <c r="C98" s="6" t="s">
        <v>8</v>
      </c>
      <c r="D98" s="11" t="s">
        <v>31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4">
        <v>39450.0</v>
      </c>
      <c r="B99" s="5">
        <v>0.0</v>
      </c>
      <c r="C99" s="6" t="s">
        <v>20</v>
      </c>
      <c r="D99" s="11" t="s">
        <v>39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4">
        <v>39450.0</v>
      </c>
      <c r="B100" s="5">
        <v>0.0</v>
      </c>
      <c r="C100" s="6" t="s">
        <v>17</v>
      </c>
      <c r="D100" s="11" t="s">
        <v>45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4">
        <v>39450.0</v>
      </c>
      <c r="B101" s="5">
        <v>0.0</v>
      </c>
      <c r="C101" s="6" t="s">
        <v>8</v>
      </c>
      <c r="D101" s="11" t="s">
        <v>44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4">
        <v>39451.0</v>
      </c>
      <c r="B102" s="5">
        <v>2359.0</v>
      </c>
      <c r="C102" s="6" t="s">
        <v>5</v>
      </c>
      <c r="D102" s="11" t="s">
        <v>6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4">
        <v>39451.0</v>
      </c>
      <c r="B103" s="5">
        <v>2300.0</v>
      </c>
      <c r="C103" s="6" t="s">
        <v>17</v>
      </c>
      <c r="D103" s="11" t="s">
        <v>37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4">
        <v>39451.0</v>
      </c>
      <c r="B104" s="5">
        <v>2253.0</v>
      </c>
      <c r="C104" s="6" t="s">
        <v>5</v>
      </c>
      <c r="D104" s="11" t="s">
        <v>39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4">
        <v>39451.0</v>
      </c>
      <c r="B105" s="5">
        <v>2237.0</v>
      </c>
      <c r="C105" s="6" t="s">
        <v>17</v>
      </c>
      <c r="D105" s="11" t="s">
        <v>27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4">
        <v>39451.0</v>
      </c>
      <c r="B106" s="5">
        <v>2230.0</v>
      </c>
      <c r="C106" s="6" t="s">
        <v>17</v>
      </c>
      <c r="D106" s="11" t="s">
        <v>6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4">
        <v>39451.0</v>
      </c>
      <c r="B107" s="5">
        <v>2230.0</v>
      </c>
      <c r="C107" s="6" t="s">
        <v>14</v>
      </c>
      <c r="D107" s="11" t="s">
        <v>44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4">
        <v>39451.0</v>
      </c>
      <c r="B108" s="5">
        <v>2200.0</v>
      </c>
      <c r="C108" s="6" t="s">
        <v>17</v>
      </c>
      <c r="D108" s="11" t="s">
        <v>32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4">
        <v>39451.0</v>
      </c>
      <c r="B109" s="5">
        <v>2145.0</v>
      </c>
      <c r="C109" s="6" t="s">
        <v>5</v>
      </c>
      <c r="D109" s="6" t="s">
        <v>18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4">
        <v>39451.0</v>
      </c>
      <c r="B110" s="5">
        <v>2130.0</v>
      </c>
      <c r="C110" s="6" t="s">
        <v>5</v>
      </c>
      <c r="D110" s="11" t="s">
        <v>6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4">
        <v>39451.0</v>
      </c>
      <c r="B111" s="5">
        <v>2115.0</v>
      </c>
      <c r="C111" s="6" t="s">
        <v>17</v>
      </c>
      <c r="D111" s="11" t="s">
        <v>6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4">
        <v>39451.0</v>
      </c>
      <c r="B112" s="5">
        <v>2100.0</v>
      </c>
      <c r="C112" s="6" t="s">
        <v>17</v>
      </c>
      <c r="D112" s="11" t="s">
        <v>32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4">
        <v>39451.0</v>
      </c>
      <c r="B113" s="5">
        <v>2100.0</v>
      </c>
      <c r="C113" s="6" t="s">
        <v>17</v>
      </c>
      <c r="D113" s="11" t="s">
        <v>6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4">
        <v>39451.0</v>
      </c>
      <c r="B114" s="5">
        <v>2000.0</v>
      </c>
      <c r="C114" s="6" t="s">
        <v>5</v>
      </c>
      <c r="D114" s="11" t="s">
        <v>38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4">
        <v>39451.0</v>
      </c>
      <c r="B115" s="5">
        <v>1943.0</v>
      </c>
      <c r="C115" s="6" t="s">
        <v>5</v>
      </c>
      <c r="D115" s="11" t="s">
        <v>22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4">
        <v>39451.0</v>
      </c>
      <c r="B116" s="5">
        <v>1900.0</v>
      </c>
      <c r="C116" s="6" t="s">
        <v>5</v>
      </c>
      <c r="D116" s="11" t="s">
        <v>6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4">
        <v>39451.0</v>
      </c>
      <c r="B117" s="5">
        <v>1900.0</v>
      </c>
      <c r="C117" s="6" t="s">
        <v>8</v>
      </c>
      <c r="D117" s="11" t="s">
        <v>46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4">
        <v>39451.0</v>
      </c>
      <c r="B118" s="5">
        <v>1900.0</v>
      </c>
      <c r="C118" s="6" t="s">
        <v>5</v>
      </c>
      <c r="D118" s="11" t="s">
        <v>38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4">
        <v>39451.0</v>
      </c>
      <c r="B119" s="5">
        <v>1900.0</v>
      </c>
      <c r="C119" s="6" t="s">
        <v>8</v>
      </c>
      <c r="D119" s="11" t="s">
        <v>37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4">
        <v>39451.0</v>
      </c>
      <c r="B120" s="5">
        <v>1900.0</v>
      </c>
      <c r="C120" s="6" t="s">
        <v>20</v>
      </c>
      <c r="D120" s="11" t="s">
        <v>44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4">
        <v>39451.0</v>
      </c>
      <c r="B121" s="5">
        <v>1857.0</v>
      </c>
      <c r="C121" s="6" t="s">
        <v>8</v>
      </c>
      <c r="D121" s="6" t="s">
        <v>24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4">
        <v>39451.0</v>
      </c>
      <c r="B122" s="5">
        <v>1730.0</v>
      </c>
      <c r="C122" s="6" t="s">
        <v>5</v>
      </c>
      <c r="D122" s="11" t="s">
        <v>19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4">
        <v>39451.0</v>
      </c>
      <c r="B123" s="5">
        <v>1715.0</v>
      </c>
      <c r="C123" s="6" t="s">
        <v>5</v>
      </c>
      <c r="D123" s="11" t="s">
        <v>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4">
        <v>39451.0</v>
      </c>
      <c r="B124" s="5">
        <v>1705.0</v>
      </c>
      <c r="C124" s="6" t="s">
        <v>5</v>
      </c>
      <c r="D124" s="11" t="s">
        <v>26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4">
        <v>39451.0</v>
      </c>
      <c r="B125" s="5">
        <v>1700.0</v>
      </c>
      <c r="C125" s="6" t="s">
        <v>17</v>
      </c>
      <c r="D125" s="11" t="s">
        <v>32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4">
        <v>39451.0</v>
      </c>
      <c r="B126" s="5">
        <v>1700.0</v>
      </c>
      <c r="C126" s="6" t="s">
        <v>14</v>
      </c>
      <c r="D126" s="11" t="s">
        <v>32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4">
        <v>39451.0</v>
      </c>
      <c r="B127" s="5">
        <v>1649.0</v>
      </c>
      <c r="C127" s="6" t="s">
        <v>5</v>
      </c>
      <c r="D127" s="11" t="s">
        <v>22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4">
        <v>39451.0</v>
      </c>
      <c r="B128" s="5">
        <v>1630.0</v>
      </c>
      <c r="C128" s="6" t="s">
        <v>17</v>
      </c>
      <c r="D128" s="11" t="s">
        <v>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4">
        <v>39451.0</v>
      </c>
      <c r="B129" s="5">
        <v>1600.0</v>
      </c>
      <c r="C129" s="6" t="s">
        <v>17</v>
      </c>
      <c r="D129" s="11" t="s">
        <v>6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4">
        <v>39451.0</v>
      </c>
      <c r="B130" s="5">
        <v>1530.0</v>
      </c>
      <c r="C130" s="6" t="s">
        <v>17</v>
      </c>
      <c r="D130" s="11" t="s">
        <v>26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4">
        <v>39451.0</v>
      </c>
      <c r="B131" s="5">
        <v>1500.0</v>
      </c>
      <c r="C131" s="6" t="s">
        <v>8</v>
      </c>
      <c r="D131" s="11" t="s">
        <v>31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4">
        <v>39451.0</v>
      </c>
      <c r="B132" s="5">
        <v>1500.0</v>
      </c>
      <c r="C132" s="6" t="s">
        <v>5</v>
      </c>
      <c r="D132" s="11" t="s">
        <v>33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4">
        <v>39451.0</v>
      </c>
      <c r="B133" s="5">
        <v>1455.0</v>
      </c>
      <c r="C133" s="6" t="s">
        <v>17</v>
      </c>
      <c r="D133" s="11" t="s">
        <v>47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4">
        <v>39451.0</v>
      </c>
      <c r="B134" s="5">
        <v>1445.0</v>
      </c>
      <c r="C134" s="6" t="s">
        <v>8</v>
      </c>
      <c r="D134" s="11" t="s">
        <v>32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4">
        <v>39451.0</v>
      </c>
      <c r="B135" s="5">
        <v>1436.0</v>
      </c>
      <c r="C135" s="6" t="s">
        <v>17</v>
      </c>
      <c r="D135" s="11" t="s">
        <v>21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4">
        <v>39451.0</v>
      </c>
      <c r="B136" s="5">
        <v>1430.0</v>
      </c>
      <c r="C136" s="6" t="s">
        <v>14</v>
      </c>
      <c r="D136" s="11" t="s">
        <v>19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4">
        <v>39451.0</v>
      </c>
      <c r="B137" s="5">
        <v>1350.0</v>
      </c>
      <c r="C137" s="6" t="s">
        <v>5</v>
      </c>
      <c r="D137" s="11" t="s">
        <v>30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4">
        <v>39451.0</v>
      </c>
      <c r="B138" s="5">
        <v>1230.0</v>
      </c>
      <c r="C138" s="6" t="s">
        <v>17</v>
      </c>
      <c r="D138" s="6" t="s">
        <v>18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4">
        <v>39451.0</v>
      </c>
      <c r="B139" s="5">
        <v>1200.0</v>
      </c>
      <c r="C139" s="6" t="s">
        <v>8</v>
      </c>
      <c r="D139" s="11" t="s">
        <v>48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4">
        <v>39451.0</v>
      </c>
      <c r="B140" s="5">
        <v>1128.0</v>
      </c>
      <c r="C140" s="6" t="s">
        <v>8</v>
      </c>
      <c r="D140" s="11" t="s">
        <v>49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4">
        <v>39451.0</v>
      </c>
      <c r="B141" s="5">
        <v>1100.0</v>
      </c>
      <c r="C141" s="6" t="s">
        <v>14</v>
      </c>
      <c r="D141" s="11" t="s">
        <v>32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4">
        <v>39451.0</v>
      </c>
      <c r="B142" s="5">
        <v>1030.0</v>
      </c>
      <c r="C142" s="6" t="s">
        <v>5</v>
      </c>
      <c r="D142" s="11" t="s">
        <v>23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4">
        <v>39451.0</v>
      </c>
      <c r="B143" s="5">
        <v>900.0</v>
      </c>
      <c r="C143" s="6" t="s">
        <v>20</v>
      </c>
      <c r="D143" s="11" t="s">
        <v>32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4">
        <v>39451.0</v>
      </c>
      <c r="B144" s="5">
        <v>830.0</v>
      </c>
      <c r="C144" s="6" t="s">
        <v>17</v>
      </c>
      <c r="D144" s="11" t="s">
        <v>32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4">
        <v>39451.0</v>
      </c>
      <c r="B145" s="5">
        <v>815.0</v>
      </c>
      <c r="C145" s="6" t="s">
        <v>17</v>
      </c>
      <c r="D145" s="11" t="s">
        <v>32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4">
        <v>39451.0</v>
      </c>
      <c r="B146" s="5">
        <v>800.0</v>
      </c>
      <c r="C146" s="6" t="s">
        <v>17</v>
      </c>
      <c r="D146" s="11" t="s">
        <v>32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4">
        <v>39451.0</v>
      </c>
      <c r="B147" s="5">
        <v>205.0</v>
      </c>
      <c r="C147" s="6" t="s">
        <v>20</v>
      </c>
      <c r="D147" s="6" t="s">
        <v>24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4">
        <v>39451.0</v>
      </c>
      <c r="B148" s="5">
        <v>148.0</v>
      </c>
      <c r="C148" s="6" t="s">
        <v>17</v>
      </c>
      <c r="D148" s="6" t="s">
        <v>24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4">
        <v>39451.0</v>
      </c>
      <c r="B149" s="5">
        <v>101.0</v>
      </c>
      <c r="C149" s="6" t="s">
        <v>17</v>
      </c>
      <c r="D149" s="11" t="s">
        <v>23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4">
        <v>39451.0</v>
      </c>
      <c r="B150" s="5">
        <v>9.0</v>
      </c>
      <c r="C150" s="6" t="s">
        <v>8</v>
      </c>
      <c r="D150" s="11" t="s">
        <v>27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4">
        <v>39452.0</v>
      </c>
      <c r="B151" s="5">
        <v>2352.0</v>
      </c>
      <c r="C151" s="6" t="s">
        <v>5</v>
      </c>
      <c r="D151" s="11" t="s">
        <v>38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4">
        <v>39452.0</v>
      </c>
      <c r="B152" s="5">
        <v>2300.0</v>
      </c>
      <c r="C152" s="6" t="s">
        <v>5</v>
      </c>
      <c r="D152" s="6" t="s">
        <v>18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4">
        <v>39452.0</v>
      </c>
      <c r="B153" s="5">
        <v>2300.0</v>
      </c>
      <c r="C153" s="6" t="s">
        <v>17</v>
      </c>
      <c r="D153" s="11" t="s">
        <v>38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4">
        <v>39452.0</v>
      </c>
      <c r="B154" s="5">
        <v>2257.0</v>
      </c>
      <c r="C154" s="6" t="s">
        <v>20</v>
      </c>
      <c r="D154" s="6" t="s">
        <v>24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4">
        <v>39452.0</v>
      </c>
      <c r="B155" s="5">
        <v>2241.0</v>
      </c>
      <c r="C155" s="6" t="s">
        <v>17</v>
      </c>
      <c r="D155" s="6" t="s">
        <v>24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4">
        <v>39452.0</v>
      </c>
      <c r="B156" s="5">
        <v>2200.0</v>
      </c>
      <c r="C156" s="6" t="s">
        <v>17</v>
      </c>
      <c r="D156" s="11" t="s">
        <v>6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4">
        <v>39452.0</v>
      </c>
      <c r="B157" s="5">
        <v>2129.0</v>
      </c>
      <c r="C157" s="6" t="s">
        <v>20</v>
      </c>
      <c r="D157" s="11" t="s">
        <v>23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4">
        <v>39452.0</v>
      </c>
      <c r="B158" s="5">
        <v>2100.0</v>
      </c>
      <c r="C158" s="6" t="s">
        <v>17</v>
      </c>
      <c r="D158" s="6" t="s">
        <v>9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4">
        <v>39452.0</v>
      </c>
      <c r="B159" s="5">
        <v>2100.0</v>
      </c>
      <c r="C159" s="6" t="s">
        <v>17</v>
      </c>
      <c r="D159" s="11" t="s">
        <v>31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4">
        <v>39452.0</v>
      </c>
      <c r="B160" s="5">
        <v>2015.0</v>
      </c>
      <c r="C160" s="6" t="s">
        <v>5</v>
      </c>
      <c r="D160" s="11" t="s">
        <v>30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4">
        <v>39452.0</v>
      </c>
      <c r="B161" s="5">
        <v>2000.0</v>
      </c>
      <c r="C161" s="6" t="s">
        <v>17</v>
      </c>
      <c r="D161" s="11" t="s">
        <v>31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4">
        <v>39452.0</v>
      </c>
      <c r="B162" s="5">
        <v>1937.0</v>
      </c>
      <c r="C162" s="6" t="s">
        <v>5</v>
      </c>
      <c r="D162" s="11" t="s">
        <v>44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4">
        <v>39452.0</v>
      </c>
      <c r="B163" s="5">
        <v>1930.0</v>
      </c>
      <c r="C163" s="6" t="s">
        <v>5</v>
      </c>
      <c r="D163" s="11" t="s">
        <v>30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4">
        <v>39452.0</v>
      </c>
      <c r="B164" s="5">
        <v>1911.0</v>
      </c>
      <c r="C164" s="6" t="s">
        <v>5</v>
      </c>
      <c r="D164" s="11" t="s">
        <v>50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4">
        <v>39452.0</v>
      </c>
      <c r="B165" s="5">
        <v>1900.0</v>
      </c>
      <c r="C165" s="6" t="s">
        <v>17</v>
      </c>
      <c r="D165" s="11" t="s">
        <v>38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4">
        <v>39452.0</v>
      </c>
      <c r="B166" s="5">
        <v>1900.0</v>
      </c>
      <c r="C166" s="6" t="s">
        <v>17</v>
      </c>
      <c r="D166" s="11" t="s">
        <v>31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4">
        <v>39452.0</v>
      </c>
      <c r="B167" s="5">
        <v>1840.0</v>
      </c>
      <c r="C167" s="6" t="s">
        <v>14</v>
      </c>
      <c r="D167" s="11" t="s">
        <v>26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4">
        <v>39452.0</v>
      </c>
      <c r="B168" s="5">
        <v>1806.0</v>
      </c>
      <c r="C168" s="6" t="s">
        <v>14</v>
      </c>
      <c r="D168" s="11" t="s">
        <v>51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4">
        <v>39452.0</v>
      </c>
      <c r="B169" s="5">
        <v>1800.0</v>
      </c>
      <c r="C169" s="6" t="s">
        <v>17</v>
      </c>
      <c r="D169" s="11" t="s">
        <v>6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4">
        <v>39452.0</v>
      </c>
      <c r="B170" s="5">
        <v>1800.0</v>
      </c>
      <c r="C170" s="6" t="s">
        <v>5</v>
      </c>
      <c r="D170" s="6" t="s">
        <v>18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4">
        <v>39452.0</v>
      </c>
      <c r="B171" s="5">
        <v>1724.0</v>
      </c>
      <c r="C171" s="6" t="s">
        <v>5</v>
      </c>
      <c r="D171" s="11" t="s">
        <v>26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4">
        <v>39452.0</v>
      </c>
      <c r="B172" s="5">
        <v>1500.0</v>
      </c>
      <c r="C172" s="6" t="s">
        <v>17</v>
      </c>
      <c r="D172" s="6" t="s">
        <v>18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4">
        <v>39452.0</v>
      </c>
      <c r="B173" s="5">
        <v>1500.0</v>
      </c>
      <c r="C173" s="6" t="s">
        <v>5</v>
      </c>
      <c r="D173" s="11" t="s">
        <v>26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4">
        <v>39452.0</v>
      </c>
      <c r="B174" s="5">
        <v>1408.0</v>
      </c>
      <c r="C174" s="6" t="s">
        <v>5</v>
      </c>
      <c r="D174" s="6" t="s">
        <v>25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4">
        <v>39452.0</v>
      </c>
      <c r="B175" s="5">
        <v>1230.0</v>
      </c>
      <c r="C175" s="6" t="s">
        <v>8</v>
      </c>
      <c r="D175" s="11" t="s">
        <v>6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4">
        <v>39452.0</v>
      </c>
      <c r="B176" s="5">
        <v>1230.0</v>
      </c>
      <c r="C176" s="6" t="s">
        <v>20</v>
      </c>
      <c r="D176" s="6" t="s">
        <v>18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4">
        <v>39452.0</v>
      </c>
      <c r="B177" s="5">
        <v>1200.0</v>
      </c>
      <c r="C177" s="6" t="s">
        <v>5</v>
      </c>
      <c r="D177" s="6" t="s">
        <v>18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4">
        <v>39452.0</v>
      </c>
      <c r="B178" s="5">
        <v>1200.0</v>
      </c>
      <c r="C178" s="6" t="s">
        <v>14</v>
      </c>
      <c r="D178" s="11" t="s">
        <v>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4">
        <v>39452.0</v>
      </c>
      <c r="B179" s="5">
        <v>1100.0</v>
      </c>
      <c r="C179" s="6" t="s">
        <v>17</v>
      </c>
      <c r="D179" s="11" t="s">
        <v>6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4">
        <v>39452.0</v>
      </c>
      <c r="B180" s="5">
        <v>1041.0</v>
      </c>
      <c r="C180" s="6" t="s">
        <v>5</v>
      </c>
      <c r="D180" s="11" t="s">
        <v>27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4">
        <v>39452.0</v>
      </c>
      <c r="B181" s="5">
        <v>1030.0</v>
      </c>
      <c r="C181" s="6" t="s">
        <v>5</v>
      </c>
      <c r="D181" s="11" t="s">
        <v>6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4">
        <v>39452.0</v>
      </c>
      <c r="B182" s="5">
        <v>1000.0</v>
      </c>
      <c r="C182" s="6" t="s">
        <v>14</v>
      </c>
      <c r="D182" s="11" t="s">
        <v>32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4">
        <v>39452.0</v>
      </c>
      <c r="B183" s="5">
        <v>1000.0</v>
      </c>
      <c r="C183" s="6" t="s">
        <v>8</v>
      </c>
      <c r="D183" s="11" t="s">
        <v>52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4">
        <v>39452.0</v>
      </c>
      <c r="B184" s="5">
        <v>942.0</v>
      </c>
      <c r="C184" s="6" t="s">
        <v>5</v>
      </c>
      <c r="D184" s="6" t="s">
        <v>18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4">
        <v>39452.0</v>
      </c>
      <c r="B185" s="5">
        <v>738.0</v>
      </c>
      <c r="C185" s="6" t="s">
        <v>20</v>
      </c>
      <c r="D185" s="11" t="s">
        <v>32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4">
        <v>39452.0</v>
      </c>
      <c r="B186" s="5">
        <v>245.0</v>
      </c>
      <c r="C186" s="6" t="s">
        <v>5</v>
      </c>
      <c r="D186" s="11" t="s">
        <v>38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4">
        <v>39452.0</v>
      </c>
      <c r="B187" s="5">
        <v>200.0</v>
      </c>
      <c r="C187" s="6" t="s">
        <v>5</v>
      </c>
      <c r="D187" s="11" t="s">
        <v>19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4">
        <v>39452.0</v>
      </c>
      <c r="B188" s="5">
        <v>200.0</v>
      </c>
      <c r="C188" s="6" t="s">
        <v>5</v>
      </c>
      <c r="D188" s="11" t="s">
        <v>51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4">
        <v>39452.0</v>
      </c>
      <c r="B189" s="5">
        <v>130.0</v>
      </c>
      <c r="C189" s="6" t="s">
        <v>14</v>
      </c>
      <c r="D189" s="11" t="s">
        <v>49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4">
        <v>39452.0</v>
      </c>
      <c r="B190" s="5">
        <v>130.0</v>
      </c>
      <c r="C190" s="6" t="s">
        <v>5</v>
      </c>
      <c r="D190" s="6" t="s">
        <v>18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4">
        <v>39452.0</v>
      </c>
      <c r="B191" s="5">
        <v>116.0</v>
      </c>
      <c r="C191" s="6" t="s">
        <v>20</v>
      </c>
      <c r="D191" s="11" t="s">
        <v>53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4">
        <v>39452.0</v>
      </c>
      <c r="B192" s="5">
        <v>100.0</v>
      </c>
      <c r="C192" s="6" t="s">
        <v>17</v>
      </c>
      <c r="D192" s="11" t="s">
        <v>32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4">
        <v>39452.0</v>
      </c>
      <c r="B193" s="5">
        <v>15.0</v>
      </c>
      <c r="C193" s="6" t="s">
        <v>11</v>
      </c>
      <c r="D193" s="11" t="s">
        <v>31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4">
        <v>39452.0</v>
      </c>
      <c r="B194" s="5">
        <v>0.0</v>
      </c>
      <c r="C194" s="6" t="s">
        <v>17</v>
      </c>
      <c r="D194" s="11" t="s">
        <v>31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4">
        <v>39453.0</v>
      </c>
      <c r="B195" s="5">
        <v>2300.0</v>
      </c>
      <c r="C195" s="6" t="s">
        <v>17</v>
      </c>
      <c r="D195" s="11" t="s">
        <v>6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4">
        <v>39453.0</v>
      </c>
      <c r="B196" s="5">
        <v>2130.0</v>
      </c>
      <c r="C196" s="6" t="s">
        <v>5</v>
      </c>
      <c r="D196" s="11" t="s">
        <v>6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4">
        <v>39453.0</v>
      </c>
      <c r="B197" s="5">
        <v>1950.0</v>
      </c>
      <c r="C197" s="6" t="s">
        <v>17</v>
      </c>
      <c r="D197" s="11" t="s">
        <v>31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4">
        <v>39453.0</v>
      </c>
      <c r="B198" s="5">
        <v>1900.0</v>
      </c>
      <c r="C198" s="6" t="s">
        <v>20</v>
      </c>
      <c r="D198" s="11" t="s">
        <v>31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4">
        <v>39453.0</v>
      </c>
      <c r="B199" s="5">
        <v>1900.0</v>
      </c>
      <c r="C199" s="6" t="s">
        <v>17</v>
      </c>
      <c r="D199" s="11" t="s">
        <v>6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4">
        <v>39453.0</v>
      </c>
      <c r="B200" s="5">
        <v>1900.0</v>
      </c>
      <c r="C200" s="6" t="s">
        <v>14</v>
      </c>
      <c r="D200" s="11" t="s">
        <v>31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4">
        <v>39453.0</v>
      </c>
      <c r="B201" s="5">
        <v>1730.0</v>
      </c>
      <c r="C201" s="6" t="s">
        <v>14</v>
      </c>
      <c r="D201" s="11" t="s">
        <v>49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4">
        <v>39453.0</v>
      </c>
      <c r="B202" s="5">
        <v>1720.0</v>
      </c>
      <c r="C202" s="6" t="s">
        <v>5</v>
      </c>
      <c r="D202" s="11" t="s">
        <v>26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4">
        <v>39453.0</v>
      </c>
      <c r="B203" s="5">
        <v>1700.0</v>
      </c>
      <c r="C203" s="6" t="s">
        <v>8</v>
      </c>
      <c r="D203" s="6" t="s">
        <v>18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4">
        <v>39453.0</v>
      </c>
      <c r="B204" s="5">
        <v>1700.0</v>
      </c>
      <c r="C204" s="6" t="s">
        <v>5</v>
      </c>
      <c r="D204" s="11" t="s">
        <v>6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4">
        <v>39453.0</v>
      </c>
      <c r="B205" s="5">
        <v>1520.0</v>
      </c>
      <c r="C205" s="6" t="s">
        <v>5</v>
      </c>
      <c r="D205" s="11" t="s">
        <v>54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4">
        <v>39453.0</v>
      </c>
      <c r="B206" s="5">
        <v>1515.0</v>
      </c>
      <c r="C206" s="6" t="s">
        <v>17</v>
      </c>
      <c r="D206" s="11" t="s">
        <v>31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4">
        <v>39453.0</v>
      </c>
      <c r="B207" s="5">
        <v>1513.0</v>
      </c>
      <c r="C207" s="6" t="s">
        <v>20</v>
      </c>
      <c r="D207" s="11" t="s">
        <v>39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4">
        <v>39453.0</v>
      </c>
      <c r="B208" s="5">
        <v>1500.0</v>
      </c>
      <c r="C208" s="6" t="s">
        <v>17</v>
      </c>
      <c r="D208" s="11" t="s">
        <v>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4">
        <v>39453.0</v>
      </c>
      <c r="B209" s="5">
        <v>1500.0</v>
      </c>
      <c r="C209" s="6" t="s">
        <v>5</v>
      </c>
      <c r="D209" s="11" t="s">
        <v>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4">
        <v>39453.0</v>
      </c>
      <c r="B210" s="5">
        <v>1500.0</v>
      </c>
      <c r="C210" s="6" t="s">
        <v>17</v>
      </c>
      <c r="D210" s="11" t="s">
        <v>6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4">
        <v>39453.0</v>
      </c>
      <c r="B211" s="5">
        <v>1450.0</v>
      </c>
      <c r="C211" s="6" t="s">
        <v>17</v>
      </c>
      <c r="D211" s="11" t="s">
        <v>26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4">
        <v>39453.0</v>
      </c>
      <c r="B212" s="5">
        <v>1445.0</v>
      </c>
      <c r="C212" s="6" t="s">
        <v>17</v>
      </c>
      <c r="D212" s="11" t="s">
        <v>45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4">
        <v>39453.0</v>
      </c>
      <c r="B213" s="5">
        <v>1420.0</v>
      </c>
      <c r="C213" s="6" t="s">
        <v>5</v>
      </c>
      <c r="D213" s="11" t="s">
        <v>26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4">
        <v>39453.0</v>
      </c>
      <c r="B214" s="5">
        <v>1217.0</v>
      </c>
      <c r="C214" s="6" t="s">
        <v>5</v>
      </c>
      <c r="D214" s="11" t="s">
        <v>26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4">
        <v>39453.0</v>
      </c>
      <c r="B215" s="5">
        <v>1202.0</v>
      </c>
      <c r="C215" s="6" t="s">
        <v>5</v>
      </c>
      <c r="D215" s="6" t="s">
        <v>55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4">
        <v>39453.0</v>
      </c>
      <c r="B216" s="5">
        <v>1200.0</v>
      </c>
      <c r="C216" s="6" t="s">
        <v>5</v>
      </c>
      <c r="D216" s="11" t="s">
        <v>26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4">
        <v>39453.0</v>
      </c>
      <c r="B217" s="5">
        <v>1200.0</v>
      </c>
      <c r="C217" s="6" t="s">
        <v>8</v>
      </c>
      <c r="D217" s="11" t="s">
        <v>32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4">
        <v>39453.0</v>
      </c>
      <c r="B218" s="5">
        <v>1130.0</v>
      </c>
      <c r="C218" s="6" t="s">
        <v>17</v>
      </c>
      <c r="D218" s="11" t="s">
        <v>6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4">
        <v>39453.0</v>
      </c>
      <c r="B219" s="5">
        <v>1121.0</v>
      </c>
      <c r="C219" s="6" t="s">
        <v>5</v>
      </c>
      <c r="D219" s="6" t="s">
        <v>18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4">
        <v>39453.0</v>
      </c>
      <c r="B220" s="5">
        <v>1045.0</v>
      </c>
      <c r="C220" s="6" t="s">
        <v>14</v>
      </c>
      <c r="D220" s="6" t="s">
        <v>18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4">
        <v>39453.0</v>
      </c>
      <c r="B221" s="5">
        <v>1000.0</v>
      </c>
      <c r="C221" s="6" t="s">
        <v>14</v>
      </c>
      <c r="D221" s="11" t="s">
        <v>32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4">
        <v>39453.0</v>
      </c>
      <c r="B222" s="5">
        <v>1000.0</v>
      </c>
      <c r="C222" s="6" t="s">
        <v>17</v>
      </c>
      <c r="D222" s="11" t="s">
        <v>6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4">
        <v>39453.0</v>
      </c>
      <c r="B223" s="5">
        <v>900.0</v>
      </c>
      <c r="C223" s="6" t="s">
        <v>5</v>
      </c>
      <c r="D223" s="6" t="s">
        <v>18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4">
        <v>39453.0</v>
      </c>
      <c r="B224" s="5">
        <v>530.0</v>
      </c>
      <c r="C224" s="6" t="s">
        <v>8</v>
      </c>
      <c r="D224" s="11" t="s">
        <v>51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4">
        <v>39453.0</v>
      </c>
      <c r="B225" s="5">
        <v>500.0</v>
      </c>
      <c r="C225" s="6" t="s">
        <v>14</v>
      </c>
      <c r="D225" s="6" t="s">
        <v>18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4">
        <v>39453.0</v>
      </c>
      <c r="B226" s="5">
        <v>400.0</v>
      </c>
      <c r="C226" s="6" t="s">
        <v>5</v>
      </c>
      <c r="D226" s="11" t="s">
        <v>19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4">
        <v>39453.0</v>
      </c>
      <c r="B227" s="5">
        <v>250.0</v>
      </c>
      <c r="C227" s="6" t="s">
        <v>14</v>
      </c>
      <c r="D227" s="6" t="s">
        <v>24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4">
        <v>39453.0</v>
      </c>
      <c r="B228" s="5">
        <v>240.0</v>
      </c>
      <c r="C228" s="6" t="s">
        <v>17</v>
      </c>
      <c r="D228" s="11" t="s">
        <v>6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4">
        <v>39453.0</v>
      </c>
      <c r="B229" s="5">
        <v>114.0</v>
      </c>
      <c r="C229" s="6" t="s">
        <v>8</v>
      </c>
      <c r="D229" s="11" t="s">
        <v>26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4">
        <v>39453.0</v>
      </c>
      <c r="B230" s="5">
        <v>100.0</v>
      </c>
      <c r="C230" s="6" t="s">
        <v>5</v>
      </c>
      <c r="D230" s="11" t="s">
        <v>31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4">
        <v>39453.0</v>
      </c>
      <c r="B231" s="5">
        <v>44.0</v>
      </c>
      <c r="C231" s="6" t="s">
        <v>5</v>
      </c>
      <c r="D231" s="11" t="s">
        <v>56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4">
        <v>39453.0</v>
      </c>
      <c r="B232" s="5">
        <v>1.0</v>
      </c>
      <c r="C232" s="6" t="s">
        <v>8</v>
      </c>
      <c r="D232" s="11" t="s">
        <v>57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4">
        <v>39453.0</v>
      </c>
      <c r="B233" s="5">
        <v>0.0</v>
      </c>
      <c r="C233" s="6" t="s">
        <v>20</v>
      </c>
      <c r="D233" s="6" t="s">
        <v>18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4">
        <v>39454.0</v>
      </c>
      <c r="B234" s="5">
        <v>2309.0</v>
      </c>
      <c r="C234" s="6" t="s">
        <v>5</v>
      </c>
      <c r="D234" s="6" t="s">
        <v>9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4">
        <v>39454.0</v>
      </c>
      <c r="B235" s="5">
        <v>2200.0</v>
      </c>
      <c r="C235" s="6" t="s">
        <v>17</v>
      </c>
      <c r="D235" s="11" t="s">
        <v>6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4">
        <v>39454.0</v>
      </c>
      <c r="B236" s="5">
        <v>2139.0</v>
      </c>
      <c r="C236" s="6" t="s">
        <v>17</v>
      </c>
      <c r="D236" s="11" t="s">
        <v>19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4">
        <v>39454.0</v>
      </c>
      <c r="B237" s="5">
        <v>2130.0</v>
      </c>
      <c r="C237" s="6" t="s">
        <v>5</v>
      </c>
      <c r="D237" s="11" t="s">
        <v>58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4">
        <v>39454.0</v>
      </c>
      <c r="B238" s="5">
        <v>2100.0</v>
      </c>
      <c r="C238" s="6" t="s">
        <v>17</v>
      </c>
      <c r="D238" s="11" t="s">
        <v>54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4">
        <v>39454.0</v>
      </c>
      <c r="B239" s="5">
        <v>2030.0</v>
      </c>
      <c r="C239" s="6" t="s">
        <v>5</v>
      </c>
      <c r="D239" s="11" t="s">
        <v>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4">
        <v>39454.0</v>
      </c>
      <c r="B240" s="5">
        <v>1940.0</v>
      </c>
      <c r="C240" s="6" t="s">
        <v>5</v>
      </c>
      <c r="D240" s="11" t="s">
        <v>26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4">
        <v>39454.0</v>
      </c>
      <c r="B241" s="5">
        <v>1907.0</v>
      </c>
      <c r="C241" s="6" t="s">
        <v>17</v>
      </c>
      <c r="D241" s="11" t="s">
        <v>23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4">
        <v>39454.0</v>
      </c>
      <c r="B242" s="5">
        <v>1900.0</v>
      </c>
      <c r="C242" s="6" t="s">
        <v>17</v>
      </c>
      <c r="D242" s="11" t="s">
        <v>31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4">
        <v>39454.0</v>
      </c>
      <c r="B243" s="5">
        <v>1900.0</v>
      </c>
      <c r="C243" s="6" t="s">
        <v>5</v>
      </c>
      <c r="D243" s="11" t="s">
        <v>31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4">
        <v>39454.0</v>
      </c>
      <c r="B244" s="5">
        <v>1900.0</v>
      </c>
      <c r="C244" s="6" t="s">
        <v>5</v>
      </c>
      <c r="D244" s="11" t="s">
        <v>32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4">
        <v>39454.0</v>
      </c>
      <c r="B245" s="5">
        <v>1845.0</v>
      </c>
      <c r="C245" s="6" t="s">
        <v>5</v>
      </c>
      <c r="D245" s="11" t="s">
        <v>6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4">
        <v>39454.0</v>
      </c>
      <c r="B246" s="5">
        <v>1835.0</v>
      </c>
      <c r="C246" s="6" t="s">
        <v>17</v>
      </c>
      <c r="D246" s="11" t="s">
        <v>26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4">
        <v>39454.0</v>
      </c>
      <c r="B247" s="5">
        <v>1815.0</v>
      </c>
      <c r="C247" s="6" t="s">
        <v>5</v>
      </c>
      <c r="D247" s="11" t="s">
        <v>36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4">
        <v>39454.0</v>
      </c>
      <c r="B248" s="5">
        <v>1800.0</v>
      </c>
      <c r="C248" s="6" t="s">
        <v>5</v>
      </c>
      <c r="D248" s="11" t="s">
        <v>23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4">
        <v>39454.0</v>
      </c>
      <c r="B249" s="5">
        <v>1745.0</v>
      </c>
      <c r="C249" s="6" t="s">
        <v>5</v>
      </c>
      <c r="D249" s="11" t="s">
        <v>6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4">
        <v>39454.0</v>
      </c>
      <c r="B250" s="5">
        <v>1718.0</v>
      </c>
      <c r="C250" s="6" t="s">
        <v>8</v>
      </c>
      <c r="D250" s="11" t="s">
        <v>27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4">
        <v>39454.0</v>
      </c>
      <c r="B251" s="5">
        <v>1700.0</v>
      </c>
      <c r="C251" s="6" t="s">
        <v>17</v>
      </c>
      <c r="D251" s="11" t="s">
        <v>6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4">
        <v>39454.0</v>
      </c>
      <c r="B252" s="5">
        <v>1700.0</v>
      </c>
      <c r="C252" s="6" t="s">
        <v>8</v>
      </c>
      <c r="D252" s="11" t="s">
        <v>30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4">
        <v>39454.0</v>
      </c>
      <c r="B253" s="5">
        <v>1700.0</v>
      </c>
      <c r="C253" s="6" t="s">
        <v>5</v>
      </c>
      <c r="D253" s="11" t="s">
        <v>29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4">
        <v>39454.0</v>
      </c>
      <c r="B254" s="5">
        <v>1700.0</v>
      </c>
      <c r="C254" s="6" t="s">
        <v>14</v>
      </c>
      <c r="D254" s="11" t="s">
        <v>19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4">
        <v>39454.0</v>
      </c>
      <c r="B255" s="5">
        <v>1700.0</v>
      </c>
      <c r="C255" s="6" t="s">
        <v>5</v>
      </c>
      <c r="D255" s="11" t="s">
        <v>59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4">
        <v>39454.0</v>
      </c>
      <c r="B256" s="5">
        <v>1542.0</v>
      </c>
      <c r="C256" s="6" t="s">
        <v>17</v>
      </c>
      <c r="D256" s="11" t="s">
        <v>19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4">
        <v>39454.0</v>
      </c>
      <c r="B257" s="5">
        <v>1530.0</v>
      </c>
      <c r="C257" s="6" t="s">
        <v>5</v>
      </c>
      <c r="D257" s="6" t="s">
        <v>18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4">
        <v>39454.0</v>
      </c>
      <c r="B258" s="5">
        <v>1528.0</v>
      </c>
      <c r="C258" s="6" t="s">
        <v>5</v>
      </c>
      <c r="D258" s="11" t="s">
        <v>26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4">
        <v>39454.0</v>
      </c>
      <c r="B259" s="5">
        <v>1328.0</v>
      </c>
      <c r="C259" s="6" t="s">
        <v>5</v>
      </c>
      <c r="D259" s="11" t="s">
        <v>19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4">
        <v>39454.0</v>
      </c>
      <c r="B260" s="5">
        <v>1245.0</v>
      </c>
      <c r="C260" s="6" t="s">
        <v>5</v>
      </c>
      <c r="D260" s="11" t="s">
        <v>26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4">
        <v>39454.0</v>
      </c>
      <c r="B261" s="5">
        <v>1200.0</v>
      </c>
      <c r="C261" s="6" t="s">
        <v>17</v>
      </c>
      <c r="D261" s="6" t="s">
        <v>18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4">
        <v>39454.0</v>
      </c>
      <c r="B262" s="5">
        <v>1130.0</v>
      </c>
      <c r="C262" s="6" t="s">
        <v>5</v>
      </c>
      <c r="D262" s="11" t="s">
        <v>30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4">
        <v>39454.0</v>
      </c>
      <c r="B263" s="5">
        <v>1100.0</v>
      </c>
      <c r="C263" s="6" t="s">
        <v>20</v>
      </c>
      <c r="D263" s="11" t="s">
        <v>30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4">
        <v>39454.0</v>
      </c>
      <c r="B264" s="5">
        <v>1100.0</v>
      </c>
      <c r="C264" s="6" t="s">
        <v>17</v>
      </c>
      <c r="D264" s="6" t="s">
        <v>18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4">
        <v>39454.0</v>
      </c>
      <c r="B265" s="5">
        <v>957.0</v>
      </c>
      <c r="C265" s="6" t="s">
        <v>5</v>
      </c>
      <c r="D265" s="11" t="s">
        <v>26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4">
        <v>39454.0</v>
      </c>
      <c r="B266" s="5">
        <v>930.0</v>
      </c>
      <c r="C266" s="6" t="s">
        <v>5</v>
      </c>
      <c r="D266" s="11" t="s">
        <v>32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4">
        <v>39454.0</v>
      </c>
      <c r="B267" s="5">
        <v>930.0</v>
      </c>
      <c r="C267" s="6" t="s">
        <v>8</v>
      </c>
      <c r="D267" s="11" t="s">
        <v>32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4">
        <v>39454.0</v>
      </c>
      <c r="B268" s="5">
        <v>930.0</v>
      </c>
      <c r="C268" s="6" t="s">
        <v>5</v>
      </c>
      <c r="D268" s="11" t="s">
        <v>58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4">
        <v>39454.0</v>
      </c>
      <c r="B269" s="5">
        <v>930.0</v>
      </c>
      <c r="C269" s="6" t="s">
        <v>8</v>
      </c>
      <c r="D269" s="11" t="s">
        <v>26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4">
        <v>39454.0</v>
      </c>
      <c r="B270" s="5">
        <v>830.0</v>
      </c>
      <c r="C270" s="6" t="s">
        <v>17</v>
      </c>
      <c r="D270" s="11" t="s">
        <v>19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4">
        <v>39454.0</v>
      </c>
      <c r="B271" s="5">
        <v>800.0</v>
      </c>
      <c r="C271" s="6" t="s">
        <v>8</v>
      </c>
      <c r="D271" s="6" t="s">
        <v>18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4">
        <v>39454.0</v>
      </c>
      <c r="B272" s="5">
        <v>755.0</v>
      </c>
      <c r="C272" s="6" t="s">
        <v>8</v>
      </c>
      <c r="D272" s="11" t="s">
        <v>32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4">
        <v>39454.0</v>
      </c>
      <c r="B273" s="5">
        <v>15.0</v>
      </c>
      <c r="C273" s="6" t="s">
        <v>17</v>
      </c>
      <c r="D273" s="11" t="s">
        <v>6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4">
        <v>39454.0</v>
      </c>
      <c r="B274" s="5">
        <v>1.0</v>
      </c>
      <c r="C274" s="6" t="s">
        <v>17</v>
      </c>
      <c r="D274" s="11" t="s">
        <v>6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4">
        <v>39454.0</v>
      </c>
      <c r="B275" s="5">
        <v>0.0</v>
      </c>
      <c r="C275" s="6" t="s">
        <v>8</v>
      </c>
      <c r="D275" s="11" t="s">
        <v>32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4">
        <v>39455.0</v>
      </c>
      <c r="B276" s="5">
        <v>2335.0</v>
      </c>
      <c r="C276" s="6" t="s">
        <v>5</v>
      </c>
      <c r="D276" s="11" t="s">
        <v>6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4">
        <v>39455.0</v>
      </c>
      <c r="B277" s="5">
        <v>2200.0</v>
      </c>
      <c r="C277" s="6" t="s">
        <v>17</v>
      </c>
      <c r="D277" s="11" t="s">
        <v>6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4">
        <v>39455.0</v>
      </c>
      <c r="B278" s="5">
        <v>2145.0</v>
      </c>
      <c r="C278" s="6" t="s">
        <v>5</v>
      </c>
      <c r="D278" s="11" t="s">
        <v>22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4">
        <v>39455.0</v>
      </c>
      <c r="B279" s="5">
        <v>2100.0</v>
      </c>
      <c r="C279" s="6" t="s">
        <v>17</v>
      </c>
      <c r="D279" s="11" t="s">
        <v>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4">
        <v>39455.0</v>
      </c>
      <c r="B280" s="5">
        <v>2100.0</v>
      </c>
      <c r="C280" s="6" t="s">
        <v>5</v>
      </c>
      <c r="D280" s="11" t="s">
        <v>6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4">
        <v>39455.0</v>
      </c>
      <c r="B281" s="5">
        <v>2000.0</v>
      </c>
      <c r="C281" s="6" t="s">
        <v>5</v>
      </c>
      <c r="D281" s="11" t="s">
        <v>38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4">
        <v>39455.0</v>
      </c>
      <c r="B282" s="5">
        <v>2000.0</v>
      </c>
      <c r="C282" s="6" t="s">
        <v>5</v>
      </c>
      <c r="D282" s="11" t="s">
        <v>19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4">
        <v>39455.0</v>
      </c>
      <c r="B283" s="5">
        <v>1930.0</v>
      </c>
      <c r="C283" s="6" t="s">
        <v>20</v>
      </c>
      <c r="D283" s="11" t="s">
        <v>31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4">
        <v>39455.0</v>
      </c>
      <c r="B284" s="5">
        <v>1930.0</v>
      </c>
      <c r="C284" s="6" t="s">
        <v>8</v>
      </c>
      <c r="D284" s="11" t="s">
        <v>44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4">
        <v>39455.0</v>
      </c>
      <c r="B285" s="5">
        <v>1900.0</v>
      </c>
      <c r="C285" s="6" t="s">
        <v>5</v>
      </c>
      <c r="D285" s="11" t="s">
        <v>38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4">
        <v>39455.0</v>
      </c>
      <c r="B286" s="5">
        <v>1844.0</v>
      </c>
      <c r="C286" s="6" t="s">
        <v>5</v>
      </c>
      <c r="D286" s="11" t="s">
        <v>29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4">
        <v>39455.0</v>
      </c>
      <c r="B287" s="5">
        <v>1840.0</v>
      </c>
      <c r="C287" s="6" t="s">
        <v>5</v>
      </c>
      <c r="D287" s="11" t="s">
        <v>12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4">
        <v>39455.0</v>
      </c>
      <c r="B288" s="5">
        <v>1810.0</v>
      </c>
      <c r="C288" s="6" t="s">
        <v>8</v>
      </c>
      <c r="D288" s="11" t="s">
        <v>6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4">
        <v>39455.0</v>
      </c>
      <c r="B289" s="5">
        <v>1740.0</v>
      </c>
      <c r="C289" s="6" t="s">
        <v>5</v>
      </c>
      <c r="D289" s="11" t="s">
        <v>26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4">
        <v>39455.0</v>
      </c>
      <c r="B290" s="5">
        <v>1715.0</v>
      </c>
      <c r="C290" s="6" t="s">
        <v>8</v>
      </c>
      <c r="D290" s="11" t="s">
        <v>60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4">
        <v>39455.0</v>
      </c>
      <c r="B291" s="5">
        <v>1710.0</v>
      </c>
      <c r="C291" s="6" t="s">
        <v>17</v>
      </c>
      <c r="D291" s="11" t="s">
        <v>32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4">
        <v>39455.0</v>
      </c>
      <c r="B292" s="5">
        <v>1600.0</v>
      </c>
      <c r="C292" s="6" t="s">
        <v>17</v>
      </c>
      <c r="D292" s="11" t="s">
        <v>30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4">
        <v>39455.0</v>
      </c>
      <c r="B293" s="5">
        <v>1600.0</v>
      </c>
      <c r="C293" s="6" t="s">
        <v>5</v>
      </c>
      <c r="D293" s="11" t="s">
        <v>6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4">
        <v>39455.0</v>
      </c>
      <c r="B294" s="5">
        <v>1550.0</v>
      </c>
      <c r="C294" s="6" t="s">
        <v>5</v>
      </c>
      <c r="D294" s="11" t="s">
        <v>6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4">
        <v>39455.0</v>
      </c>
      <c r="B295" s="5">
        <v>1530.0</v>
      </c>
      <c r="C295" s="6" t="s">
        <v>17</v>
      </c>
      <c r="D295" s="11" t="s">
        <v>31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4">
        <v>39455.0</v>
      </c>
      <c r="B296" s="5">
        <v>1515.0</v>
      </c>
      <c r="C296" s="6" t="s">
        <v>14</v>
      </c>
      <c r="D296" s="11" t="s">
        <v>26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4">
        <v>39455.0</v>
      </c>
      <c r="B297" s="5">
        <v>1445.0</v>
      </c>
      <c r="C297" s="6" t="s">
        <v>14</v>
      </c>
      <c r="D297" s="11" t="s">
        <v>26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4">
        <v>39455.0</v>
      </c>
      <c r="B298" s="5">
        <v>1420.0</v>
      </c>
      <c r="C298" s="6" t="s">
        <v>5</v>
      </c>
      <c r="D298" s="11" t="s">
        <v>26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4">
        <v>39455.0</v>
      </c>
      <c r="B299" s="5">
        <v>1419.0</v>
      </c>
      <c r="C299" s="6" t="s">
        <v>5</v>
      </c>
      <c r="D299" s="11" t="s">
        <v>21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4">
        <v>39455.0</v>
      </c>
      <c r="B300" s="5">
        <v>1400.0</v>
      </c>
      <c r="C300" s="6" t="s">
        <v>5</v>
      </c>
      <c r="D300" s="6" t="s">
        <v>18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4">
        <v>39455.0</v>
      </c>
      <c r="B301" s="5">
        <v>1400.0</v>
      </c>
      <c r="C301" s="6" t="s">
        <v>17</v>
      </c>
      <c r="D301" s="11" t="s">
        <v>38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4">
        <v>39455.0</v>
      </c>
      <c r="B302" s="5">
        <v>1310.0</v>
      </c>
      <c r="C302" s="6" t="s">
        <v>5</v>
      </c>
      <c r="D302" s="11" t="s">
        <v>23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4">
        <v>39455.0</v>
      </c>
      <c r="B303" s="5">
        <v>1230.0</v>
      </c>
      <c r="C303" s="6" t="s">
        <v>20</v>
      </c>
      <c r="D303" s="11" t="s">
        <v>30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4">
        <v>39455.0</v>
      </c>
      <c r="B304" s="5">
        <v>1217.0</v>
      </c>
      <c r="C304" s="6" t="s">
        <v>17</v>
      </c>
      <c r="D304" s="11" t="s">
        <v>26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4">
        <v>39455.0</v>
      </c>
      <c r="B305" s="5">
        <v>1200.0</v>
      </c>
      <c r="C305" s="6" t="s">
        <v>17</v>
      </c>
      <c r="D305" s="11" t="s">
        <v>32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4">
        <v>39455.0</v>
      </c>
      <c r="B306" s="5">
        <v>1200.0</v>
      </c>
      <c r="C306" s="6" t="s">
        <v>17</v>
      </c>
      <c r="D306" s="11" t="s">
        <v>6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4">
        <v>39455.0</v>
      </c>
      <c r="B307" s="5">
        <v>1155.0</v>
      </c>
      <c r="C307" s="6" t="s">
        <v>5</v>
      </c>
      <c r="D307" s="11" t="s">
        <v>26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4">
        <v>39455.0</v>
      </c>
      <c r="B308" s="5">
        <v>1141.0</v>
      </c>
      <c r="C308" s="6" t="s">
        <v>5</v>
      </c>
      <c r="D308" s="11" t="s">
        <v>46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4">
        <v>39455.0</v>
      </c>
      <c r="B309" s="5">
        <v>1133.0</v>
      </c>
      <c r="C309" s="6" t="s">
        <v>5</v>
      </c>
      <c r="D309" s="11" t="s">
        <v>26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4">
        <v>39455.0</v>
      </c>
      <c r="B310" s="5">
        <v>1100.0</v>
      </c>
      <c r="C310" s="6" t="s">
        <v>5</v>
      </c>
      <c r="D310" s="11" t="s">
        <v>6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4">
        <v>39455.0</v>
      </c>
      <c r="B311" s="5">
        <v>1000.0</v>
      </c>
      <c r="C311" s="6" t="s">
        <v>20</v>
      </c>
      <c r="D311" s="11" t="s">
        <v>32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4">
        <v>39455.0</v>
      </c>
      <c r="B312" s="5">
        <v>930.0</v>
      </c>
      <c r="C312" s="6" t="s">
        <v>8</v>
      </c>
      <c r="D312" s="11" t="s">
        <v>6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4">
        <v>39455.0</v>
      </c>
      <c r="B313" s="5">
        <v>915.0</v>
      </c>
      <c r="C313" s="6" t="s">
        <v>8</v>
      </c>
      <c r="D313" s="11" t="s">
        <v>6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4">
        <v>39455.0</v>
      </c>
      <c r="B314" s="5">
        <v>900.0</v>
      </c>
      <c r="C314" s="6" t="s">
        <v>17</v>
      </c>
      <c r="D314" s="11" t="s">
        <v>32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4">
        <v>39455.0</v>
      </c>
      <c r="B315" s="5">
        <v>900.0</v>
      </c>
      <c r="C315" s="6" t="s">
        <v>8</v>
      </c>
      <c r="D315" s="11" t="s">
        <v>32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4">
        <v>39455.0</v>
      </c>
      <c r="B316" s="5">
        <v>700.0</v>
      </c>
      <c r="C316" s="6" t="s">
        <v>5</v>
      </c>
      <c r="D316" s="6" t="s">
        <v>18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4">
        <v>39455.0</v>
      </c>
      <c r="B317" s="5">
        <v>630.0</v>
      </c>
      <c r="C317" s="6" t="s">
        <v>14</v>
      </c>
      <c r="D317" s="6" t="s">
        <v>18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4">
        <v>39455.0</v>
      </c>
      <c r="B318" s="5">
        <v>345.0</v>
      </c>
      <c r="C318" s="6" t="s">
        <v>14</v>
      </c>
      <c r="D318" s="11" t="s">
        <v>31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4">
        <v>39455.0</v>
      </c>
      <c r="B319" s="5">
        <v>312.0</v>
      </c>
      <c r="C319" s="6" t="s">
        <v>5</v>
      </c>
      <c r="D319" s="11" t="s">
        <v>38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4">
        <v>39455.0</v>
      </c>
      <c r="B320" s="5">
        <v>149.0</v>
      </c>
      <c r="C320" s="6" t="s">
        <v>5</v>
      </c>
      <c r="D320" s="11" t="s">
        <v>23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4">
        <v>39455.0</v>
      </c>
      <c r="B321" s="5">
        <v>130.0</v>
      </c>
      <c r="C321" s="6" t="s">
        <v>17</v>
      </c>
      <c r="D321" s="11" t="s">
        <v>44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4">
        <v>39455.0</v>
      </c>
      <c r="B322" s="5">
        <v>9.0</v>
      </c>
      <c r="C322" s="6" t="s">
        <v>20</v>
      </c>
      <c r="D322" s="6" t="s">
        <v>25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4">
        <v>39455.0</v>
      </c>
      <c r="B323" s="5">
        <v>0.0</v>
      </c>
      <c r="C323" s="6" t="s">
        <v>20</v>
      </c>
      <c r="D323" s="6" t="s">
        <v>18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4">
        <v>39455.0</v>
      </c>
      <c r="B324" s="5">
        <v>0.0</v>
      </c>
      <c r="C324" s="6" t="s">
        <v>17</v>
      </c>
      <c r="D324" s="11" t="s">
        <v>6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4">
        <v>39456.0</v>
      </c>
      <c r="B325" s="5">
        <v>2358.0</v>
      </c>
      <c r="C325" s="6" t="s">
        <v>5</v>
      </c>
      <c r="D325" s="11" t="s">
        <v>22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4">
        <v>39456.0</v>
      </c>
      <c r="B326" s="5">
        <v>2330.0</v>
      </c>
      <c r="C326" s="6" t="s">
        <v>20</v>
      </c>
      <c r="D326" s="11" t="s">
        <v>37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4">
        <v>39456.0</v>
      </c>
      <c r="B327" s="5">
        <v>2300.0</v>
      </c>
      <c r="C327" s="6" t="s">
        <v>14</v>
      </c>
      <c r="D327" s="11" t="s">
        <v>6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4">
        <v>39456.0</v>
      </c>
      <c r="B328" s="5">
        <v>2300.0</v>
      </c>
      <c r="C328" s="6" t="s">
        <v>17</v>
      </c>
      <c r="D328" s="11" t="s">
        <v>32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4">
        <v>39456.0</v>
      </c>
      <c r="B329" s="5">
        <v>2300.0</v>
      </c>
      <c r="C329" s="6" t="s">
        <v>14</v>
      </c>
      <c r="D329" s="11" t="s">
        <v>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4">
        <v>39456.0</v>
      </c>
      <c r="B330" s="5">
        <v>2237.0</v>
      </c>
      <c r="C330" s="6" t="s">
        <v>5</v>
      </c>
      <c r="D330" s="6" t="s">
        <v>24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4">
        <v>39456.0</v>
      </c>
      <c r="B331" s="5">
        <v>2230.0</v>
      </c>
      <c r="C331" s="6" t="s">
        <v>17</v>
      </c>
      <c r="D331" s="6" t="s">
        <v>18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4">
        <v>39456.0</v>
      </c>
      <c r="B332" s="5">
        <v>2200.0</v>
      </c>
      <c r="C332" s="6" t="s">
        <v>14</v>
      </c>
      <c r="D332" s="11" t="s">
        <v>27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4">
        <v>39456.0</v>
      </c>
      <c r="B333" s="5">
        <v>2148.0</v>
      </c>
      <c r="C333" s="6" t="s">
        <v>5</v>
      </c>
      <c r="D333" s="11" t="s">
        <v>23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4">
        <v>39456.0</v>
      </c>
      <c r="B334" s="5">
        <v>2130.0</v>
      </c>
      <c r="C334" s="6" t="s">
        <v>17</v>
      </c>
      <c r="D334" s="11" t="s">
        <v>6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4">
        <v>39456.0</v>
      </c>
      <c r="B335" s="5">
        <v>2100.0</v>
      </c>
      <c r="C335" s="6" t="s">
        <v>17</v>
      </c>
      <c r="D335" s="11" t="s">
        <v>6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4">
        <v>39456.0</v>
      </c>
      <c r="B336" s="5">
        <v>2042.0</v>
      </c>
      <c r="C336" s="6" t="s">
        <v>8</v>
      </c>
      <c r="D336" s="11" t="s">
        <v>23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4">
        <v>39456.0</v>
      </c>
      <c r="B337" s="5">
        <v>2030.0</v>
      </c>
      <c r="C337" s="6" t="s">
        <v>5</v>
      </c>
      <c r="D337" s="11" t="s">
        <v>6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4">
        <v>39456.0</v>
      </c>
      <c r="B338" s="5">
        <v>2020.0</v>
      </c>
      <c r="C338" s="6" t="s">
        <v>11</v>
      </c>
      <c r="D338" s="11" t="s">
        <v>48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4">
        <v>39456.0</v>
      </c>
      <c r="B339" s="5">
        <v>2000.0</v>
      </c>
      <c r="C339" s="6" t="s">
        <v>17</v>
      </c>
      <c r="D339" s="11" t="s">
        <v>41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4">
        <v>39456.0</v>
      </c>
      <c r="B340" s="5">
        <v>1935.0</v>
      </c>
      <c r="C340" s="6" t="s">
        <v>17</v>
      </c>
      <c r="D340" s="11" t="s">
        <v>26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4">
        <v>39456.0</v>
      </c>
      <c r="B341" s="5">
        <v>1900.0</v>
      </c>
      <c r="C341" s="6" t="s">
        <v>5</v>
      </c>
      <c r="D341" s="11" t="s">
        <v>6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4">
        <v>39456.0</v>
      </c>
      <c r="B342" s="5">
        <v>1815.0</v>
      </c>
      <c r="C342" s="6" t="s">
        <v>17</v>
      </c>
      <c r="D342" s="11" t="s">
        <v>26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4">
        <v>39456.0</v>
      </c>
      <c r="B343" s="5">
        <v>1815.0</v>
      </c>
      <c r="C343" s="6" t="s">
        <v>17</v>
      </c>
      <c r="D343" s="11" t="s">
        <v>31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4">
        <v>39456.0</v>
      </c>
      <c r="B344" s="5">
        <v>1800.0</v>
      </c>
      <c r="C344" s="6" t="s">
        <v>5</v>
      </c>
      <c r="D344" s="11" t="s">
        <v>6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4">
        <v>39456.0</v>
      </c>
      <c r="B345" s="5">
        <v>1800.0</v>
      </c>
      <c r="C345" s="6" t="s">
        <v>5</v>
      </c>
      <c r="D345" s="11" t="s">
        <v>6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4">
        <v>39456.0</v>
      </c>
      <c r="B346" s="5">
        <v>1800.0</v>
      </c>
      <c r="C346" s="6" t="s">
        <v>14</v>
      </c>
      <c r="D346" s="11" t="s">
        <v>6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4">
        <v>39456.0</v>
      </c>
      <c r="B347" s="5">
        <v>1800.0</v>
      </c>
      <c r="C347" s="6" t="s">
        <v>5</v>
      </c>
      <c r="D347" s="11" t="s">
        <v>32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4">
        <v>39456.0</v>
      </c>
      <c r="B348" s="5">
        <v>1745.0</v>
      </c>
      <c r="C348" s="6" t="s">
        <v>5</v>
      </c>
      <c r="D348" s="11" t="s">
        <v>37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4">
        <v>39456.0</v>
      </c>
      <c r="B349" s="5">
        <v>1739.0</v>
      </c>
      <c r="C349" s="6" t="s">
        <v>20</v>
      </c>
      <c r="D349" s="11" t="s">
        <v>27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4">
        <v>39456.0</v>
      </c>
      <c r="B350" s="5">
        <v>1730.0</v>
      </c>
      <c r="C350" s="6" t="s">
        <v>5</v>
      </c>
      <c r="D350" s="11" t="s">
        <v>26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4">
        <v>39456.0</v>
      </c>
      <c r="B351" s="5">
        <v>1700.0</v>
      </c>
      <c r="C351" s="6" t="s">
        <v>17</v>
      </c>
      <c r="D351" s="11" t="s">
        <v>37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4">
        <v>39456.0</v>
      </c>
      <c r="B352" s="5">
        <v>1700.0</v>
      </c>
      <c r="C352" s="6" t="s">
        <v>14</v>
      </c>
      <c r="D352" s="11" t="s">
        <v>37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4">
        <v>39456.0</v>
      </c>
      <c r="B353" s="5">
        <v>1700.0</v>
      </c>
      <c r="C353" s="6" t="s">
        <v>17</v>
      </c>
      <c r="D353" s="11" t="s">
        <v>48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4">
        <v>39456.0</v>
      </c>
      <c r="B354" s="5">
        <v>1700.0</v>
      </c>
      <c r="C354" s="6" t="s">
        <v>5</v>
      </c>
      <c r="D354" s="11" t="s">
        <v>61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4">
        <v>39456.0</v>
      </c>
      <c r="B355" s="5">
        <v>1650.0</v>
      </c>
      <c r="C355" s="6" t="s">
        <v>17</v>
      </c>
      <c r="D355" s="11" t="s">
        <v>26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4">
        <v>39456.0</v>
      </c>
      <c r="B356" s="5">
        <v>1649.0</v>
      </c>
      <c r="C356" s="6" t="s">
        <v>17</v>
      </c>
      <c r="D356" s="11" t="s">
        <v>32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4">
        <v>39456.0</v>
      </c>
      <c r="B357" s="5">
        <v>1530.0</v>
      </c>
      <c r="C357" s="6" t="s">
        <v>8</v>
      </c>
      <c r="D357" s="11" t="s">
        <v>32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4">
        <v>39456.0</v>
      </c>
      <c r="B358" s="5">
        <v>1530.0</v>
      </c>
      <c r="C358" s="6" t="s">
        <v>8</v>
      </c>
      <c r="D358" s="11" t="s">
        <v>26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4">
        <v>39456.0</v>
      </c>
      <c r="B359" s="5">
        <v>1500.0</v>
      </c>
      <c r="C359" s="6" t="s">
        <v>20</v>
      </c>
      <c r="D359" s="11" t="s">
        <v>31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4">
        <v>39456.0</v>
      </c>
      <c r="B360" s="5">
        <v>1500.0</v>
      </c>
      <c r="C360" s="6" t="s">
        <v>20</v>
      </c>
      <c r="D360" s="11" t="s">
        <v>31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4">
        <v>39456.0</v>
      </c>
      <c r="B361" s="5">
        <v>1415.0</v>
      </c>
      <c r="C361" s="6" t="s">
        <v>17</v>
      </c>
      <c r="D361" s="11" t="s">
        <v>26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4">
        <v>39456.0</v>
      </c>
      <c r="B362" s="5">
        <v>1401.0</v>
      </c>
      <c r="C362" s="6" t="s">
        <v>17</v>
      </c>
      <c r="D362" s="11" t="s">
        <v>44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4">
        <v>39456.0</v>
      </c>
      <c r="B363" s="5">
        <v>1302.0</v>
      </c>
      <c r="C363" s="6" t="s">
        <v>5</v>
      </c>
      <c r="D363" s="11" t="s">
        <v>26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4">
        <v>39456.0</v>
      </c>
      <c r="B364" s="5">
        <v>1300.0</v>
      </c>
      <c r="C364" s="6" t="s">
        <v>17</v>
      </c>
      <c r="D364" s="11" t="s">
        <v>6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4">
        <v>39456.0</v>
      </c>
      <c r="B365" s="5">
        <v>1300.0</v>
      </c>
      <c r="C365" s="6" t="s">
        <v>17</v>
      </c>
      <c r="D365" s="11" t="s">
        <v>19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4">
        <v>39456.0</v>
      </c>
      <c r="B366" s="5">
        <v>1300.0</v>
      </c>
      <c r="C366" s="6" t="s">
        <v>17</v>
      </c>
      <c r="D366" s="11" t="s">
        <v>19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4">
        <v>39456.0</v>
      </c>
      <c r="B367" s="5">
        <v>1220.0</v>
      </c>
      <c r="C367" s="6" t="s">
        <v>5</v>
      </c>
      <c r="D367" s="11" t="s">
        <v>26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4">
        <v>39456.0</v>
      </c>
      <c r="B368" s="5">
        <v>1200.0</v>
      </c>
      <c r="C368" s="6" t="s">
        <v>17</v>
      </c>
      <c r="D368" s="11" t="s">
        <v>26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4">
        <v>39456.0</v>
      </c>
      <c r="B369" s="5">
        <v>1200.0</v>
      </c>
      <c r="C369" s="6" t="s">
        <v>17</v>
      </c>
      <c r="D369" s="11" t="s">
        <v>32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4">
        <v>39456.0</v>
      </c>
      <c r="B370" s="5">
        <v>1055.0</v>
      </c>
      <c r="C370" s="6" t="s">
        <v>5</v>
      </c>
      <c r="D370" s="11" t="s">
        <v>29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4">
        <v>39456.0</v>
      </c>
      <c r="B371" s="5">
        <v>1030.0</v>
      </c>
      <c r="C371" s="6" t="s">
        <v>8</v>
      </c>
      <c r="D371" s="11" t="s">
        <v>6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4">
        <v>39456.0</v>
      </c>
      <c r="B372" s="5">
        <v>900.0</v>
      </c>
      <c r="C372" s="6" t="s">
        <v>5</v>
      </c>
      <c r="D372" s="11" t="s">
        <v>48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4">
        <v>39456.0</v>
      </c>
      <c r="B373" s="5">
        <v>900.0</v>
      </c>
      <c r="C373" s="6" t="s">
        <v>8</v>
      </c>
      <c r="D373" s="11" t="s">
        <v>32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4">
        <v>39456.0</v>
      </c>
      <c r="B374" s="5">
        <v>900.0</v>
      </c>
      <c r="C374" s="6" t="s">
        <v>20</v>
      </c>
      <c r="D374" s="11" t="s">
        <v>29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4">
        <v>39456.0</v>
      </c>
      <c r="B375" s="5">
        <v>845.0</v>
      </c>
      <c r="C375" s="6" t="s">
        <v>8</v>
      </c>
      <c r="D375" s="6" t="s">
        <v>9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4">
        <v>39456.0</v>
      </c>
      <c r="B376" s="5">
        <v>800.0</v>
      </c>
      <c r="C376" s="6" t="s">
        <v>5</v>
      </c>
      <c r="D376" s="6" t="s">
        <v>18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4">
        <v>39456.0</v>
      </c>
      <c r="B377" s="5">
        <v>800.0</v>
      </c>
      <c r="C377" s="6" t="s">
        <v>17</v>
      </c>
      <c r="D377" s="11" t="s">
        <v>6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4">
        <v>39456.0</v>
      </c>
      <c r="B378" s="5">
        <v>730.0</v>
      </c>
      <c r="C378" s="6" t="s">
        <v>17</v>
      </c>
      <c r="D378" s="11" t="s">
        <v>32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4">
        <v>39456.0</v>
      </c>
      <c r="B379" s="5">
        <v>700.0</v>
      </c>
      <c r="C379" s="6" t="s">
        <v>20</v>
      </c>
      <c r="D379" s="11" t="s">
        <v>32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4">
        <v>39456.0</v>
      </c>
      <c r="B380" s="5">
        <v>700.0</v>
      </c>
      <c r="C380" s="6" t="s">
        <v>8</v>
      </c>
      <c r="D380" s="11" t="s">
        <v>62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4">
        <v>39456.0</v>
      </c>
      <c r="B381" s="5">
        <v>645.0</v>
      </c>
      <c r="C381" s="6" t="s">
        <v>17</v>
      </c>
      <c r="D381" s="11" t="s">
        <v>31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4">
        <v>39456.0</v>
      </c>
      <c r="B382" s="5">
        <v>507.0</v>
      </c>
      <c r="C382" s="6" t="s">
        <v>17</v>
      </c>
      <c r="D382" s="11" t="s">
        <v>27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4">
        <v>39456.0</v>
      </c>
      <c r="B383" s="5">
        <v>400.0</v>
      </c>
      <c r="C383" s="6" t="s">
        <v>17</v>
      </c>
      <c r="D383" s="11" t="s">
        <v>26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4">
        <v>39456.0</v>
      </c>
      <c r="B384" s="5">
        <v>330.0</v>
      </c>
      <c r="C384" s="6" t="s">
        <v>17</v>
      </c>
      <c r="D384" s="11" t="s">
        <v>33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4">
        <v>39456.0</v>
      </c>
      <c r="B385" s="5">
        <v>300.0</v>
      </c>
      <c r="C385" s="6" t="s">
        <v>20</v>
      </c>
      <c r="D385" s="11" t="s">
        <v>63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4">
        <v>39456.0</v>
      </c>
      <c r="B386" s="5">
        <v>1.0</v>
      </c>
      <c r="C386" s="6" t="s">
        <v>17</v>
      </c>
      <c r="D386" s="11" t="s">
        <v>32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4">
        <v>39456.0</v>
      </c>
      <c r="B387" s="5">
        <v>1.0</v>
      </c>
      <c r="C387" s="6" t="s">
        <v>5</v>
      </c>
      <c r="D387" s="11" t="s">
        <v>31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4">
        <v>39456.0</v>
      </c>
      <c r="B388" s="5">
        <v>0.0</v>
      </c>
      <c r="C388" s="6" t="s">
        <v>5</v>
      </c>
      <c r="D388" s="6" t="s">
        <v>18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17" t="s">
        <v>68</v>
      </c>
      <c r="B389" s="5">
        <v>2200.0</v>
      </c>
      <c r="C389" s="6" t="s">
        <v>17</v>
      </c>
      <c r="D389" s="11" t="s">
        <v>61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17" t="s">
        <v>68</v>
      </c>
      <c r="B390" s="5">
        <v>2134.0</v>
      </c>
      <c r="C390" s="6" t="s">
        <v>17</v>
      </c>
      <c r="D390" s="11" t="s">
        <v>12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17" t="s">
        <v>68</v>
      </c>
      <c r="B391" s="5">
        <v>2100.0</v>
      </c>
      <c r="C391" s="6" t="s">
        <v>5</v>
      </c>
      <c r="D391" s="11" t="s">
        <v>6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17" t="s">
        <v>68</v>
      </c>
      <c r="B392" s="5">
        <v>1946.0</v>
      </c>
      <c r="C392" s="6" t="s">
        <v>5</v>
      </c>
      <c r="D392" s="11" t="s">
        <v>26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17" t="s">
        <v>68</v>
      </c>
      <c r="B393" s="5">
        <v>1937.0</v>
      </c>
      <c r="C393" s="6" t="s">
        <v>5</v>
      </c>
      <c r="D393" s="11" t="s">
        <v>23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17" t="s">
        <v>68</v>
      </c>
      <c r="B394" s="5">
        <v>1849.0</v>
      </c>
      <c r="C394" s="6" t="s">
        <v>20</v>
      </c>
      <c r="D394" s="11" t="s">
        <v>29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17" t="s">
        <v>68</v>
      </c>
      <c r="B395" s="5">
        <v>1840.0</v>
      </c>
      <c r="C395" s="6" t="s">
        <v>5</v>
      </c>
      <c r="D395" s="11" t="s">
        <v>53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17" t="s">
        <v>68</v>
      </c>
      <c r="B396" s="5">
        <v>1830.0</v>
      </c>
      <c r="C396" s="6" t="s">
        <v>5</v>
      </c>
      <c r="D396" s="11" t="s">
        <v>6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17" t="s">
        <v>68</v>
      </c>
      <c r="B397" s="5">
        <v>1818.0</v>
      </c>
      <c r="C397" s="6" t="s">
        <v>20</v>
      </c>
      <c r="D397" s="6" t="s">
        <v>9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17" t="s">
        <v>68</v>
      </c>
      <c r="B398" s="5">
        <v>1800.0</v>
      </c>
      <c r="C398" s="6" t="s">
        <v>5</v>
      </c>
      <c r="D398" s="6" t="s">
        <v>18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17" t="s">
        <v>68</v>
      </c>
      <c r="B399" s="5">
        <v>1740.0</v>
      </c>
      <c r="C399" s="6" t="s">
        <v>17</v>
      </c>
      <c r="D399" s="6" t="s">
        <v>25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17" t="s">
        <v>68</v>
      </c>
      <c r="B400" s="5">
        <v>1711.0</v>
      </c>
      <c r="C400" s="6" t="s">
        <v>20</v>
      </c>
      <c r="D400" s="11" t="s">
        <v>26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17" t="s">
        <v>68</v>
      </c>
      <c r="B401" s="5">
        <v>1643.0</v>
      </c>
      <c r="C401" s="6" t="s">
        <v>5</v>
      </c>
      <c r="D401" s="11" t="s">
        <v>26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17" t="s">
        <v>68</v>
      </c>
      <c r="B402" s="5">
        <v>1640.0</v>
      </c>
      <c r="C402" s="6" t="s">
        <v>20</v>
      </c>
      <c r="D402" s="11" t="s">
        <v>28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17" t="s">
        <v>68</v>
      </c>
      <c r="B403" s="5">
        <v>1455.0</v>
      </c>
      <c r="C403" s="6" t="s">
        <v>8</v>
      </c>
      <c r="D403" s="11" t="s">
        <v>64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17" t="s">
        <v>68</v>
      </c>
      <c r="B404" s="5">
        <v>1451.0</v>
      </c>
      <c r="C404" s="6" t="s">
        <v>8</v>
      </c>
      <c r="D404" s="11" t="s">
        <v>23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17" t="s">
        <v>68</v>
      </c>
      <c r="B405" s="5">
        <v>1440.0</v>
      </c>
      <c r="C405" s="6" t="s">
        <v>5</v>
      </c>
      <c r="D405" s="11" t="s">
        <v>23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17" t="s">
        <v>68</v>
      </c>
      <c r="B406" s="5">
        <v>1431.0</v>
      </c>
      <c r="C406" s="6" t="s">
        <v>5</v>
      </c>
      <c r="D406" s="11" t="s">
        <v>26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17" t="s">
        <v>68</v>
      </c>
      <c r="B407" s="5">
        <v>1403.0</v>
      </c>
      <c r="C407" s="6" t="s">
        <v>17</v>
      </c>
      <c r="D407" s="6" t="s">
        <v>18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17" t="s">
        <v>68</v>
      </c>
      <c r="B408" s="5">
        <v>1350.0</v>
      </c>
      <c r="C408" s="6" t="s">
        <v>17</v>
      </c>
      <c r="D408" s="11" t="s">
        <v>6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17" t="s">
        <v>68</v>
      </c>
      <c r="B409" s="5">
        <v>1330.0</v>
      </c>
      <c r="C409" s="6" t="s">
        <v>8</v>
      </c>
      <c r="D409" s="11" t="s">
        <v>37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17" t="s">
        <v>68</v>
      </c>
      <c r="B410" s="5">
        <v>1309.0</v>
      </c>
      <c r="C410" s="6" t="s">
        <v>5</v>
      </c>
      <c r="D410" s="11" t="s">
        <v>23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17" t="s">
        <v>68</v>
      </c>
      <c r="B411" s="5">
        <v>1236.0</v>
      </c>
      <c r="C411" s="6" t="s">
        <v>20</v>
      </c>
      <c r="D411" s="11" t="s">
        <v>23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17" t="s">
        <v>68</v>
      </c>
      <c r="B412" s="5">
        <v>1200.0</v>
      </c>
      <c r="C412" s="6" t="s">
        <v>17</v>
      </c>
      <c r="D412" s="6" t="s">
        <v>18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17" t="s">
        <v>68</v>
      </c>
      <c r="B413" s="5">
        <v>1040.0</v>
      </c>
      <c r="C413" s="6" t="s">
        <v>5</v>
      </c>
      <c r="D413" s="6" t="s">
        <v>25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17" t="s">
        <v>68</v>
      </c>
      <c r="B414" s="5">
        <v>930.0</v>
      </c>
      <c r="C414" s="6" t="s">
        <v>20</v>
      </c>
      <c r="D414" s="11" t="s">
        <v>6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17" t="s">
        <v>68</v>
      </c>
      <c r="B415" s="5">
        <v>700.0</v>
      </c>
      <c r="C415" s="6" t="s">
        <v>5</v>
      </c>
      <c r="D415" s="11" t="s">
        <v>6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17" t="s">
        <v>68</v>
      </c>
      <c r="B416" s="5">
        <v>600.0</v>
      </c>
      <c r="C416" s="6" t="s">
        <v>17</v>
      </c>
      <c r="D416" s="11" t="s">
        <v>37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17" t="s">
        <v>68</v>
      </c>
      <c r="B417" s="5">
        <v>413.0</v>
      </c>
      <c r="C417" s="6" t="s">
        <v>17</v>
      </c>
      <c r="D417" s="6" t="s">
        <v>18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17" t="s">
        <v>68</v>
      </c>
      <c r="B418" s="5">
        <v>235.0</v>
      </c>
      <c r="C418" s="6" t="s">
        <v>5</v>
      </c>
      <c r="D418" s="11" t="s">
        <v>31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17" t="s">
        <v>68</v>
      </c>
      <c r="B419" s="5">
        <v>223.0</v>
      </c>
      <c r="C419" s="6" t="s">
        <v>14</v>
      </c>
      <c r="D419" s="11" t="s">
        <v>31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17" t="s">
        <v>68</v>
      </c>
      <c r="B420" s="5">
        <v>140.0</v>
      </c>
      <c r="C420" s="6" t="s">
        <v>14</v>
      </c>
      <c r="D420" s="11" t="s">
        <v>49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17" t="s">
        <v>68</v>
      </c>
      <c r="B421" s="5">
        <v>130.0</v>
      </c>
      <c r="C421" s="6" t="s">
        <v>5</v>
      </c>
      <c r="D421" s="11" t="s">
        <v>23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17" t="s">
        <v>68</v>
      </c>
      <c r="B422" s="5">
        <v>104.0</v>
      </c>
      <c r="C422" s="6" t="s">
        <v>8</v>
      </c>
      <c r="D422" s="11" t="s">
        <v>39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17" t="s">
        <v>68</v>
      </c>
      <c r="B423" s="5">
        <v>100.0</v>
      </c>
      <c r="C423" s="6" t="s">
        <v>20</v>
      </c>
      <c r="D423" s="11" t="s">
        <v>32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17" t="s">
        <v>68</v>
      </c>
      <c r="B424" s="5">
        <v>49.0</v>
      </c>
      <c r="C424" s="6" t="s">
        <v>17</v>
      </c>
      <c r="D424" s="11" t="s">
        <v>6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17" t="s">
        <v>68</v>
      </c>
      <c r="B425" s="5">
        <v>1.0</v>
      </c>
      <c r="C425" s="6" t="s">
        <v>17</v>
      </c>
      <c r="D425" s="6" t="s">
        <v>18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17" t="s">
        <v>68</v>
      </c>
      <c r="B426" s="5">
        <v>0.0</v>
      </c>
      <c r="C426" s="6" t="s">
        <v>8</v>
      </c>
      <c r="D426" s="11" t="s">
        <v>37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17" t="s">
        <v>68</v>
      </c>
      <c r="B427" s="5">
        <v>2309.0</v>
      </c>
      <c r="C427" s="6" t="s">
        <v>5</v>
      </c>
      <c r="D427" s="11" t="s">
        <v>49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17" t="s">
        <v>68</v>
      </c>
      <c r="B428" s="5">
        <v>2230.0</v>
      </c>
      <c r="C428" s="6" t="s">
        <v>17</v>
      </c>
      <c r="D428" s="11" t="s">
        <v>6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17" t="s">
        <v>68</v>
      </c>
      <c r="B429" s="5">
        <v>2218.0</v>
      </c>
      <c r="C429" s="6" t="s">
        <v>17</v>
      </c>
      <c r="D429" s="6" t="s">
        <v>24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17" t="s">
        <v>68</v>
      </c>
      <c r="B430" s="5">
        <v>2200.0</v>
      </c>
      <c r="C430" s="6" t="s">
        <v>17</v>
      </c>
      <c r="D430" s="11" t="s">
        <v>6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17" t="s">
        <v>68</v>
      </c>
      <c r="B431" s="5">
        <v>2200.0</v>
      </c>
      <c r="C431" s="6" t="s">
        <v>14</v>
      </c>
      <c r="D431" s="11" t="s">
        <v>6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17" t="s">
        <v>68</v>
      </c>
      <c r="B432" s="5">
        <v>2145.0</v>
      </c>
      <c r="C432" s="6" t="s">
        <v>17</v>
      </c>
      <c r="D432" s="11" t="s">
        <v>26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17" t="s">
        <v>68</v>
      </c>
      <c r="B433" s="5">
        <v>2130.0</v>
      </c>
      <c r="C433" s="6" t="s">
        <v>14</v>
      </c>
      <c r="D433" s="11" t="s">
        <v>38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17" t="s">
        <v>68</v>
      </c>
      <c r="B434" s="5">
        <v>2030.0</v>
      </c>
      <c r="C434" s="6" t="s">
        <v>20</v>
      </c>
      <c r="D434" s="11" t="s">
        <v>30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17" t="s">
        <v>68</v>
      </c>
      <c r="B435" s="5">
        <v>2000.0</v>
      </c>
      <c r="C435" s="6" t="s">
        <v>8</v>
      </c>
      <c r="D435" s="11" t="s">
        <v>6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17" t="s">
        <v>68</v>
      </c>
      <c r="B436" s="5">
        <v>2000.0</v>
      </c>
      <c r="C436" s="6" t="s">
        <v>5</v>
      </c>
      <c r="D436" s="11" t="s">
        <v>29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17" t="s">
        <v>68</v>
      </c>
      <c r="B437" s="5">
        <v>2000.0</v>
      </c>
      <c r="C437" s="6" t="s">
        <v>17</v>
      </c>
      <c r="D437" s="11" t="s">
        <v>6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17" t="s">
        <v>68</v>
      </c>
      <c r="B438" s="5">
        <v>1940.0</v>
      </c>
      <c r="C438" s="6" t="s">
        <v>17</v>
      </c>
      <c r="D438" s="11" t="s">
        <v>41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17" t="s">
        <v>68</v>
      </c>
      <c r="B439" s="5">
        <v>1940.0</v>
      </c>
      <c r="C439" s="6" t="s">
        <v>17</v>
      </c>
      <c r="D439" s="11" t="s">
        <v>26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17" t="s">
        <v>68</v>
      </c>
      <c r="B440" s="5">
        <v>1900.0</v>
      </c>
      <c r="C440" s="6" t="s">
        <v>17</v>
      </c>
      <c r="D440" s="11" t="s">
        <v>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17" t="s">
        <v>68</v>
      </c>
      <c r="B441" s="5">
        <v>1800.0</v>
      </c>
      <c r="C441" s="6" t="s">
        <v>8</v>
      </c>
      <c r="D441" s="11" t="s">
        <v>6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17" t="s">
        <v>68</v>
      </c>
      <c r="B442" s="5">
        <v>1754.0</v>
      </c>
      <c r="C442" s="6" t="s">
        <v>14</v>
      </c>
      <c r="D442" s="11" t="s">
        <v>23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17" t="s">
        <v>68</v>
      </c>
      <c r="B443" s="5">
        <v>1727.0</v>
      </c>
      <c r="C443" s="6" t="s">
        <v>20</v>
      </c>
      <c r="D443" s="11" t="s">
        <v>22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17" t="s">
        <v>68</v>
      </c>
      <c r="B444" s="5">
        <v>1725.0</v>
      </c>
      <c r="C444" s="6" t="s">
        <v>17</v>
      </c>
      <c r="D444" s="11" t="s">
        <v>6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17" t="s">
        <v>68</v>
      </c>
      <c r="B445" s="5">
        <v>1700.0</v>
      </c>
      <c r="C445" s="6" t="s">
        <v>5</v>
      </c>
      <c r="D445" s="6" t="s">
        <v>18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17" t="s">
        <v>68</v>
      </c>
      <c r="B446" s="5">
        <v>1700.0</v>
      </c>
      <c r="C446" s="6" t="s">
        <v>17</v>
      </c>
      <c r="D446" s="11" t="s">
        <v>38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17" t="s">
        <v>68</v>
      </c>
      <c r="B447" s="5">
        <v>1645.0</v>
      </c>
      <c r="C447" s="6" t="s">
        <v>20</v>
      </c>
      <c r="D447" s="11" t="s">
        <v>30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17" t="s">
        <v>68</v>
      </c>
      <c r="B448" s="5">
        <v>1620.0</v>
      </c>
      <c r="C448" s="6" t="s">
        <v>17</v>
      </c>
      <c r="D448" s="6" t="s">
        <v>18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17" t="s">
        <v>68</v>
      </c>
      <c r="B449" s="5">
        <v>1600.0</v>
      </c>
      <c r="C449" s="6" t="s">
        <v>5</v>
      </c>
      <c r="D449" s="6" t="s">
        <v>18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17" t="s">
        <v>68</v>
      </c>
      <c r="B450" s="5">
        <v>1512.0</v>
      </c>
      <c r="C450" s="6" t="s">
        <v>20</v>
      </c>
      <c r="D450" s="11" t="s">
        <v>28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17" t="s">
        <v>68</v>
      </c>
      <c r="B451" s="5">
        <v>1430.0</v>
      </c>
      <c r="C451" s="6" t="s">
        <v>5</v>
      </c>
      <c r="D451" s="11" t="s">
        <v>26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17" t="s">
        <v>68</v>
      </c>
      <c r="B452" s="5">
        <v>1409.0</v>
      </c>
      <c r="C452" s="6" t="s">
        <v>20</v>
      </c>
      <c r="D452" s="11" t="s">
        <v>22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17" t="s">
        <v>68</v>
      </c>
      <c r="B453" s="5">
        <v>1400.0</v>
      </c>
      <c r="C453" s="6" t="s">
        <v>20</v>
      </c>
      <c r="D453" s="11" t="s">
        <v>31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17" t="s">
        <v>68</v>
      </c>
      <c r="B454" s="5">
        <v>1350.0</v>
      </c>
      <c r="C454" s="6" t="s">
        <v>14</v>
      </c>
      <c r="D454" s="11" t="s">
        <v>58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17" t="s">
        <v>68</v>
      </c>
      <c r="B455" s="5">
        <v>1328.0</v>
      </c>
      <c r="C455" s="6" t="s">
        <v>17</v>
      </c>
      <c r="D455" s="11" t="s">
        <v>32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17" t="s">
        <v>68</v>
      </c>
      <c r="B456" s="5">
        <v>1310.0</v>
      </c>
      <c r="C456" s="6" t="s">
        <v>14</v>
      </c>
      <c r="D456" s="11" t="s">
        <v>54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17" t="s">
        <v>68</v>
      </c>
      <c r="B457" s="5">
        <v>1301.0</v>
      </c>
      <c r="C457" s="6" t="s">
        <v>17</v>
      </c>
      <c r="D457" s="11" t="s">
        <v>31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17" t="s">
        <v>68</v>
      </c>
      <c r="B458" s="5">
        <v>1208.0</v>
      </c>
      <c r="C458" s="6" t="s">
        <v>5</v>
      </c>
      <c r="D458" s="11" t="s">
        <v>26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17" t="s">
        <v>68</v>
      </c>
      <c r="B459" s="5">
        <v>1130.0</v>
      </c>
      <c r="C459" s="6" t="s">
        <v>20</v>
      </c>
      <c r="D459" s="11" t="s">
        <v>6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17" t="s">
        <v>68</v>
      </c>
      <c r="B460" s="5">
        <v>1030.0</v>
      </c>
      <c r="C460" s="6" t="s">
        <v>20</v>
      </c>
      <c r="D460" s="11" t="s">
        <v>31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17" t="s">
        <v>68</v>
      </c>
      <c r="B461" s="5">
        <v>1000.0</v>
      </c>
      <c r="C461" s="6" t="s">
        <v>20</v>
      </c>
      <c r="D461" s="11" t="s">
        <v>32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17" t="s">
        <v>68</v>
      </c>
      <c r="B462" s="5">
        <v>930.0</v>
      </c>
      <c r="C462" s="6" t="s">
        <v>8</v>
      </c>
      <c r="D462" s="11" t="s">
        <v>6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17" t="s">
        <v>68</v>
      </c>
      <c r="B463" s="5">
        <v>605.0</v>
      </c>
      <c r="C463" s="6" t="s">
        <v>5</v>
      </c>
      <c r="D463" s="11" t="s">
        <v>31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17" t="s">
        <v>68</v>
      </c>
      <c r="B464" s="5">
        <v>300.0</v>
      </c>
      <c r="C464" s="6" t="s">
        <v>17</v>
      </c>
      <c r="D464" s="11" t="s">
        <v>31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17" t="s">
        <v>68</v>
      </c>
      <c r="B465" s="5">
        <v>230.0</v>
      </c>
      <c r="C465" s="6" t="s">
        <v>17</v>
      </c>
      <c r="D465" s="11" t="s">
        <v>6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17" t="s">
        <v>68</v>
      </c>
      <c r="B466" s="5">
        <v>152.0</v>
      </c>
      <c r="C466" s="6" t="s">
        <v>17</v>
      </c>
      <c r="D466" s="11" t="s">
        <v>6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17" t="s">
        <v>68</v>
      </c>
      <c r="B467" s="5">
        <v>48.0</v>
      </c>
      <c r="C467" s="6" t="s">
        <v>20</v>
      </c>
      <c r="D467" s="6" t="s">
        <v>24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17" t="s">
        <v>68</v>
      </c>
      <c r="B468" s="5">
        <v>5.0</v>
      </c>
      <c r="C468" s="6" t="s">
        <v>14</v>
      </c>
      <c r="D468" s="11" t="s">
        <v>6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17" t="s">
        <v>68</v>
      </c>
      <c r="B469" s="5">
        <v>0.0</v>
      </c>
      <c r="C469" s="6" t="s">
        <v>17</v>
      </c>
      <c r="D469" s="11" t="s">
        <v>38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17" t="s">
        <v>68</v>
      </c>
      <c r="B470" s="5">
        <v>0.0</v>
      </c>
      <c r="C470" s="6" t="s">
        <v>17</v>
      </c>
      <c r="D470" s="6" t="s">
        <v>18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17" t="s">
        <v>68</v>
      </c>
      <c r="B471" s="5">
        <v>0.0</v>
      </c>
      <c r="C471" s="6" t="s">
        <v>8</v>
      </c>
      <c r="D471" s="6" t="s">
        <v>18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17" t="s">
        <v>68</v>
      </c>
      <c r="B472" s="5">
        <v>2340.0</v>
      </c>
      <c r="C472" s="6" t="s">
        <v>17</v>
      </c>
      <c r="D472" s="11" t="s">
        <v>26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17" t="s">
        <v>68</v>
      </c>
      <c r="B473" s="5">
        <v>2336.0</v>
      </c>
      <c r="C473" s="6" t="s">
        <v>8</v>
      </c>
      <c r="D473" s="6" t="s">
        <v>24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17" t="s">
        <v>68</v>
      </c>
      <c r="B474" s="5">
        <v>2300.0</v>
      </c>
      <c r="C474" s="6" t="s">
        <v>5</v>
      </c>
      <c r="D474" s="11" t="s">
        <v>6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17" t="s">
        <v>68</v>
      </c>
      <c r="B475" s="5">
        <v>2300.0</v>
      </c>
      <c r="C475" s="6" t="s">
        <v>5</v>
      </c>
      <c r="D475" s="11" t="s">
        <v>37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17" t="s">
        <v>68</v>
      </c>
      <c r="B476" s="5">
        <v>2300.0</v>
      </c>
      <c r="C476" s="6" t="s">
        <v>14</v>
      </c>
      <c r="D476" s="11" t="s">
        <v>63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17" t="s">
        <v>68</v>
      </c>
      <c r="B477" s="5">
        <v>2300.0</v>
      </c>
      <c r="C477" s="6" t="s">
        <v>17</v>
      </c>
      <c r="D477" s="11" t="s">
        <v>6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17" t="s">
        <v>68</v>
      </c>
      <c r="B478" s="5">
        <v>2300.0</v>
      </c>
      <c r="C478" s="6" t="s">
        <v>17</v>
      </c>
      <c r="D478" s="11" t="s">
        <v>48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17" t="s">
        <v>68</v>
      </c>
      <c r="B479" s="5">
        <v>2251.0</v>
      </c>
      <c r="C479" s="6" t="s">
        <v>8</v>
      </c>
      <c r="D479" s="11" t="s">
        <v>23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17" t="s">
        <v>68</v>
      </c>
      <c r="B480" s="5">
        <v>2245.0</v>
      </c>
      <c r="C480" s="6" t="s">
        <v>17</v>
      </c>
      <c r="D480" s="11" t="s">
        <v>65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17" t="s">
        <v>68</v>
      </c>
      <c r="B481" s="5">
        <v>2215.0</v>
      </c>
      <c r="C481" s="6" t="s">
        <v>11</v>
      </c>
      <c r="D481" s="11" t="s">
        <v>6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17" t="s">
        <v>68</v>
      </c>
      <c r="B482" s="5">
        <v>2208.0</v>
      </c>
      <c r="C482" s="6" t="s">
        <v>17</v>
      </c>
      <c r="D482" s="11" t="s">
        <v>56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17" t="s">
        <v>68</v>
      </c>
      <c r="B483" s="5">
        <v>2200.0</v>
      </c>
      <c r="C483" s="6" t="s">
        <v>5</v>
      </c>
      <c r="D483" s="11" t="s">
        <v>31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17" t="s">
        <v>68</v>
      </c>
      <c r="B484" s="5">
        <v>2200.0</v>
      </c>
      <c r="C484" s="6" t="s">
        <v>8</v>
      </c>
      <c r="D484" s="11" t="s">
        <v>12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17" t="s">
        <v>68</v>
      </c>
      <c r="B485" s="5">
        <v>2112.0</v>
      </c>
      <c r="C485" s="6" t="s">
        <v>20</v>
      </c>
      <c r="D485" s="11" t="s">
        <v>66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17" t="s">
        <v>68</v>
      </c>
      <c r="B486" s="5">
        <v>2100.0</v>
      </c>
      <c r="C486" s="6" t="s">
        <v>17</v>
      </c>
      <c r="D486" s="11" t="s">
        <v>44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17" t="s">
        <v>68</v>
      </c>
      <c r="B487" s="5">
        <v>2037.0</v>
      </c>
      <c r="C487" s="6" t="s">
        <v>8</v>
      </c>
      <c r="D487" s="11" t="s">
        <v>6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17" t="s">
        <v>68</v>
      </c>
      <c r="B488" s="5">
        <v>2030.0</v>
      </c>
      <c r="C488" s="6" t="s">
        <v>5</v>
      </c>
      <c r="D488" s="11" t="s">
        <v>31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17" t="s">
        <v>68</v>
      </c>
      <c r="B489" s="5">
        <v>2021.0</v>
      </c>
      <c r="C489" s="6" t="s">
        <v>5</v>
      </c>
      <c r="D489" s="11" t="s">
        <v>29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17" t="s">
        <v>68</v>
      </c>
      <c r="B490" s="5">
        <v>2000.0</v>
      </c>
      <c r="C490" s="6" t="s">
        <v>8</v>
      </c>
      <c r="D490" s="11" t="s">
        <v>31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17" t="s">
        <v>68</v>
      </c>
      <c r="B491" s="5">
        <v>2000.0</v>
      </c>
      <c r="C491" s="6" t="s">
        <v>5</v>
      </c>
      <c r="D491" s="11" t="s">
        <v>6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17" t="s">
        <v>68</v>
      </c>
      <c r="B492" s="5">
        <v>1940.0</v>
      </c>
      <c r="C492" s="6" t="s">
        <v>5</v>
      </c>
      <c r="D492" s="11" t="s">
        <v>26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17" t="s">
        <v>68</v>
      </c>
      <c r="B493" s="5">
        <v>1900.0</v>
      </c>
      <c r="C493" s="6" t="s">
        <v>14</v>
      </c>
      <c r="D493" s="11" t="s">
        <v>51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17" t="s">
        <v>68</v>
      </c>
      <c r="B494" s="5">
        <v>1800.0</v>
      </c>
      <c r="C494" s="6" t="s">
        <v>8</v>
      </c>
      <c r="D494" s="11" t="s">
        <v>38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17" t="s">
        <v>68</v>
      </c>
      <c r="B495" s="5">
        <v>1500.0</v>
      </c>
      <c r="C495" s="6" t="s">
        <v>5</v>
      </c>
      <c r="D495" s="11" t="s">
        <v>37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17" t="s">
        <v>68</v>
      </c>
      <c r="B496" s="5">
        <v>1430.0</v>
      </c>
      <c r="C496" s="6" t="s">
        <v>17</v>
      </c>
      <c r="D496" s="11" t="s">
        <v>38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17" t="s">
        <v>68</v>
      </c>
      <c r="B497" s="5">
        <v>1430.0</v>
      </c>
      <c r="C497" s="6" t="s">
        <v>17</v>
      </c>
      <c r="D497" s="11" t="s">
        <v>26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17" t="s">
        <v>68</v>
      </c>
      <c r="B498" s="5">
        <v>1349.0</v>
      </c>
      <c r="C498" s="6" t="s">
        <v>8</v>
      </c>
      <c r="D498" s="11" t="s">
        <v>26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17" t="s">
        <v>68</v>
      </c>
      <c r="B499" s="5">
        <v>1330.0</v>
      </c>
      <c r="C499" s="6" t="s">
        <v>20</v>
      </c>
      <c r="D499" s="6" t="s">
        <v>18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17" t="s">
        <v>68</v>
      </c>
      <c r="B500" s="5">
        <v>1300.0</v>
      </c>
      <c r="C500" s="6" t="s">
        <v>5</v>
      </c>
      <c r="D500" s="11" t="s">
        <v>26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17" t="s">
        <v>68</v>
      </c>
      <c r="B501" s="5">
        <v>1300.0</v>
      </c>
      <c r="C501" s="6" t="s">
        <v>20</v>
      </c>
      <c r="D501" s="11" t="s">
        <v>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8" t="str">
        <f>IFERROR(__xludf.DUMMYFUNCTION("unique(C:C)"),"Precinct")</f>
        <v>Precinct</v>
      </c>
      <c r="G1" s="3" t="s">
        <v>69</v>
      </c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>
        <v>39448.0</v>
      </c>
      <c r="B2" s="5">
        <v>0.0</v>
      </c>
      <c r="C2" s="6" t="s">
        <v>5</v>
      </c>
      <c r="D2" s="11" t="s">
        <v>6</v>
      </c>
      <c r="E2" s="2"/>
      <c r="F2" s="7" t="str">
        <f>IFERROR(__xludf.DUMMYFUNCTION("""COMPUTED_VALUE"""),"WEST")</f>
        <v>WEST</v>
      </c>
      <c r="G2" s="19">
        <f t="shared" ref="G2:G7" si="1">COUNTIF($C$2:$C$501, F2)</f>
        <v>165</v>
      </c>
      <c r="H2" s="19"/>
      <c r="I2" s="2"/>
      <c r="J2" s="10"/>
      <c r="K2" s="2"/>
      <c r="L2" s="2"/>
      <c r="M2" s="2"/>
      <c r="N2" s="2"/>
      <c r="O2" s="10"/>
      <c r="P2" s="10"/>
      <c r="Q2" s="2"/>
      <c r="R2" s="2"/>
      <c r="S2" s="2"/>
      <c r="T2" s="2"/>
      <c r="U2" s="2"/>
      <c r="V2" s="2"/>
      <c r="W2" s="2"/>
      <c r="X2" s="2"/>
      <c r="Y2" s="2"/>
    </row>
    <row r="3">
      <c r="A3" s="4">
        <v>39448.0</v>
      </c>
      <c r="B3" s="5">
        <v>0.0</v>
      </c>
      <c r="C3" s="6" t="s">
        <v>8</v>
      </c>
      <c r="D3" s="6" t="s">
        <v>9</v>
      </c>
      <c r="E3" s="2"/>
      <c r="F3" s="7" t="str">
        <f>IFERROR(__xludf.DUMMYFUNCTION("""COMPUTED_VALUE"""),"SOUTH")</f>
        <v>SOUTH</v>
      </c>
      <c r="G3" s="19">
        <f t="shared" si="1"/>
        <v>66</v>
      </c>
      <c r="H3" s="19"/>
      <c r="I3" s="2"/>
      <c r="J3" s="10"/>
      <c r="K3" s="2"/>
      <c r="L3" s="2"/>
      <c r="M3" s="2"/>
      <c r="N3" s="2"/>
      <c r="O3" s="10"/>
      <c r="P3" s="10"/>
      <c r="Q3" s="2"/>
      <c r="R3" s="2"/>
      <c r="S3" s="2"/>
      <c r="T3" s="2"/>
      <c r="U3" s="2"/>
      <c r="V3" s="2"/>
      <c r="W3" s="2"/>
      <c r="X3" s="2"/>
      <c r="Y3" s="2"/>
    </row>
    <row r="4">
      <c r="A4" s="4">
        <v>39448.0</v>
      </c>
      <c r="B4" s="5">
        <v>0.0</v>
      </c>
      <c r="C4" s="6" t="s">
        <v>11</v>
      </c>
      <c r="D4" s="11" t="s">
        <v>12</v>
      </c>
      <c r="E4" s="2"/>
      <c r="F4" s="7" t="str">
        <f>IFERROR(__xludf.DUMMYFUNCTION("""COMPUTED_VALUE"""),"UNKNOWN")</f>
        <v>UNKNOWN</v>
      </c>
      <c r="G4" s="19">
        <f t="shared" si="1"/>
        <v>5</v>
      </c>
      <c r="H4" s="19"/>
      <c r="I4" s="2"/>
      <c r="J4" s="10"/>
      <c r="K4" s="2"/>
      <c r="L4" s="2"/>
      <c r="M4" s="2"/>
      <c r="N4" s="2"/>
      <c r="O4" s="10"/>
      <c r="P4" s="10"/>
      <c r="Q4" s="2"/>
      <c r="R4" s="2"/>
      <c r="S4" s="2"/>
      <c r="T4" s="2"/>
      <c r="U4" s="2"/>
      <c r="V4" s="2"/>
      <c r="W4" s="2"/>
      <c r="X4" s="2"/>
      <c r="Y4" s="2"/>
    </row>
    <row r="5">
      <c r="A5" s="4">
        <v>39448.0</v>
      </c>
      <c r="B5" s="5">
        <v>0.0</v>
      </c>
      <c r="C5" s="6" t="s">
        <v>14</v>
      </c>
      <c r="D5" s="11" t="s">
        <v>15</v>
      </c>
      <c r="E5" s="2"/>
      <c r="F5" s="7" t="str">
        <f>IFERROR(__xludf.DUMMYFUNCTION("""COMPUTED_VALUE"""),"SOUTHWEST")</f>
        <v>SOUTHWEST</v>
      </c>
      <c r="G5" s="19">
        <f t="shared" si="1"/>
        <v>45</v>
      </c>
      <c r="H5" s="19"/>
      <c r="I5" s="2"/>
      <c r="J5" s="10"/>
      <c r="K5" s="2"/>
      <c r="L5" s="2"/>
      <c r="M5" s="2"/>
      <c r="N5" s="2"/>
      <c r="O5" s="10"/>
      <c r="P5" s="10"/>
      <c r="Q5" s="2"/>
      <c r="R5" s="2"/>
      <c r="S5" s="2"/>
      <c r="T5" s="2"/>
      <c r="U5" s="2"/>
      <c r="V5" s="2"/>
      <c r="W5" s="2"/>
      <c r="X5" s="2"/>
      <c r="Y5" s="2"/>
    </row>
    <row r="6">
      <c r="A6" s="4">
        <v>39448.0</v>
      </c>
      <c r="B6" s="5">
        <v>0.0</v>
      </c>
      <c r="C6" s="6" t="s">
        <v>17</v>
      </c>
      <c r="D6" s="6" t="s">
        <v>18</v>
      </c>
      <c r="E6" s="2"/>
      <c r="F6" s="7" t="str">
        <f>IFERROR(__xludf.DUMMYFUNCTION("""COMPUTED_VALUE"""),"NORTH")</f>
        <v>NORTH</v>
      </c>
      <c r="G6" s="19">
        <f t="shared" si="1"/>
        <v>157</v>
      </c>
      <c r="H6" s="19"/>
      <c r="I6" s="2"/>
      <c r="J6" s="10"/>
      <c r="K6" s="2"/>
      <c r="L6" s="2"/>
      <c r="M6" s="2"/>
      <c r="N6" s="2"/>
      <c r="O6" s="10"/>
      <c r="P6" s="10"/>
      <c r="Q6" s="2"/>
      <c r="R6" s="2"/>
      <c r="S6" s="2"/>
      <c r="T6" s="2"/>
      <c r="U6" s="2"/>
      <c r="V6" s="2"/>
      <c r="W6" s="2"/>
      <c r="X6" s="2"/>
      <c r="Y6" s="2"/>
    </row>
    <row r="7">
      <c r="A7" s="4">
        <v>39448.0</v>
      </c>
      <c r="B7" s="5">
        <v>0.0</v>
      </c>
      <c r="C7" s="6" t="s">
        <v>8</v>
      </c>
      <c r="D7" s="6" t="s">
        <v>9</v>
      </c>
      <c r="E7" s="2"/>
      <c r="F7" s="12" t="str">
        <f>IFERROR(__xludf.DUMMYFUNCTION("""COMPUTED_VALUE"""),"EAST")</f>
        <v>EAST</v>
      </c>
      <c r="G7" s="19">
        <f t="shared" si="1"/>
        <v>62</v>
      </c>
      <c r="H7" s="19"/>
      <c r="I7" s="2"/>
      <c r="J7" s="10"/>
      <c r="K7" s="2"/>
      <c r="L7" s="2"/>
      <c r="M7" s="2"/>
      <c r="N7" s="2"/>
      <c r="O7" s="10"/>
      <c r="P7" s="10"/>
      <c r="Q7" s="2"/>
      <c r="R7" s="2"/>
      <c r="S7" s="2"/>
      <c r="T7" s="2"/>
      <c r="U7" s="2"/>
      <c r="V7" s="2"/>
      <c r="W7" s="2"/>
      <c r="X7" s="2"/>
      <c r="Y7" s="2"/>
    </row>
    <row r="8">
      <c r="A8" s="4">
        <v>39448.0</v>
      </c>
      <c r="B8" s="5">
        <v>0.0</v>
      </c>
      <c r="C8" s="6" t="s">
        <v>17</v>
      </c>
      <c r="D8" s="11" t="s">
        <v>19</v>
      </c>
      <c r="E8" s="2"/>
      <c r="F8" s="2"/>
      <c r="G8" s="2"/>
      <c r="H8" s="2"/>
      <c r="I8" s="2"/>
      <c r="J8" s="2"/>
      <c r="K8" s="10"/>
      <c r="L8" s="10"/>
      <c r="M8" s="10"/>
      <c r="N8" s="10"/>
      <c r="O8" s="10"/>
      <c r="P8" s="10"/>
      <c r="Q8" s="2"/>
      <c r="R8" s="2"/>
      <c r="S8" s="2"/>
      <c r="T8" s="2"/>
      <c r="U8" s="2"/>
      <c r="V8" s="2"/>
      <c r="W8" s="2"/>
      <c r="X8" s="2"/>
      <c r="Y8" s="2"/>
    </row>
    <row r="9">
      <c r="A9" s="4">
        <v>39449.0</v>
      </c>
      <c r="B9" s="5">
        <v>2352.0</v>
      </c>
      <c r="C9" s="6" t="s">
        <v>20</v>
      </c>
      <c r="D9" s="6" t="s">
        <v>18</v>
      </c>
      <c r="E9" s="2"/>
      <c r="F9" s="2"/>
      <c r="G9" s="2"/>
      <c r="H9" s="2"/>
      <c r="I9" s="2"/>
      <c r="J9" s="2"/>
      <c r="K9" s="10"/>
      <c r="L9" s="10"/>
      <c r="M9" s="10"/>
      <c r="N9" s="10"/>
      <c r="O9" s="10"/>
      <c r="P9" s="10"/>
      <c r="Q9" s="2"/>
      <c r="R9" s="2"/>
      <c r="S9" s="2"/>
      <c r="T9" s="2"/>
      <c r="U9" s="2"/>
      <c r="V9" s="2"/>
      <c r="W9" s="2"/>
      <c r="X9" s="2"/>
      <c r="Y9" s="2"/>
    </row>
    <row r="10">
      <c r="A10" s="4">
        <v>39449.0</v>
      </c>
      <c r="B10" s="5">
        <v>2347.0</v>
      </c>
      <c r="C10" s="6" t="s">
        <v>14</v>
      </c>
      <c r="D10" s="11" t="s">
        <v>21</v>
      </c>
      <c r="E10" s="2"/>
      <c r="F10" s="2"/>
      <c r="G10" s="2"/>
      <c r="H10" s="2"/>
      <c r="I10" s="2"/>
      <c r="J10" s="2"/>
      <c r="K10" s="10"/>
      <c r="L10" s="10"/>
      <c r="M10" s="10"/>
      <c r="N10" s="10"/>
      <c r="O10" s="10"/>
      <c r="P10" s="10"/>
      <c r="Q10" s="2"/>
      <c r="R10" s="2"/>
      <c r="S10" s="2"/>
      <c r="T10" s="2"/>
      <c r="U10" s="2"/>
      <c r="V10" s="2"/>
      <c r="W10" s="2"/>
      <c r="X10" s="2"/>
      <c r="Y10" s="2"/>
    </row>
    <row r="11">
      <c r="A11" s="4">
        <v>39449.0</v>
      </c>
      <c r="B11" s="5">
        <v>2328.0</v>
      </c>
      <c r="C11" s="6" t="s">
        <v>5</v>
      </c>
      <c r="D11" s="11" t="s">
        <v>22</v>
      </c>
      <c r="E11" s="2"/>
      <c r="F11" s="2"/>
      <c r="G11" s="2"/>
      <c r="H11" s="2"/>
      <c r="I11" s="2"/>
      <c r="J11" s="2"/>
      <c r="K11" s="10"/>
      <c r="L11" s="10"/>
      <c r="M11" s="10"/>
      <c r="N11" s="10"/>
      <c r="O11" s="10"/>
      <c r="P11" s="10"/>
      <c r="Q11" s="2"/>
      <c r="R11" s="2"/>
      <c r="S11" s="2"/>
      <c r="T11" s="2"/>
      <c r="U11" s="2"/>
      <c r="V11" s="2"/>
      <c r="W11" s="2"/>
      <c r="X11" s="2"/>
      <c r="Y11" s="2"/>
    </row>
    <row r="12">
      <c r="A12" s="4">
        <v>39449.0</v>
      </c>
      <c r="B12" s="5">
        <v>2307.0</v>
      </c>
      <c r="C12" s="6" t="s">
        <v>5</v>
      </c>
      <c r="D12" s="11" t="s">
        <v>23</v>
      </c>
      <c r="E12" s="2"/>
      <c r="F12" s="2"/>
      <c r="G12" s="2"/>
      <c r="H12" s="2"/>
      <c r="I12" s="2"/>
      <c r="J12" s="2"/>
      <c r="K12" s="10"/>
      <c r="L12" s="10"/>
      <c r="M12" s="10"/>
      <c r="N12" s="10"/>
      <c r="O12" s="10"/>
      <c r="P12" s="10"/>
      <c r="Q12" s="2"/>
      <c r="R12" s="2"/>
      <c r="S12" s="2"/>
      <c r="T12" s="2"/>
      <c r="U12" s="2"/>
      <c r="V12" s="2"/>
      <c r="W12" s="2"/>
      <c r="X12" s="2"/>
      <c r="Y12" s="2"/>
    </row>
    <row r="13">
      <c r="A13" s="4">
        <v>39449.0</v>
      </c>
      <c r="B13" s="5">
        <v>2228.0</v>
      </c>
      <c r="C13" s="6" t="s">
        <v>14</v>
      </c>
      <c r="D13" s="6" t="s">
        <v>24</v>
      </c>
      <c r="E13" s="2"/>
      <c r="F13" s="2"/>
      <c r="G13" s="2"/>
      <c r="H13" s="2"/>
      <c r="I13" s="2"/>
      <c r="J13" s="2"/>
      <c r="K13" s="10"/>
      <c r="L13" s="10"/>
      <c r="M13" s="10"/>
      <c r="N13" s="10"/>
      <c r="O13" s="10"/>
      <c r="P13" s="10"/>
      <c r="Q13" s="2"/>
      <c r="R13" s="2"/>
      <c r="S13" s="2"/>
      <c r="T13" s="2"/>
      <c r="U13" s="2"/>
      <c r="V13" s="2"/>
      <c r="W13" s="2"/>
      <c r="X13" s="2"/>
      <c r="Y13" s="2"/>
    </row>
    <row r="14">
      <c r="A14" s="4">
        <v>39449.0</v>
      </c>
      <c r="B14" s="5">
        <v>2200.0</v>
      </c>
      <c r="C14" s="6" t="s">
        <v>20</v>
      </c>
      <c r="D14" s="11" t="s">
        <v>6</v>
      </c>
      <c r="E14" s="2"/>
      <c r="F14" s="2"/>
      <c r="G14" s="2"/>
      <c r="H14" s="2"/>
      <c r="I14" s="2"/>
      <c r="J14" s="2"/>
      <c r="K14" s="10"/>
      <c r="L14" s="10"/>
      <c r="M14" s="10"/>
      <c r="N14" s="10"/>
      <c r="O14" s="10"/>
      <c r="P14" s="10"/>
      <c r="Q14" s="2"/>
      <c r="R14" s="2"/>
      <c r="S14" s="2"/>
      <c r="T14" s="2"/>
      <c r="U14" s="2"/>
      <c r="V14" s="2"/>
      <c r="W14" s="2"/>
      <c r="X14" s="2"/>
      <c r="Y14" s="2"/>
    </row>
    <row r="15">
      <c r="A15" s="4">
        <v>39449.0</v>
      </c>
      <c r="B15" s="5">
        <v>2145.0</v>
      </c>
      <c r="C15" s="6" t="s">
        <v>17</v>
      </c>
      <c r="D15" s="11" t="s">
        <v>6</v>
      </c>
      <c r="E15" s="2"/>
      <c r="F15" s="2"/>
      <c r="G15" s="2"/>
      <c r="H15" s="2"/>
      <c r="I15" s="2"/>
      <c r="J15" s="2"/>
      <c r="K15" s="10"/>
      <c r="L15" s="10"/>
      <c r="M15" s="10"/>
      <c r="N15" s="10"/>
      <c r="O15" s="10"/>
      <c r="P15" s="10"/>
      <c r="Q15" s="2"/>
      <c r="R15" s="2"/>
      <c r="S15" s="2"/>
      <c r="T15" s="2"/>
      <c r="U15" s="2"/>
      <c r="V15" s="2"/>
      <c r="W15" s="2"/>
      <c r="X15" s="2"/>
      <c r="Y15" s="2"/>
    </row>
    <row r="16">
      <c r="A16" s="4">
        <v>39449.0</v>
      </c>
      <c r="B16" s="5">
        <v>2130.0</v>
      </c>
      <c r="C16" s="6" t="s">
        <v>14</v>
      </c>
      <c r="D16" s="11" t="s">
        <v>6</v>
      </c>
      <c r="E16" s="2"/>
      <c r="F16" s="2"/>
      <c r="G16" s="2"/>
      <c r="H16" s="2"/>
      <c r="I16" s="2"/>
      <c r="J16" s="2"/>
      <c r="K16" s="10"/>
      <c r="L16" s="10"/>
      <c r="M16" s="10"/>
      <c r="N16" s="10"/>
      <c r="O16" s="10"/>
      <c r="P16" s="10"/>
      <c r="Q16" s="2"/>
      <c r="R16" s="2"/>
      <c r="S16" s="2"/>
      <c r="T16" s="2"/>
      <c r="U16" s="2"/>
      <c r="V16" s="2"/>
      <c r="W16" s="2"/>
      <c r="X16" s="2"/>
      <c r="Y16" s="2"/>
    </row>
    <row r="17">
      <c r="A17" s="4">
        <v>39449.0</v>
      </c>
      <c r="B17" s="5">
        <v>2100.0</v>
      </c>
      <c r="C17" s="6" t="s">
        <v>17</v>
      </c>
      <c r="D17" s="11" t="s">
        <v>6</v>
      </c>
      <c r="E17" s="2"/>
      <c r="F17" s="2"/>
      <c r="G17" s="2"/>
      <c r="H17" s="2"/>
      <c r="I17" s="2"/>
      <c r="J17" s="2"/>
      <c r="K17" s="10"/>
      <c r="L17" s="10"/>
      <c r="M17" s="10"/>
      <c r="N17" s="10"/>
      <c r="O17" s="10"/>
      <c r="P17" s="10"/>
      <c r="Q17" s="2"/>
      <c r="R17" s="2"/>
      <c r="S17" s="2"/>
      <c r="T17" s="2"/>
      <c r="U17" s="2"/>
      <c r="V17" s="2"/>
      <c r="W17" s="2"/>
      <c r="X17" s="2"/>
      <c r="Y17" s="2"/>
    </row>
    <row r="18">
      <c r="A18" s="4">
        <v>39449.0</v>
      </c>
      <c r="B18" s="5">
        <v>2057.0</v>
      </c>
      <c r="C18" s="6" t="s">
        <v>17</v>
      </c>
      <c r="D18" s="6" t="s">
        <v>25</v>
      </c>
      <c r="E18" s="2"/>
      <c r="F18" s="2"/>
      <c r="G18" s="2"/>
      <c r="H18" s="2"/>
      <c r="I18" s="2"/>
      <c r="J18" s="2"/>
      <c r="K18" s="10"/>
      <c r="L18" s="10"/>
      <c r="M18" s="10"/>
      <c r="N18" s="10"/>
      <c r="O18" s="10"/>
      <c r="P18" s="10"/>
      <c r="Q18" s="2"/>
      <c r="R18" s="2"/>
      <c r="S18" s="2"/>
      <c r="T18" s="2"/>
      <c r="U18" s="2"/>
      <c r="V18" s="2"/>
      <c r="W18" s="2"/>
      <c r="X18" s="2"/>
      <c r="Y18" s="2"/>
    </row>
    <row r="19">
      <c r="A19" s="4">
        <v>39449.0</v>
      </c>
      <c r="B19" s="5">
        <v>2000.0</v>
      </c>
      <c r="C19" s="6" t="s">
        <v>5</v>
      </c>
      <c r="D19" s="11" t="s">
        <v>19</v>
      </c>
      <c r="E19" s="2"/>
      <c r="F19" s="2"/>
      <c r="G19" s="2"/>
      <c r="H19" s="2"/>
      <c r="I19" s="2"/>
      <c r="J19" s="2"/>
      <c r="K19" s="10"/>
      <c r="L19" s="10"/>
      <c r="M19" s="10"/>
      <c r="N19" s="10"/>
      <c r="O19" s="10"/>
      <c r="P19" s="10"/>
      <c r="Q19" s="2"/>
      <c r="R19" s="2"/>
      <c r="S19" s="2"/>
      <c r="T19" s="2"/>
      <c r="U19" s="2"/>
      <c r="V19" s="2"/>
      <c r="W19" s="2"/>
      <c r="X19" s="2"/>
      <c r="Y19" s="2"/>
    </row>
    <row r="20">
      <c r="A20" s="4">
        <v>39449.0</v>
      </c>
      <c r="B20" s="5">
        <v>1900.0</v>
      </c>
      <c r="C20" s="6" t="s">
        <v>14</v>
      </c>
      <c r="D20" s="11" t="s">
        <v>6</v>
      </c>
      <c r="E20" s="2"/>
      <c r="F20" s="2"/>
      <c r="G20" s="2"/>
      <c r="H20" s="2"/>
      <c r="I20" s="2"/>
      <c r="J20" s="2"/>
      <c r="K20" s="10"/>
      <c r="L20" s="10"/>
      <c r="M20" s="10"/>
      <c r="N20" s="10"/>
      <c r="O20" s="10"/>
      <c r="P20" s="10"/>
      <c r="Q20" s="2"/>
      <c r="R20" s="2"/>
      <c r="S20" s="2"/>
      <c r="T20" s="2"/>
      <c r="U20" s="2"/>
      <c r="V20" s="2"/>
      <c r="W20" s="2"/>
      <c r="X20" s="2"/>
      <c r="Y20" s="2"/>
    </row>
    <row r="21">
      <c r="A21" s="4">
        <v>39449.0</v>
      </c>
      <c r="B21" s="5">
        <v>1830.0</v>
      </c>
      <c r="C21" s="6" t="s">
        <v>5</v>
      </c>
      <c r="D21" s="6" t="s">
        <v>9</v>
      </c>
      <c r="E21" s="2"/>
      <c r="F21" s="2"/>
      <c r="G21" s="13"/>
      <c r="H21" s="13"/>
      <c r="I21" s="13"/>
      <c r="J21" s="14"/>
      <c r="K21" s="10"/>
      <c r="L21" s="10"/>
      <c r="M21" s="10"/>
      <c r="N21" s="10"/>
      <c r="O21" s="10"/>
      <c r="P21" s="10"/>
      <c r="Q21" s="2"/>
      <c r="R21" s="2"/>
      <c r="S21" s="2"/>
      <c r="T21" s="2"/>
      <c r="U21" s="2"/>
      <c r="V21" s="2"/>
      <c r="W21" s="2"/>
      <c r="X21" s="2"/>
      <c r="Y21" s="2"/>
    </row>
    <row r="22">
      <c r="A22" s="4">
        <v>39449.0</v>
      </c>
      <c r="B22" s="5">
        <v>1826.0</v>
      </c>
      <c r="C22" s="6" t="s">
        <v>17</v>
      </c>
      <c r="D22" s="11" t="s">
        <v>26</v>
      </c>
      <c r="E22" s="2"/>
      <c r="F22" s="2"/>
      <c r="G22" s="13"/>
      <c r="H22" s="13"/>
      <c r="I22" s="13"/>
      <c r="J22" s="14"/>
      <c r="K22" s="10"/>
      <c r="L22" s="10"/>
      <c r="M22" s="10"/>
      <c r="N22" s="10"/>
      <c r="O22" s="10"/>
      <c r="P22" s="10"/>
      <c r="Q22" s="2"/>
      <c r="R22" s="2"/>
      <c r="S22" s="2"/>
      <c r="T22" s="2"/>
      <c r="U22" s="2"/>
      <c r="V22" s="2"/>
      <c r="W22" s="2"/>
      <c r="X22" s="2"/>
      <c r="Y22" s="2"/>
    </row>
    <row r="23">
      <c r="A23" s="4">
        <v>39449.0</v>
      </c>
      <c r="B23" s="5">
        <v>1800.0</v>
      </c>
      <c r="C23" s="6" t="s">
        <v>17</v>
      </c>
      <c r="D23" s="11" t="s">
        <v>6</v>
      </c>
      <c r="E23" s="2"/>
      <c r="F23" s="2"/>
      <c r="G23" s="13"/>
      <c r="H23" s="13"/>
      <c r="I23" s="13"/>
      <c r="J23" s="14"/>
      <c r="K23" s="10"/>
      <c r="L23" s="10"/>
      <c r="M23" s="10"/>
      <c r="N23" s="10"/>
      <c r="O23" s="10"/>
      <c r="P23" s="10"/>
      <c r="Q23" s="2"/>
      <c r="R23" s="2"/>
      <c r="S23" s="2"/>
      <c r="T23" s="2"/>
      <c r="U23" s="2"/>
      <c r="V23" s="2"/>
      <c r="W23" s="2"/>
      <c r="X23" s="2"/>
      <c r="Y23" s="2"/>
    </row>
    <row r="24">
      <c r="A24" s="4">
        <v>39449.0</v>
      </c>
      <c r="B24" s="5">
        <v>1634.0</v>
      </c>
      <c r="C24" s="6" t="s">
        <v>8</v>
      </c>
      <c r="D24" s="11" t="s">
        <v>27</v>
      </c>
      <c r="E24" s="2"/>
      <c r="F24" s="2"/>
      <c r="G24" s="13"/>
      <c r="H24" s="13"/>
      <c r="I24" s="13"/>
      <c r="J24" s="14"/>
      <c r="K24" s="10"/>
      <c r="L24" s="10"/>
      <c r="M24" s="10"/>
      <c r="N24" s="10"/>
      <c r="O24" s="10"/>
      <c r="P24" s="10"/>
      <c r="Q24" s="2"/>
      <c r="R24" s="2"/>
      <c r="S24" s="2"/>
      <c r="T24" s="2"/>
      <c r="U24" s="2"/>
      <c r="V24" s="2"/>
      <c r="W24" s="2"/>
      <c r="X24" s="2"/>
      <c r="Y24" s="2"/>
    </row>
    <row r="25">
      <c r="A25" s="4">
        <v>39449.0</v>
      </c>
      <c r="B25" s="5">
        <v>1615.0</v>
      </c>
      <c r="C25" s="6" t="s">
        <v>5</v>
      </c>
      <c r="D25" s="11" t="s">
        <v>26</v>
      </c>
      <c r="E25" s="2"/>
      <c r="F25" s="2"/>
      <c r="G25" s="13"/>
      <c r="H25" s="13"/>
      <c r="I25" s="13"/>
      <c r="J25" s="14"/>
      <c r="K25" s="10"/>
      <c r="L25" s="10"/>
      <c r="M25" s="10"/>
      <c r="N25" s="10"/>
      <c r="O25" s="10"/>
      <c r="P25" s="10"/>
      <c r="Q25" s="2"/>
      <c r="R25" s="2"/>
      <c r="S25" s="2"/>
      <c r="T25" s="2"/>
      <c r="U25" s="2"/>
      <c r="V25" s="2"/>
      <c r="W25" s="2"/>
      <c r="X25" s="2"/>
      <c r="Y25" s="2"/>
    </row>
    <row r="26">
      <c r="A26" s="4">
        <v>39449.0</v>
      </c>
      <c r="B26" s="5">
        <v>1544.0</v>
      </c>
      <c r="C26" s="6" t="s">
        <v>17</v>
      </c>
      <c r="D26" s="11" t="s">
        <v>28</v>
      </c>
      <c r="E26" s="2"/>
      <c r="F26" s="2"/>
      <c r="G26" s="2"/>
      <c r="H26" s="2"/>
      <c r="I26" s="2"/>
      <c r="J26" s="2"/>
      <c r="K26" s="10"/>
      <c r="L26" s="10"/>
      <c r="M26" s="10"/>
      <c r="N26" s="10"/>
      <c r="O26" s="10"/>
      <c r="P26" s="10"/>
      <c r="Q26" s="2"/>
      <c r="R26" s="2"/>
      <c r="S26" s="2"/>
      <c r="T26" s="2"/>
      <c r="U26" s="2"/>
      <c r="V26" s="2"/>
      <c r="W26" s="2"/>
      <c r="X26" s="2"/>
      <c r="Y26" s="2"/>
    </row>
    <row r="27">
      <c r="A27" s="4">
        <v>39449.0</v>
      </c>
      <c r="B27" s="5">
        <v>1445.0</v>
      </c>
      <c r="C27" s="6" t="s">
        <v>5</v>
      </c>
      <c r="D27" s="11" t="s">
        <v>6</v>
      </c>
      <c r="E27" s="2"/>
      <c r="F27" s="2"/>
      <c r="G27" s="2"/>
      <c r="H27" s="2"/>
      <c r="I27" s="2"/>
      <c r="J27" s="2"/>
      <c r="K27" s="10"/>
      <c r="L27" s="10"/>
      <c r="M27" s="10"/>
      <c r="N27" s="10"/>
      <c r="O27" s="10"/>
      <c r="P27" s="10"/>
      <c r="Q27" s="2"/>
      <c r="R27" s="2"/>
      <c r="S27" s="2"/>
      <c r="T27" s="2"/>
      <c r="U27" s="2"/>
      <c r="V27" s="2"/>
      <c r="W27" s="2"/>
      <c r="X27" s="2"/>
      <c r="Y27" s="2"/>
    </row>
    <row r="28">
      <c r="A28" s="4">
        <v>39449.0</v>
      </c>
      <c r="B28" s="5">
        <v>1430.0</v>
      </c>
      <c r="C28" s="6" t="s">
        <v>5</v>
      </c>
      <c r="D28" s="11" t="s">
        <v>6</v>
      </c>
      <c r="E28" s="2"/>
      <c r="F28" s="2"/>
      <c r="G28" s="2"/>
      <c r="H28" s="2"/>
      <c r="I28" s="2"/>
      <c r="J28" s="2"/>
      <c r="K28" s="10"/>
      <c r="L28" s="10"/>
      <c r="M28" s="10"/>
      <c r="N28" s="10"/>
      <c r="O28" s="10"/>
      <c r="P28" s="10"/>
      <c r="Q28" s="2"/>
      <c r="R28" s="2"/>
      <c r="S28" s="2"/>
      <c r="T28" s="2"/>
      <c r="U28" s="2"/>
      <c r="V28" s="2"/>
      <c r="W28" s="2"/>
      <c r="X28" s="2"/>
      <c r="Y28" s="2"/>
    </row>
    <row r="29">
      <c r="A29" s="4">
        <v>39449.0</v>
      </c>
      <c r="B29" s="5">
        <v>1410.0</v>
      </c>
      <c r="C29" s="6" t="s">
        <v>20</v>
      </c>
      <c r="D29" s="11" t="s">
        <v>29</v>
      </c>
      <c r="E29" s="2"/>
      <c r="F29" s="2"/>
      <c r="G29" s="2"/>
      <c r="H29" s="2"/>
      <c r="I29" s="2"/>
      <c r="J29" s="2"/>
      <c r="K29" s="10"/>
      <c r="L29" s="10"/>
      <c r="M29" s="10"/>
      <c r="N29" s="10"/>
      <c r="O29" s="10"/>
      <c r="P29" s="10"/>
      <c r="Q29" s="2"/>
      <c r="R29" s="2"/>
      <c r="S29" s="2"/>
      <c r="T29" s="2"/>
      <c r="U29" s="2"/>
      <c r="V29" s="2"/>
      <c r="W29" s="2"/>
      <c r="X29" s="2"/>
      <c r="Y29" s="2"/>
    </row>
    <row r="30">
      <c r="A30" s="4">
        <v>39449.0</v>
      </c>
      <c r="B30" s="5">
        <v>1351.0</v>
      </c>
      <c r="C30" s="6" t="s">
        <v>17</v>
      </c>
      <c r="D30" s="11" t="s">
        <v>30</v>
      </c>
      <c r="E30" s="2"/>
      <c r="F30" s="2"/>
      <c r="G30" s="2"/>
      <c r="H30" s="2"/>
      <c r="I30" s="2"/>
      <c r="J30" s="2"/>
      <c r="K30" s="10"/>
      <c r="L30" s="10"/>
      <c r="M30" s="10"/>
      <c r="N30" s="10"/>
      <c r="O30" s="10"/>
      <c r="P30" s="10"/>
      <c r="Q30" s="2"/>
      <c r="R30" s="2"/>
      <c r="S30" s="2"/>
      <c r="T30" s="2"/>
      <c r="U30" s="2"/>
      <c r="V30" s="2"/>
      <c r="W30" s="2"/>
      <c r="X30" s="2"/>
      <c r="Y30" s="2"/>
    </row>
    <row r="31">
      <c r="A31" s="4">
        <v>39449.0</v>
      </c>
      <c r="B31" s="5">
        <v>1340.0</v>
      </c>
      <c r="C31" s="6" t="s">
        <v>8</v>
      </c>
      <c r="D31" s="6" t="s">
        <v>18</v>
      </c>
      <c r="E31" s="2"/>
      <c r="F31" s="2"/>
      <c r="G31" s="2"/>
      <c r="H31" s="2"/>
      <c r="I31" s="2"/>
      <c r="J31" s="2"/>
      <c r="K31" s="10"/>
      <c r="L31" s="10"/>
      <c r="M31" s="10"/>
      <c r="N31" s="10"/>
      <c r="O31" s="10"/>
      <c r="P31" s="10"/>
      <c r="Q31" s="2"/>
      <c r="R31" s="2"/>
      <c r="S31" s="2"/>
      <c r="T31" s="2"/>
      <c r="U31" s="2"/>
      <c r="V31" s="2"/>
      <c r="W31" s="2"/>
      <c r="X31" s="2"/>
      <c r="Y31" s="2"/>
    </row>
    <row r="32">
      <c r="A32" s="4">
        <v>39449.0</v>
      </c>
      <c r="B32" s="5">
        <v>1250.0</v>
      </c>
      <c r="C32" s="6" t="s">
        <v>20</v>
      </c>
      <c r="D32" s="11" t="s">
        <v>29</v>
      </c>
      <c r="E32" s="2"/>
      <c r="F32" s="2"/>
      <c r="G32" s="2"/>
      <c r="H32" s="2"/>
      <c r="I32" s="2"/>
      <c r="J32" s="2"/>
      <c r="K32" s="10"/>
      <c r="L32" s="10"/>
      <c r="M32" s="10"/>
      <c r="N32" s="10"/>
      <c r="O32" s="10"/>
      <c r="P32" s="10"/>
      <c r="Q32" s="2"/>
      <c r="R32" s="2"/>
      <c r="S32" s="2"/>
      <c r="T32" s="2"/>
      <c r="U32" s="2"/>
      <c r="V32" s="2"/>
      <c r="W32" s="2"/>
      <c r="X32" s="2"/>
      <c r="Y32" s="2"/>
    </row>
    <row r="33">
      <c r="A33" s="4">
        <v>39449.0</v>
      </c>
      <c r="B33" s="5">
        <v>1230.0</v>
      </c>
      <c r="C33" s="6" t="s">
        <v>17</v>
      </c>
      <c r="D33" s="11" t="s">
        <v>31</v>
      </c>
      <c r="E33" s="2"/>
      <c r="F33" s="2"/>
      <c r="G33" s="2"/>
      <c r="H33" s="2"/>
      <c r="I33" s="2"/>
      <c r="J33" s="2"/>
      <c r="K33" s="10"/>
      <c r="L33" s="10"/>
      <c r="M33" s="10"/>
      <c r="N33" s="10"/>
      <c r="O33" s="10"/>
      <c r="P33" s="10"/>
      <c r="Q33" s="2"/>
      <c r="R33" s="2"/>
      <c r="S33" s="2"/>
      <c r="T33" s="2"/>
      <c r="U33" s="2"/>
      <c r="V33" s="2"/>
      <c r="W33" s="2"/>
      <c r="X33" s="2"/>
      <c r="Y33" s="2"/>
    </row>
    <row r="34">
      <c r="A34" s="4">
        <v>39449.0</v>
      </c>
      <c r="B34" s="5">
        <v>1220.0</v>
      </c>
      <c r="C34" s="6" t="s">
        <v>8</v>
      </c>
      <c r="D34" s="11" t="s">
        <v>26</v>
      </c>
      <c r="E34" s="2"/>
      <c r="F34" s="2"/>
      <c r="G34" s="2"/>
      <c r="H34" s="2"/>
      <c r="I34" s="2"/>
      <c r="J34" s="2"/>
      <c r="K34" s="10"/>
      <c r="L34" s="10"/>
      <c r="M34" s="10"/>
      <c r="N34" s="10"/>
      <c r="O34" s="10"/>
      <c r="P34" s="10"/>
      <c r="Q34" s="2"/>
      <c r="R34" s="2"/>
      <c r="S34" s="2"/>
      <c r="T34" s="2"/>
      <c r="U34" s="2"/>
      <c r="V34" s="2"/>
      <c r="W34" s="2"/>
      <c r="X34" s="2"/>
      <c r="Y34" s="2"/>
    </row>
    <row r="35">
      <c r="A35" s="4">
        <v>39449.0</v>
      </c>
      <c r="B35" s="5">
        <v>1100.0</v>
      </c>
      <c r="C35" s="6" t="s">
        <v>5</v>
      </c>
      <c r="D35" s="11" t="s">
        <v>6</v>
      </c>
      <c r="E35" s="2"/>
      <c r="F35" s="2"/>
      <c r="G35" s="2"/>
      <c r="H35" s="2"/>
      <c r="I35" s="2"/>
      <c r="J35" s="2"/>
      <c r="K35" s="10"/>
      <c r="L35" s="10"/>
      <c r="M35" s="10"/>
      <c r="N35" s="10"/>
      <c r="O35" s="10"/>
      <c r="P35" s="10"/>
      <c r="Q35" s="2"/>
      <c r="R35" s="2"/>
      <c r="S35" s="2"/>
      <c r="T35" s="2"/>
      <c r="U35" s="2"/>
      <c r="V35" s="2"/>
      <c r="W35" s="2"/>
      <c r="X35" s="2"/>
      <c r="Y35" s="2"/>
    </row>
    <row r="36">
      <c r="A36" s="4">
        <v>39449.0</v>
      </c>
      <c r="B36" s="5">
        <v>1035.0</v>
      </c>
      <c r="C36" s="6" t="s">
        <v>17</v>
      </c>
      <c r="D36" s="11" t="s">
        <v>27</v>
      </c>
      <c r="E36" s="2"/>
      <c r="F36" s="2"/>
      <c r="G36" s="2"/>
      <c r="H36" s="2"/>
      <c r="I36" s="2"/>
      <c r="J36" s="2"/>
      <c r="K36" s="10"/>
      <c r="L36" s="10"/>
      <c r="M36" s="10"/>
      <c r="N36" s="10"/>
      <c r="O36" s="10"/>
      <c r="P36" s="10"/>
      <c r="Q36" s="2"/>
      <c r="R36" s="2"/>
      <c r="S36" s="2"/>
      <c r="T36" s="2"/>
      <c r="U36" s="2"/>
      <c r="V36" s="2"/>
      <c r="W36" s="2"/>
      <c r="X36" s="2"/>
      <c r="Y36" s="2"/>
    </row>
    <row r="37">
      <c r="A37" s="4">
        <v>39449.0</v>
      </c>
      <c r="B37" s="5">
        <v>1000.0</v>
      </c>
      <c r="C37" s="6" t="s">
        <v>17</v>
      </c>
      <c r="D37" s="11" t="s">
        <v>32</v>
      </c>
      <c r="E37" s="2"/>
      <c r="F37" s="2"/>
      <c r="G37" s="2"/>
      <c r="H37" s="2"/>
      <c r="I37" s="2"/>
      <c r="J37" s="2"/>
      <c r="K37" s="10"/>
      <c r="L37" s="10"/>
      <c r="M37" s="10"/>
      <c r="N37" s="10"/>
      <c r="O37" s="10"/>
      <c r="P37" s="10"/>
      <c r="Q37" s="2"/>
      <c r="R37" s="2"/>
      <c r="S37" s="2"/>
      <c r="T37" s="2"/>
      <c r="U37" s="2"/>
      <c r="V37" s="2"/>
      <c r="W37" s="2"/>
      <c r="X37" s="2"/>
      <c r="Y37" s="2"/>
    </row>
    <row r="38">
      <c r="A38" s="4">
        <v>39449.0</v>
      </c>
      <c r="B38" s="5">
        <v>1000.0</v>
      </c>
      <c r="C38" s="6" t="s">
        <v>5</v>
      </c>
      <c r="D38" s="11" t="s">
        <v>6</v>
      </c>
      <c r="E38" s="2"/>
      <c r="F38" s="2"/>
      <c r="G38" s="2"/>
      <c r="H38" s="2"/>
      <c r="I38" s="2"/>
      <c r="J38" s="2"/>
      <c r="K38" s="10"/>
      <c r="L38" s="10"/>
      <c r="M38" s="10"/>
      <c r="N38" s="10"/>
      <c r="O38" s="10"/>
      <c r="P38" s="10"/>
      <c r="Q38" s="2"/>
      <c r="R38" s="2"/>
      <c r="S38" s="2"/>
      <c r="T38" s="2"/>
      <c r="U38" s="2"/>
      <c r="V38" s="2"/>
      <c r="W38" s="2"/>
      <c r="X38" s="2"/>
      <c r="Y38" s="2"/>
    </row>
    <row r="39">
      <c r="A39" s="4">
        <v>39449.0</v>
      </c>
      <c r="B39" s="5">
        <v>1000.0</v>
      </c>
      <c r="C39" s="6" t="s">
        <v>5</v>
      </c>
      <c r="D39" s="11" t="s">
        <v>6</v>
      </c>
      <c r="E39" s="2"/>
      <c r="F39" s="2"/>
      <c r="G39" s="2"/>
      <c r="H39" s="2"/>
      <c r="I39" s="2"/>
      <c r="J39" s="2"/>
      <c r="K39" s="10"/>
      <c r="L39" s="10"/>
      <c r="M39" s="10"/>
      <c r="N39" s="10"/>
      <c r="O39" s="10"/>
      <c r="P39" s="10"/>
      <c r="Q39" s="2"/>
      <c r="R39" s="2"/>
      <c r="S39" s="2"/>
      <c r="T39" s="2"/>
      <c r="U39" s="2"/>
      <c r="V39" s="2"/>
      <c r="W39" s="2"/>
      <c r="X39" s="2"/>
      <c r="Y39" s="2"/>
    </row>
    <row r="40">
      <c r="A40" s="4">
        <v>39449.0</v>
      </c>
      <c r="B40" s="5">
        <v>1000.0</v>
      </c>
      <c r="C40" s="6" t="s">
        <v>17</v>
      </c>
      <c r="D40" s="11" t="s">
        <v>32</v>
      </c>
      <c r="E40" s="2"/>
      <c r="F40" s="2"/>
      <c r="G40" s="2"/>
      <c r="H40" s="2"/>
      <c r="I40" s="2"/>
      <c r="J40" s="2"/>
      <c r="K40" s="10"/>
      <c r="L40" s="10"/>
      <c r="M40" s="10"/>
      <c r="N40" s="10"/>
      <c r="O40" s="10"/>
      <c r="P40" s="10"/>
      <c r="Q40" s="2"/>
      <c r="R40" s="2"/>
      <c r="S40" s="2"/>
      <c r="T40" s="2"/>
      <c r="U40" s="2"/>
      <c r="V40" s="2"/>
      <c r="W40" s="2"/>
      <c r="X40" s="2"/>
      <c r="Y40" s="2"/>
    </row>
    <row r="41">
      <c r="A41" s="4">
        <v>39449.0</v>
      </c>
      <c r="B41" s="5">
        <v>945.0</v>
      </c>
      <c r="C41" s="6" t="s">
        <v>17</v>
      </c>
      <c r="D41" s="11" t="s">
        <v>23</v>
      </c>
      <c r="E41" s="2"/>
      <c r="F41" s="2"/>
      <c r="G41" s="2"/>
      <c r="H41" s="2"/>
      <c r="I41" s="2"/>
      <c r="J41" s="2"/>
      <c r="K41" s="10"/>
      <c r="L41" s="10"/>
      <c r="M41" s="10"/>
      <c r="N41" s="10"/>
      <c r="O41" s="10"/>
      <c r="P41" s="10"/>
      <c r="Q41" s="2"/>
      <c r="R41" s="2"/>
      <c r="S41" s="2"/>
      <c r="T41" s="2"/>
      <c r="U41" s="2"/>
      <c r="V41" s="2"/>
      <c r="W41" s="2"/>
      <c r="X41" s="2"/>
      <c r="Y41" s="2"/>
    </row>
    <row r="42">
      <c r="A42" s="4">
        <v>39449.0</v>
      </c>
      <c r="B42" s="5">
        <v>930.0</v>
      </c>
      <c r="C42" s="6" t="s">
        <v>5</v>
      </c>
      <c r="D42" s="11" t="s">
        <v>33</v>
      </c>
      <c r="E42" s="2"/>
      <c r="F42" s="2"/>
      <c r="G42" s="2"/>
      <c r="H42" s="2"/>
      <c r="I42" s="2"/>
      <c r="J42" s="2"/>
      <c r="K42" s="10"/>
      <c r="L42" s="10"/>
      <c r="M42" s="10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</row>
    <row r="43">
      <c r="A43" s="4">
        <v>39449.0</v>
      </c>
      <c r="B43" s="5">
        <v>900.0</v>
      </c>
      <c r="C43" s="6" t="s">
        <v>20</v>
      </c>
      <c r="D43" s="11" t="s">
        <v>19</v>
      </c>
      <c r="E43" s="2"/>
      <c r="F43" s="2"/>
      <c r="G43" s="2"/>
      <c r="H43" s="2"/>
      <c r="I43" s="2"/>
      <c r="J43" s="2"/>
      <c r="K43" s="10"/>
      <c r="L43" s="10"/>
      <c r="M43" s="10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</row>
    <row r="44">
      <c r="A44" s="4">
        <v>39449.0</v>
      </c>
      <c r="B44" s="5">
        <v>835.0</v>
      </c>
      <c r="C44" s="6" t="s">
        <v>20</v>
      </c>
      <c r="D44" s="11" t="s">
        <v>31</v>
      </c>
      <c r="E44" s="2"/>
      <c r="F44" s="2"/>
      <c r="G44" s="2"/>
      <c r="H44" s="2"/>
      <c r="I44" s="2"/>
      <c r="J44" s="2"/>
      <c r="K44" s="10"/>
      <c r="L44" s="10"/>
      <c r="M44" s="10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</row>
    <row r="45">
      <c r="A45" s="4">
        <v>39449.0</v>
      </c>
      <c r="B45" s="5">
        <v>250.0</v>
      </c>
      <c r="C45" s="6" t="s">
        <v>20</v>
      </c>
      <c r="D45" s="6" t="s">
        <v>25</v>
      </c>
      <c r="E45" s="2"/>
      <c r="F45" s="2"/>
      <c r="G45" s="2"/>
      <c r="H45" s="2"/>
      <c r="I45" s="2"/>
      <c r="J45" s="2"/>
      <c r="K45" s="10"/>
      <c r="L45" s="10"/>
      <c r="M45" s="10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</row>
    <row r="46">
      <c r="A46" s="4">
        <v>39449.0</v>
      </c>
      <c r="B46" s="5">
        <v>130.0</v>
      </c>
      <c r="C46" s="6" t="s">
        <v>20</v>
      </c>
      <c r="D46" s="11" t="s">
        <v>6</v>
      </c>
      <c r="E46" s="2"/>
      <c r="F46" s="2"/>
      <c r="G46" s="2"/>
      <c r="H46" s="2"/>
      <c r="I46" s="2"/>
      <c r="J46" s="2"/>
      <c r="K46" s="10"/>
      <c r="L46" s="10"/>
      <c r="M46" s="10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</row>
    <row r="47">
      <c r="A47" s="4">
        <v>39449.0</v>
      </c>
      <c r="B47" s="5">
        <v>100.0</v>
      </c>
      <c r="C47" s="6" t="s">
        <v>14</v>
      </c>
      <c r="D47" s="11" t="s">
        <v>6</v>
      </c>
      <c r="E47" s="2"/>
      <c r="F47" s="2"/>
      <c r="G47" s="2"/>
      <c r="H47" s="2"/>
      <c r="I47" s="2"/>
      <c r="J47" s="2"/>
      <c r="K47" s="10"/>
      <c r="L47" s="10"/>
      <c r="M47" s="10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</row>
    <row r="48">
      <c r="A48" s="4">
        <v>39449.0</v>
      </c>
      <c r="B48" s="5">
        <v>32.0</v>
      </c>
      <c r="C48" s="6" t="s">
        <v>8</v>
      </c>
      <c r="D48" s="11" t="s">
        <v>34</v>
      </c>
      <c r="E48" s="2"/>
      <c r="F48" s="2"/>
      <c r="G48" s="2"/>
      <c r="H48" s="2"/>
      <c r="I48" s="2"/>
      <c r="J48" s="2"/>
      <c r="K48" s="10"/>
      <c r="L48" s="10"/>
      <c r="M48" s="10"/>
      <c r="N48" s="10"/>
      <c r="O48" s="10"/>
      <c r="P48" s="10"/>
      <c r="Q48" s="2"/>
      <c r="R48" s="2"/>
      <c r="S48" s="2"/>
      <c r="T48" s="2"/>
      <c r="U48" s="2"/>
      <c r="V48" s="2"/>
      <c r="W48" s="2"/>
      <c r="X48" s="2"/>
      <c r="Y48" s="2"/>
    </row>
    <row r="49">
      <c r="A49" s="4">
        <v>39449.0</v>
      </c>
      <c r="B49" s="5">
        <v>1.0</v>
      </c>
      <c r="C49" s="6" t="s">
        <v>17</v>
      </c>
      <c r="D49" s="11" t="s">
        <v>30</v>
      </c>
      <c r="E49" s="2"/>
      <c r="F49" s="2"/>
      <c r="G49" s="2"/>
      <c r="H49" s="2"/>
      <c r="I49" s="2"/>
      <c r="J49" s="2"/>
      <c r="K49" s="10"/>
      <c r="L49" s="10"/>
      <c r="M49" s="10"/>
      <c r="N49" s="10"/>
      <c r="O49" s="10"/>
      <c r="P49" s="10"/>
      <c r="Q49" s="2"/>
      <c r="R49" s="2"/>
      <c r="S49" s="2"/>
      <c r="T49" s="2"/>
      <c r="U49" s="2"/>
      <c r="V49" s="2"/>
      <c r="W49" s="2"/>
      <c r="X49" s="2"/>
      <c r="Y49" s="2"/>
    </row>
    <row r="50">
      <c r="A50" s="4">
        <v>39450.0</v>
      </c>
      <c r="B50" s="5">
        <v>2335.0</v>
      </c>
      <c r="C50" s="6" t="s">
        <v>5</v>
      </c>
      <c r="D50" s="6" t="s">
        <v>24</v>
      </c>
      <c r="E50" s="2"/>
      <c r="F50" s="2"/>
      <c r="G50" s="2"/>
      <c r="H50" s="2"/>
      <c r="I50" s="2"/>
      <c r="J50" s="2"/>
      <c r="K50" s="10"/>
      <c r="L50" s="10"/>
      <c r="M50" s="10"/>
      <c r="N50" s="10"/>
      <c r="O50" s="10"/>
      <c r="P50" s="10"/>
      <c r="Q50" s="2"/>
      <c r="R50" s="2"/>
      <c r="S50" s="2"/>
      <c r="T50" s="2"/>
      <c r="U50" s="2"/>
      <c r="V50" s="2"/>
      <c r="W50" s="2"/>
      <c r="X50" s="2"/>
      <c r="Y50" s="2"/>
    </row>
    <row r="51">
      <c r="A51" s="4">
        <v>39450.0</v>
      </c>
      <c r="B51" s="5">
        <v>2330.0</v>
      </c>
      <c r="C51" s="6" t="s">
        <v>5</v>
      </c>
      <c r="D51" s="11" t="s">
        <v>35</v>
      </c>
      <c r="E51" s="2"/>
      <c r="F51" s="2"/>
      <c r="G51" s="2"/>
      <c r="H51" s="2"/>
      <c r="I51" s="2"/>
      <c r="J51" s="2"/>
      <c r="K51" s="10"/>
      <c r="L51" s="10"/>
      <c r="M51" s="10"/>
      <c r="N51" s="10"/>
      <c r="O51" s="10"/>
      <c r="P51" s="10"/>
      <c r="Q51" s="2"/>
      <c r="R51" s="2"/>
      <c r="S51" s="2"/>
      <c r="T51" s="2"/>
      <c r="U51" s="2"/>
      <c r="V51" s="2"/>
      <c r="W51" s="2"/>
      <c r="X51" s="2"/>
      <c r="Y51" s="2"/>
    </row>
    <row r="52">
      <c r="A52" s="4">
        <v>39450.0</v>
      </c>
      <c r="B52" s="5">
        <v>2330.0</v>
      </c>
      <c r="C52" s="6" t="s">
        <v>5</v>
      </c>
      <c r="D52" s="11" t="s">
        <v>36</v>
      </c>
      <c r="E52" s="2"/>
      <c r="F52" s="2"/>
      <c r="G52" s="2"/>
      <c r="H52" s="2"/>
      <c r="I52" s="2"/>
      <c r="J52" s="2"/>
      <c r="K52" s="10"/>
      <c r="L52" s="10"/>
      <c r="M52" s="10"/>
      <c r="N52" s="10"/>
      <c r="O52" s="10"/>
      <c r="P52" s="10"/>
      <c r="Q52" s="2"/>
      <c r="R52" s="2"/>
      <c r="S52" s="2"/>
      <c r="T52" s="2"/>
      <c r="U52" s="2"/>
      <c r="V52" s="2"/>
      <c r="W52" s="2"/>
      <c r="X52" s="2"/>
      <c r="Y52" s="2"/>
    </row>
    <row r="53">
      <c r="A53" s="4">
        <v>39450.0</v>
      </c>
      <c r="B53" s="5">
        <v>2255.0</v>
      </c>
      <c r="C53" s="6" t="s">
        <v>5</v>
      </c>
      <c r="D53" s="11" t="s">
        <v>27</v>
      </c>
      <c r="E53" s="2"/>
      <c r="F53" s="2"/>
      <c r="G53" s="2"/>
      <c r="H53" s="2"/>
      <c r="I53" s="2"/>
      <c r="J53" s="2"/>
      <c r="K53" s="10"/>
      <c r="L53" s="10"/>
      <c r="M53" s="10"/>
      <c r="N53" s="10"/>
      <c r="O53" s="10"/>
      <c r="P53" s="10"/>
      <c r="Q53" s="2"/>
      <c r="R53" s="2"/>
      <c r="S53" s="2"/>
      <c r="T53" s="2"/>
      <c r="U53" s="2"/>
      <c r="V53" s="2"/>
      <c r="W53" s="2"/>
      <c r="X53" s="2"/>
      <c r="Y53" s="2"/>
    </row>
    <row r="54">
      <c r="A54" s="4">
        <v>39450.0</v>
      </c>
      <c r="B54" s="5">
        <v>2242.0</v>
      </c>
      <c r="C54" s="6" t="s">
        <v>20</v>
      </c>
      <c r="D54" s="11" t="s">
        <v>23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4">
        <v>39450.0</v>
      </c>
      <c r="B55" s="5">
        <v>2200.0</v>
      </c>
      <c r="C55" s="6" t="s">
        <v>17</v>
      </c>
      <c r="D55" s="6" t="s">
        <v>18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4">
        <v>39450.0</v>
      </c>
      <c r="B56" s="5">
        <v>2200.0</v>
      </c>
      <c r="C56" s="6" t="s">
        <v>20</v>
      </c>
      <c r="D56" s="11" t="s">
        <v>32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4">
        <v>39450.0</v>
      </c>
      <c r="B57" s="5">
        <v>2134.0</v>
      </c>
      <c r="C57" s="6" t="s">
        <v>5</v>
      </c>
      <c r="D57" s="6" t="s">
        <v>25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4">
        <v>39450.0</v>
      </c>
      <c r="B58" s="5">
        <v>2108.0</v>
      </c>
      <c r="C58" s="6" t="s">
        <v>20</v>
      </c>
      <c r="D58" s="11" t="s">
        <v>31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4">
        <v>39450.0</v>
      </c>
      <c r="B59" s="5">
        <v>2028.0</v>
      </c>
      <c r="C59" s="6" t="s">
        <v>17</v>
      </c>
      <c r="D59" s="11" t="s">
        <v>26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4">
        <v>39450.0</v>
      </c>
      <c r="B60" s="5">
        <v>2018.0</v>
      </c>
      <c r="C60" s="6" t="s">
        <v>20</v>
      </c>
      <c r="D60" s="11" t="s">
        <v>37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4">
        <v>39450.0</v>
      </c>
      <c r="B61" s="5">
        <v>2000.0</v>
      </c>
      <c r="C61" s="6" t="s">
        <v>17</v>
      </c>
      <c r="D61" s="11" t="s">
        <v>32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4">
        <v>39450.0</v>
      </c>
      <c r="B62" s="5">
        <v>2000.0</v>
      </c>
      <c r="C62" s="6" t="s">
        <v>20</v>
      </c>
      <c r="D62" s="11" t="s">
        <v>32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4">
        <v>39450.0</v>
      </c>
      <c r="B63" s="5">
        <v>2000.0</v>
      </c>
      <c r="C63" s="6" t="s">
        <v>17</v>
      </c>
      <c r="D63" s="11" t="s">
        <v>6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4">
        <v>39450.0</v>
      </c>
      <c r="B64" s="5">
        <v>1935.0</v>
      </c>
      <c r="C64" s="6" t="s">
        <v>17</v>
      </c>
      <c r="D64" s="11" t="s">
        <v>38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4">
        <v>39450.0</v>
      </c>
      <c r="B65" s="5">
        <v>1900.0</v>
      </c>
      <c r="C65" s="6" t="s">
        <v>20</v>
      </c>
      <c r="D65" s="11" t="s">
        <v>39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4">
        <v>39450.0</v>
      </c>
      <c r="B66" s="5">
        <v>1900.0</v>
      </c>
      <c r="C66" s="6" t="s">
        <v>17</v>
      </c>
      <c r="D66" s="11" t="s">
        <v>38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4">
        <v>39450.0</v>
      </c>
      <c r="B67" s="5">
        <v>1858.0</v>
      </c>
      <c r="C67" s="6" t="s">
        <v>5</v>
      </c>
      <c r="D67" s="11" t="s">
        <v>26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4">
        <v>39450.0</v>
      </c>
      <c r="B68" s="5">
        <v>1845.0</v>
      </c>
      <c r="C68" s="6" t="s">
        <v>20</v>
      </c>
      <c r="D68" s="11" t="s">
        <v>31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4">
        <v>39450.0</v>
      </c>
      <c r="B69" s="5">
        <v>1830.0</v>
      </c>
      <c r="C69" s="6" t="s">
        <v>17</v>
      </c>
      <c r="D69" s="11" t="s">
        <v>32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4">
        <v>39450.0</v>
      </c>
      <c r="B70" s="5">
        <v>1800.0</v>
      </c>
      <c r="C70" s="6" t="s">
        <v>5</v>
      </c>
      <c r="D70" s="11" t="s">
        <v>6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4">
        <v>39450.0</v>
      </c>
      <c r="B71" s="5">
        <v>1800.0</v>
      </c>
      <c r="C71" s="6" t="s">
        <v>17</v>
      </c>
      <c r="D71" s="11" t="s">
        <v>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4">
        <v>39450.0</v>
      </c>
      <c r="B72" s="5">
        <v>1745.0</v>
      </c>
      <c r="C72" s="6" t="s">
        <v>20</v>
      </c>
      <c r="D72" s="11" t="s">
        <v>6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4">
        <v>39450.0</v>
      </c>
      <c r="B73" s="5">
        <v>1730.0</v>
      </c>
      <c r="C73" s="6" t="s">
        <v>5</v>
      </c>
      <c r="D73" s="11" t="s">
        <v>40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4">
        <v>39450.0</v>
      </c>
      <c r="B74" s="5">
        <v>1715.0</v>
      </c>
      <c r="C74" s="6" t="s">
        <v>5</v>
      </c>
      <c r="D74" s="11" t="s">
        <v>6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4">
        <v>39450.0</v>
      </c>
      <c r="B75" s="5">
        <v>1700.0</v>
      </c>
      <c r="C75" s="6" t="s">
        <v>14</v>
      </c>
      <c r="D75" s="11" t="s">
        <v>37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4">
        <v>39450.0</v>
      </c>
      <c r="B76" s="5">
        <v>1655.0</v>
      </c>
      <c r="C76" s="6" t="s">
        <v>5</v>
      </c>
      <c r="D76" s="11" t="s">
        <v>41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4">
        <v>39450.0</v>
      </c>
      <c r="B77" s="5">
        <v>1627.0</v>
      </c>
      <c r="C77" s="6" t="s">
        <v>17</v>
      </c>
      <c r="D77" s="11" t="s">
        <v>19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4">
        <v>39450.0</v>
      </c>
      <c r="B78" s="5">
        <v>1600.0</v>
      </c>
      <c r="C78" s="6" t="s">
        <v>14</v>
      </c>
      <c r="D78" s="11" t="s">
        <v>19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4">
        <v>39450.0</v>
      </c>
      <c r="B79" s="5">
        <v>1600.0</v>
      </c>
      <c r="C79" s="6" t="s">
        <v>5</v>
      </c>
      <c r="D79" s="11" t="s">
        <v>37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4">
        <v>39450.0</v>
      </c>
      <c r="B80" s="5">
        <v>1545.0</v>
      </c>
      <c r="C80" s="6" t="s">
        <v>5</v>
      </c>
      <c r="D80" s="11" t="s">
        <v>42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4">
        <v>39450.0</v>
      </c>
      <c r="B81" s="5">
        <v>1530.0</v>
      </c>
      <c r="C81" s="6" t="s">
        <v>11</v>
      </c>
      <c r="D81" s="6" t="s">
        <v>18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4">
        <v>39450.0</v>
      </c>
      <c r="B82" s="5">
        <v>1500.0</v>
      </c>
      <c r="C82" s="6" t="s">
        <v>8</v>
      </c>
      <c r="D82" s="11" t="s">
        <v>19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4">
        <v>39450.0</v>
      </c>
      <c r="B83" s="5">
        <v>1250.0</v>
      </c>
      <c r="C83" s="6" t="s">
        <v>8</v>
      </c>
      <c r="D83" s="11" t="s">
        <v>30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4">
        <v>39450.0</v>
      </c>
      <c r="B84" s="5">
        <v>1241.0</v>
      </c>
      <c r="C84" s="6" t="s">
        <v>8</v>
      </c>
      <c r="D84" s="11" t="s">
        <v>6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4">
        <v>39450.0</v>
      </c>
      <c r="B85" s="5">
        <v>1100.0</v>
      </c>
      <c r="C85" s="6" t="s">
        <v>8</v>
      </c>
      <c r="D85" s="11" t="s">
        <v>32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4">
        <v>39450.0</v>
      </c>
      <c r="B86" s="5">
        <v>1018.0</v>
      </c>
      <c r="C86" s="6" t="s">
        <v>17</v>
      </c>
      <c r="D86" s="11" t="s">
        <v>23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4">
        <v>39450.0</v>
      </c>
      <c r="B87" s="5">
        <v>930.0</v>
      </c>
      <c r="C87" s="6" t="s">
        <v>5</v>
      </c>
      <c r="D87" s="11" t="s">
        <v>37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4">
        <v>39450.0</v>
      </c>
      <c r="B88" s="5">
        <v>900.0</v>
      </c>
      <c r="C88" s="6" t="s">
        <v>8</v>
      </c>
      <c r="D88" s="11" t="s">
        <v>32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4">
        <v>39450.0</v>
      </c>
      <c r="B89" s="5">
        <v>735.0</v>
      </c>
      <c r="C89" s="6" t="s">
        <v>8</v>
      </c>
      <c r="D89" s="11" t="s">
        <v>26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4">
        <v>39450.0</v>
      </c>
      <c r="B90" s="5">
        <v>645.0</v>
      </c>
      <c r="C90" s="6" t="s">
        <v>5</v>
      </c>
      <c r="D90" s="11" t="s">
        <v>6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4">
        <v>39450.0</v>
      </c>
      <c r="B91" s="5">
        <v>600.0</v>
      </c>
      <c r="C91" s="6" t="s">
        <v>8</v>
      </c>
      <c r="D91" s="11" t="s">
        <v>32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4">
        <v>39450.0</v>
      </c>
      <c r="B92" s="5">
        <v>507.0</v>
      </c>
      <c r="C92" s="6" t="s">
        <v>14</v>
      </c>
      <c r="D92" s="11" t="s">
        <v>38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4">
        <v>39450.0</v>
      </c>
      <c r="B93" s="5">
        <v>425.0</v>
      </c>
      <c r="C93" s="6" t="s">
        <v>5</v>
      </c>
      <c r="D93" s="6" t="s">
        <v>43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4">
        <v>39450.0</v>
      </c>
      <c r="B94" s="5">
        <v>230.0</v>
      </c>
      <c r="C94" s="6" t="s">
        <v>17</v>
      </c>
      <c r="D94" s="11" t="s">
        <v>32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4">
        <v>39450.0</v>
      </c>
      <c r="B95" s="5">
        <v>150.0</v>
      </c>
      <c r="C95" s="6" t="s">
        <v>20</v>
      </c>
      <c r="D95" s="6" t="s">
        <v>18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4">
        <v>39450.0</v>
      </c>
      <c r="B96" s="5">
        <v>136.0</v>
      </c>
      <c r="C96" s="6" t="s">
        <v>5</v>
      </c>
      <c r="D96" s="11" t="s">
        <v>23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4">
        <v>39450.0</v>
      </c>
      <c r="B97" s="5">
        <v>20.0</v>
      </c>
      <c r="C97" s="6" t="s">
        <v>14</v>
      </c>
      <c r="D97" s="11" t="s">
        <v>44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4">
        <v>39450.0</v>
      </c>
      <c r="B98" s="5">
        <v>1.0</v>
      </c>
      <c r="C98" s="6" t="s">
        <v>8</v>
      </c>
      <c r="D98" s="11" t="s">
        <v>31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4">
        <v>39450.0</v>
      </c>
      <c r="B99" s="5">
        <v>0.0</v>
      </c>
      <c r="C99" s="6" t="s">
        <v>20</v>
      </c>
      <c r="D99" s="11" t="s">
        <v>39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4">
        <v>39450.0</v>
      </c>
      <c r="B100" s="5">
        <v>0.0</v>
      </c>
      <c r="C100" s="6" t="s">
        <v>17</v>
      </c>
      <c r="D100" s="11" t="s">
        <v>45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4">
        <v>39450.0</v>
      </c>
      <c r="B101" s="5">
        <v>0.0</v>
      </c>
      <c r="C101" s="6" t="s">
        <v>8</v>
      </c>
      <c r="D101" s="11" t="s">
        <v>44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4">
        <v>39451.0</v>
      </c>
      <c r="B102" s="5">
        <v>2359.0</v>
      </c>
      <c r="C102" s="6" t="s">
        <v>5</v>
      </c>
      <c r="D102" s="11" t="s">
        <v>6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4">
        <v>39451.0</v>
      </c>
      <c r="B103" s="5">
        <v>2300.0</v>
      </c>
      <c r="C103" s="6" t="s">
        <v>17</v>
      </c>
      <c r="D103" s="11" t="s">
        <v>37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4">
        <v>39451.0</v>
      </c>
      <c r="B104" s="5">
        <v>2253.0</v>
      </c>
      <c r="C104" s="6" t="s">
        <v>5</v>
      </c>
      <c r="D104" s="11" t="s">
        <v>39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4">
        <v>39451.0</v>
      </c>
      <c r="B105" s="5">
        <v>2237.0</v>
      </c>
      <c r="C105" s="6" t="s">
        <v>17</v>
      </c>
      <c r="D105" s="11" t="s">
        <v>27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4">
        <v>39451.0</v>
      </c>
      <c r="B106" s="5">
        <v>2230.0</v>
      </c>
      <c r="C106" s="6" t="s">
        <v>17</v>
      </c>
      <c r="D106" s="11" t="s">
        <v>6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4">
        <v>39451.0</v>
      </c>
      <c r="B107" s="5">
        <v>2230.0</v>
      </c>
      <c r="C107" s="6" t="s">
        <v>14</v>
      </c>
      <c r="D107" s="11" t="s">
        <v>44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4">
        <v>39451.0</v>
      </c>
      <c r="B108" s="5">
        <v>2200.0</v>
      </c>
      <c r="C108" s="6" t="s">
        <v>17</v>
      </c>
      <c r="D108" s="11" t="s">
        <v>32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4">
        <v>39451.0</v>
      </c>
      <c r="B109" s="5">
        <v>2145.0</v>
      </c>
      <c r="C109" s="6" t="s">
        <v>5</v>
      </c>
      <c r="D109" s="6" t="s">
        <v>18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4">
        <v>39451.0</v>
      </c>
      <c r="B110" s="5">
        <v>2130.0</v>
      </c>
      <c r="C110" s="6" t="s">
        <v>5</v>
      </c>
      <c r="D110" s="11" t="s">
        <v>6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4">
        <v>39451.0</v>
      </c>
      <c r="B111" s="5">
        <v>2115.0</v>
      </c>
      <c r="C111" s="6" t="s">
        <v>17</v>
      </c>
      <c r="D111" s="11" t="s">
        <v>6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4">
        <v>39451.0</v>
      </c>
      <c r="B112" s="5">
        <v>2100.0</v>
      </c>
      <c r="C112" s="6" t="s">
        <v>17</v>
      </c>
      <c r="D112" s="11" t="s">
        <v>32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4">
        <v>39451.0</v>
      </c>
      <c r="B113" s="5">
        <v>2100.0</v>
      </c>
      <c r="C113" s="6" t="s">
        <v>17</v>
      </c>
      <c r="D113" s="11" t="s">
        <v>6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4">
        <v>39451.0</v>
      </c>
      <c r="B114" s="5">
        <v>2000.0</v>
      </c>
      <c r="C114" s="6" t="s">
        <v>5</v>
      </c>
      <c r="D114" s="11" t="s">
        <v>38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4">
        <v>39451.0</v>
      </c>
      <c r="B115" s="5">
        <v>1943.0</v>
      </c>
      <c r="C115" s="6" t="s">
        <v>5</v>
      </c>
      <c r="D115" s="11" t="s">
        <v>22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4">
        <v>39451.0</v>
      </c>
      <c r="B116" s="5">
        <v>1900.0</v>
      </c>
      <c r="C116" s="6" t="s">
        <v>5</v>
      </c>
      <c r="D116" s="11" t="s">
        <v>6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4">
        <v>39451.0</v>
      </c>
      <c r="B117" s="5">
        <v>1900.0</v>
      </c>
      <c r="C117" s="6" t="s">
        <v>8</v>
      </c>
      <c r="D117" s="11" t="s">
        <v>46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4">
        <v>39451.0</v>
      </c>
      <c r="B118" s="5">
        <v>1900.0</v>
      </c>
      <c r="C118" s="6" t="s">
        <v>5</v>
      </c>
      <c r="D118" s="11" t="s">
        <v>38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4">
        <v>39451.0</v>
      </c>
      <c r="B119" s="5">
        <v>1900.0</v>
      </c>
      <c r="C119" s="6" t="s">
        <v>8</v>
      </c>
      <c r="D119" s="11" t="s">
        <v>37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4">
        <v>39451.0</v>
      </c>
      <c r="B120" s="5">
        <v>1900.0</v>
      </c>
      <c r="C120" s="6" t="s">
        <v>20</v>
      </c>
      <c r="D120" s="11" t="s">
        <v>44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4">
        <v>39451.0</v>
      </c>
      <c r="B121" s="5">
        <v>1857.0</v>
      </c>
      <c r="C121" s="6" t="s">
        <v>8</v>
      </c>
      <c r="D121" s="6" t="s">
        <v>24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4">
        <v>39451.0</v>
      </c>
      <c r="B122" s="5">
        <v>1730.0</v>
      </c>
      <c r="C122" s="6" t="s">
        <v>5</v>
      </c>
      <c r="D122" s="11" t="s">
        <v>19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4">
        <v>39451.0</v>
      </c>
      <c r="B123" s="5">
        <v>1715.0</v>
      </c>
      <c r="C123" s="6" t="s">
        <v>5</v>
      </c>
      <c r="D123" s="11" t="s">
        <v>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4">
        <v>39451.0</v>
      </c>
      <c r="B124" s="5">
        <v>1705.0</v>
      </c>
      <c r="C124" s="6" t="s">
        <v>5</v>
      </c>
      <c r="D124" s="11" t="s">
        <v>26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4">
        <v>39451.0</v>
      </c>
      <c r="B125" s="5">
        <v>1700.0</v>
      </c>
      <c r="C125" s="6" t="s">
        <v>17</v>
      </c>
      <c r="D125" s="11" t="s">
        <v>32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4">
        <v>39451.0</v>
      </c>
      <c r="B126" s="5">
        <v>1700.0</v>
      </c>
      <c r="C126" s="6" t="s">
        <v>14</v>
      </c>
      <c r="D126" s="11" t="s">
        <v>32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4">
        <v>39451.0</v>
      </c>
      <c r="B127" s="5">
        <v>1649.0</v>
      </c>
      <c r="C127" s="6" t="s">
        <v>5</v>
      </c>
      <c r="D127" s="11" t="s">
        <v>22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4">
        <v>39451.0</v>
      </c>
      <c r="B128" s="5">
        <v>1630.0</v>
      </c>
      <c r="C128" s="6" t="s">
        <v>17</v>
      </c>
      <c r="D128" s="11" t="s">
        <v>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4">
        <v>39451.0</v>
      </c>
      <c r="B129" s="5">
        <v>1600.0</v>
      </c>
      <c r="C129" s="6" t="s">
        <v>17</v>
      </c>
      <c r="D129" s="11" t="s">
        <v>6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4">
        <v>39451.0</v>
      </c>
      <c r="B130" s="5">
        <v>1530.0</v>
      </c>
      <c r="C130" s="6" t="s">
        <v>17</v>
      </c>
      <c r="D130" s="11" t="s">
        <v>26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4">
        <v>39451.0</v>
      </c>
      <c r="B131" s="5">
        <v>1500.0</v>
      </c>
      <c r="C131" s="6" t="s">
        <v>8</v>
      </c>
      <c r="D131" s="11" t="s">
        <v>31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4">
        <v>39451.0</v>
      </c>
      <c r="B132" s="5">
        <v>1500.0</v>
      </c>
      <c r="C132" s="6" t="s">
        <v>5</v>
      </c>
      <c r="D132" s="11" t="s">
        <v>33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4">
        <v>39451.0</v>
      </c>
      <c r="B133" s="5">
        <v>1455.0</v>
      </c>
      <c r="C133" s="6" t="s">
        <v>17</v>
      </c>
      <c r="D133" s="11" t="s">
        <v>47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4">
        <v>39451.0</v>
      </c>
      <c r="B134" s="5">
        <v>1445.0</v>
      </c>
      <c r="C134" s="6" t="s">
        <v>8</v>
      </c>
      <c r="D134" s="11" t="s">
        <v>32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4">
        <v>39451.0</v>
      </c>
      <c r="B135" s="5">
        <v>1436.0</v>
      </c>
      <c r="C135" s="6" t="s">
        <v>17</v>
      </c>
      <c r="D135" s="11" t="s">
        <v>21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4">
        <v>39451.0</v>
      </c>
      <c r="B136" s="5">
        <v>1430.0</v>
      </c>
      <c r="C136" s="6" t="s">
        <v>14</v>
      </c>
      <c r="D136" s="11" t="s">
        <v>19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4">
        <v>39451.0</v>
      </c>
      <c r="B137" s="5">
        <v>1350.0</v>
      </c>
      <c r="C137" s="6" t="s">
        <v>5</v>
      </c>
      <c r="D137" s="11" t="s">
        <v>30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4">
        <v>39451.0</v>
      </c>
      <c r="B138" s="5">
        <v>1230.0</v>
      </c>
      <c r="C138" s="6" t="s">
        <v>17</v>
      </c>
      <c r="D138" s="6" t="s">
        <v>18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4">
        <v>39451.0</v>
      </c>
      <c r="B139" s="5">
        <v>1200.0</v>
      </c>
      <c r="C139" s="6" t="s">
        <v>8</v>
      </c>
      <c r="D139" s="11" t="s">
        <v>48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4">
        <v>39451.0</v>
      </c>
      <c r="B140" s="5">
        <v>1128.0</v>
      </c>
      <c r="C140" s="6" t="s">
        <v>8</v>
      </c>
      <c r="D140" s="11" t="s">
        <v>49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4">
        <v>39451.0</v>
      </c>
      <c r="B141" s="5">
        <v>1100.0</v>
      </c>
      <c r="C141" s="6" t="s">
        <v>14</v>
      </c>
      <c r="D141" s="11" t="s">
        <v>32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4">
        <v>39451.0</v>
      </c>
      <c r="B142" s="5">
        <v>1030.0</v>
      </c>
      <c r="C142" s="6" t="s">
        <v>5</v>
      </c>
      <c r="D142" s="11" t="s">
        <v>23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4">
        <v>39451.0</v>
      </c>
      <c r="B143" s="5">
        <v>900.0</v>
      </c>
      <c r="C143" s="6" t="s">
        <v>20</v>
      </c>
      <c r="D143" s="11" t="s">
        <v>32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4">
        <v>39451.0</v>
      </c>
      <c r="B144" s="5">
        <v>830.0</v>
      </c>
      <c r="C144" s="6" t="s">
        <v>17</v>
      </c>
      <c r="D144" s="11" t="s">
        <v>32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4">
        <v>39451.0</v>
      </c>
      <c r="B145" s="5">
        <v>815.0</v>
      </c>
      <c r="C145" s="6" t="s">
        <v>17</v>
      </c>
      <c r="D145" s="11" t="s">
        <v>32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4">
        <v>39451.0</v>
      </c>
      <c r="B146" s="5">
        <v>800.0</v>
      </c>
      <c r="C146" s="6" t="s">
        <v>17</v>
      </c>
      <c r="D146" s="11" t="s">
        <v>32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4">
        <v>39451.0</v>
      </c>
      <c r="B147" s="5">
        <v>205.0</v>
      </c>
      <c r="C147" s="6" t="s">
        <v>20</v>
      </c>
      <c r="D147" s="6" t="s">
        <v>24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4">
        <v>39451.0</v>
      </c>
      <c r="B148" s="5">
        <v>148.0</v>
      </c>
      <c r="C148" s="6" t="s">
        <v>17</v>
      </c>
      <c r="D148" s="6" t="s">
        <v>24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4">
        <v>39451.0</v>
      </c>
      <c r="B149" s="5">
        <v>101.0</v>
      </c>
      <c r="C149" s="6" t="s">
        <v>17</v>
      </c>
      <c r="D149" s="11" t="s">
        <v>23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4">
        <v>39451.0</v>
      </c>
      <c r="B150" s="5">
        <v>9.0</v>
      </c>
      <c r="C150" s="6" t="s">
        <v>8</v>
      </c>
      <c r="D150" s="11" t="s">
        <v>27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4">
        <v>39452.0</v>
      </c>
      <c r="B151" s="5">
        <v>2352.0</v>
      </c>
      <c r="C151" s="6" t="s">
        <v>5</v>
      </c>
      <c r="D151" s="11" t="s">
        <v>38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4">
        <v>39452.0</v>
      </c>
      <c r="B152" s="5">
        <v>2300.0</v>
      </c>
      <c r="C152" s="6" t="s">
        <v>5</v>
      </c>
      <c r="D152" s="6" t="s">
        <v>18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4">
        <v>39452.0</v>
      </c>
      <c r="B153" s="5">
        <v>2300.0</v>
      </c>
      <c r="C153" s="6" t="s">
        <v>17</v>
      </c>
      <c r="D153" s="11" t="s">
        <v>38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4">
        <v>39452.0</v>
      </c>
      <c r="B154" s="5">
        <v>2257.0</v>
      </c>
      <c r="C154" s="6" t="s">
        <v>20</v>
      </c>
      <c r="D154" s="6" t="s">
        <v>24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4">
        <v>39452.0</v>
      </c>
      <c r="B155" s="5">
        <v>2241.0</v>
      </c>
      <c r="C155" s="6" t="s">
        <v>17</v>
      </c>
      <c r="D155" s="6" t="s">
        <v>24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4">
        <v>39452.0</v>
      </c>
      <c r="B156" s="5">
        <v>2200.0</v>
      </c>
      <c r="C156" s="6" t="s">
        <v>17</v>
      </c>
      <c r="D156" s="11" t="s">
        <v>6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4">
        <v>39452.0</v>
      </c>
      <c r="B157" s="5">
        <v>2129.0</v>
      </c>
      <c r="C157" s="6" t="s">
        <v>20</v>
      </c>
      <c r="D157" s="11" t="s">
        <v>23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4">
        <v>39452.0</v>
      </c>
      <c r="B158" s="5">
        <v>2100.0</v>
      </c>
      <c r="C158" s="6" t="s">
        <v>17</v>
      </c>
      <c r="D158" s="6" t="s">
        <v>9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4">
        <v>39452.0</v>
      </c>
      <c r="B159" s="5">
        <v>2100.0</v>
      </c>
      <c r="C159" s="6" t="s">
        <v>17</v>
      </c>
      <c r="D159" s="11" t="s">
        <v>31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4">
        <v>39452.0</v>
      </c>
      <c r="B160" s="5">
        <v>2015.0</v>
      </c>
      <c r="C160" s="6" t="s">
        <v>5</v>
      </c>
      <c r="D160" s="11" t="s">
        <v>30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4">
        <v>39452.0</v>
      </c>
      <c r="B161" s="5">
        <v>2000.0</v>
      </c>
      <c r="C161" s="6" t="s">
        <v>17</v>
      </c>
      <c r="D161" s="11" t="s">
        <v>31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4">
        <v>39452.0</v>
      </c>
      <c r="B162" s="5">
        <v>1937.0</v>
      </c>
      <c r="C162" s="6" t="s">
        <v>5</v>
      </c>
      <c r="D162" s="11" t="s">
        <v>44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4">
        <v>39452.0</v>
      </c>
      <c r="B163" s="5">
        <v>1930.0</v>
      </c>
      <c r="C163" s="6" t="s">
        <v>5</v>
      </c>
      <c r="D163" s="11" t="s">
        <v>30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4">
        <v>39452.0</v>
      </c>
      <c r="B164" s="5">
        <v>1911.0</v>
      </c>
      <c r="C164" s="6" t="s">
        <v>5</v>
      </c>
      <c r="D164" s="11" t="s">
        <v>50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4">
        <v>39452.0</v>
      </c>
      <c r="B165" s="5">
        <v>1900.0</v>
      </c>
      <c r="C165" s="6" t="s">
        <v>17</v>
      </c>
      <c r="D165" s="11" t="s">
        <v>38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4">
        <v>39452.0</v>
      </c>
      <c r="B166" s="5">
        <v>1900.0</v>
      </c>
      <c r="C166" s="6" t="s">
        <v>17</v>
      </c>
      <c r="D166" s="11" t="s">
        <v>31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4">
        <v>39452.0</v>
      </c>
      <c r="B167" s="5">
        <v>1840.0</v>
      </c>
      <c r="C167" s="6" t="s">
        <v>14</v>
      </c>
      <c r="D167" s="11" t="s">
        <v>26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4">
        <v>39452.0</v>
      </c>
      <c r="B168" s="5">
        <v>1806.0</v>
      </c>
      <c r="C168" s="6" t="s">
        <v>14</v>
      </c>
      <c r="D168" s="11" t="s">
        <v>51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4">
        <v>39452.0</v>
      </c>
      <c r="B169" s="5">
        <v>1800.0</v>
      </c>
      <c r="C169" s="6" t="s">
        <v>17</v>
      </c>
      <c r="D169" s="11" t="s">
        <v>6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4">
        <v>39452.0</v>
      </c>
      <c r="B170" s="5">
        <v>1800.0</v>
      </c>
      <c r="C170" s="6" t="s">
        <v>5</v>
      </c>
      <c r="D170" s="6" t="s">
        <v>18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4">
        <v>39452.0</v>
      </c>
      <c r="B171" s="5">
        <v>1724.0</v>
      </c>
      <c r="C171" s="6" t="s">
        <v>5</v>
      </c>
      <c r="D171" s="11" t="s">
        <v>26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4">
        <v>39452.0</v>
      </c>
      <c r="B172" s="5">
        <v>1500.0</v>
      </c>
      <c r="C172" s="6" t="s">
        <v>17</v>
      </c>
      <c r="D172" s="6" t="s">
        <v>18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4">
        <v>39452.0</v>
      </c>
      <c r="B173" s="5">
        <v>1500.0</v>
      </c>
      <c r="C173" s="6" t="s">
        <v>5</v>
      </c>
      <c r="D173" s="11" t="s">
        <v>26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4">
        <v>39452.0</v>
      </c>
      <c r="B174" s="5">
        <v>1408.0</v>
      </c>
      <c r="C174" s="6" t="s">
        <v>5</v>
      </c>
      <c r="D174" s="6" t="s">
        <v>25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4">
        <v>39452.0</v>
      </c>
      <c r="B175" s="5">
        <v>1230.0</v>
      </c>
      <c r="C175" s="6" t="s">
        <v>8</v>
      </c>
      <c r="D175" s="11" t="s">
        <v>6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4">
        <v>39452.0</v>
      </c>
      <c r="B176" s="5">
        <v>1230.0</v>
      </c>
      <c r="C176" s="6" t="s">
        <v>20</v>
      </c>
      <c r="D176" s="6" t="s">
        <v>18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4">
        <v>39452.0</v>
      </c>
      <c r="B177" s="5">
        <v>1200.0</v>
      </c>
      <c r="C177" s="6" t="s">
        <v>5</v>
      </c>
      <c r="D177" s="6" t="s">
        <v>18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4">
        <v>39452.0</v>
      </c>
      <c r="B178" s="5">
        <v>1200.0</v>
      </c>
      <c r="C178" s="6" t="s">
        <v>14</v>
      </c>
      <c r="D178" s="11" t="s">
        <v>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4">
        <v>39452.0</v>
      </c>
      <c r="B179" s="5">
        <v>1100.0</v>
      </c>
      <c r="C179" s="6" t="s">
        <v>17</v>
      </c>
      <c r="D179" s="11" t="s">
        <v>6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4">
        <v>39452.0</v>
      </c>
      <c r="B180" s="5">
        <v>1041.0</v>
      </c>
      <c r="C180" s="6" t="s">
        <v>5</v>
      </c>
      <c r="D180" s="11" t="s">
        <v>27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4">
        <v>39452.0</v>
      </c>
      <c r="B181" s="5">
        <v>1030.0</v>
      </c>
      <c r="C181" s="6" t="s">
        <v>5</v>
      </c>
      <c r="D181" s="11" t="s">
        <v>6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4">
        <v>39452.0</v>
      </c>
      <c r="B182" s="5">
        <v>1000.0</v>
      </c>
      <c r="C182" s="6" t="s">
        <v>14</v>
      </c>
      <c r="D182" s="11" t="s">
        <v>32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4">
        <v>39452.0</v>
      </c>
      <c r="B183" s="5">
        <v>1000.0</v>
      </c>
      <c r="C183" s="6" t="s">
        <v>8</v>
      </c>
      <c r="D183" s="11" t="s">
        <v>52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4">
        <v>39452.0</v>
      </c>
      <c r="B184" s="5">
        <v>942.0</v>
      </c>
      <c r="C184" s="6" t="s">
        <v>5</v>
      </c>
      <c r="D184" s="6" t="s">
        <v>18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4">
        <v>39452.0</v>
      </c>
      <c r="B185" s="5">
        <v>738.0</v>
      </c>
      <c r="C185" s="6" t="s">
        <v>20</v>
      </c>
      <c r="D185" s="11" t="s">
        <v>32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4">
        <v>39452.0</v>
      </c>
      <c r="B186" s="5">
        <v>245.0</v>
      </c>
      <c r="C186" s="6" t="s">
        <v>5</v>
      </c>
      <c r="D186" s="11" t="s">
        <v>38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4">
        <v>39452.0</v>
      </c>
      <c r="B187" s="5">
        <v>200.0</v>
      </c>
      <c r="C187" s="6" t="s">
        <v>5</v>
      </c>
      <c r="D187" s="11" t="s">
        <v>19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4">
        <v>39452.0</v>
      </c>
      <c r="B188" s="5">
        <v>200.0</v>
      </c>
      <c r="C188" s="6" t="s">
        <v>5</v>
      </c>
      <c r="D188" s="11" t="s">
        <v>51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4">
        <v>39452.0</v>
      </c>
      <c r="B189" s="5">
        <v>130.0</v>
      </c>
      <c r="C189" s="6" t="s">
        <v>14</v>
      </c>
      <c r="D189" s="11" t="s">
        <v>49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4">
        <v>39452.0</v>
      </c>
      <c r="B190" s="5">
        <v>130.0</v>
      </c>
      <c r="C190" s="6" t="s">
        <v>5</v>
      </c>
      <c r="D190" s="6" t="s">
        <v>18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4">
        <v>39452.0</v>
      </c>
      <c r="B191" s="5">
        <v>116.0</v>
      </c>
      <c r="C191" s="6" t="s">
        <v>20</v>
      </c>
      <c r="D191" s="11" t="s">
        <v>53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4">
        <v>39452.0</v>
      </c>
      <c r="B192" s="5">
        <v>100.0</v>
      </c>
      <c r="C192" s="6" t="s">
        <v>17</v>
      </c>
      <c r="D192" s="11" t="s">
        <v>32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4">
        <v>39452.0</v>
      </c>
      <c r="B193" s="5">
        <v>15.0</v>
      </c>
      <c r="C193" s="6" t="s">
        <v>11</v>
      </c>
      <c r="D193" s="11" t="s">
        <v>31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4">
        <v>39452.0</v>
      </c>
      <c r="B194" s="5">
        <v>0.0</v>
      </c>
      <c r="C194" s="6" t="s">
        <v>17</v>
      </c>
      <c r="D194" s="11" t="s">
        <v>31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4">
        <v>39453.0</v>
      </c>
      <c r="B195" s="5">
        <v>2300.0</v>
      </c>
      <c r="C195" s="6" t="s">
        <v>17</v>
      </c>
      <c r="D195" s="11" t="s">
        <v>6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4">
        <v>39453.0</v>
      </c>
      <c r="B196" s="5">
        <v>2130.0</v>
      </c>
      <c r="C196" s="6" t="s">
        <v>5</v>
      </c>
      <c r="D196" s="11" t="s">
        <v>6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4">
        <v>39453.0</v>
      </c>
      <c r="B197" s="5">
        <v>1950.0</v>
      </c>
      <c r="C197" s="6" t="s">
        <v>17</v>
      </c>
      <c r="D197" s="11" t="s">
        <v>31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4">
        <v>39453.0</v>
      </c>
      <c r="B198" s="5">
        <v>1900.0</v>
      </c>
      <c r="C198" s="6" t="s">
        <v>20</v>
      </c>
      <c r="D198" s="11" t="s">
        <v>31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4">
        <v>39453.0</v>
      </c>
      <c r="B199" s="5">
        <v>1900.0</v>
      </c>
      <c r="C199" s="6" t="s">
        <v>17</v>
      </c>
      <c r="D199" s="11" t="s">
        <v>6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4">
        <v>39453.0</v>
      </c>
      <c r="B200" s="5">
        <v>1900.0</v>
      </c>
      <c r="C200" s="6" t="s">
        <v>14</v>
      </c>
      <c r="D200" s="11" t="s">
        <v>31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4">
        <v>39453.0</v>
      </c>
      <c r="B201" s="5">
        <v>1730.0</v>
      </c>
      <c r="C201" s="6" t="s">
        <v>14</v>
      </c>
      <c r="D201" s="11" t="s">
        <v>49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4">
        <v>39453.0</v>
      </c>
      <c r="B202" s="5">
        <v>1720.0</v>
      </c>
      <c r="C202" s="6" t="s">
        <v>5</v>
      </c>
      <c r="D202" s="11" t="s">
        <v>26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4">
        <v>39453.0</v>
      </c>
      <c r="B203" s="5">
        <v>1700.0</v>
      </c>
      <c r="C203" s="6" t="s">
        <v>8</v>
      </c>
      <c r="D203" s="6" t="s">
        <v>18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4">
        <v>39453.0</v>
      </c>
      <c r="B204" s="5">
        <v>1700.0</v>
      </c>
      <c r="C204" s="6" t="s">
        <v>5</v>
      </c>
      <c r="D204" s="11" t="s">
        <v>6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4">
        <v>39453.0</v>
      </c>
      <c r="B205" s="5">
        <v>1520.0</v>
      </c>
      <c r="C205" s="6" t="s">
        <v>5</v>
      </c>
      <c r="D205" s="11" t="s">
        <v>54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4">
        <v>39453.0</v>
      </c>
      <c r="B206" s="5">
        <v>1515.0</v>
      </c>
      <c r="C206" s="6" t="s">
        <v>17</v>
      </c>
      <c r="D206" s="11" t="s">
        <v>31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4">
        <v>39453.0</v>
      </c>
      <c r="B207" s="5">
        <v>1513.0</v>
      </c>
      <c r="C207" s="6" t="s">
        <v>20</v>
      </c>
      <c r="D207" s="11" t="s">
        <v>39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4">
        <v>39453.0</v>
      </c>
      <c r="B208" s="5">
        <v>1500.0</v>
      </c>
      <c r="C208" s="6" t="s">
        <v>17</v>
      </c>
      <c r="D208" s="11" t="s">
        <v>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4">
        <v>39453.0</v>
      </c>
      <c r="B209" s="5">
        <v>1500.0</v>
      </c>
      <c r="C209" s="6" t="s">
        <v>5</v>
      </c>
      <c r="D209" s="11" t="s">
        <v>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4">
        <v>39453.0</v>
      </c>
      <c r="B210" s="5">
        <v>1500.0</v>
      </c>
      <c r="C210" s="6" t="s">
        <v>17</v>
      </c>
      <c r="D210" s="11" t="s">
        <v>6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4">
        <v>39453.0</v>
      </c>
      <c r="B211" s="5">
        <v>1450.0</v>
      </c>
      <c r="C211" s="6" t="s">
        <v>17</v>
      </c>
      <c r="D211" s="11" t="s">
        <v>26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4">
        <v>39453.0</v>
      </c>
      <c r="B212" s="5">
        <v>1445.0</v>
      </c>
      <c r="C212" s="6" t="s">
        <v>17</v>
      </c>
      <c r="D212" s="11" t="s">
        <v>45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4">
        <v>39453.0</v>
      </c>
      <c r="B213" s="5">
        <v>1420.0</v>
      </c>
      <c r="C213" s="6" t="s">
        <v>5</v>
      </c>
      <c r="D213" s="11" t="s">
        <v>26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4">
        <v>39453.0</v>
      </c>
      <c r="B214" s="5">
        <v>1217.0</v>
      </c>
      <c r="C214" s="6" t="s">
        <v>5</v>
      </c>
      <c r="D214" s="11" t="s">
        <v>26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4">
        <v>39453.0</v>
      </c>
      <c r="B215" s="5">
        <v>1202.0</v>
      </c>
      <c r="C215" s="6" t="s">
        <v>5</v>
      </c>
      <c r="D215" s="6" t="s">
        <v>55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4">
        <v>39453.0</v>
      </c>
      <c r="B216" s="5">
        <v>1200.0</v>
      </c>
      <c r="C216" s="6" t="s">
        <v>5</v>
      </c>
      <c r="D216" s="11" t="s">
        <v>26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4">
        <v>39453.0</v>
      </c>
      <c r="B217" s="5">
        <v>1200.0</v>
      </c>
      <c r="C217" s="6" t="s">
        <v>8</v>
      </c>
      <c r="D217" s="11" t="s">
        <v>32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4">
        <v>39453.0</v>
      </c>
      <c r="B218" s="5">
        <v>1130.0</v>
      </c>
      <c r="C218" s="6" t="s">
        <v>17</v>
      </c>
      <c r="D218" s="11" t="s">
        <v>6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4">
        <v>39453.0</v>
      </c>
      <c r="B219" s="5">
        <v>1121.0</v>
      </c>
      <c r="C219" s="6" t="s">
        <v>5</v>
      </c>
      <c r="D219" s="6" t="s">
        <v>18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4">
        <v>39453.0</v>
      </c>
      <c r="B220" s="5">
        <v>1045.0</v>
      </c>
      <c r="C220" s="6" t="s">
        <v>14</v>
      </c>
      <c r="D220" s="6" t="s">
        <v>18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4">
        <v>39453.0</v>
      </c>
      <c r="B221" s="5">
        <v>1000.0</v>
      </c>
      <c r="C221" s="6" t="s">
        <v>14</v>
      </c>
      <c r="D221" s="11" t="s">
        <v>32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4">
        <v>39453.0</v>
      </c>
      <c r="B222" s="5">
        <v>1000.0</v>
      </c>
      <c r="C222" s="6" t="s">
        <v>17</v>
      </c>
      <c r="D222" s="11" t="s">
        <v>6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4">
        <v>39453.0</v>
      </c>
      <c r="B223" s="5">
        <v>900.0</v>
      </c>
      <c r="C223" s="6" t="s">
        <v>5</v>
      </c>
      <c r="D223" s="6" t="s">
        <v>18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4">
        <v>39453.0</v>
      </c>
      <c r="B224" s="5">
        <v>530.0</v>
      </c>
      <c r="C224" s="6" t="s">
        <v>8</v>
      </c>
      <c r="D224" s="11" t="s">
        <v>51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4">
        <v>39453.0</v>
      </c>
      <c r="B225" s="5">
        <v>500.0</v>
      </c>
      <c r="C225" s="6" t="s">
        <v>14</v>
      </c>
      <c r="D225" s="6" t="s">
        <v>18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4">
        <v>39453.0</v>
      </c>
      <c r="B226" s="5">
        <v>400.0</v>
      </c>
      <c r="C226" s="6" t="s">
        <v>5</v>
      </c>
      <c r="D226" s="11" t="s">
        <v>19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4">
        <v>39453.0</v>
      </c>
      <c r="B227" s="5">
        <v>250.0</v>
      </c>
      <c r="C227" s="6" t="s">
        <v>14</v>
      </c>
      <c r="D227" s="6" t="s">
        <v>24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4">
        <v>39453.0</v>
      </c>
      <c r="B228" s="5">
        <v>240.0</v>
      </c>
      <c r="C228" s="6" t="s">
        <v>17</v>
      </c>
      <c r="D228" s="11" t="s">
        <v>6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4">
        <v>39453.0</v>
      </c>
      <c r="B229" s="5">
        <v>114.0</v>
      </c>
      <c r="C229" s="6" t="s">
        <v>8</v>
      </c>
      <c r="D229" s="11" t="s">
        <v>26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4">
        <v>39453.0</v>
      </c>
      <c r="B230" s="5">
        <v>100.0</v>
      </c>
      <c r="C230" s="6" t="s">
        <v>5</v>
      </c>
      <c r="D230" s="11" t="s">
        <v>31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4">
        <v>39453.0</v>
      </c>
      <c r="B231" s="5">
        <v>44.0</v>
      </c>
      <c r="C231" s="6" t="s">
        <v>5</v>
      </c>
      <c r="D231" s="11" t="s">
        <v>56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4">
        <v>39453.0</v>
      </c>
      <c r="B232" s="5">
        <v>1.0</v>
      </c>
      <c r="C232" s="6" t="s">
        <v>8</v>
      </c>
      <c r="D232" s="11" t="s">
        <v>57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4">
        <v>39453.0</v>
      </c>
      <c r="B233" s="5">
        <v>0.0</v>
      </c>
      <c r="C233" s="6" t="s">
        <v>20</v>
      </c>
      <c r="D233" s="6" t="s">
        <v>18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4">
        <v>39454.0</v>
      </c>
      <c r="B234" s="5">
        <v>2309.0</v>
      </c>
      <c r="C234" s="6" t="s">
        <v>5</v>
      </c>
      <c r="D234" s="6" t="s">
        <v>9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4">
        <v>39454.0</v>
      </c>
      <c r="B235" s="5">
        <v>2200.0</v>
      </c>
      <c r="C235" s="6" t="s">
        <v>17</v>
      </c>
      <c r="D235" s="11" t="s">
        <v>6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4">
        <v>39454.0</v>
      </c>
      <c r="B236" s="5">
        <v>2139.0</v>
      </c>
      <c r="C236" s="6" t="s">
        <v>17</v>
      </c>
      <c r="D236" s="11" t="s">
        <v>19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4">
        <v>39454.0</v>
      </c>
      <c r="B237" s="5">
        <v>2130.0</v>
      </c>
      <c r="C237" s="6" t="s">
        <v>5</v>
      </c>
      <c r="D237" s="11" t="s">
        <v>58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4">
        <v>39454.0</v>
      </c>
      <c r="B238" s="5">
        <v>2100.0</v>
      </c>
      <c r="C238" s="6" t="s">
        <v>17</v>
      </c>
      <c r="D238" s="11" t="s">
        <v>54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4">
        <v>39454.0</v>
      </c>
      <c r="B239" s="5">
        <v>2030.0</v>
      </c>
      <c r="C239" s="6" t="s">
        <v>5</v>
      </c>
      <c r="D239" s="11" t="s">
        <v>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4">
        <v>39454.0</v>
      </c>
      <c r="B240" s="5">
        <v>1940.0</v>
      </c>
      <c r="C240" s="6" t="s">
        <v>5</v>
      </c>
      <c r="D240" s="11" t="s">
        <v>26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4">
        <v>39454.0</v>
      </c>
      <c r="B241" s="5">
        <v>1907.0</v>
      </c>
      <c r="C241" s="6" t="s">
        <v>17</v>
      </c>
      <c r="D241" s="11" t="s">
        <v>23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4">
        <v>39454.0</v>
      </c>
      <c r="B242" s="5">
        <v>1900.0</v>
      </c>
      <c r="C242" s="6" t="s">
        <v>17</v>
      </c>
      <c r="D242" s="11" t="s">
        <v>31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4">
        <v>39454.0</v>
      </c>
      <c r="B243" s="5">
        <v>1900.0</v>
      </c>
      <c r="C243" s="6" t="s">
        <v>5</v>
      </c>
      <c r="D243" s="11" t="s">
        <v>31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4">
        <v>39454.0</v>
      </c>
      <c r="B244" s="5">
        <v>1900.0</v>
      </c>
      <c r="C244" s="6" t="s">
        <v>5</v>
      </c>
      <c r="D244" s="11" t="s">
        <v>32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4">
        <v>39454.0</v>
      </c>
      <c r="B245" s="5">
        <v>1845.0</v>
      </c>
      <c r="C245" s="6" t="s">
        <v>5</v>
      </c>
      <c r="D245" s="11" t="s">
        <v>6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4">
        <v>39454.0</v>
      </c>
      <c r="B246" s="5">
        <v>1835.0</v>
      </c>
      <c r="C246" s="6" t="s">
        <v>17</v>
      </c>
      <c r="D246" s="11" t="s">
        <v>26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4">
        <v>39454.0</v>
      </c>
      <c r="B247" s="5">
        <v>1815.0</v>
      </c>
      <c r="C247" s="6" t="s">
        <v>5</v>
      </c>
      <c r="D247" s="11" t="s">
        <v>36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4">
        <v>39454.0</v>
      </c>
      <c r="B248" s="5">
        <v>1800.0</v>
      </c>
      <c r="C248" s="6" t="s">
        <v>5</v>
      </c>
      <c r="D248" s="11" t="s">
        <v>23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4">
        <v>39454.0</v>
      </c>
      <c r="B249" s="5">
        <v>1745.0</v>
      </c>
      <c r="C249" s="6" t="s">
        <v>5</v>
      </c>
      <c r="D249" s="11" t="s">
        <v>6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4">
        <v>39454.0</v>
      </c>
      <c r="B250" s="5">
        <v>1718.0</v>
      </c>
      <c r="C250" s="6" t="s">
        <v>8</v>
      </c>
      <c r="D250" s="11" t="s">
        <v>27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4">
        <v>39454.0</v>
      </c>
      <c r="B251" s="5">
        <v>1700.0</v>
      </c>
      <c r="C251" s="6" t="s">
        <v>17</v>
      </c>
      <c r="D251" s="11" t="s">
        <v>6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4">
        <v>39454.0</v>
      </c>
      <c r="B252" s="5">
        <v>1700.0</v>
      </c>
      <c r="C252" s="6" t="s">
        <v>8</v>
      </c>
      <c r="D252" s="11" t="s">
        <v>30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4">
        <v>39454.0</v>
      </c>
      <c r="B253" s="5">
        <v>1700.0</v>
      </c>
      <c r="C253" s="6" t="s">
        <v>5</v>
      </c>
      <c r="D253" s="11" t="s">
        <v>29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4">
        <v>39454.0</v>
      </c>
      <c r="B254" s="5">
        <v>1700.0</v>
      </c>
      <c r="C254" s="6" t="s">
        <v>14</v>
      </c>
      <c r="D254" s="11" t="s">
        <v>19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4">
        <v>39454.0</v>
      </c>
      <c r="B255" s="5">
        <v>1700.0</v>
      </c>
      <c r="C255" s="6" t="s">
        <v>5</v>
      </c>
      <c r="D255" s="11" t="s">
        <v>59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4">
        <v>39454.0</v>
      </c>
      <c r="B256" s="5">
        <v>1542.0</v>
      </c>
      <c r="C256" s="6" t="s">
        <v>17</v>
      </c>
      <c r="D256" s="11" t="s">
        <v>19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4">
        <v>39454.0</v>
      </c>
      <c r="B257" s="5">
        <v>1530.0</v>
      </c>
      <c r="C257" s="6" t="s">
        <v>5</v>
      </c>
      <c r="D257" s="6" t="s">
        <v>18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4">
        <v>39454.0</v>
      </c>
      <c r="B258" s="5">
        <v>1528.0</v>
      </c>
      <c r="C258" s="6" t="s">
        <v>5</v>
      </c>
      <c r="D258" s="11" t="s">
        <v>26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4">
        <v>39454.0</v>
      </c>
      <c r="B259" s="5">
        <v>1328.0</v>
      </c>
      <c r="C259" s="6" t="s">
        <v>5</v>
      </c>
      <c r="D259" s="11" t="s">
        <v>19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4">
        <v>39454.0</v>
      </c>
      <c r="B260" s="5">
        <v>1245.0</v>
      </c>
      <c r="C260" s="6" t="s">
        <v>5</v>
      </c>
      <c r="D260" s="11" t="s">
        <v>26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4">
        <v>39454.0</v>
      </c>
      <c r="B261" s="5">
        <v>1200.0</v>
      </c>
      <c r="C261" s="6" t="s">
        <v>17</v>
      </c>
      <c r="D261" s="6" t="s">
        <v>18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4">
        <v>39454.0</v>
      </c>
      <c r="B262" s="5">
        <v>1130.0</v>
      </c>
      <c r="C262" s="6" t="s">
        <v>5</v>
      </c>
      <c r="D262" s="11" t="s">
        <v>30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4">
        <v>39454.0</v>
      </c>
      <c r="B263" s="5">
        <v>1100.0</v>
      </c>
      <c r="C263" s="6" t="s">
        <v>20</v>
      </c>
      <c r="D263" s="11" t="s">
        <v>30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4">
        <v>39454.0</v>
      </c>
      <c r="B264" s="5">
        <v>1100.0</v>
      </c>
      <c r="C264" s="6" t="s">
        <v>17</v>
      </c>
      <c r="D264" s="6" t="s">
        <v>18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4">
        <v>39454.0</v>
      </c>
      <c r="B265" s="5">
        <v>957.0</v>
      </c>
      <c r="C265" s="6" t="s">
        <v>5</v>
      </c>
      <c r="D265" s="11" t="s">
        <v>26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4">
        <v>39454.0</v>
      </c>
      <c r="B266" s="5">
        <v>930.0</v>
      </c>
      <c r="C266" s="6" t="s">
        <v>5</v>
      </c>
      <c r="D266" s="11" t="s">
        <v>32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4">
        <v>39454.0</v>
      </c>
      <c r="B267" s="5">
        <v>930.0</v>
      </c>
      <c r="C267" s="6" t="s">
        <v>8</v>
      </c>
      <c r="D267" s="11" t="s">
        <v>32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4">
        <v>39454.0</v>
      </c>
      <c r="B268" s="5">
        <v>930.0</v>
      </c>
      <c r="C268" s="6" t="s">
        <v>5</v>
      </c>
      <c r="D268" s="11" t="s">
        <v>58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4">
        <v>39454.0</v>
      </c>
      <c r="B269" s="5">
        <v>930.0</v>
      </c>
      <c r="C269" s="6" t="s">
        <v>8</v>
      </c>
      <c r="D269" s="11" t="s">
        <v>26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4">
        <v>39454.0</v>
      </c>
      <c r="B270" s="5">
        <v>830.0</v>
      </c>
      <c r="C270" s="6" t="s">
        <v>17</v>
      </c>
      <c r="D270" s="11" t="s">
        <v>19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4">
        <v>39454.0</v>
      </c>
      <c r="B271" s="5">
        <v>800.0</v>
      </c>
      <c r="C271" s="6" t="s">
        <v>8</v>
      </c>
      <c r="D271" s="6" t="s">
        <v>18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4">
        <v>39454.0</v>
      </c>
      <c r="B272" s="5">
        <v>755.0</v>
      </c>
      <c r="C272" s="6" t="s">
        <v>8</v>
      </c>
      <c r="D272" s="11" t="s">
        <v>32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4">
        <v>39454.0</v>
      </c>
      <c r="B273" s="5">
        <v>15.0</v>
      </c>
      <c r="C273" s="6" t="s">
        <v>17</v>
      </c>
      <c r="D273" s="11" t="s">
        <v>6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4">
        <v>39454.0</v>
      </c>
      <c r="B274" s="5">
        <v>1.0</v>
      </c>
      <c r="C274" s="6" t="s">
        <v>17</v>
      </c>
      <c r="D274" s="11" t="s">
        <v>6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4">
        <v>39454.0</v>
      </c>
      <c r="B275" s="5">
        <v>0.0</v>
      </c>
      <c r="C275" s="6" t="s">
        <v>8</v>
      </c>
      <c r="D275" s="11" t="s">
        <v>32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4">
        <v>39455.0</v>
      </c>
      <c r="B276" s="5">
        <v>2335.0</v>
      </c>
      <c r="C276" s="6" t="s">
        <v>5</v>
      </c>
      <c r="D276" s="11" t="s">
        <v>6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4">
        <v>39455.0</v>
      </c>
      <c r="B277" s="5">
        <v>2200.0</v>
      </c>
      <c r="C277" s="6" t="s">
        <v>17</v>
      </c>
      <c r="D277" s="11" t="s">
        <v>6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4">
        <v>39455.0</v>
      </c>
      <c r="B278" s="5">
        <v>2145.0</v>
      </c>
      <c r="C278" s="6" t="s">
        <v>5</v>
      </c>
      <c r="D278" s="11" t="s">
        <v>22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4">
        <v>39455.0</v>
      </c>
      <c r="B279" s="5">
        <v>2100.0</v>
      </c>
      <c r="C279" s="6" t="s">
        <v>17</v>
      </c>
      <c r="D279" s="11" t="s">
        <v>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4">
        <v>39455.0</v>
      </c>
      <c r="B280" s="5">
        <v>2100.0</v>
      </c>
      <c r="C280" s="6" t="s">
        <v>5</v>
      </c>
      <c r="D280" s="11" t="s">
        <v>6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4">
        <v>39455.0</v>
      </c>
      <c r="B281" s="5">
        <v>2000.0</v>
      </c>
      <c r="C281" s="6" t="s">
        <v>5</v>
      </c>
      <c r="D281" s="11" t="s">
        <v>38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4">
        <v>39455.0</v>
      </c>
      <c r="B282" s="5">
        <v>2000.0</v>
      </c>
      <c r="C282" s="6" t="s">
        <v>5</v>
      </c>
      <c r="D282" s="11" t="s">
        <v>19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4">
        <v>39455.0</v>
      </c>
      <c r="B283" s="5">
        <v>1930.0</v>
      </c>
      <c r="C283" s="6" t="s">
        <v>20</v>
      </c>
      <c r="D283" s="11" t="s">
        <v>31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4">
        <v>39455.0</v>
      </c>
      <c r="B284" s="5">
        <v>1930.0</v>
      </c>
      <c r="C284" s="6" t="s">
        <v>8</v>
      </c>
      <c r="D284" s="11" t="s">
        <v>44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4">
        <v>39455.0</v>
      </c>
      <c r="B285" s="5">
        <v>1900.0</v>
      </c>
      <c r="C285" s="6" t="s">
        <v>5</v>
      </c>
      <c r="D285" s="11" t="s">
        <v>38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4">
        <v>39455.0</v>
      </c>
      <c r="B286" s="5">
        <v>1844.0</v>
      </c>
      <c r="C286" s="6" t="s">
        <v>5</v>
      </c>
      <c r="D286" s="11" t="s">
        <v>29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4">
        <v>39455.0</v>
      </c>
      <c r="B287" s="5">
        <v>1840.0</v>
      </c>
      <c r="C287" s="6" t="s">
        <v>5</v>
      </c>
      <c r="D287" s="11" t="s">
        <v>12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4">
        <v>39455.0</v>
      </c>
      <c r="B288" s="5">
        <v>1810.0</v>
      </c>
      <c r="C288" s="6" t="s">
        <v>8</v>
      </c>
      <c r="D288" s="11" t="s">
        <v>6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4">
        <v>39455.0</v>
      </c>
      <c r="B289" s="5">
        <v>1740.0</v>
      </c>
      <c r="C289" s="6" t="s">
        <v>5</v>
      </c>
      <c r="D289" s="11" t="s">
        <v>26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4">
        <v>39455.0</v>
      </c>
      <c r="B290" s="5">
        <v>1715.0</v>
      </c>
      <c r="C290" s="6" t="s">
        <v>8</v>
      </c>
      <c r="D290" s="11" t="s">
        <v>60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4">
        <v>39455.0</v>
      </c>
      <c r="B291" s="5">
        <v>1710.0</v>
      </c>
      <c r="C291" s="6" t="s">
        <v>17</v>
      </c>
      <c r="D291" s="11" t="s">
        <v>32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4">
        <v>39455.0</v>
      </c>
      <c r="B292" s="5">
        <v>1600.0</v>
      </c>
      <c r="C292" s="6" t="s">
        <v>17</v>
      </c>
      <c r="D292" s="11" t="s">
        <v>30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4">
        <v>39455.0</v>
      </c>
      <c r="B293" s="5">
        <v>1600.0</v>
      </c>
      <c r="C293" s="6" t="s">
        <v>5</v>
      </c>
      <c r="D293" s="11" t="s">
        <v>6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4">
        <v>39455.0</v>
      </c>
      <c r="B294" s="5">
        <v>1550.0</v>
      </c>
      <c r="C294" s="6" t="s">
        <v>5</v>
      </c>
      <c r="D294" s="11" t="s">
        <v>6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4">
        <v>39455.0</v>
      </c>
      <c r="B295" s="5">
        <v>1530.0</v>
      </c>
      <c r="C295" s="6" t="s">
        <v>17</v>
      </c>
      <c r="D295" s="11" t="s">
        <v>31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4">
        <v>39455.0</v>
      </c>
      <c r="B296" s="5">
        <v>1515.0</v>
      </c>
      <c r="C296" s="6" t="s">
        <v>14</v>
      </c>
      <c r="D296" s="11" t="s">
        <v>26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4">
        <v>39455.0</v>
      </c>
      <c r="B297" s="5">
        <v>1445.0</v>
      </c>
      <c r="C297" s="6" t="s">
        <v>14</v>
      </c>
      <c r="D297" s="11" t="s">
        <v>26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4">
        <v>39455.0</v>
      </c>
      <c r="B298" s="5">
        <v>1420.0</v>
      </c>
      <c r="C298" s="6" t="s">
        <v>5</v>
      </c>
      <c r="D298" s="11" t="s">
        <v>26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4">
        <v>39455.0</v>
      </c>
      <c r="B299" s="5">
        <v>1419.0</v>
      </c>
      <c r="C299" s="6" t="s">
        <v>5</v>
      </c>
      <c r="D299" s="11" t="s">
        <v>21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4">
        <v>39455.0</v>
      </c>
      <c r="B300" s="5">
        <v>1400.0</v>
      </c>
      <c r="C300" s="6" t="s">
        <v>5</v>
      </c>
      <c r="D300" s="6" t="s">
        <v>18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4">
        <v>39455.0</v>
      </c>
      <c r="B301" s="5">
        <v>1400.0</v>
      </c>
      <c r="C301" s="6" t="s">
        <v>17</v>
      </c>
      <c r="D301" s="11" t="s">
        <v>38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4">
        <v>39455.0</v>
      </c>
      <c r="B302" s="5">
        <v>1310.0</v>
      </c>
      <c r="C302" s="6" t="s">
        <v>5</v>
      </c>
      <c r="D302" s="11" t="s">
        <v>23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4">
        <v>39455.0</v>
      </c>
      <c r="B303" s="5">
        <v>1230.0</v>
      </c>
      <c r="C303" s="6" t="s">
        <v>20</v>
      </c>
      <c r="D303" s="11" t="s">
        <v>30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4">
        <v>39455.0</v>
      </c>
      <c r="B304" s="5">
        <v>1217.0</v>
      </c>
      <c r="C304" s="6" t="s">
        <v>17</v>
      </c>
      <c r="D304" s="11" t="s">
        <v>26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4">
        <v>39455.0</v>
      </c>
      <c r="B305" s="5">
        <v>1200.0</v>
      </c>
      <c r="C305" s="6" t="s">
        <v>17</v>
      </c>
      <c r="D305" s="11" t="s">
        <v>32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4">
        <v>39455.0</v>
      </c>
      <c r="B306" s="5">
        <v>1200.0</v>
      </c>
      <c r="C306" s="6" t="s">
        <v>17</v>
      </c>
      <c r="D306" s="11" t="s">
        <v>6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4">
        <v>39455.0</v>
      </c>
      <c r="B307" s="5">
        <v>1155.0</v>
      </c>
      <c r="C307" s="6" t="s">
        <v>5</v>
      </c>
      <c r="D307" s="11" t="s">
        <v>26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4">
        <v>39455.0</v>
      </c>
      <c r="B308" s="5">
        <v>1141.0</v>
      </c>
      <c r="C308" s="6" t="s">
        <v>5</v>
      </c>
      <c r="D308" s="11" t="s">
        <v>46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4">
        <v>39455.0</v>
      </c>
      <c r="B309" s="5">
        <v>1133.0</v>
      </c>
      <c r="C309" s="6" t="s">
        <v>5</v>
      </c>
      <c r="D309" s="11" t="s">
        <v>26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4">
        <v>39455.0</v>
      </c>
      <c r="B310" s="5">
        <v>1100.0</v>
      </c>
      <c r="C310" s="6" t="s">
        <v>5</v>
      </c>
      <c r="D310" s="11" t="s">
        <v>6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4">
        <v>39455.0</v>
      </c>
      <c r="B311" s="5">
        <v>1000.0</v>
      </c>
      <c r="C311" s="6" t="s">
        <v>20</v>
      </c>
      <c r="D311" s="11" t="s">
        <v>32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4">
        <v>39455.0</v>
      </c>
      <c r="B312" s="5">
        <v>930.0</v>
      </c>
      <c r="C312" s="6" t="s">
        <v>8</v>
      </c>
      <c r="D312" s="11" t="s">
        <v>6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4">
        <v>39455.0</v>
      </c>
      <c r="B313" s="5">
        <v>915.0</v>
      </c>
      <c r="C313" s="6" t="s">
        <v>8</v>
      </c>
      <c r="D313" s="11" t="s">
        <v>6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4">
        <v>39455.0</v>
      </c>
      <c r="B314" s="5">
        <v>900.0</v>
      </c>
      <c r="C314" s="6" t="s">
        <v>17</v>
      </c>
      <c r="D314" s="11" t="s">
        <v>32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4">
        <v>39455.0</v>
      </c>
      <c r="B315" s="5">
        <v>900.0</v>
      </c>
      <c r="C315" s="6" t="s">
        <v>8</v>
      </c>
      <c r="D315" s="11" t="s">
        <v>32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4">
        <v>39455.0</v>
      </c>
      <c r="B316" s="5">
        <v>700.0</v>
      </c>
      <c r="C316" s="6" t="s">
        <v>5</v>
      </c>
      <c r="D316" s="6" t="s">
        <v>18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4">
        <v>39455.0</v>
      </c>
      <c r="B317" s="5">
        <v>630.0</v>
      </c>
      <c r="C317" s="6" t="s">
        <v>14</v>
      </c>
      <c r="D317" s="6" t="s">
        <v>18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4">
        <v>39455.0</v>
      </c>
      <c r="B318" s="5">
        <v>345.0</v>
      </c>
      <c r="C318" s="6" t="s">
        <v>14</v>
      </c>
      <c r="D318" s="11" t="s">
        <v>31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4">
        <v>39455.0</v>
      </c>
      <c r="B319" s="5">
        <v>312.0</v>
      </c>
      <c r="C319" s="6" t="s">
        <v>5</v>
      </c>
      <c r="D319" s="11" t="s">
        <v>38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4">
        <v>39455.0</v>
      </c>
      <c r="B320" s="5">
        <v>149.0</v>
      </c>
      <c r="C320" s="6" t="s">
        <v>5</v>
      </c>
      <c r="D320" s="11" t="s">
        <v>23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4">
        <v>39455.0</v>
      </c>
      <c r="B321" s="5">
        <v>130.0</v>
      </c>
      <c r="C321" s="6" t="s">
        <v>17</v>
      </c>
      <c r="D321" s="11" t="s">
        <v>44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4">
        <v>39455.0</v>
      </c>
      <c r="B322" s="5">
        <v>9.0</v>
      </c>
      <c r="C322" s="6" t="s">
        <v>20</v>
      </c>
      <c r="D322" s="6" t="s">
        <v>25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4">
        <v>39455.0</v>
      </c>
      <c r="B323" s="5">
        <v>0.0</v>
      </c>
      <c r="C323" s="6" t="s">
        <v>20</v>
      </c>
      <c r="D323" s="6" t="s">
        <v>18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4">
        <v>39455.0</v>
      </c>
      <c r="B324" s="5">
        <v>0.0</v>
      </c>
      <c r="C324" s="6" t="s">
        <v>17</v>
      </c>
      <c r="D324" s="11" t="s">
        <v>6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4">
        <v>39456.0</v>
      </c>
      <c r="B325" s="5">
        <v>2358.0</v>
      </c>
      <c r="C325" s="6" t="s">
        <v>5</v>
      </c>
      <c r="D325" s="11" t="s">
        <v>22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4">
        <v>39456.0</v>
      </c>
      <c r="B326" s="5">
        <v>2330.0</v>
      </c>
      <c r="C326" s="6" t="s">
        <v>20</v>
      </c>
      <c r="D326" s="11" t="s">
        <v>37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4">
        <v>39456.0</v>
      </c>
      <c r="B327" s="5">
        <v>2300.0</v>
      </c>
      <c r="C327" s="6" t="s">
        <v>14</v>
      </c>
      <c r="D327" s="11" t="s">
        <v>6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4">
        <v>39456.0</v>
      </c>
      <c r="B328" s="5">
        <v>2300.0</v>
      </c>
      <c r="C328" s="6" t="s">
        <v>17</v>
      </c>
      <c r="D328" s="11" t="s">
        <v>32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4">
        <v>39456.0</v>
      </c>
      <c r="B329" s="5">
        <v>2300.0</v>
      </c>
      <c r="C329" s="6" t="s">
        <v>14</v>
      </c>
      <c r="D329" s="11" t="s">
        <v>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4">
        <v>39456.0</v>
      </c>
      <c r="B330" s="5">
        <v>2237.0</v>
      </c>
      <c r="C330" s="6" t="s">
        <v>5</v>
      </c>
      <c r="D330" s="6" t="s">
        <v>24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4">
        <v>39456.0</v>
      </c>
      <c r="B331" s="5">
        <v>2230.0</v>
      </c>
      <c r="C331" s="6" t="s">
        <v>17</v>
      </c>
      <c r="D331" s="6" t="s">
        <v>18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4">
        <v>39456.0</v>
      </c>
      <c r="B332" s="5">
        <v>2200.0</v>
      </c>
      <c r="C332" s="6" t="s">
        <v>14</v>
      </c>
      <c r="D332" s="11" t="s">
        <v>27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4">
        <v>39456.0</v>
      </c>
      <c r="B333" s="5">
        <v>2148.0</v>
      </c>
      <c r="C333" s="6" t="s">
        <v>5</v>
      </c>
      <c r="D333" s="11" t="s">
        <v>23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4">
        <v>39456.0</v>
      </c>
      <c r="B334" s="5">
        <v>2130.0</v>
      </c>
      <c r="C334" s="6" t="s">
        <v>17</v>
      </c>
      <c r="D334" s="11" t="s">
        <v>6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4">
        <v>39456.0</v>
      </c>
      <c r="B335" s="5">
        <v>2100.0</v>
      </c>
      <c r="C335" s="6" t="s">
        <v>17</v>
      </c>
      <c r="D335" s="11" t="s">
        <v>6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4">
        <v>39456.0</v>
      </c>
      <c r="B336" s="5">
        <v>2042.0</v>
      </c>
      <c r="C336" s="6" t="s">
        <v>8</v>
      </c>
      <c r="D336" s="11" t="s">
        <v>23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4">
        <v>39456.0</v>
      </c>
      <c r="B337" s="5">
        <v>2030.0</v>
      </c>
      <c r="C337" s="6" t="s">
        <v>5</v>
      </c>
      <c r="D337" s="11" t="s">
        <v>6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4">
        <v>39456.0</v>
      </c>
      <c r="B338" s="5">
        <v>2020.0</v>
      </c>
      <c r="C338" s="6" t="s">
        <v>11</v>
      </c>
      <c r="D338" s="11" t="s">
        <v>48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4">
        <v>39456.0</v>
      </c>
      <c r="B339" s="5">
        <v>2000.0</v>
      </c>
      <c r="C339" s="6" t="s">
        <v>17</v>
      </c>
      <c r="D339" s="11" t="s">
        <v>41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4">
        <v>39456.0</v>
      </c>
      <c r="B340" s="5">
        <v>1935.0</v>
      </c>
      <c r="C340" s="6" t="s">
        <v>17</v>
      </c>
      <c r="D340" s="11" t="s">
        <v>26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4">
        <v>39456.0</v>
      </c>
      <c r="B341" s="5">
        <v>1900.0</v>
      </c>
      <c r="C341" s="6" t="s">
        <v>5</v>
      </c>
      <c r="D341" s="11" t="s">
        <v>6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4">
        <v>39456.0</v>
      </c>
      <c r="B342" s="5">
        <v>1815.0</v>
      </c>
      <c r="C342" s="6" t="s">
        <v>17</v>
      </c>
      <c r="D342" s="11" t="s">
        <v>26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4">
        <v>39456.0</v>
      </c>
      <c r="B343" s="5">
        <v>1815.0</v>
      </c>
      <c r="C343" s="6" t="s">
        <v>17</v>
      </c>
      <c r="D343" s="11" t="s">
        <v>31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4">
        <v>39456.0</v>
      </c>
      <c r="B344" s="5">
        <v>1800.0</v>
      </c>
      <c r="C344" s="6" t="s">
        <v>5</v>
      </c>
      <c r="D344" s="11" t="s">
        <v>6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4">
        <v>39456.0</v>
      </c>
      <c r="B345" s="5">
        <v>1800.0</v>
      </c>
      <c r="C345" s="6" t="s">
        <v>5</v>
      </c>
      <c r="D345" s="11" t="s">
        <v>6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4">
        <v>39456.0</v>
      </c>
      <c r="B346" s="5">
        <v>1800.0</v>
      </c>
      <c r="C346" s="6" t="s">
        <v>14</v>
      </c>
      <c r="D346" s="11" t="s">
        <v>6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4">
        <v>39456.0</v>
      </c>
      <c r="B347" s="5">
        <v>1800.0</v>
      </c>
      <c r="C347" s="6" t="s">
        <v>5</v>
      </c>
      <c r="D347" s="11" t="s">
        <v>32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4">
        <v>39456.0</v>
      </c>
      <c r="B348" s="5">
        <v>1745.0</v>
      </c>
      <c r="C348" s="6" t="s">
        <v>5</v>
      </c>
      <c r="D348" s="11" t="s">
        <v>37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4">
        <v>39456.0</v>
      </c>
      <c r="B349" s="5">
        <v>1739.0</v>
      </c>
      <c r="C349" s="6" t="s">
        <v>20</v>
      </c>
      <c r="D349" s="11" t="s">
        <v>27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4">
        <v>39456.0</v>
      </c>
      <c r="B350" s="5">
        <v>1730.0</v>
      </c>
      <c r="C350" s="6" t="s">
        <v>5</v>
      </c>
      <c r="D350" s="11" t="s">
        <v>26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4">
        <v>39456.0</v>
      </c>
      <c r="B351" s="5">
        <v>1700.0</v>
      </c>
      <c r="C351" s="6" t="s">
        <v>17</v>
      </c>
      <c r="D351" s="11" t="s">
        <v>37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4">
        <v>39456.0</v>
      </c>
      <c r="B352" s="5">
        <v>1700.0</v>
      </c>
      <c r="C352" s="6" t="s">
        <v>14</v>
      </c>
      <c r="D352" s="11" t="s">
        <v>37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4">
        <v>39456.0</v>
      </c>
      <c r="B353" s="5">
        <v>1700.0</v>
      </c>
      <c r="C353" s="6" t="s">
        <v>17</v>
      </c>
      <c r="D353" s="11" t="s">
        <v>48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4">
        <v>39456.0</v>
      </c>
      <c r="B354" s="5">
        <v>1700.0</v>
      </c>
      <c r="C354" s="6" t="s">
        <v>5</v>
      </c>
      <c r="D354" s="11" t="s">
        <v>61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4">
        <v>39456.0</v>
      </c>
      <c r="B355" s="5">
        <v>1650.0</v>
      </c>
      <c r="C355" s="6" t="s">
        <v>17</v>
      </c>
      <c r="D355" s="11" t="s">
        <v>26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4">
        <v>39456.0</v>
      </c>
      <c r="B356" s="5">
        <v>1649.0</v>
      </c>
      <c r="C356" s="6" t="s">
        <v>17</v>
      </c>
      <c r="D356" s="11" t="s">
        <v>32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4">
        <v>39456.0</v>
      </c>
      <c r="B357" s="5">
        <v>1530.0</v>
      </c>
      <c r="C357" s="6" t="s">
        <v>8</v>
      </c>
      <c r="D357" s="11" t="s">
        <v>32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4">
        <v>39456.0</v>
      </c>
      <c r="B358" s="5">
        <v>1530.0</v>
      </c>
      <c r="C358" s="6" t="s">
        <v>8</v>
      </c>
      <c r="D358" s="11" t="s">
        <v>26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4">
        <v>39456.0</v>
      </c>
      <c r="B359" s="5">
        <v>1500.0</v>
      </c>
      <c r="C359" s="6" t="s">
        <v>20</v>
      </c>
      <c r="D359" s="11" t="s">
        <v>31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4">
        <v>39456.0</v>
      </c>
      <c r="B360" s="5">
        <v>1500.0</v>
      </c>
      <c r="C360" s="6" t="s">
        <v>20</v>
      </c>
      <c r="D360" s="11" t="s">
        <v>31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4">
        <v>39456.0</v>
      </c>
      <c r="B361" s="5">
        <v>1415.0</v>
      </c>
      <c r="C361" s="6" t="s">
        <v>17</v>
      </c>
      <c r="D361" s="11" t="s">
        <v>26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4">
        <v>39456.0</v>
      </c>
      <c r="B362" s="5">
        <v>1401.0</v>
      </c>
      <c r="C362" s="6" t="s">
        <v>17</v>
      </c>
      <c r="D362" s="11" t="s">
        <v>44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4">
        <v>39456.0</v>
      </c>
      <c r="B363" s="5">
        <v>1302.0</v>
      </c>
      <c r="C363" s="6" t="s">
        <v>5</v>
      </c>
      <c r="D363" s="11" t="s">
        <v>26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4">
        <v>39456.0</v>
      </c>
      <c r="B364" s="5">
        <v>1300.0</v>
      </c>
      <c r="C364" s="6" t="s">
        <v>17</v>
      </c>
      <c r="D364" s="11" t="s">
        <v>6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4">
        <v>39456.0</v>
      </c>
      <c r="B365" s="5">
        <v>1300.0</v>
      </c>
      <c r="C365" s="6" t="s">
        <v>17</v>
      </c>
      <c r="D365" s="11" t="s">
        <v>19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4">
        <v>39456.0</v>
      </c>
      <c r="B366" s="5">
        <v>1300.0</v>
      </c>
      <c r="C366" s="6" t="s">
        <v>17</v>
      </c>
      <c r="D366" s="11" t="s">
        <v>19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4">
        <v>39456.0</v>
      </c>
      <c r="B367" s="5">
        <v>1220.0</v>
      </c>
      <c r="C367" s="6" t="s">
        <v>5</v>
      </c>
      <c r="D367" s="11" t="s">
        <v>26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4">
        <v>39456.0</v>
      </c>
      <c r="B368" s="5">
        <v>1200.0</v>
      </c>
      <c r="C368" s="6" t="s">
        <v>17</v>
      </c>
      <c r="D368" s="11" t="s">
        <v>26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4">
        <v>39456.0</v>
      </c>
      <c r="B369" s="5">
        <v>1200.0</v>
      </c>
      <c r="C369" s="6" t="s">
        <v>17</v>
      </c>
      <c r="D369" s="11" t="s">
        <v>32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4">
        <v>39456.0</v>
      </c>
      <c r="B370" s="5">
        <v>1055.0</v>
      </c>
      <c r="C370" s="6" t="s">
        <v>5</v>
      </c>
      <c r="D370" s="11" t="s">
        <v>29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4">
        <v>39456.0</v>
      </c>
      <c r="B371" s="5">
        <v>1030.0</v>
      </c>
      <c r="C371" s="6" t="s">
        <v>8</v>
      </c>
      <c r="D371" s="11" t="s">
        <v>6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4">
        <v>39456.0</v>
      </c>
      <c r="B372" s="5">
        <v>900.0</v>
      </c>
      <c r="C372" s="6" t="s">
        <v>5</v>
      </c>
      <c r="D372" s="11" t="s">
        <v>48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4">
        <v>39456.0</v>
      </c>
      <c r="B373" s="5">
        <v>900.0</v>
      </c>
      <c r="C373" s="6" t="s">
        <v>8</v>
      </c>
      <c r="D373" s="11" t="s">
        <v>32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4">
        <v>39456.0</v>
      </c>
      <c r="B374" s="5">
        <v>900.0</v>
      </c>
      <c r="C374" s="6" t="s">
        <v>20</v>
      </c>
      <c r="D374" s="11" t="s">
        <v>29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4">
        <v>39456.0</v>
      </c>
      <c r="B375" s="5">
        <v>845.0</v>
      </c>
      <c r="C375" s="6" t="s">
        <v>8</v>
      </c>
      <c r="D375" s="6" t="s">
        <v>9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4">
        <v>39456.0</v>
      </c>
      <c r="B376" s="5">
        <v>800.0</v>
      </c>
      <c r="C376" s="6" t="s">
        <v>5</v>
      </c>
      <c r="D376" s="6" t="s">
        <v>18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4">
        <v>39456.0</v>
      </c>
      <c r="B377" s="5">
        <v>800.0</v>
      </c>
      <c r="C377" s="6" t="s">
        <v>17</v>
      </c>
      <c r="D377" s="11" t="s">
        <v>6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4">
        <v>39456.0</v>
      </c>
      <c r="B378" s="5">
        <v>730.0</v>
      </c>
      <c r="C378" s="6" t="s">
        <v>17</v>
      </c>
      <c r="D378" s="11" t="s">
        <v>32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4">
        <v>39456.0</v>
      </c>
      <c r="B379" s="5">
        <v>700.0</v>
      </c>
      <c r="C379" s="6" t="s">
        <v>20</v>
      </c>
      <c r="D379" s="11" t="s">
        <v>32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4">
        <v>39456.0</v>
      </c>
      <c r="B380" s="5">
        <v>700.0</v>
      </c>
      <c r="C380" s="6" t="s">
        <v>8</v>
      </c>
      <c r="D380" s="11" t="s">
        <v>62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4">
        <v>39456.0</v>
      </c>
      <c r="B381" s="5">
        <v>645.0</v>
      </c>
      <c r="C381" s="6" t="s">
        <v>17</v>
      </c>
      <c r="D381" s="11" t="s">
        <v>31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4">
        <v>39456.0</v>
      </c>
      <c r="B382" s="5">
        <v>507.0</v>
      </c>
      <c r="C382" s="6" t="s">
        <v>17</v>
      </c>
      <c r="D382" s="11" t="s">
        <v>27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4">
        <v>39456.0</v>
      </c>
      <c r="B383" s="5">
        <v>400.0</v>
      </c>
      <c r="C383" s="6" t="s">
        <v>17</v>
      </c>
      <c r="D383" s="11" t="s">
        <v>26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4">
        <v>39456.0</v>
      </c>
      <c r="B384" s="5">
        <v>330.0</v>
      </c>
      <c r="C384" s="6" t="s">
        <v>17</v>
      </c>
      <c r="D384" s="11" t="s">
        <v>33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4">
        <v>39456.0</v>
      </c>
      <c r="B385" s="5">
        <v>300.0</v>
      </c>
      <c r="C385" s="6" t="s">
        <v>20</v>
      </c>
      <c r="D385" s="11" t="s">
        <v>63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4">
        <v>39456.0</v>
      </c>
      <c r="B386" s="5">
        <v>1.0</v>
      </c>
      <c r="C386" s="6" t="s">
        <v>17</v>
      </c>
      <c r="D386" s="11" t="s">
        <v>32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4">
        <v>39456.0</v>
      </c>
      <c r="B387" s="5">
        <v>1.0</v>
      </c>
      <c r="C387" s="6" t="s">
        <v>5</v>
      </c>
      <c r="D387" s="11" t="s">
        <v>31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4">
        <v>39456.0</v>
      </c>
      <c r="B388" s="5">
        <v>0.0</v>
      </c>
      <c r="C388" s="6" t="s">
        <v>5</v>
      </c>
      <c r="D388" s="6" t="s">
        <v>18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17" t="s">
        <v>68</v>
      </c>
      <c r="B389" s="5">
        <v>2200.0</v>
      </c>
      <c r="C389" s="6" t="s">
        <v>17</v>
      </c>
      <c r="D389" s="11" t="s">
        <v>61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17" t="s">
        <v>68</v>
      </c>
      <c r="B390" s="5">
        <v>2134.0</v>
      </c>
      <c r="C390" s="6" t="s">
        <v>17</v>
      </c>
      <c r="D390" s="11" t="s">
        <v>12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17" t="s">
        <v>68</v>
      </c>
      <c r="B391" s="5">
        <v>2100.0</v>
      </c>
      <c r="C391" s="6" t="s">
        <v>5</v>
      </c>
      <c r="D391" s="11" t="s">
        <v>6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17" t="s">
        <v>68</v>
      </c>
      <c r="B392" s="5">
        <v>1946.0</v>
      </c>
      <c r="C392" s="6" t="s">
        <v>5</v>
      </c>
      <c r="D392" s="11" t="s">
        <v>26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17" t="s">
        <v>68</v>
      </c>
      <c r="B393" s="5">
        <v>1937.0</v>
      </c>
      <c r="C393" s="6" t="s">
        <v>5</v>
      </c>
      <c r="D393" s="11" t="s">
        <v>23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17" t="s">
        <v>68</v>
      </c>
      <c r="B394" s="5">
        <v>1849.0</v>
      </c>
      <c r="C394" s="6" t="s">
        <v>20</v>
      </c>
      <c r="D394" s="11" t="s">
        <v>29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17" t="s">
        <v>68</v>
      </c>
      <c r="B395" s="5">
        <v>1840.0</v>
      </c>
      <c r="C395" s="6" t="s">
        <v>5</v>
      </c>
      <c r="D395" s="11" t="s">
        <v>53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17" t="s">
        <v>68</v>
      </c>
      <c r="B396" s="5">
        <v>1830.0</v>
      </c>
      <c r="C396" s="6" t="s">
        <v>5</v>
      </c>
      <c r="D396" s="11" t="s">
        <v>6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17" t="s">
        <v>68</v>
      </c>
      <c r="B397" s="5">
        <v>1818.0</v>
      </c>
      <c r="C397" s="6" t="s">
        <v>20</v>
      </c>
      <c r="D397" s="6" t="s">
        <v>9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17" t="s">
        <v>68</v>
      </c>
      <c r="B398" s="5">
        <v>1800.0</v>
      </c>
      <c r="C398" s="6" t="s">
        <v>5</v>
      </c>
      <c r="D398" s="6" t="s">
        <v>18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17" t="s">
        <v>68</v>
      </c>
      <c r="B399" s="5">
        <v>1740.0</v>
      </c>
      <c r="C399" s="6" t="s">
        <v>17</v>
      </c>
      <c r="D399" s="6" t="s">
        <v>25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17" t="s">
        <v>68</v>
      </c>
      <c r="B400" s="5">
        <v>1711.0</v>
      </c>
      <c r="C400" s="6" t="s">
        <v>20</v>
      </c>
      <c r="D400" s="11" t="s">
        <v>26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17" t="s">
        <v>68</v>
      </c>
      <c r="B401" s="5">
        <v>1643.0</v>
      </c>
      <c r="C401" s="6" t="s">
        <v>5</v>
      </c>
      <c r="D401" s="11" t="s">
        <v>26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17" t="s">
        <v>68</v>
      </c>
      <c r="B402" s="5">
        <v>1640.0</v>
      </c>
      <c r="C402" s="6" t="s">
        <v>20</v>
      </c>
      <c r="D402" s="11" t="s">
        <v>28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17" t="s">
        <v>68</v>
      </c>
      <c r="B403" s="5">
        <v>1455.0</v>
      </c>
      <c r="C403" s="6" t="s">
        <v>8</v>
      </c>
      <c r="D403" s="11" t="s">
        <v>64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17" t="s">
        <v>68</v>
      </c>
      <c r="B404" s="5">
        <v>1451.0</v>
      </c>
      <c r="C404" s="6" t="s">
        <v>8</v>
      </c>
      <c r="D404" s="11" t="s">
        <v>23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17" t="s">
        <v>68</v>
      </c>
      <c r="B405" s="5">
        <v>1440.0</v>
      </c>
      <c r="C405" s="6" t="s">
        <v>5</v>
      </c>
      <c r="D405" s="11" t="s">
        <v>23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17" t="s">
        <v>68</v>
      </c>
      <c r="B406" s="5">
        <v>1431.0</v>
      </c>
      <c r="C406" s="6" t="s">
        <v>5</v>
      </c>
      <c r="D406" s="11" t="s">
        <v>26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17" t="s">
        <v>68</v>
      </c>
      <c r="B407" s="5">
        <v>1403.0</v>
      </c>
      <c r="C407" s="6" t="s">
        <v>17</v>
      </c>
      <c r="D407" s="6" t="s">
        <v>18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17" t="s">
        <v>68</v>
      </c>
      <c r="B408" s="5">
        <v>1350.0</v>
      </c>
      <c r="C408" s="6" t="s">
        <v>17</v>
      </c>
      <c r="D408" s="11" t="s">
        <v>6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17" t="s">
        <v>68</v>
      </c>
      <c r="B409" s="5">
        <v>1330.0</v>
      </c>
      <c r="C409" s="6" t="s">
        <v>8</v>
      </c>
      <c r="D409" s="11" t="s">
        <v>37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17" t="s">
        <v>68</v>
      </c>
      <c r="B410" s="5">
        <v>1309.0</v>
      </c>
      <c r="C410" s="6" t="s">
        <v>5</v>
      </c>
      <c r="D410" s="11" t="s">
        <v>23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17" t="s">
        <v>68</v>
      </c>
      <c r="B411" s="5">
        <v>1236.0</v>
      </c>
      <c r="C411" s="6" t="s">
        <v>20</v>
      </c>
      <c r="D411" s="11" t="s">
        <v>23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17" t="s">
        <v>68</v>
      </c>
      <c r="B412" s="5">
        <v>1200.0</v>
      </c>
      <c r="C412" s="6" t="s">
        <v>17</v>
      </c>
      <c r="D412" s="6" t="s">
        <v>18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17" t="s">
        <v>68</v>
      </c>
      <c r="B413" s="5">
        <v>1040.0</v>
      </c>
      <c r="C413" s="6" t="s">
        <v>5</v>
      </c>
      <c r="D413" s="6" t="s">
        <v>25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17" t="s">
        <v>68</v>
      </c>
      <c r="B414" s="5">
        <v>930.0</v>
      </c>
      <c r="C414" s="6" t="s">
        <v>20</v>
      </c>
      <c r="D414" s="11" t="s">
        <v>6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17" t="s">
        <v>68</v>
      </c>
      <c r="B415" s="5">
        <v>700.0</v>
      </c>
      <c r="C415" s="6" t="s">
        <v>5</v>
      </c>
      <c r="D415" s="11" t="s">
        <v>6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17" t="s">
        <v>68</v>
      </c>
      <c r="B416" s="5">
        <v>600.0</v>
      </c>
      <c r="C416" s="6" t="s">
        <v>17</v>
      </c>
      <c r="D416" s="11" t="s">
        <v>37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17" t="s">
        <v>68</v>
      </c>
      <c r="B417" s="5">
        <v>413.0</v>
      </c>
      <c r="C417" s="6" t="s">
        <v>17</v>
      </c>
      <c r="D417" s="6" t="s">
        <v>18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17" t="s">
        <v>68</v>
      </c>
      <c r="B418" s="5">
        <v>235.0</v>
      </c>
      <c r="C418" s="6" t="s">
        <v>5</v>
      </c>
      <c r="D418" s="11" t="s">
        <v>31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17" t="s">
        <v>68</v>
      </c>
      <c r="B419" s="5">
        <v>223.0</v>
      </c>
      <c r="C419" s="6" t="s">
        <v>14</v>
      </c>
      <c r="D419" s="11" t="s">
        <v>31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17" t="s">
        <v>68</v>
      </c>
      <c r="B420" s="5">
        <v>140.0</v>
      </c>
      <c r="C420" s="6" t="s">
        <v>14</v>
      </c>
      <c r="D420" s="11" t="s">
        <v>49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17" t="s">
        <v>68</v>
      </c>
      <c r="B421" s="5">
        <v>130.0</v>
      </c>
      <c r="C421" s="6" t="s">
        <v>5</v>
      </c>
      <c r="D421" s="11" t="s">
        <v>23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17" t="s">
        <v>68</v>
      </c>
      <c r="B422" s="5">
        <v>104.0</v>
      </c>
      <c r="C422" s="6" t="s">
        <v>8</v>
      </c>
      <c r="D422" s="11" t="s">
        <v>39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17" t="s">
        <v>68</v>
      </c>
      <c r="B423" s="5">
        <v>100.0</v>
      </c>
      <c r="C423" s="6" t="s">
        <v>20</v>
      </c>
      <c r="D423" s="11" t="s">
        <v>32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17" t="s">
        <v>68</v>
      </c>
      <c r="B424" s="5">
        <v>49.0</v>
      </c>
      <c r="C424" s="6" t="s">
        <v>17</v>
      </c>
      <c r="D424" s="11" t="s">
        <v>6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17" t="s">
        <v>68</v>
      </c>
      <c r="B425" s="5">
        <v>1.0</v>
      </c>
      <c r="C425" s="6" t="s">
        <v>17</v>
      </c>
      <c r="D425" s="6" t="s">
        <v>18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17" t="s">
        <v>68</v>
      </c>
      <c r="B426" s="5">
        <v>0.0</v>
      </c>
      <c r="C426" s="6" t="s">
        <v>8</v>
      </c>
      <c r="D426" s="11" t="s">
        <v>37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17" t="s">
        <v>68</v>
      </c>
      <c r="B427" s="5">
        <v>2309.0</v>
      </c>
      <c r="C427" s="6" t="s">
        <v>5</v>
      </c>
      <c r="D427" s="11" t="s">
        <v>49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17" t="s">
        <v>68</v>
      </c>
      <c r="B428" s="5">
        <v>2230.0</v>
      </c>
      <c r="C428" s="6" t="s">
        <v>17</v>
      </c>
      <c r="D428" s="11" t="s">
        <v>6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17" t="s">
        <v>68</v>
      </c>
      <c r="B429" s="5">
        <v>2218.0</v>
      </c>
      <c r="C429" s="6" t="s">
        <v>17</v>
      </c>
      <c r="D429" s="6" t="s">
        <v>24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17" t="s">
        <v>68</v>
      </c>
      <c r="B430" s="5">
        <v>2200.0</v>
      </c>
      <c r="C430" s="6" t="s">
        <v>17</v>
      </c>
      <c r="D430" s="11" t="s">
        <v>6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17" t="s">
        <v>68</v>
      </c>
      <c r="B431" s="5">
        <v>2200.0</v>
      </c>
      <c r="C431" s="6" t="s">
        <v>14</v>
      </c>
      <c r="D431" s="11" t="s">
        <v>6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17" t="s">
        <v>68</v>
      </c>
      <c r="B432" s="5">
        <v>2145.0</v>
      </c>
      <c r="C432" s="6" t="s">
        <v>17</v>
      </c>
      <c r="D432" s="11" t="s">
        <v>26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17" t="s">
        <v>68</v>
      </c>
      <c r="B433" s="5">
        <v>2130.0</v>
      </c>
      <c r="C433" s="6" t="s">
        <v>14</v>
      </c>
      <c r="D433" s="11" t="s">
        <v>38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17" t="s">
        <v>68</v>
      </c>
      <c r="B434" s="5">
        <v>2030.0</v>
      </c>
      <c r="C434" s="6" t="s">
        <v>20</v>
      </c>
      <c r="D434" s="11" t="s">
        <v>30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17" t="s">
        <v>68</v>
      </c>
      <c r="B435" s="5">
        <v>2000.0</v>
      </c>
      <c r="C435" s="6" t="s">
        <v>8</v>
      </c>
      <c r="D435" s="11" t="s">
        <v>6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17" t="s">
        <v>68</v>
      </c>
      <c r="B436" s="5">
        <v>2000.0</v>
      </c>
      <c r="C436" s="6" t="s">
        <v>5</v>
      </c>
      <c r="D436" s="11" t="s">
        <v>29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17" t="s">
        <v>68</v>
      </c>
      <c r="B437" s="5">
        <v>2000.0</v>
      </c>
      <c r="C437" s="6" t="s">
        <v>17</v>
      </c>
      <c r="D437" s="11" t="s">
        <v>6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17" t="s">
        <v>68</v>
      </c>
      <c r="B438" s="5">
        <v>1940.0</v>
      </c>
      <c r="C438" s="6" t="s">
        <v>17</v>
      </c>
      <c r="D438" s="11" t="s">
        <v>41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17" t="s">
        <v>68</v>
      </c>
      <c r="B439" s="5">
        <v>1940.0</v>
      </c>
      <c r="C439" s="6" t="s">
        <v>17</v>
      </c>
      <c r="D439" s="11" t="s">
        <v>26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17" t="s">
        <v>68</v>
      </c>
      <c r="B440" s="5">
        <v>1900.0</v>
      </c>
      <c r="C440" s="6" t="s">
        <v>17</v>
      </c>
      <c r="D440" s="11" t="s">
        <v>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17" t="s">
        <v>68</v>
      </c>
      <c r="B441" s="5">
        <v>1800.0</v>
      </c>
      <c r="C441" s="6" t="s">
        <v>8</v>
      </c>
      <c r="D441" s="11" t="s">
        <v>6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17" t="s">
        <v>68</v>
      </c>
      <c r="B442" s="5">
        <v>1754.0</v>
      </c>
      <c r="C442" s="6" t="s">
        <v>14</v>
      </c>
      <c r="D442" s="11" t="s">
        <v>23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17" t="s">
        <v>68</v>
      </c>
      <c r="B443" s="5">
        <v>1727.0</v>
      </c>
      <c r="C443" s="6" t="s">
        <v>20</v>
      </c>
      <c r="D443" s="11" t="s">
        <v>22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17" t="s">
        <v>68</v>
      </c>
      <c r="B444" s="5">
        <v>1725.0</v>
      </c>
      <c r="C444" s="6" t="s">
        <v>17</v>
      </c>
      <c r="D444" s="11" t="s">
        <v>6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17" t="s">
        <v>68</v>
      </c>
      <c r="B445" s="5">
        <v>1700.0</v>
      </c>
      <c r="C445" s="6" t="s">
        <v>5</v>
      </c>
      <c r="D445" s="6" t="s">
        <v>18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17" t="s">
        <v>68</v>
      </c>
      <c r="B446" s="5">
        <v>1700.0</v>
      </c>
      <c r="C446" s="6" t="s">
        <v>17</v>
      </c>
      <c r="D446" s="11" t="s">
        <v>38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17" t="s">
        <v>68</v>
      </c>
      <c r="B447" s="5">
        <v>1645.0</v>
      </c>
      <c r="C447" s="6" t="s">
        <v>20</v>
      </c>
      <c r="D447" s="11" t="s">
        <v>30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17" t="s">
        <v>68</v>
      </c>
      <c r="B448" s="5">
        <v>1620.0</v>
      </c>
      <c r="C448" s="6" t="s">
        <v>17</v>
      </c>
      <c r="D448" s="6" t="s">
        <v>18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17" t="s">
        <v>68</v>
      </c>
      <c r="B449" s="5">
        <v>1600.0</v>
      </c>
      <c r="C449" s="6" t="s">
        <v>5</v>
      </c>
      <c r="D449" s="6" t="s">
        <v>18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17" t="s">
        <v>68</v>
      </c>
      <c r="B450" s="5">
        <v>1512.0</v>
      </c>
      <c r="C450" s="6" t="s">
        <v>20</v>
      </c>
      <c r="D450" s="11" t="s">
        <v>28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17" t="s">
        <v>68</v>
      </c>
      <c r="B451" s="5">
        <v>1430.0</v>
      </c>
      <c r="C451" s="6" t="s">
        <v>5</v>
      </c>
      <c r="D451" s="11" t="s">
        <v>26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17" t="s">
        <v>68</v>
      </c>
      <c r="B452" s="5">
        <v>1409.0</v>
      </c>
      <c r="C452" s="6" t="s">
        <v>20</v>
      </c>
      <c r="D452" s="11" t="s">
        <v>22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17" t="s">
        <v>68</v>
      </c>
      <c r="B453" s="5">
        <v>1400.0</v>
      </c>
      <c r="C453" s="6" t="s">
        <v>20</v>
      </c>
      <c r="D453" s="11" t="s">
        <v>31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17" t="s">
        <v>68</v>
      </c>
      <c r="B454" s="5">
        <v>1350.0</v>
      </c>
      <c r="C454" s="6" t="s">
        <v>14</v>
      </c>
      <c r="D454" s="11" t="s">
        <v>58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17" t="s">
        <v>68</v>
      </c>
      <c r="B455" s="5">
        <v>1328.0</v>
      </c>
      <c r="C455" s="6" t="s">
        <v>17</v>
      </c>
      <c r="D455" s="11" t="s">
        <v>32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17" t="s">
        <v>68</v>
      </c>
      <c r="B456" s="5">
        <v>1310.0</v>
      </c>
      <c r="C456" s="6" t="s">
        <v>14</v>
      </c>
      <c r="D456" s="11" t="s">
        <v>54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17" t="s">
        <v>68</v>
      </c>
      <c r="B457" s="5">
        <v>1301.0</v>
      </c>
      <c r="C457" s="6" t="s">
        <v>17</v>
      </c>
      <c r="D457" s="11" t="s">
        <v>31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17" t="s">
        <v>68</v>
      </c>
      <c r="B458" s="5">
        <v>1208.0</v>
      </c>
      <c r="C458" s="6" t="s">
        <v>5</v>
      </c>
      <c r="D458" s="11" t="s">
        <v>26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17" t="s">
        <v>68</v>
      </c>
      <c r="B459" s="5">
        <v>1130.0</v>
      </c>
      <c r="C459" s="6" t="s">
        <v>20</v>
      </c>
      <c r="D459" s="11" t="s">
        <v>6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17" t="s">
        <v>68</v>
      </c>
      <c r="B460" s="5">
        <v>1030.0</v>
      </c>
      <c r="C460" s="6" t="s">
        <v>20</v>
      </c>
      <c r="D460" s="11" t="s">
        <v>31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17" t="s">
        <v>68</v>
      </c>
      <c r="B461" s="5">
        <v>1000.0</v>
      </c>
      <c r="C461" s="6" t="s">
        <v>20</v>
      </c>
      <c r="D461" s="11" t="s">
        <v>32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17" t="s">
        <v>68</v>
      </c>
      <c r="B462" s="5">
        <v>930.0</v>
      </c>
      <c r="C462" s="6" t="s">
        <v>8</v>
      </c>
      <c r="D462" s="11" t="s">
        <v>6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17" t="s">
        <v>68</v>
      </c>
      <c r="B463" s="5">
        <v>605.0</v>
      </c>
      <c r="C463" s="6" t="s">
        <v>5</v>
      </c>
      <c r="D463" s="11" t="s">
        <v>31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17" t="s">
        <v>68</v>
      </c>
      <c r="B464" s="5">
        <v>300.0</v>
      </c>
      <c r="C464" s="6" t="s">
        <v>17</v>
      </c>
      <c r="D464" s="11" t="s">
        <v>31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17" t="s">
        <v>68</v>
      </c>
      <c r="B465" s="5">
        <v>230.0</v>
      </c>
      <c r="C465" s="6" t="s">
        <v>17</v>
      </c>
      <c r="D465" s="11" t="s">
        <v>6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17" t="s">
        <v>68</v>
      </c>
      <c r="B466" s="5">
        <v>152.0</v>
      </c>
      <c r="C466" s="6" t="s">
        <v>17</v>
      </c>
      <c r="D466" s="11" t="s">
        <v>6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17" t="s">
        <v>68</v>
      </c>
      <c r="B467" s="5">
        <v>48.0</v>
      </c>
      <c r="C467" s="6" t="s">
        <v>20</v>
      </c>
      <c r="D467" s="6" t="s">
        <v>24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17" t="s">
        <v>68</v>
      </c>
      <c r="B468" s="5">
        <v>5.0</v>
      </c>
      <c r="C468" s="6" t="s">
        <v>14</v>
      </c>
      <c r="D468" s="11" t="s">
        <v>6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17" t="s">
        <v>68</v>
      </c>
      <c r="B469" s="5">
        <v>0.0</v>
      </c>
      <c r="C469" s="6" t="s">
        <v>17</v>
      </c>
      <c r="D469" s="11" t="s">
        <v>38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17" t="s">
        <v>68</v>
      </c>
      <c r="B470" s="5">
        <v>0.0</v>
      </c>
      <c r="C470" s="6" t="s">
        <v>17</v>
      </c>
      <c r="D470" s="6" t="s">
        <v>18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17" t="s">
        <v>68</v>
      </c>
      <c r="B471" s="5">
        <v>0.0</v>
      </c>
      <c r="C471" s="6" t="s">
        <v>8</v>
      </c>
      <c r="D471" s="6" t="s">
        <v>18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17" t="s">
        <v>68</v>
      </c>
      <c r="B472" s="5">
        <v>2340.0</v>
      </c>
      <c r="C472" s="6" t="s">
        <v>17</v>
      </c>
      <c r="D472" s="11" t="s">
        <v>26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17" t="s">
        <v>68</v>
      </c>
      <c r="B473" s="5">
        <v>2336.0</v>
      </c>
      <c r="C473" s="6" t="s">
        <v>8</v>
      </c>
      <c r="D473" s="6" t="s">
        <v>24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17" t="s">
        <v>68</v>
      </c>
      <c r="B474" s="5">
        <v>2300.0</v>
      </c>
      <c r="C474" s="6" t="s">
        <v>5</v>
      </c>
      <c r="D474" s="11" t="s">
        <v>6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17" t="s">
        <v>68</v>
      </c>
      <c r="B475" s="5">
        <v>2300.0</v>
      </c>
      <c r="C475" s="6" t="s">
        <v>5</v>
      </c>
      <c r="D475" s="11" t="s">
        <v>37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17" t="s">
        <v>68</v>
      </c>
      <c r="B476" s="5">
        <v>2300.0</v>
      </c>
      <c r="C476" s="6" t="s">
        <v>14</v>
      </c>
      <c r="D476" s="11" t="s">
        <v>63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17" t="s">
        <v>68</v>
      </c>
      <c r="B477" s="5">
        <v>2300.0</v>
      </c>
      <c r="C477" s="6" t="s">
        <v>17</v>
      </c>
      <c r="D477" s="11" t="s">
        <v>6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17" t="s">
        <v>68</v>
      </c>
      <c r="B478" s="5">
        <v>2300.0</v>
      </c>
      <c r="C478" s="6" t="s">
        <v>17</v>
      </c>
      <c r="D478" s="11" t="s">
        <v>48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17" t="s">
        <v>68</v>
      </c>
      <c r="B479" s="5">
        <v>2251.0</v>
      </c>
      <c r="C479" s="6" t="s">
        <v>8</v>
      </c>
      <c r="D479" s="11" t="s">
        <v>23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17" t="s">
        <v>68</v>
      </c>
      <c r="B480" s="5">
        <v>2245.0</v>
      </c>
      <c r="C480" s="6" t="s">
        <v>17</v>
      </c>
      <c r="D480" s="11" t="s">
        <v>65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17" t="s">
        <v>68</v>
      </c>
      <c r="B481" s="5">
        <v>2215.0</v>
      </c>
      <c r="C481" s="6" t="s">
        <v>11</v>
      </c>
      <c r="D481" s="11" t="s">
        <v>6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17" t="s">
        <v>68</v>
      </c>
      <c r="B482" s="5">
        <v>2208.0</v>
      </c>
      <c r="C482" s="6" t="s">
        <v>17</v>
      </c>
      <c r="D482" s="11" t="s">
        <v>56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17" t="s">
        <v>68</v>
      </c>
      <c r="B483" s="5">
        <v>2200.0</v>
      </c>
      <c r="C483" s="6" t="s">
        <v>5</v>
      </c>
      <c r="D483" s="11" t="s">
        <v>31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17" t="s">
        <v>68</v>
      </c>
      <c r="B484" s="5">
        <v>2200.0</v>
      </c>
      <c r="C484" s="6" t="s">
        <v>8</v>
      </c>
      <c r="D484" s="11" t="s">
        <v>12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17" t="s">
        <v>68</v>
      </c>
      <c r="B485" s="5">
        <v>2112.0</v>
      </c>
      <c r="C485" s="6" t="s">
        <v>20</v>
      </c>
      <c r="D485" s="11" t="s">
        <v>66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17" t="s">
        <v>68</v>
      </c>
      <c r="B486" s="5">
        <v>2100.0</v>
      </c>
      <c r="C486" s="6" t="s">
        <v>17</v>
      </c>
      <c r="D486" s="11" t="s">
        <v>44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17" t="s">
        <v>68</v>
      </c>
      <c r="B487" s="5">
        <v>2037.0</v>
      </c>
      <c r="C487" s="6" t="s">
        <v>8</v>
      </c>
      <c r="D487" s="11" t="s">
        <v>6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17" t="s">
        <v>68</v>
      </c>
      <c r="B488" s="5">
        <v>2030.0</v>
      </c>
      <c r="C488" s="6" t="s">
        <v>5</v>
      </c>
      <c r="D488" s="11" t="s">
        <v>31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17" t="s">
        <v>68</v>
      </c>
      <c r="B489" s="5">
        <v>2021.0</v>
      </c>
      <c r="C489" s="6" t="s">
        <v>5</v>
      </c>
      <c r="D489" s="11" t="s">
        <v>29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17" t="s">
        <v>68</v>
      </c>
      <c r="B490" s="5">
        <v>2000.0</v>
      </c>
      <c r="C490" s="6" t="s">
        <v>8</v>
      </c>
      <c r="D490" s="11" t="s">
        <v>31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17" t="s">
        <v>68</v>
      </c>
      <c r="B491" s="5">
        <v>2000.0</v>
      </c>
      <c r="C491" s="6" t="s">
        <v>5</v>
      </c>
      <c r="D491" s="11" t="s">
        <v>6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17" t="s">
        <v>68</v>
      </c>
      <c r="B492" s="5">
        <v>1940.0</v>
      </c>
      <c r="C492" s="6" t="s">
        <v>5</v>
      </c>
      <c r="D492" s="11" t="s">
        <v>26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17" t="s">
        <v>68</v>
      </c>
      <c r="B493" s="5">
        <v>1900.0</v>
      </c>
      <c r="C493" s="6" t="s">
        <v>14</v>
      </c>
      <c r="D493" s="11" t="s">
        <v>51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17" t="s">
        <v>68</v>
      </c>
      <c r="B494" s="5">
        <v>1800.0</v>
      </c>
      <c r="C494" s="6" t="s">
        <v>8</v>
      </c>
      <c r="D494" s="11" t="s">
        <v>38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17" t="s">
        <v>68</v>
      </c>
      <c r="B495" s="5">
        <v>1500.0</v>
      </c>
      <c r="C495" s="6" t="s">
        <v>5</v>
      </c>
      <c r="D495" s="11" t="s">
        <v>37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17" t="s">
        <v>68</v>
      </c>
      <c r="B496" s="5">
        <v>1430.0</v>
      </c>
      <c r="C496" s="6" t="s">
        <v>17</v>
      </c>
      <c r="D496" s="11" t="s">
        <v>38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17" t="s">
        <v>68</v>
      </c>
      <c r="B497" s="5">
        <v>1430.0</v>
      </c>
      <c r="C497" s="6" t="s">
        <v>17</v>
      </c>
      <c r="D497" s="11" t="s">
        <v>26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17" t="s">
        <v>68</v>
      </c>
      <c r="B498" s="5">
        <v>1349.0</v>
      </c>
      <c r="C498" s="6" t="s">
        <v>8</v>
      </c>
      <c r="D498" s="11" t="s">
        <v>26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17" t="s">
        <v>68</v>
      </c>
      <c r="B499" s="5">
        <v>1330.0</v>
      </c>
      <c r="C499" s="6" t="s">
        <v>20</v>
      </c>
      <c r="D499" s="6" t="s">
        <v>18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17" t="s">
        <v>68</v>
      </c>
      <c r="B500" s="5">
        <v>1300.0</v>
      </c>
      <c r="C500" s="6" t="s">
        <v>5</v>
      </c>
      <c r="D500" s="11" t="s">
        <v>26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17" t="s">
        <v>68</v>
      </c>
      <c r="B501" s="5">
        <v>1300.0</v>
      </c>
      <c r="C501" s="6" t="s">
        <v>20</v>
      </c>
      <c r="D501" s="11" t="s">
        <v>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8" t="str">
        <f>IFERROR(__xludf.DUMMYFUNCTION("unique(C:C)"),"Precinct")</f>
        <v>Precinct</v>
      </c>
      <c r="G1" s="3" t="s">
        <v>69</v>
      </c>
      <c r="H1" s="3" t="s">
        <v>70</v>
      </c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>
        <v>39448.0</v>
      </c>
      <c r="B2" s="5">
        <v>0.0</v>
      </c>
      <c r="C2" s="6" t="s">
        <v>5</v>
      </c>
      <c r="D2" s="11" t="s">
        <v>6</v>
      </c>
      <c r="E2" s="2"/>
      <c r="F2" s="7" t="str">
        <f>IFERROR(__xludf.DUMMYFUNCTION("""COMPUTED_VALUE"""),"WEST")</f>
        <v>WEST</v>
      </c>
      <c r="G2" s="19">
        <f t="shared" ref="G2:G7" si="1">countif(C:C,F2)</f>
        <v>165</v>
      </c>
      <c r="H2" s="19">
        <f t="shared" ref="H2:H7" si="2">AVERAGEIF($C$2:$C$501, F2, $B$2:$B$501)</f>
        <v>1507.824242</v>
      </c>
      <c r="I2" s="2"/>
      <c r="J2" s="10"/>
      <c r="K2" s="2"/>
      <c r="L2" s="2"/>
      <c r="M2" s="2"/>
      <c r="N2" s="2"/>
      <c r="O2" s="10"/>
      <c r="P2" s="10"/>
      <c r="Q2" s="2"/>
      <c r="R2" s="2"/>
      <c r="S2" s="2"/>
      <c r="T2" s="2"/>
      <c r="U2" s="2"/>
      <c r="V2" s="2"/>
      <c r="W2" s="2"/>
      <c r="X2" s="2"/>
      <c r="Y2" s="2"/>
    </row>
    <row r="3">
      <c r="A3" s="4">
        <v>39448.0</v>
      </c>
      <c r="B3" s="5">
        <v>0.0</v>
      </c>
      <c r="C3" s="6" t="s">
        <v>8</v>
      </c>
      <c r="D3" s="6" t="s">
        <v>9</v>
      </c>
      <c r="E3" s="2"/>
      <c r="F3" s="7" t="str">
        <f>IFERROR(__xludf.DUMMYFUNCTION("""COMPUTED_VALUE"""),"SOUTH")</f>
        <v>SOUTH</v>
      </c>
      <c r="G3" s="19">
        <f t="shared" si="1"/>
        <v>66</v>
      </c>
      <c r="H3" s="19">
        <f t="shared" si="2"/>
        <v>1135.151515</v>
      </c>
      <c r="I3" s="2"/>
      <c r="J3" s="10"/>
      <c r="K3" s="2"/>
      <c r="L3" s="2"/>
      <c r="M3" s="2"/>
      <c r="N3" s="2"/>
      <c r="O3" s="10"/>
      <c r="P3" s="10"/>
      <c r="Q3" s="2"/>
      <c r="R3" s="2"/>
      <c r="S3" s="2"/>
      <c r="T3" s="2"/>
      <c r="U3" s="2"/>
      <c r="V3" s="2"/>
      <c r="W3" s="2"/>
      <c r="X3" s="2"/>
      <c r="Y3" s="2"/>
    </row>
    <row r="4">
      <c r="A4" s="4">
        <v>39448.0</v>
      </c>
      <c r="B4" s="5">
        <v>0.0</v>
      </c>
      <c r="C4" s="6" t="s">
        <v>11</v>
      </c>
      <c r="D4" s="11" t="s">
        <v>12</v>
      </c>
      <c r="E4" s="2"/>
      <c r="F4" s="7" t="str">
        <f>IFERROR(__xludf.DUMMYFUNCTION("""COMPUTED_VALUE"""),"UNKNOWN")</f>
        <v>UNKNOWN</v>
      </c>
      <c r="G4" s="19">
        <f t="shared" si="1"/>
        <v>5</v>
      </c>
      <c r="H4" s="19">
        <f t="shared" si="2"/>
        <v>1156</v>
      </c>
      <c r="I4" s="2"/>
      <c r="J4" s="10"/>
      <c r="K4" s="2"/>
      <c r="L4" s="2"/>
      <c r="M4" s="2"/>
      <c r="N4" s="2"/>
      <c r="O4" s="10"/>
      <c r="P4" s="10"/>
      <c r="Q4" s="2"/>
      <c r="R4" s="2"/>
      <c r="S4" s="2"/>
      <c r="T4" s="2"/>
      <c r="U4" s="2"/>
      <c r="V4" s="2"/>
      <c r="W4" s="2"/>
      <c r="X4" s="2"/>
      <c r="Y4" s="2"/>
    </row>
    <row r="5">
      <c r="A5" s="4">
        <v>39448.0</v>
      </c>
      <c r="B5" s="5">
        <v>0.0</v>
      </c>
      <c r="C5" s="6" t="s">
        <v>14</v>
      </c>
      <c r="D5" s="11" t="s">
        <v>15</v>
      </c>
      <c r="E5" s="2"/>
      <c r="F5" s="7" t="str">
        <f>IFERROR(__xludf.DUMMYFUNCTION("""COMPUTED_VALUE"""),"SOUTHWEST")</f>
        <v>SOUTHWEST</v>
      </c>
      <c r="G5" s="19">
        <f t="shared" si="1"/>
        <v>45</v>
      </c>
      <c r="H5" s="19">
        <f t="shared" si="2"/>
        <v>1347.555556</v>
      </c>
      <c r="I5" s="2"/>
      <c r="J5" s="10"/>
      <c r="K5" s="2"/>
      <c r="L5" s="2"/>
      <c r="M5" s="2"/>
      <c r="N5" s="2"/>
      <c r="O5" s="10"/>
      <c r="P5" s="10"/>
      <c r="Q5" s="2"/>
      <c r="R5" s="2"/>
      <c r="S5" s="2"/>
      <c r="T5" s="2"/>
      <c r="U5" s="2"/>
      <c r="V5" s="2"/>
      <c r="W5" s="2"/>
      <c r="X5" s="2"/>
      <c r="Y5" s="2"/>
    </row>
    <row r="6">
      <c r="A6" s="4">
        <v>39448.0</v>
      </c>
      <c r="B6" s="5">
        <v>0.0</v>
      </c>
      <c r="C6" s="6" t="s">
        <v>17</v>
      </c>
      <c r="D6" s="6" t="s">
        <v>18</v>
      </c>
      <c r="E6" s="2"/>
      <c r="F6" s="7" t="str">
        <f>IFERROR(__xludf.DUMMYFUNCTION("""COMPUTED_VALUE"""),"NORTH")</f>
        <v>NORTH</v>
      </c>
      <c r="G6" s="19">
        <f t="shared" si="1"/>
        <v>157</v>
      </c>
      <c r="H6" s="19">
        <f t="shared" si="2"/>
        <v>1426.184713</v>
      </c>
      <c r="I6" s="2"/>
      <c r="J6" s="10"/>
      <c r="K6" s="2"/>
      <c r="L6" s="2"/>
      <c r="M6" s="2"/>
      <c r="N6" s="2"/>
      <c r="O6" s="10"/>
      <c r="P6" s="10"/>
      <c r="Q6" s="2"/>
      <c r="R6" s="2"/>
      <c r="S6" s="2"/>
      <c r="T6" s="2"/>
      <c r="U6" s="2"/>
      <c r="V6" s="2"/>
      <c r="W6" s="2"/>
      <c r="X6" s="2"/>
      <c r="Y6" s="2"/>
    </row>
    <row r="7">
      <c r="A7" s="4">
        <v>39448.0</v>
      </c>
      <c r="B7" s="5">
        <v>0.0</v>
      </c>
      <c r="C7" s="6" t="s">
        <v>8</v>
      </c>
      <c r="D7" s="6" t="s">
        <v>9</v>
      </c>
      <c r="E7" s="2"/>
      <c r="F7" s="12" t="str">
        <f>IFERROR(__xludf.DUMMYFUNCTION("""COMPUTED_VALUE"""),"EAST")</f>
        <v>EAST</v>
      </c>
      <c r="G7" s="19">
        <f t="shared" si="1"/>
        <v>62</v>
      </c>
      <c r="H7" s="19">
        <f t="shared" si="2"/>
        <v>1284.16129</v>
      </c>
      <c r="I7" s="2"/>
      <c r="J7" s="10"/>
      <c r="K7" s="2"/>
      <c r="L7" s="2"/>
      <c r="M7" s="2"/>
      <c r="N7" s="2"/>
      <c r="O7" s="10"/>
      <c r="P7" s="10"/>
      <c r="Q7" s="2"/>
      <c r="R7" s="2"/>
      <c r="S7" s="2"/>
      <c r="T7" s="2"/>
      <c r="U7" s="2"/>
      <c r="V7" s="2"/>
      <c r="W7" s="2"/>
      <c r="X7" s="2"/>
      <c r="Y7" s="2"/>
    </row>
    <row r="8">
      <c r="A8" s="4">
        <v>39448.0</v>
      </c>
      <c r="B8" s="5">
        <v>0.0</v>
      </c>
      <c r="C8" s="6" t="s">
        <v>17</v>
      </c>
      <c r="D8" s="11" t="s">
        <v>19</v>
      </c>
      <c r="E8" s="2"/>
      <c r="F8" s="2"/>
      <c r="G8" s="2"/>
      <c r="H8" s="2"/>
      <c r="I8" s="2"/>
      <c r="J8" s="2"/>
      <c r="K8" s="10"/>
      <c r="L8" s="10"/>
      <c r="M8" s="10"/>
      <c r="N8" s="10"/>
      <c r="O8" s="10"/>
      <c r="P8" s="10"/>
      <c r="Q8" s="2"/>
      <c r="R8" s="2"/>
      <c r="S8" s="2"/>
      <c r="T8" s="2"/>
      <c r="U8" s="2"/>
      <c r="V8" s="2"/>
      <c r="W8" s="2"/>
      <c r="X8" s="2"/>
      <c r="Y8" s="2"/>
    </row>
    <row r="9">
      <c r="A9" s="4">
        <v>39449.0</v>
      </c>
      <c r="B9" s="5">
        <v>2352.0</v>
      </c>
      <c r="C9" s="6" t="s">
        <v>20</v>
      </c>
      <c r="D9" s="6" t="s">
        <v>18</v>
      </c>
      <c r="E9" s="2"/>
      <c r="F9" s="2"/>
      <c r="G9" s="2"/>
      <c r="H9" s="2"/>
      <c r="I9" s="2"/>
      <c r="J9" s="2"/>
      <c r="K9" s="10"/>
      <c r="L9" s="10"/>
      <c r="M9" s="10"/>
      <c r="N9" s="10"/>
      <c r="O9" s="10"/>
      <c r="P9" s="10"/>
      <c r="Q9" s="2"/>
      <c r="R9" s="2"/>
      <c r="S9" s="2"/>
      <c r="T9" s="2"/>
      <c r="U9" s="2"/>
      <c r="V9" s="2"/>
      <c r="W9" s="2"/>
      <c r="X9" s="2"/>
      <c r="Y9" s="2"/>
    </row>
    <row r="10">
      <c r="A10" s="4">
        <v>39449.0</v>
      </c>
      <c r="B10" s="5">
        <v>2347.0</v>
      </c>
      <c r="C10" s="6" t="s">
        <v>14</v>
      </c>
      <c r="D10" s="11" t="s">
        <v>21</v>
      </c>
      <c r="E10" s="2"/>
      <c r="F10" s="2"/>
      <c r="G10" s="2"/>
      <c r="H10" s="2"/>
      <c r="I10" s="2"/>
      <c r="J10" s="2"/>
      <c r="K10" s="10"/>
      <c r="L10" s="10"/>
      <c r="M10" s="10"/>
      <c r="N10" s="10"/>
      <c r="O10" s="10"/>
      <c r="P10" s="10"/>
      <c r="Q10" s="2"/>
      <c r="R10" s="2"/>
      <c r="S10" s="2"/>
      <c r="T10" s="2"/>
      <c r="U10" s="2"/>
      <c r="V10" s="2"/>
      <c r="W10" s="2"/>
      <c r="X10" s="2"/>
      <c r="Y10" s="2"/>
    </row>
    <row r="11">
      <c r="A11" s="4">
        <v>39449.0</v>
      </c>
      <c r="B11" s="5">
        <v>2328.0</v>
      </c>
      <c r="C11" s="6" t="s">
        <v>5</v>
      </c>
      <c r="D11" s="11" t="s">
        <v>22</v>
      </c>
      <c r="E11" s="2"/>
      <c r="F11" s="2"/>
      <c r="G11" s="2"/>
      <c r="H11" s="2"/>
      <c r="I11" s="2"/>
      <c r="J11" s="2"/>
      <c r="K11" s="10"/>
      <c r="L11" s="10"/>
      <c r="M11" s="10"/>
      <c r="N11" s="10"/>
      <c r="O11" s="10"/>
      <c r="P11" s="10"/>
      <c r="Q11" s="2"/>
      <c r="R11" s="2"/>
      <c r="S11" s="2"/>
      <c r="T11" s="2"/>
      <c r="U11" s="2"/>
      <c r="V11" s="2"/>
      <c r="W11" s="2"/>
      <c r="X11" s="2"/>
      <c r="Y11" s="2"/>
    </row>
    <row r="12">
      <c r="A12" s="4">
        <v>39449.0</v>
      </c>
      <c r="B12" s="5">
        <v>2307.0</v>
      </c>
      <c r="C12" s="6" t="s">
        <v>5</v>
      </c>
      <c r="D12" s="11" t="s">
        <v>23</v>
      </c>
      <c r="E12" s="2"/>
      <c r="F12" s="2"/>
      <c r="G12" s="2"/>
      <c r="H12" s="2"/>
      <c r="I12" s="2"/>
      <c r="J12" s="2"/>
      <c r="K12" s="10"/>
      <c r="L12" s="10"/>
      <c r="M12" s="10"/>
      <c r="N12" s="10"/>
      <c r="O12" s="10"/>
      <c r="P12" s="10"/>
      <c r="Q12" s="2"/>
      <c r="R12" s="2"/>
      <c r="S12" s="2"/>
      <c r="T12" s="2"/>
      <c r="U12" s="2"/>
      <c r="V12" s="2"/>
      <c r="W12" s="2"/>
      <c r="X12" s="2"/>
      <c r="Y12" s="2"/>
    </row>
    <row r="13">
      <c r="A13" s="4">
        <v>39449.0</v>
      </c>
      <c r="B13" s="5">
        <v>2228.0</v>
      </c>
      <c r="C13" s="6" t="s">
        <v>14</v>
      </c>
      <c r="D13" s="6" t="s">
        <v>24</v>
      </c>
      <c r="E13" s="2"/>
      <c r="F13" s="2"/>
      <c r="G13" s="2"/>
      <c r="H13" s="2"/>
      <c r="I13" s="2"/>
      <c r="J13" s="2"/>
      <c r="K13" s="10"/>
      <c r="L13" s="10"/>
      <c r="M13" s="10"/>
      <c r="N13" s="10"/>
      <c r="O13" s="10"/>
      <c r="P13" s="10"/>
      <c r="Q13" s="2"/>
      <c r="R13" s="2"/>
      <c r="S13" s="2"/>
      <c r="T13" s="2"/>
      <c r="U13" s="2"/>
      <c r="V13" s="2"/>
      <c r="W13" s="2"/>
      <c r="X13" s="2"/>
      <c r="Y13" s="2"/>
    </row>
    <row r="14">
      <c r="A14" s="4">
        <v>39449.0</v>
      </c>
      <c r="B14" s="5">
        <v>2200.0</v>
      </c>
      <c r="C14" s="6" t="s">
        <v>20</v>
      </c>
      <c r="D14" s="11" t="s">
        <v>6</v>
      </c>
      <c r="E14" s="2"/>
      <c r="F14" s="2"/>
      <c r="G14" s="2"/>
      <c r="H14" s="2"/>
      <c r="I14" s="2"/>
      <c r="J14" s="2"/>
      <c r="K14" s="10"/>
      <c r="L14" s="10"/>
      <c r="M14" s="10"/>
      <c r="N14" s="10"/>
      <c r="O14" s="10"/>
      <c r="P14" s="10"/>
      <c r="Q14" s="2"/>
      <c r="R14" s="2"/>
      <c r="S14" s="2"/>
      <c r="T14" s="2"/>
      <c r="U14" s="2"/>
      <c r="V14" s="2"/>
      <c r="W14" s="2"/>
      <c r="X14" s="2"/>
      <c r="Y14" s="2"/>
    </row>
    <row r="15">
      <c r="A15" s="4">
        <v>39449.0</v>
      </c>
      <c r="B15" s="5">
        <v>2145.0</v>
      </c>
      <c r="C15" s="6" t="s">
        <v>17</v>
      </c>
      <c r="D15" s="11" t="s">
        <v>6</v>
      </c>
      <c r="E15" s="2"/>
      <c r="F15" s="2"/>
      <c r="G15" s="2"/>
      <c r="H15" s="2"/>
      <c r="I15" s="2"/>
      <c r="J15" s="2"/>
      <c r="K15" s="10"/>
      <c r="L15" s="10"/>
      <c r="M15" s="10"/>
      <c r="N15" s="10"/>
      <c r="O15" s="10"/>
      <c r="P15" s="10"/>
      <c r="Q15" s="2"/>
      <c r="R15" s="2"/>
      <c r="S15" s="2"/>
      <c r="T15" s="2"/>
      <c r="U15" s="2"/>
      <c r="V15" s="2"/>
      <c r="W15" s="2"/>
      <c r="X15" s="2"/>
      <c r="Y15" s="2"/>
    </row>
    <row r="16">
      <c r="A16" s="4">
        <v>39449.0</v>
      </c>
      <c r="B16" s="5">
        <v>2130.0</v>
      </c>
      <c r="C16" s="6" t="s">
        <v>14</v>
      </c>
      <c r="D16" s="11" t="s">
        <v>6</v>
      </c>
      <c r="E16" s="2"/>
      <c r="F16" s="2"/>
      <c r="G16" s="2"/>
      <c r="H16" s="2"/>
      <c r="I16" s="2"/>
      <c r="J16" s="2"/>
      <c r="K16" s="10"/>
      <c r="L16" s="10"/>
      <c r="M16" s="10"/>
      <c r="N16" s="10"/>
      <c r="O16" s="10"/>
      <c r="P16" s="10"/>
      <c r="Q16" s="2"/>
      <c r="R16" s="2"/>
      <c r="S16" s="2"/>
      <c r="T16" s="2"/>
      <c r="U16" s="2"/>
      <c r="V16" s="2"/>
      <c r="W16" s="2"/>
      <c r="X16" s="2"/>
      <c r="Y16" s="2"/>
    </row>
    <row r="17">
      <c r="A17" s="4">
        <v>39449.0</v>
      </c>
      <c r="B17" s="5">
        <v>2100.0</v>
      </c>
      <c r="C17" s="6" t="s">
        <v>17</v>
      </c>
      <c r="D17" s="11" t="s">
        <v>6</v>
      </c>
      <c r="E17" s="2"/>
      <c r="F17" s="2"/>
      <c r="G17" s="2"/>
      <c r="H17" s="2"/>
      <c r="I17" s="2"/>
      <c r="J17" s="2"/>
      <c r="K17" s="10"/>
      <c r="L17" s="10"/>
      <c r="M17" s="10"/>
      <c r="N17" s="10"/>
      <c r="O17" s="10"/>
      <c r="P17" s="10"/>
      <c r="Q17" s="2"/>
      <c r="R17" s="2"/>
      <c r="S17" s="2"/>
      <c r="T17" s="2"/>
      <c r="U17" s="2"/>
      <c r="V17" s="2"/>
      <c r="W17" s="2"/>
      <c r="X17" s="2"/>
      <c r="Y17" s="2"/>
    </row>
    <row r="18">
      <c r="A18" s="4">
        <v>39449.0</v>
      </c>
      <c r="B18" s="5">
        <v>2057.0</v>
      </c>
      <c r="C18" s="6" t="s">
        <v>17</v>
      </c>
      <c r="D18" s="6" t="s">
        <v>25</v>
      </c>
      <c r="E18" s="2"/>
      <c r="F18" s="2"/>
      <c r="G18" s="2"/>
      <c r="H18" s="2"/>
      <c r="I18" s="2"/>
      <c r="J18" s="2"/>
      <c r="K18" s="10"/>
      <c r="L18" s="10"/>
      <c r="M18" s="10"/>
      <c r="N18" s="10"/>
      <c r="O18" s="10"/>
      <c r="P18" s="10"/>
      <c r="Q18" s="2"/>
      <c r="R18" s="2"/>
      <c r="S18" s="2"/>
      <c r="T18" s="2"/>
      <c r="U18" s="2"/>
      <c r="V18" s="2"/>
      <c r="W18" s="2"/>
      <c r="X18" s="2"/>
      <c r="Y18" s="2"/>
    </row>
    <row r="19">
      <c r="A19" s="4">
        <v>39449.0</v>
      </c>
      <c r="B19" s="5">
        <v>2000.0</v>
      </c>
      <c r="C19" s="6" t="s">
        <v>5</v>
      </c>
      <c r="D19" s="11" t="s">
        <v>19</v>
      </c>
      <c r="E19" s="2"/>
      <c r="F19" s="2"/>
      <c r="G19" s="2"/>
      <c r="H19" s="2"/>
      <c r="I19" s="2"/>
      <c r="J19" s="2"/>
      <c r="K19" s="10"/>
      <c r="L19" s="10"/>
      <c r="M19" s="10"/>
      <c r="N19" s="10"/>
      <c r="O19" s="10"/>
      <c r="P19" s="10"/>
      <c r="Q19" s="2"/>
      <c r="R19" s="2"/>
      <c r="S19" s="2"/>
      <c r="T19" s="2"/>
      <c r="U19" s="2"/>
      <c r="V19" s="2"/>
      <c r="W19" s="2"/>
      <c r="X19" s="2"/>
      <c r="Y19" s="2"/>
    </row>
    <row r="20">
      <c r="A20" s="4">
        <v>39449.0</v>
      </c>
      <c r="B20" s="5">
        <v>1900.0</v>
      </c>
      <c r="C20" s="6" t="s">
        <v>14</v>
      </c>
      <c r="D20" s="11" t="s">
        <v>6</v>
      </c>
      <c r="E20" s="2"/>
      <c r="F20" s="2"/>
      <c r="G20" s="2"/>
      <c r="H20" s="2"/>
      <c r="I20" s="2"/>
      <c r="J20" s="2"/>
      <c r="K20" s="10"/>
      <c r="L20" s="10"/>
      <c r="M20" s="10"/>
      <c r="N20" s="10"/>
      <c r="O20" s="10"/>
      <c r="P20" s="10"/>
      <c r="Q20" s="2"/>
      <c r="R20" s="2"/>
      <c r="S20" s="2"/>
      <c r="T20" s="2"/>
      <c r="U20" s="2"/>
      <c r="V20" s="2"/>
      <c r="W20" s="2"/>
      <c r="X20" s="2"/>
      <c r="Y20" s="2"/>
    </row>
    <row r="21">
      <c r="A21" s="4">
        <v>39449.0</v>
      </c>
      <c r="B21" s="5">
        <v>1830.0</v>
      </c>
      <c r="C21" s="6" t="s">
        <v>5</v>
      </c>
      <c r="D21" s="6" t="s">
        <v>9</v>
      </c>
      <c r="E21" s="2"/>
      <c r="F21" s="2"/>
      <c r="G21" s="13"/>
      <c r="H21" s="13"/>
      <c r="I21" s="13"/>
      <c r="J21" s="14"/>
      <c r="K21" s="10"/>
      <c r="L21" s="10"/>
      <c r="M21" s="10"/>
      <c r="N21" s="10"/>
      <c r="O21" s="10"/>
      <c r="P21" s="10"/>
      <c r="Q21" s="2"/>
      <c r="R21" s="2"/>
      <c r="S21" s="2"/>
      <c r="T21" s="2"/>
      <c r="U21" s="2"/>
      <c r="V21" s="2"/>
      <c r="W21" s="2"/>
      <c r="X21" s="2"/>
      <c r="Y21" s="2"/>
    </row>
    <row r="22">
      <c r="A22" s="4">
        <v>39449.0</v>
      </c>
      <c r="B22" s="5">
        <v>1826.0</v>
      </c>
      <c r="C22" s="6" t="s">
        <v>17</v>
      </c>
      <c r="D22" s="11" t="s">
        <v>26</v>
      </c>
      <c r="E22" s="2"/>
      <c r="F22" s="2"/>
      <c r="G22" s="13"/>
      <c r="H22" s="13"/>
      <c r="I22" s="13"/>
      <c r="J22" s="14"/>
      <c r="K22" s="10"/>
      <c r="L22" s="10"/>
      <c r="M22" s="10"/>
      <c r="N22" s="10"/>
      <c r="O22" s="10"/>
      <c r="P22" s="10"/>
      <c r="Q22" s="2"/>
      <c r="R22" s="2"/>
      <c r="S22" s="2"/>
      <c r="T22" s="2"/>
      <c r="U22" s="2"/>
      <c r="V22" s="2"/>
      <c r="W22" s="2"/>
      <c r="X22" s="2"/>
      <c r="Y22" s="2"/>
    </row>
    <row r="23">
      <c r="A23" s="4">
        <v>39449.0</v>
      </c>
      <c r="B23" s="5">
        <v>1800.0</v>
      </c>
      <c r="C23" s="6" t="s">
        <v>17</v>
      </c>
      <c r="D23" s="11" t="s">
        <v>6</v>
      </c>
      <c r="E23" s="2"/>
      <c r="F23" s="2"/>
      <c r="G23" s="13"/>
      <c r="H23" s="13"/>
      <c r="I23" s="13"/>
      <c r="J23" s="14"/>
      <c r="K23" s="10"/>
      <c r="L23" s="10"/>
      <c r="M23" s="10"/>
      <c r="N23" s="10"/>
      <c r="O23" s="10"/>
      <c r="P23" s="10"/>
      <c r="Q23" s="2"/>
      <c r="R23" s="2"/>
      <c r="S23" s="2"/>
      <c r="T23" s="2"/>
      <c r="U23" s="2"/>
      <c r="V23" s="2"/>
      <c r="W23" s="2"/>
      <c r="X23" s="2"/>
      <c r="Y23" s="2"/>
    </row>
    <row r="24">
      <c r="A24" s="4">
        <v>39449.0</v>
      </c>
      <c r="B24" s="5">
        <v>1634.0</v>
      </c>
      <c r="C24" s="6" t="s">
        <v>8</v>
      </c>
      <c r="D24" s="11" t="s">
        <v>27</v>
      </c>
      <c r="E24" s="2"/>
      <c r="F24" s="2"/>
      <c r="G24" s="13"/>
      <c r="H24" s="13"/>
      <c r="I24" s="13"/>
      <c r="J24" s="14"/>
      <c r="K24" s="10"/>
      <c r="L24" s="10"/>
      <c r="M24" s="10"/>
      <c r="N24" s="10"/>
      <c r="O24" s="10"/>
      <c r="P24" s="10"/>
      <c r="Q24" s="2"/>
      <c r="R24" s="2"/>
      <c r="S24" s="2"/>
      <c r="T24" s="2"/>
      <c r="U24" s="2"/>
      <c r="V24" s="2"/>
      <c r="W24" s="2"/>
      <c r="X24" s="2"/>
      <c r="Y24" s="2"/>
    </row>
    <row r="25">
      <c r="A25" s="4">
        <v>39449.0</v>
      </c>
      <c r="B25" s="5">
        <v>1615.0</v>
      </c>
      <c r="C25" s="6" t="s">
        <v>5</v>
      </c>
      <c r="D25" s="11" t="s">
        <v>26</v>
      </c>
      <c r="E25" s="2"/>
      <c r="F25" s="2"/>
      <c r="G25" s="13"/>
      <c r="H25" s="13"/>
      <c r="I25" s="13"/>
      <c r="J25" s="14"/>
      <c r="K25" s="10"/>
      <c r="L25" s="10"/>
      <c r="M25" s="10"/>
      <c r="N25" s="10"/>
      <c r="O25" s="10"/>
      <c r="P25" s="10"/>
      <c r="Q25" s="2"/>
      <c r="R25" s="2"/>
      <c r="S25" s="2"/>
      <c r="T25" s="2"/>
      <c r="U25" s="2"/>
      <c r="V25" s="2"/>
      <c r="W25" s="2"/>
      <c r="X25" s="2"/>
      <c r="Y25" s="2"/>
    </row>
    <row r="26">
      <c r="A26" s="4">
        <v>39449.0</v>
      </c>
      <c r="B26" s="5">
        <v>1544.0</v>
      </c>
      <c r="C26" s="6" t="s">
        <v>17</v>
      </c>
      <c r="D26" s="11" t="s">
        <v>28</v>
      </c>
      <c r="E26" s="2"/>
      <c r="F26" s="2"/>
      <c r="G26" s="2"/>
      <c r="H26" s="2"/>
      <c r="I26" s="2"/>
      <c r="J26" s="2"/>
      <c r="K26" s="10"/>
      <c r="L26" s="10"/>
      <c r="M26" s="10"/>
      <c r="N26" s="10"/>
      <c r="O26" s="10"/>
      <c r="P26" s="10"/>
      <c r="Q26" s="2"/>
      <c r="R26" s="2"/>
      <c r="S26" s="2"/>
      <c r="T26" s="2"/>
      <c r="U26" s="2"/>
      <c r="V26" s="2"/>
      <c r="W26" s="2"/>
      <c r="X26" s="2"/>
      <c r="Y26" s="2"/>
    </row>
    <row r="27">
      <c r="A27" s="4">
        <v>39449.0</v>
      </c>
      <c r="B27" s="5">
        <v>1445.0</v>
      </c>
      <c r="C27" s="6" t="s">
        <v>5</v>
      </c>
      <c r="D27" s="11" t="s">
        <v>6</v>
      </c>
      <c r="E27" s="2"/>
      <c r="F27" s="2"/>
      <c r="G27" s="2"/>
      <c r="H27" s="2"/>
      <c r="I27" s="2"/>
      <c r="J27" s="2"/>
      <c r="K27" s="10"/>
      <c r="L27" s="10"/>
      <c r="M27" s="10"/>
      <c r="N27" s="10"/>
      <c r="O27" s="10"/>
      <c r="P27" s="10"/>
      <c r="Q27" s="2"/>
      <c r="R27" s="2"/>
      <c r="S27" s="2"/>
      <c r="T27" s="2"/>
      <c r="U27" s="2"/>
      <c r="V27" s="2"/>
      <c r="W27" s="2"/>
      <c r="X27" s="2"/>
      <c r="Y27" s="2"/>
    </row>
    <row r="28">
      <c r="A28" s="4">
        <v>39449.0</v>
      </c>
      <c r="B28" s="5">
        <v>1430.0</v>
      </c>
      <c r="C28" s="6" t="s">
        <v>5</v>
      </c>
      <c r="D28" s="11" t="s">
        <v>6</v>
      </c>
      <c r="E28" s="2"/>
      <c r="F28" s="2"/>
      <c r="G28" s="2"/>
      <c r="H28" s="2"/>
      <c r="I28" s="2"/>
      <c r="J28" s="2"/>
      <c r="K28" s="10"/>
      <c r="L28" s="10"/>
      <c r="M28" s="10"/>
      <c r="N28" s="10"/>
      <c r="O28" s="10"/>
      <c r="P28" s="10"/>
      <c r="Q28" s="2"/>
      <c r="R28" s="2"/>
      <c r="S28" s="2"/>
      <c r="T28" s="2"/>
      <c r="U28" s="2"/>
      <c r="V28" s="2"/>
      <c r="W28" s="2"/>
      <c r="X28" s="2"/>
      <c r="Y28" s="2"/>
    </row>
    <row r="29">
      <c r="A29" s="4">
        <v>39449.0</v>
      </c>
      <c r="B29" s="5">
        <v>1410.0</v>
      </c>
      <c r="C29" s="6" t="s">
        <v>20</v>
      </c>
      <c r="D29" s="11" t="s">
        <v>29</v>
      </c>
      <c r="E29" s="2"/>
      <c r="F29" s="2"/>
      <c r="G29" s="2"/>
      <c r="H29" s="2"/>
      <c r="I29" s="2"/>
      <c r="J29" s="2"/>
      <c r="K29" s="10"/>
      <c r="L29" s="10"/>
      <c r="M29" s="10"/>
      <c r="N29" s="10"/>
      <c r="O29" s="10"/>
      <c r="P29" s="10"/>
      <c r="Q29" s="2"/>
      <c r="R29" s="2"/>
      <c r="S29" s="2"/>
      <c r="T29" s="2"/>
      <c r="U29" s="2"/>
      <c r="V29" s="2"/>
      <c r="W29" s="2"/>
      <c r="X29" s="2"/>
      <c r="Y29" s="2"/>
    </row>
    <row r="30">
      <c r="A30" s="4">
        <v>39449.0</v>
      </c>
      <c r="B30" s="5">
        <v>1351.0</v>
      </c>
      <c r="C30" s="6" t="s">
        <v>17</v>
      </c>
      <c r="D30" s="11" t="s">
        <v>30</v>
      </c>
      <c r="E30" s="2"/>
      <c r="F30" s="2"/>
      <c r="G30" s="2"/>
      <c r="H30" s="2"/>
      <c r="I30" s="2"/>
      <c r="J30" s="2"/>
      <c r="K30" s="10"/>
      <c r="L30" s="10"/>
      <c r="M30" s="10"/>
      <c r="N30" s="10"/>
      <c r="O30" s="10"/>
      <c r="P30" s="10"/>
      <c r="Q30" s="2"/>
      <c r="R30" s="2"/>
      <c r="S30" s="2"/>
      <c r="T30" s="2"/>
      <c r="U30" s="2"/>
      <c r="V30" s="2"/>
      <c r="W30" s="2"/>
      <c r="X30" s="2"/>
      <c r="Y30" s="2"/>
    </row>
    <row r="31">
      <c r="A31" s="4">
        <v>39449.0</v>
      </c>
      <c r="B31" s="5">
        <v>1340.0</v>
      </c>
      <c r="C31" s="6" t="s">
        <v>8</v>
      </c>
      <c r="D31" s="6" t="s">
        <v>18</v>
      </c>
      <c r="E31" s="2"/>
      <c r="F31" s="2"/>
      <c r="G31" s="2"/>
      <c r="H31" s="2"/>
      <c r="I31" s="2"/>
      <c r="J31" s="2"/>
      <c r="K31" s="10"/>
      <c r="L31" s="10"/>
      <c r="M31" s="10"/>
      <c r="N31" s="10"/>
      <c r="O31" s="10"/>
      <c r="P31" s="10"/>
      <c r="Q31" s="2"/>
      <c r="R31" s="2"/>
      <c r="S31" s="2"/>
      <c r="T31" s="2"/>
      <c r="U31" s="2"/>
      <c r="V31" s="2"/>
      <c r="W31" s="2"/>
      <c r="X31" s="2"/>
      <c r="Y31" s="2"/>
    </row>
    <row r="32">
      <c r="A32" s="4">
        <v>39449.0</v>
      </c>
      <c r="B32" s="5">
        <v>1250.0</v>
      </c>
      <c r="C32" s="6" t="s">
        <v>20</v>
      </c>
      <c r="D32" s="11" t="s">
        <v>29</v>
      </c>
      <c r="E32" s="2"/>
      <c r="F32" s="2"/>
      <c r="G32" s="2"/>
      <c r="H32" s="2"/>
      <c r="I32" s="2"/>
      <c r="J32" s="2"/>
      <c r="K32" s="10"/>
      <c r="L32" s="10"/>
      <c r="M32" s="10"/>
      <c r="N32" s="10"/>
      <c r="O32" s="10"/>
      <c r="P32" s="10"/>
      <c r="Q32" s="2"/>
      <c r="R32" s="2"/>
      <c r="S32" s="2"/>
      <c r="T32" s="2"/>
      <c r="U32" s="2"/>
      <c r="V32" s="2"/>
      <c r="W32" s="2"/>
      <c r="X32" s="2"/>
      <c r="Y32" s="2"/>
    </row>
    <row r="33">
      <c r="A33" s="4">
        <v>39449.0</v>
      </c>
      <c r="B33" s="5">
        <v>1230.0</v>
      </c>
      <c r="C33" s="6" t="s">
        <v>17</v>
      </c>
      <c r="D33" s="11" t="s">
        <v>31</v>
      </c>
      <c r="E33" s="2"/>
      <c r="F33" s="2"/>
      <c r="G33" s="2"/>
      <c r="H33" s="2"/>
      <c r="I33" s="2"/>
      <c r="J33" s="2"/>
      <c r="K33" s="10"/>
      <c r="L33" s="10"/>
      <c r="M33" s="10"/>
      <c r="N33" s="10"/>
      <c r="O33" s="10"/>
      <c r="P33" s="10"/>
      <c r="Q33" s="2"/>
      <c r="R33" s="2"/>
      <c r="S33" s="2"/>
      <c r="T33" s="2"/>
      <c r="U33" s="2"/>
      <c r="V33" s="2"/>
      <c r="W33" s="2"/>
      <c r="X33" s="2"/>
      <c r="Y33" s="2"/>
    </row>
    <row r="34">
      <c r="A34" s="4">
        <v>39449.0</v>
      </c>
      <c r="B34" s="5">
        <v>1220.0</v>
      </c>
      <c r="C34" s="6" t="s">
        <v>8</v>
      </c>
      <c r="D34" s="11" t="s">
        <v>26</v>
      </c>
      <c r="E34" s="2"/>
      <c r="F34" s="2"/>
      <c r="G34" s="2"/>
      <c r="H34" s="2"/>
      <c r="I34" s="2"/>
      <c r="J34" s="2"/>
      <c r="K34" s="10"/>
      <c r="L34" s="10"/>
      <c r="M34" s="10"/>
      <c r="N34" s="10"/>
      <c r="O34" s="10"/>
      <c r="P34" s="10"/>
      <c r="Q34" s="2"/>
      <c r="R34" s="2"/>
      <c r="S34" s="2"/>
      <c r="T34" s="2"/>
      <c r="U34" s="2"/>
      <c r="V34" s="2"/>
      <c r="W34" s="2"/>
      <c r="X34" s="2"/>
      <c r="Y34" s="2"/>
    </row>
    <row r="35">
      <c r="A35" s="4">
        <v>39449.0</v>
      </c>
      <c r="B35" s="5">
        <v>1100.0</v>
      </c>
      <c r="C35" s="6" t="s">
        <v>5</v>
      </c>
      <c r="D35" s="11" t="s">
        <v>6</v>
      </c>
      <c r="E35" s="2"/>
      <c r="F35" s="2"/>
      <c r="G35" s="2"/>
      <c r="H35" s="2"/>
      <c r="I35" s="2"/>
      <c r="J35" s="2"/>
      <c r="K35" s="10"/>
      <c r="L35" s="10"/>
      <c r="M35" s="10"/>
      <c r="N35" s="10"/>
      <c r="O35" s="10"/>
      <c r="P35" s="10"/>
      <c r="Q35" s="2"/>
      <c r="R35" s="2"/>
      <c r="S35" s="2"/>
      <c r="T35" s="2"/>
      <c r="U35" s="2"/>
      <c r="V35" s="2"/>
      <c r="W35" s="2"/>
      <c r="X35" s="2"/>
      <c r="Y35" s="2"/>
    </row>
    <row r="36">
      <c r="A36" s="4">
        <v>39449.0</v>
      </c>
      <c r="B36" s="5">
        <v>1035.0</v>
      </c>
      <c r="C36" s="6" t="s">
        <v>17</v>
      </c>
      <c r="D36" s="11" t="s">
        <v>27</v>
      </c>
      <c r="E36" s="2"/>
      <c r="F36" s="2"/>
      <c r="G36" s="2"/>
      <c r="H36" s="2"/>
      <c r="I36" s="2"/>
      <c r="J36" s="2"/>
      <c r="K36" s="10"/>
      <c r="L36" s="10"/>
      <c r="M36" s="10"/>
      <c r="N36" s="10"/>
      <c r="O36" s="10"/>
      <c r="P36" s="10"/>
      <c r="Q36" s="2"/>
      <c r="R36" s="2"/>
      <c r="S36" s="2"/>
      <c r="T36" s="2"/>
      <c r="U36" s="2"/>
      <c r="V36" s="2"/>
      <c r="W36" s="2"/>
      <c r="X36" s="2"/>
      <c r="Y36" s="2"/>
    </row>
    <row r="37">
      <c r="A37" s="4">
        <v>39449.0</v>
      </c>
      <c r="B37" s="5">
        <v>1000.0</v>
      </c>
      <c r="C37" s="6" t="s">
        <v>17</v>
      </c>
      <c r="D37" s="11" t="s">
        <v>32</v>
      </c>
      <c r="E37" s="2"/>
      <c r="F37" s="2"/>
      <c r="G37" s="2"/>
      <c r="H37" s="2"/>
      <c r="I37" s="2"/>
      <c r="J37" s="2"/>
      <c r="K37" s="10"/>
      <c r="L37" s="10"/>
      <c r="M37" s="10"/>
      <c r="N37" s="10"/>
      <c r="O37" s="10"/>
      <c r="P37" s="10"/>
      <c r="Q37" s="2"/>
      <c r="R37" s="2"/>
      <c r="S37" s="2"/>
      <c r="T37" s="2"/>
      <c r="U37" s="2"/>
      <c r="V37" s="2"/>
      <c r="W37" s="2"/>
      <c r="X37" s="2"/>
      <c r="Y37" s="2"/>
    </row>
    <row r="38">
      <c r="A38" s="4">
        <v>39449.0</v>
      </c>
      <c r="B38" s="5">
        <v>1000.0</v>
      </c>
      <c r="C38" s="6" t="s">
        <v>5</v>
      </c>
      <c r="D38" s="11" t="s">
        <v>6</v>
      </c>
      <c r="E38" s="2"/>
      <c r="F38" s="2"/>
      <c r="G38" s="2"/>
      <c r="H38" s="2"/>
      <c r="I38" s="2"/>
      <c r="J38" s="2"/>
      <c r="K38" s="10"/>
      <c r="L38" s="10"/>
      <c r="M38" s="10"/>
      <c r="N38" s="10"/>
      <c r="O38" s="10"/>
      <c r="P38" s="10"/>
      <c r="Q38" s="2"/>
      <c r="R38" s="2"/>
      <c r="S38" s="2"/>
      <c r="T38" s="2"/>
      <c r="U38" s="2"/>
      <c r="V38" s="2"/>
      <c r="W38" s="2"/>
      <c r="X38" s="2"/>
      <c r="Y38" s="2"/>
    </row>
    <row r="39">
      <c r="A39" s="4">
        <v>39449.0</v>
      </c>
      <c r="B39" s="5">
        <v>1000.0</v>
      </c>
      <c r="C39" s="6" t="s">
        <v>5</v>
      </c>
      <c r="D39" s="11" t="s">
        <v>6</v>
      </c>
      <c r="E39" s="2"/>
      <c r="F39" s="2"/>
      <c r="G39" s="2"/>
      <c r="H39" s="2"/>
      <c r="I39" s="2"/>
      <c r="J39" s="2"/>
      <c r="K39" s="10"/>
      <c r="L39" s="10"/>
      <c r="M39" s="10"/>
      <c r="N39" s="10"/>
      <c r="O39" s="10"/>
      <c r="P39" s="10"/>
      <c r="Q39" s="2"/>
      <c r="R39" s="2"/>
      <c r="S39" s="2"/>
      <c r="T39" s="2"/>
      <c r="U39" s="2"/>
      <c r="V39" s="2"/>
      <c r="W39" s="2"/>
      <c r="X39" s="2"/>
      <c r="Y39" s="2"/>
    </row>
    <row r="40">
      <c r="A40" s="4">
        <v>39449.0</v>
      </c>
      <c r="B40" s="5">
        <v>1000.0</v>
      </c>
      <c r="C40" s="6" t="s">
        <v>17</v>
      </c>
      <c r="D40" s="11" t="s">
        <v>32</v>
      </c>
      <c r="E40" s="2"/>
      <c r="F40" s="2"/>
      <c r="G40" s="2"/>
      <c r="H40" s="2"/>
      <c r="I40" s="2"/>
      <c r="J40" s="2"/>
      <c r="K40" s="10"/>
      <c r="L40" s="10"/>
      <c r="M40" s="10"/>
      <c r="N40" s="10"/>
      <c r="O40" s="10"/>
      <c r="P40" s="10"/>
      <c r="Q40" s="2"/>
      <c r="R40" s="2"/>
      <c r="S40" s="2"/>
      <c r="T40" s="2"/>
      <c r="U40" s="2"/>
      <c r="V40" s="2"/>
      <c r="W40" s="2"/>
      <c r="X40" s="2"/>
      <c r="Y40" s="2"/>
    </row>
    <row r="41">
      <c r="A41" s="4">
        <v>39449.0</v>
      </c>
      <c r="B41" s="5">
        <v>945.0</v>
      </c>
      <c r="C41" s="6" t="s">
        <v>17</v>
      </c>
      <c r="D41" s="11" t="s">
        <v>23</v>
      </c>
      <c r="E41" s="2"/>
      <c r="F41" s="2"/>
      <c r="G41" s="2"/>
      <c r="H41" s="2"/>
      <c r="I41" s="2"/>
      <c r="J41" s="2"/>
      <c r="K41" s="10"/>
      <c r="L41" s="10"/>
      <c r="M41" s="10"/>
      <c r="N41" s="10"/>
      <c r="O41" s="10"/>
      <c r="P41" s="10"/>
      <c r="Q41" s="2"/>
      <c r="R41" s="2"/>
      <c r="S41" s="2"/>
      <c r="T41" s="2"/>
      <c r="U41" s="2"/>
      <c r="V41" s="2"/>
      <c r="W41" s="2"/>
      <c r="X41" s="2"/>
      <c r="Y41" s="2"/>
    </row>
    <row r="42">
      <c r="A42" s="4">
        <v>39449.0</v>
      </c>
      <c r="B42" s="5">
        <v>930.0</v>
      </c>
      <c r="C42" s="6" t="s">
        <v>5</v>
      </c>
      <c r="D42" s="11" t="s">
        <v>33</v>
      </c>
      <c r="E42" s="2"/>
      <c r="F42" s="2"/>
      <c r="G42" s="2"/>
      <c r="H42" s="2"/>
      <c r="I42" s="2"/>
      <c r="J42" s="2"/>
      <c r="K42" s="10"/>
      <c r="L42" s="10"/>
      <c r="M42" s="10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</row>
    <row r="43">
      <c r="A43" s="4">
        <v>39449.0</v>
      </c>
      <c r="B43" s="5">
        <v>900.0</v>
      </c>
      <c r="C43" s="6" t="s">
        <v>20</v>
      </c>
      <c r="D43" s="11" t="s">
        <v>19</v>
      </c>
      <c r="E43" s="2"/>
      <c r="F43" s="2"/>
      <c r="G43" s="2"/>
      <c r="H43" s="2"/>
      <c r="I43" s="2"/>
      <c r="J43" s="2"/>
      <c r="K43" s="10"/>
      <c r="L43" s="10"/>
      <c r="M43" s="10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</row>
    <row r="44">
      <c r="A44" s="4">
        <v>39449.0</v>
      </c>
      <c r="B44" s="5">
        <v>835.0</v>
      </c>
      <c r="C44" s="6" t="s">
        <v>20</v>
      </c>
      <c r="D44" s="11" t="s">
        <v>31</v>
      </c>
      <c r="E44" s="2"/>
      <c r="F44" s="2"/>
      <c r="G44" s="2"/>
      <c r="H44" s="2"/>
      <c r="I44" s="2"/>
      <c r="J44" s="2"/>
      <c r="K44" s="10"/>
      <c r="L44" s="10"/>
      <c r="M44" s="10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</row>
    <row r="45">
      <c r="A45" s="4">
        <v>39449.0</v>
      </c>
      <c r="B45" s="5">
        <v>250.0</v>
      </c>
      <c r="C45" s="6" t="s">
        <v>20</v>
      </c>
      <c r="D45" s="6" t="s">
        <v>25</v>
      </c>
      <c r="E45" s="2"/>
      <c r="F45" s="2"/>
      <c r="G45" s="2"/>
      <c r="H45" s="2"/>
      <c r="I45" s="2"/>
      <c r="J45" s="2"/>
      <c r="K45" s="10"/>
      <c r="L45" s="10"/>
      <c r="M45" s="10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</row>
    <row r="46">
      <c r="A46" s="4">
        <v>39449.0</v>
      </c>
      <c r="B46" s="5">
        <v>130.0</v>
      </c>
      <c r="C46" s="6" t="s">
        <v>20</v>
      </c>
      <c r="D46" s="11" t="s">
        <v>6</v>
      </c>
      <c r="E46" s="2"/>
      <c r="F46" s="2"/>
      <c r="G46" s="2"/>
      <c r="H46" s="2"/>
      <c r="I46" s="2"/>
      <c r="J46" s="2"/>
      <c r="K46" s="10"/>
      <c r="L46" s="10"/>
      <c r="M46" s="10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</row>
    <row r="47">
      <c r="A47" s="4">
        <v>39449.0</v>
      </c>
      <c r="B47" s="5">
        <v>100.0</v>
      </c>
      <c r="C47" s="6" t="s">
        <v>14</v>
      </c>
      <c r="D47" s="11" t="s">
        <v>6</v>
      </c>
      <c r="E47" s="2"/>
      <c r="F47" s="2"/>
      <c r="G47" s="2"/>
      <c r="H47" s="2"/>
      <c r="I47" s="2"/>
      <c r="J47" s="2"/>
      <c r="K47" s="10"/>
      <c r="L47" s="10"/>
      <c r="M47" s="10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</row>
    <row r="48">
      <c r="A48" s="4">
        <v>39449.0</v>
      </c>
      <c r="B48" s="5">
        <v>32.0</v>
      </c>
      <c r="C48" s="6" t="s">
        <v>8</v>
      </c>
      <c r="D48" s="11" t="s">
        <v>34</v>
      </c>
      <c r="E48" s="2"/>
      <c r="F48" s="2"/>
      <c r="G48" s="2"/>
      <c r="H48" s="2"/>
      <c r="I48" s="2"/>
      <c r="J48" s="2"/>
      <c r="K48" s="10"/>
      <c r="L48" s="10"/>
      <c r="M48" s="10"/>
      <c r="N48" s="10"/>
      <c r="O48" s="10"/>
      <c r="P48" s="10"/>
      <c r="Q48" s="2"/>
      <c r="R48" s="2"/>
      <c r="S48" s="2"/>
      <c r="T48" s="2"/>
      <c r="U48" s="2"/>
      <c r="V48" s="2"/>
      <c r="W48" s="2"/>
      <c r="X48" s="2"/>
      <c r="Y48" s="2"/>
    </row>
    <row r="49">
      <c r="A49" s="4">
        <v>39449.0</v>
      </c>
      <c r="B49" s="5">
        <v>1.0</v>
      </c>
      <c r="C49" s="6" t="s">
        <v>17</v>
      </c>
      <c r="D49" s="11" t="s">
        <v>30</v>
      </c>
      <c r="E49" s="2"/>
      <c r="F49" s="2"/>
      <c r="G49" s="2"/>
      <c r="H49" s="2"/>
      <c r="I49" s="2"/>
      <c r="J49" s="2"/>
      <c r="K49" s="10"/>
      <c r="L49" s="10"/>
      <c r="M49" s="10"/>
      <c r="N49" s="10"/>
      <c r="O49" s="10"/>
      <c r="P49" s="10"/>
      <c r="Q49" s="2"/>
      <c r="R49" s="2"/>
      <c r="S49" s="2"/>
      <c r="T49" s="2"/>
      <c r="U49" s="2"/>
      <c r="V49" s="2"/>
      <c r="W49" s="2"/>
      <c r="X49" s="2"/>
      <c r="Y49" s="2"/>
    </row>
    <row r="50">
      <c r="A50" s="4">
        <v>39450.0</v>
      </c>
      <c r="B50" s="5">
        <v>2335.0</v>
      </c>
      <c r="C50" s="6" t="s">
        <v>5</v>
      </c>
      <c r="D50" s="6" t="s">
        <v>24</v>
      </c>
      <c r="E50" s="2"/>
      <c r="F50" s="2"/>
      <c r="G50" s="2"/>
      <c r="H50" s="2"/>
      <c r="I50" s="2"/>
      <c r="J50" s="2"/>
      <c r="K50" s="10"/>
      <c r="L50" s="10"/>
      <c r="M50" s="10"/>
      <c r="N50" s="10"/>
      <c r="O50" s="10"/>
      <c r="P50" s="10"/>
      <c r="Q50" s="2"/>
      <c r="R50" s="2"/>
      <c r="S50" s="2"/>
      <c r="T50" s="2"/>
      <c r="U50" s="2"/>
      <c r="V50" s="2"/>
      <c r="W50" s="2"/>
      <c r="X50" s="2"/>
      <c r="Y50" s="2"/>
    </row>
    <row r="51">
      <c r="A51" s="4">
        <v>39450.0</v>
      </c>
      <c r="B51" s="5">
        <v>2330.0</v>
      </c>
      <c r="C51" s="6" t="s">
        <v>5</v>
      </c>
      <c r="D51" s="11" t="s">
        <v>35</v>
      </c>
      <c r="E51" s="2"/>
      <c r="F51" s="2"/>
      <c r="G51" s="2"/>
      <c r="H51" s="2"/>
      <c r="I51" s="2"/>
      <c r="J51" s="2"/>
      <c r="K51" s="10"/>
      <c r="L51" s="10"/>
      <c r="M51" s="10"/>
      <c r="N51" s="10"/>
      <c r="O51" s="10"/>
      <c r="P51" s="10"/>
      <c r="Q51" s="2"/>
      <c r="R51" s="2"/>
      <c r="S51" s="2"/>
      <c r="T51" s="2"/>
      <c r="U51" s="2"/>
      <c r="V51" s="2"/>
      <c r="W51" s="2"/>
      <c r="X51" s="2"/>
      <c r="Y51" s="2"/>
    </row>
    <row r="52">
      <c r="A52" s="4">
        <v>39450.0</v>
      </c>
      <c r="B52" s="5">
        <v>2330.0</v>
      </c>
      <c r="C52" s="6" t="s">
        <v>5</v>
      </c>
      <c r="D52" s="11" t="s">
        <v>36</v>
      </c>
      <c r="E52" s="2"/>
      <c r="F52" s="2"/>
      <c r="G52" s="2"/>
      <c r="H52" s="2"/>
      <c r="I52" s="2"/>
      <c r="J52" s="2"/>
      <c r="K52" s="10"/>
      <c r="L52" s="10"/>
      <c r="M52" s="10"/>
      <c r="N52" s="10"/>
      <c r="O52" s="10"/>
      <c r="P52" s="10"/>
      <c r="Q52" s="2"/>
      <c r="R52" s="2"/>
      <c r="S52" s="2"/>
      <c r="T52" s="2"/>
      <c r="U52" s="2"/>
      <c r="V52" s="2"/>
      <c r="W52" s="2"/>
      <c r="X52" s="2"/>
      <c r="Y52" s="2"/>
    </row>
    <row r="53">
      <c r="A53" s="4">
        <v>39450.0</v>
      </c>
      <c r="B53" s="5">
        <v>2255.0</v>
      </c>
      <c r="C53" s="6" t="s">
        <v>5</v>
      </c>
      <c r="D53" s="11" t="s">
        <v>27</v>
      </c>
      <c r="E53" s="2"/>
      <c r="F53" s="2"/>
      <c r="G53" s="2"/>
      <c r="H53" s="2"/>
      <c r="I53" s="2"/>
      <c r="J53" s="2"/>
      <c r="K53" s="10"/>
      <c r="L53" s="10"/>
      <c r="M53" s="10"/>
      <c r="N53" s="10"/>
      <c r="O53" s="10"/>
      <c r="P53" s="10"/>
      <c r="Q53" s="2"/>
      <c r="R53" s="2"/>
      <c r="S53" s="2"/>
      <c r="T53" s="2"/>
      <c r="U53" s="2"/>
      <c r="V53" s="2"/>
      <c r="W53" s="2"/>
      <c r="X53" s="2"/>
      <c r="Y53" s="2"/>
    </row>
    <row r="54">
      <c r="A54" s="4">
        <v>39450.0</v>
      </c>
      <c r="B54" s="5">
        <v>2242.0</v>
      </c>
      <c r="C54" s="6" t="s">
        <v>20</v>
      </c>
      <c r="D54" s="11" t="s">
        <v>23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4">
        <v>39450.0</v>
      </c>
      <c r="B55" s="5">
        <v>2200.0</v>
      </c>
      <c r="C55" s="6" t="s">
        <v>17</v>
      </c>
      <c r="D55" s="6" t="s">
        <v>18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4">
        <v>39450.0</v>
      </c>
      <c r="B56" s="5">
        <v>2200.0</v>
      </c>
      <c r="C56" s="6" t="s">
        <v>20</v>
      </c>
      <c r="D56" s="11" t="s">
        <v>32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4">
        <v>39450.0</v>
      </c>
      <c r="B57" s="5">
        <v>2134.0</v>
      </c>
      <c r="C57" s="6" t="s">
        <v>5</v>
      </c>
      <c r="D57" s="6" t="s">
        <v>25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4">
        <v>39450.0</v>
      </c>
      <c r="B58" s="5">
        <v>2108.0</v>
      </c>
      <c r="C58" s="6" t="s">
        <v>20</v>
      </c>
      <c r="D58" s="11" t="s">
        <v>31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4">
        <v>39450.0</v>
      </c>
      <c r="B59" s="5">
        <v>2028.0</v>
      </c>
      <c r="C59" s="6" t="s">
        <v>17</v>
      </c>
      <c r="D59" s="11" t="s">
        <v>26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4">
        <v>39450.0</v>
      </c>
      <c r="B60" s="5">
        <v>2018.0</v>
      </c>
      <c r="C60" s="6" t="s">
        <v>20</v>
      </c>
      <c r="D60" s="11" t="s">
        <v>37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4">
        <v>39450.0</v>
      </c>
      <c r="B61" s="5">
        <v>2000.0</v>
      </c>
      <c r="C61" s="6" t="s">
        <v>17</v>
      </c>
      <c r="D61" s="11" t="s">
        <v>32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4">
        <v>39450.0</v>
      </c>
      <c r="B62" s="5">
        <v>2000.0</v>
      </c>
      <c r="C62" s="6" t="s">
        <v>20</v>
      </c>
      <c r="D62" s="11" t="s">
        <v>32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4">
        <v>39450.0</v>
      </c>
      <c r="B63" s="5">
        <v>2000.0</v>
      </c>
      <c r="C63" s="6" t="s">
        <v>17</v>
      </c>
      <c r="D63" s="11" t="s">
        <v>6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4">
        <v>39450.0</v>
      </c>
      <c r="B64" s="5">
        <v>1935.0</v>
      </c>
      <c r="C64" s="6" t="s">
        <v>17</v>
      </c>
      <c r="D64" s="11" t="s">
        <v>38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4">
        <v>39450.0</v>
      </c>
      <c r="B65" s="5">
        <v>1900.0</v>
      </c>
      <c r="C65" s="6" t="s">
        <v>20</v>
      </c>
      <c r="D65" s="11" t="s">
        <v>39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4">
        <v>39450.0</v>
      </c>
      <c r="B66" s="5">
        <v>1900.0</v>
      </c>
      <c r="C66" s="6" t="s">
        <v>17</v>
      </c>
      <c r="D66" s="11" t="s">
        <v>38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4">
        <v>39450.0</v>
      </c>
      <c r="B67" s="5">
        <v>1858.0</v>
      </c>
      <c r="C67" s="6" t="s">
        <v>5</v>
      </c>
      <c r="D67" s="11" t="s">
        <v>26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4">
        <v>39450.0</v>
      </c>
      <c r="B68" s="5">
        <v>1845.0</v>
      </c>
      <c r="C68" s="6" t="s">
        <v>20</v>
      </c>
      <c r="D68" s="11" t="s">
        <v>31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4">
        <v>39450.0</v>
      </c>
      <c r="B69" s="5">
        <v>1830.0</v>
      </c>
      <c r="C69" s="6" t="s">
        <v>17</v>
      </c>
      <c r="D69" s="11" t="s">
        <v>32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4">
        <v>39450.0</v>
      </c>
      <c r="B70" s="5">
        <v>1800.0</v>
      </c>
      <c r="C70" s="6" t="s">
        <v>5</v>
      </c>
      <c r="D70" s="11" t="s">
        <v>6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4">
        <v>39450.0</v>
      </c>
      <c r="B71" s="5">
        <v>1800.0</v>
      </c>
      <c r="C71" s="6" t="s">
        <v>17</v>
      </c>
      <c r="D71" s="11" t="s">
        <v>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4">
        <v>39450.0</v>
      </c>
      <c r="B72" s="5">
        <v>1745.0</v>
      </c>
      <c r="C72" s="6" t="s">
        <v>20</v>
      </c>
      <c r="D72" s="11" t="s">
        <v>6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4">
        <v>39450.0</v>
      </c>
      <c r="B73" s="5">
        <v>1730.0</v>
      </c>
      <c r="C73" s="6" t="s">
        <v>5</v>
      </c>
      <c r="D73" s="11" t="s">
        <v>40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4">
        <v>39450.0</v>
      </c>
      <c r="B74" s="5">
        <v>1715.0</v>
      </c>
      <c r="C74" s="6" t="s">
        <v>5</v>
      </c>
      <c r="D74" s="11" t="s">
        <v>6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4">
        <v>39450.0</v>
      </c>
      <c r="B75" s="5">
        <v>1700.0</v>
      </c>
      <c r="C75" s="6" t="s">
        <v>14</v>
      </c>
      <c r="D75" s="11" t="s">
        <v>37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4">
        <v>39450.0</v>
      </c>
      <c r="B76" s="5">
        <v>1655.0</v>
      </c>
      <c r="C76" s="6" t="s">
        <v>5</v>
      </c>
      <c r="D76" s="11" t="s">
        <v>41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4">
        <v>39450.0</v>
      </c>
      <c r="B77" s="5">
        <v>1627.0</v>
      </c>
      <c r="C77" s="6" t="s">
        <v>17</v>
      </c>
      <c r="D77" s="11" t="s">
        <v>19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4">
        <v>39450.0</v>
      </c>
      <c r="B78" s="5">
        <v>1600.0</v>
      </c>
      <c r="C78" s="6" t="s">
        <v>14</v>
      </c>
      <c r="D78" s="11" t="s">
        <v>19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4">
        <v>39450.0</v>
      </c>
      <c r="B79" s="5">
        <v>1600.0</v>
      </c>
      <c r="C79" s="6" t="s">
        <v>5</v>
      </c>
      <c r="D79" s="11" t="s">
        <v>37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4">
        <v>39450.0</v>
      </c>
      <c r="B80" s="5">
        <v>1545.0</v>
      </c>
      <c r="C80" s="6" t="s">
        <v>5</v>
      </c>
      <c r="D80" s="11" t="s">
        <v>42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4">
        <v>39450.0</v>
      </c>
      <c r="B81" s="5">
        <v>1530.0</v>
      </c>
      <c r="C81" s="6" t="s">
        <v>11</v>
      </c>
      <c r="D81" s="6" t="s">
        <v>18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4">
        <v>39450.0</v>
      </c>
      <c r="B82" s="5">
        <v>1500.0</v>
      </c>
      <c r="C82" s="6" t="s">
        <v>8</v>
      </c>
      <c r="D82" s="11" t="s">
        <v>19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4">
        <v>39450.0</v>
      </c>
      <c r="B83" s="5">
        <v>1250.0</v>
      </c>
      <c r="C83" s="6" t="s">
        <v>8</v>
      </c>
      <c r="D83" s="11" t="s">
        <v>30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4">
        <v>39450.0</v>
      </c>
      <c r="B84" s="5">
        <v>1241.0</v>
      </c>
      <c r="C84" s="6" t="s">
        <v>8</v>
      </c>
      <c r="D84" s="11" t="s">
        <v>6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4">
        <v>39450.0</v>
      </c>
      <c r="B85" s="5">
        <v>1100.0</v>
      </c>
      <c r="C85" s="6" t="s">
        <v>8</v>
      </c>
      <c r="D85" s="11" t="s">
        <v>32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4">
        <v>39450.0</v>
      </c>
      <c r="B86" s="5">
        <v>1018.0</v>
      </c>
      <c r="C86" s="6" t="s">
        <v>17</v>
      </c>
      <c r="D86" s="11" t="s">
        <v>23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4">
        <v>39450.0</v>
      </c>
      <c r="B87" s="5">
        <v>930.0</v>
      </c>
      <c r="C87" s="6" t="s">
        <v>5</v>
      </c>
      <c r="D87" s="11" t="s">
        <v>37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4">
        <v>39450.0</v>
      </c>
      <c r="B88" s="5">
        <v>900.0</v>
      </c>
      <c r="C88" s="6" t="s">
        <v>8</v>
      </c>
      <c r="D88" s="11" t="s">
        <v>32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4">
        <v>39450.0</v>
      </c>
      <c r="B89" s="5">
        <v>735.0</v>
      </c>
      <c r="C89" s="6" t="s">
        <v>8</v>
      </c>
      <c r="D89" s="11" t="s">
        <v>26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4">
        <v>39450.0</v>
      </c>
      <c r="B90" s="5">
        <v>645.0</v>
      </c>
      <c r="C90" s="6" t="s">
        <v>5</v>
      </c>
      <c r="D90" s="11" t="s">
        <v>6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4">
        <v>39450.0</v>
      </c>
      <c r="B91" s="5">
        <v>600.0</v>
      </c>
      <c r="C91" s="6" t="s">
        <v>8</v>
      </c>
      <c r="D91" s="11" t="s">
        <v>32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4">
        <v>39450.0</v>
      </c>
      <c r="B92" s="5">
        <v>507.0</v>
      </c>
      <c r="C92" s="6" t="s">
        <v>14</v>
      </c>
      <c r="D92" s="11" t="s">
        <v>38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4">
        <v>39450.0</v>
      </c>
      <c r="B93" s="5">
        <v>425.0</v>
      </c>
      <c r="C93" s="6" t="s">
        <v>5</v>
      </c>
      <c r="D93" s="6" t="s">
        <v>43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4">
        <v>39450.0</v>
      </c>
      <c r="B94" s="5">
        <v>230.0</v>
      </c>
      <c r="C94" s="6" t="s">
        <v>17</v>
      </c>
      <c r="D94" s="11" t="s">
        <v>32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4">
        <v>39450.0</v>
      </c>
      <c r="B95" s="5">
        <v>150.0</v>
      </c>
      <c r="C95" s="6" t="s">
        <v>20</v>
      </c>
      <c r="D95" s="6" t="s">
        <v>18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4">
        <v>39450.0</v>
      </c>
      <c r="B96" s="5">
        <v>136.0</v>
      </c>
      <c r="C96" s="6" t="s">
        <v>5</v>
      </c>
      <c r="D96" s="11" t="s">
        <v>23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4">
        <v>39450.0</v>
      </c>
      <c r="B97" s="5">
        <v>20.0</v>
      </c>
      <c r="C97" s="6" t="s">
        <v>14</v>
      </c>
      <c r="D97" s="11" t="s">
        <v>44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4">
        <v>39450.0</v>
      </c>
      <c r="B98" s="5">
        <v>1.0</v>
      </c>
      <c r="C98" s="6" t="s">
        <v>8</v>
      </c>
      <c r="D98" s="11" t="s">
        <v>31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4">
        <v>39450.0</v>
      </c>
      <c r="B99" s="5">
        <v>0.0</v>
      </c>
      <c r="C99" s="6" t="s">
        <v>20</v>
      </c>
      <c r="D99" s="11" t="s">
        <v>39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4">
        <v>39450.0</v>
      </c>
      <c r="B100" s="5">
        <v>0.0</v>
      </c>
      <c r="C100" s="6" t="s">
        <v>17</v>
      </c>
      <c r="D100" s="11" t="s">
        <v>45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4">
        <v>39450.0</v>
      </c>
      <c r="B101" s="5">
        <v>0.0</v>
      </c>
      <c r="C101" s="6" t="s">
        <v>8</v>
      </c>
      <c r="D101" s="11" t="s">
        <v>44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4">
        <v>39451.0</v>
      </c>
      <c r="B102" s="5">
        <v>2359.0</v>
      </c>
      <c r="C102" s="6" t="s">
        <v>5</v>
      </c>
      <c r="D102" s="11" t="s">
        <v>6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4">
        <v>39451.0</v>
      </c>
      <c r="B103" s="5">
        <v>2300.0</v>
      </c>
      <c r="C103" s="6" t="s">
        <v>17</v>
      </c>
      <c r="D103" s="11" t="s">
        <v>37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4">
        <v>39451.0</v>
      </c>
      <c r="B104" s="5">
        <v>2253.0</v>
      </c>
      <c r="C104" s="6" t="s">
        <v>5</v>
      </c>
      <c r="D104" s="11" t="s">
        <v>39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4">
        <v>39451.0</v>
      </c>
      <c r="B105" s="5">
        <v>2237.0</v>
      </c>
      <c r="C105" s="6" t="s">
        <v>17</v>
      </c>
      <c r="D105" s="11" t="s">
        <v>27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4">
        <v>39451.0</v>
      </c>
      <c r="B106" s="5">
        <v>2230.0</v>
      </c>
      <c r="C106" s="6" t="s">
        <v>17</v>
      </c>
      <c r="D106" s="11" t="s">
        <v>6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4">
        <v>39451.0</v>
      </c>
      <c r="B107" s="5">
        <v>2230.0</v>
      </c>
      <c r="C107" s="6" t="s">
        <v>14</v>
      </c>
      <c r="D107" s="11" t="s">
        <v>44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4">
        <v>39451.0</v>
      </c>
      <c r="B108" s="5">
        <v>2200.0</v>
      </c>
      <c r="C108" s="6" t="s">
        <v>17</v>
      </c>
      <c r="D108" s="11" t="s">
        <v>32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4">
        <v>39451.0</v>
      </c>
      <c r="B109" s="5">
        <v>2145.0</v>
      </c>
      <c r="C109" s="6" t="s">
        <v>5</v>
      </c>
      <c r="D109" s="6" t="s">
        <v>18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4">
        <v>39451.0</v>
      </c>
      <c r="B110" s="5">
        <v>2130.0</v>
      </c>
      <c r="C110" s="6" t="s">
        <v>5</v>
      </c>
      <c r="D110" s="11" t="s">
        <v>6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4">
        <v>39451.0</v>
      </c>
      <c r="B111" s="5">
        <v>2115.0</v>
      </c>
      <c r="C111" s="6" t="s">
        <v>17</v>
      </c>
      <c r="D111" s="11" t="s">
        <v>6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4">
        <v>39451.0</v>
      </c>
      <c r="B112" s="5">
        <v>2100.0</v>
      </c>
      <c r="C112" s="6" t="s">
        <v>17</v>
      </c>
      <c r="D112" s="11" t="s">
        <v>32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4">
        <v>39451.0</v>
      </c>
      <c r="B113" s="5">
        <v>2100.0</v>
      </c>
      <c r="C113" s="6" t="s">
        <v>17</v>
      </c>
      <c r="D113" s="11" t="s">
        <v>6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4">
        <v>39451.0</v>
      </c>
      <c r="B114" s="5">
        <v>2000.0</v>
      </c>
      <c r="C114" s="6" t="s">
        <v>5</v>
      </c>
      <c r="D114" s="11" t="s">
        <v>38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4">
        <v>39451.0</v>
      </c>
      <c r="B115" s="5">
        <v>1943.0</v>
      </c>
      <c r="C115" s="6" t="s">
        <v>5</v>
      </c>
      <c r="D115" s="11" t="s">
        <v>22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4">
        <v>39451.0</v>
      </c>
      <c r="B116" s="5">
        <v>1900.0</v>
      </c>
      <c r="C116" s="6" t="s">
        <v>5</v>
      </c>
      <c r="D116" s="11" t="s">
        <v>6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4">
        <v>39451.0</v>
      </c>
      <c r="B117" s="5">
        <v>1900.0</v>
      </c>
      <c r="C117" s="6" t="s">
        <v>8</v>
      </c>
      <c r="D117" s="11" t="s">
        <v>46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4">
        <v>39451.0</v>
      </c>
      <c r="B118" s="5">
        <v>1900.0</v>
      </c>
      <c r="C118" s="6" t="s">
        <v>5</v>
      </c>
      <c r="D118" s="11" t="s">
        <v>38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4">
        <v>39451.0</v>
      </c>
      <c r="B119" s="5">
        <v>1900.0</v>
      </c>
      <c r="C119" s="6" t="s">
        <v>8</v>
      </c>
      <c r="D119" s="11" t="s">
        <v>37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4">
        <v>39451.0</v>
      </c>
      <c r="B120" s="5">
        <v>1900.0</v>
      </c>
      <c r="C120" s="6" t="s">
        <v>20</v>
      </c>
      <c r="D120" s="11" t="s">
        <v>44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4">
        <v>39451.0</v>
      </c>
      <c r="B121" s="5">
        <v>1857.0</v>
      </c>
      <c r="C121" s="6" t="s">
        <v>8</v>
      </c>
      <c r="D121" s="6" t="s">
        <v>24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4">
        <v>39451.0</v>
      </c>
      <c r="B122" s="5">
        <v>1730.0</v>
      </c>
      <c r="C122" s="6" t="s">
        <v>5</v>
      </c>
      <c r="D122" s="11" t="s">
        <v>19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4">
        <v>39451.0</v>
      </c>
      <c r="B123" s="5">
        <v>1715.0</v>
      </c>
      <c r="C123" s="6" t="s">
        <v>5</v>
      </c>
      <c r="D123" s="11" t="s">
        <v>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4">
        <v>39451.0</v>
      </c>
      <c r="B124" s="5">
        <v>1705.0</v>
      </c>
      <c r="C124" s="6" t="s">
        <v>5</v>
      </c>
      <c r="D124" s="11" t="s">
        <v>26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4">
        <v>39451.0</v>
      </c>
      <c r="B125" s="5">
        <v>1700.0</v>
      </c>
      <c r="C125" s="6" t="s">
        <v>17</v>
      </c>
      <c r="D125" s="11" t="s">
        <v>32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4">
        <v>39451.0</v>
      </c>
      <c r="B126" s="5">
        <v>1700.0</v>
      </c>
      <c r="C126" s="6" t="s">
        <v>14</v>
      </c>
      <c r="D126" s="11" t="s">
        <v>32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4">
        <v>39451.0</v>
      </c>
      <c r="B127" s="5">
        <v>1649.0</v>
      </c>
      <c r="C127" s="6" t="s">
        <v>5</v>
      </c>
      <c r="D127" s="11" t="s">
        <v>22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4">
        <v>39451.0</v>
      </c>
      <c r="B128" s="5">
        <v>1630.0</v>
      </c>
      <c r="C128" s="6" t="s">
        <v>17</v>
      </c>
      <c r="D128" s="11" t="s">
        <v>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4">
        <v>39451.0</v>
      </c>
      <c r="B129" s="5">
        <v>1600.0</v>
      </c>
      <c r="C129" s="6" t="s">
        <v>17</v>
      </c>
      <c r="D129" s="11" t="s">
        <v>6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4">
        <v>39451.0</v>
      </c>
      <c r="B130" s="5">
        <v>1530.0</v>
      </c>
      <c r="C130" s="6" t="s">
        <v>17</v>
      </c>
      <c r="D130" s="11" t="s">
        <v>26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4">
        <v>39451.0</v>
      </c>
      <c r="B131" s="5">
        <v>1500.0</v>
      </c>
      <c r="C131" s="6" t="s">
        <v>8</v>
      </c>
      <c r="D131" s="11" t="s">
        <v>31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4">
        <v>39451.0</v>
      </c>
      <c r="B132" s="5">
        <v>1500.0</v>
      </c>
      <c r="C132" s="6" t="s">
        <v>5</v>
      </c>
      <c r="D132" s="11" t="s">
        <v>33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4">
        <v>39451.0</v>
      </c>
      <c r="B133" s="5">
        <v>1455.0</v>
      </c>
      <c r="C133" s="6" t="s">
        <v>17</v>
      </c>
      <c r="D133" s="11" t="s">
        <v>47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4">
        <v>39451.0</v>
      </c>
      <c r="B134" s="5">
        <v>1445.0</v>
      </c>
      <c r="C134" s="6" t="s">
        <v>8</v>
      </c>
      <c r="D134" s="11" t="s">
        <v>32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4">
        <v>39451.0</v>
      </c>
      <c r="B135" s="5">
        <v>1436.0</v>
      </c>
      <c r="C135" s="6" t="s">
        <v>17</v>
      </c>
      <c r="D135" s="11" t="s">
        <v>21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4">
        <v>39451.0</v>
      </c>
      <c r="B136" s="5">
        <v>1430.0</v>
      </c>
      <c r="C136" s="6" t="s">
        <v>14</v>
      </c>
      <c r="D136" s="11" t="s">
        <v>19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4">
        <v>39451.0</v>
      </c>
      <c r="B137" s="5">
        <v>1350.0</v>
      </c>
      <c r="C137" s="6" t="s">
        <v>5</v>
      </c>
      <c r="D137" s="11" t="s">
        <v>30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4">
        <v>39451.0</v>
      </c>
      <c r="B138" s="5">
        <v>1230.0</v>
      </c>
      <c r="C138" s="6" t="s">
        <v>17</v>
      </c>
      <c r="D138" s="6" t="s">
        <v>18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4">
        <v>39451.0</v>
      </c>
      <c r="B139" s="5">
        <v>1200.0</v>
      </c>
      <c r="C139" s="6" t="s">
        <v>8</v>
      </c>
      <c r="D139" s="11" t="s">
        <v>48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4">
        <v>39451.0</v>
      </c>
      <c r="B140" s="5">
        <v>1128.0</v>
      </c>
      <c r="C140" s="6" t="s">
        <v>8</v>
      </c>
      <c r="D140" s="11" t="s">
        <v>49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4">
        <v>39451.0</v>
      </c>
      <c r="B141" s="5">
        <v>1100.0</v>
      </c>
      <c r="C141" s="6" t="s">
        <v>14</v>
      </c>
      <c r="D141" s="11" t="s">
        <v>32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4">
        <v>39451.0</v>
      </c>
      <c r="B142" s="5">
        <v>1030.0</v>
      </c>
      <c r="C142" s="6" t="s">
        <v>5</v>
      </c>
      <c r="D142" s="11" t="s">
        <v>23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4">
        <v>39451.0</v>
      </c>
      <c r="B143" s="5">
        <v>900.0</v>
      </c>
      <c r="C143" s="6" t="s">
        <v>20</v>
      </c>
      <c r="D143" s="11" t="s">
        <v>32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4">
        <v>39451.0</v>
      </c>
      <c r="B144" s="5">
        <v>830.0</v>
      </c>
      <c r="C144" s="6" t="s">
        <v>17</v>
      </c>
      <c r="D144" s="11" t="s">
        <v>32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4">
        <v>39451.0</v>
      </c>
      <c r="B145" s="5">
        <v>815.0</v>
      </c>
      <c r="C145" s="6" t="s">
        <v>17</v>
      </c>
      <c r="D145" s="11" t="s">
        <v>32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4">
        <v>39451.0</v>
      </c>
      <c r="B146" s="5">
        <v>800.0</v>
      </c>
      <c r="C146" s="6" t="s">
        <v>17</v>
      </c>
      <c r="D146" s="11" t="s">
        <v>32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4">
        <v>39451.0</v>
      </c>
      <c r="B147" s="5">
        <v>205.0</v>
      </c>
      <c r="C147" s="6" t="s">
        <v>20</v>
      </c>
      <c r="D147" s="6" t="s">
        <v>24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4">
        <v>39451.0</v>
      </c>
      <c r="B148" s="5">
        <v>148.0</v>
      </c>
      <c r="C148" s="6" t="s">
        <v>17</v>
      </c>
      <c r="D148" s="6" t="s">
        <v>24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4">
        <v>39451.0</v>
      </c>
      <c r="B149" s="5">
        <v>101.0</v>
      </c>
      <c r="C149" s="6" t="s">
        <v>17</v>
      </c>
      <c r="D149" s="11" t="s">
        <v>23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4">
        <v>39451.0</v>
      </c>
      <c r="B150" s="5">
        <v>9.0</v>
      </c>
      <c r="C150" s="6" t="s">
        <v>8</v>
      </c>
      <c r="D150" s="11" t="s">
        <v>27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4">
        <v>39452.0</v>
      </c>
      <c r="B151" s="5">
        <v>2352.0</v>
      </c>
      <c r="C151" s="6" t="s">
        <v>5</v>
      </c>
      <c r="D151" s="11" t="s">
        <v>38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4">
        <v>39452.0</v>
      </c>
      <c r="B152" s="5">
        <v>2300.0</v>
      </c>
      <c r="C152" s="6" t="s">
        <v>5</v>
      </c>
      <c r="D152" s="6" t="s">
        <v>18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4">
        <v>39452.0</v>
      </c>
      <c r="B153" s="5">
        <v>2300.0</v>
      </c>
      <c r="C153" s="6" t="s">
        <v>17</v>
      </c>
      <c r="D153" s="11" t="s">
        <v>38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4">
        <v>39452.0</v>
      </c>
      <c r="B154" s="5">
        <v>2257.0</v>
      </c>
      <c r="C154" s="6" t="s">
        <v>20</v>
      </c>
      <c r="D154" s="6" t="s">
        <v>24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4">
        <v>39452.0</v>
      </c>
      <c r="B155" s="5">
        <v>2241.0</v>
      </c>
      <c r="C155" s="6" t="s">
        <v>17</v>
      </c>
      <c r="D155" s="6" t="s">
        <v>24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4">
        <v>39452.0</v>
      </c>
      <c r="B156" s="5">
        <v>2200.0</v>
      </c>
      <c r="C156" s="6" t="s">
        <v>17</v>
      </c>
      <c r="D156" s="11" t="s">
        <v>6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4">
        <v>39452.0</v>
      </c>
      <c r="B157" s="5">
        <v>2129.0</v>
      </c>
      <c r="C157" s="6" t="s">
        <v>20</v>
      </c>
      <c r="D157" s="11" t="s">
        <v>23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4">
        <v>39452.0</v>
      </c>
      <c r="B158" s="5">
        <v>2100.0</v>
      </c>
      <c r="C158" s="6" t="s">
        <v>17</v>
      </c>
      <c r="D158" s="6" t="s">
        <v>9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4">
        <v>39452.0</v>
      </c>
      <c r="B159" s="5">
        <v>2100.0</v>
      </c>
      <c r="C159" s="6" t="s">
        <v>17</v>
      </c>
      <c r="D159" s="11" t="s">
        <v>31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4">
        <v>39452.0</v>
      </c>
      <c r="B160" s="5">
        <v>2015.0</v>
      </c>
      <c r="C160" s="6" t="s">
        <v>5</v>
      </c>
      <c r="D160" s="11" t="s">
        <v>30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4">
        <v>39452.0</v>
      </c>
      <c r="B161" s="5">
        <v>2000.0</v>
      </c>
      <c r="C161" s="6" t="s">
        <v>17</v>
      </c>
      <c r="D161" s="11" t="s">
        <v>31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4">
        <v>39452.0</v>
      </c>
      <c r="B162" s="5">
        <v>1937.0</v>
      </c>
      <c r="C162" s="6" t="s">
        <v>5</v>
      </c>
      <c r="D162" s="11" t="s">
        <v>44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4">
        <v>39452.0</v>
      </c>
      <c r="B163" s="5">
        <v>1930.0</v>
      </c>
      <c r="C163" s="6" t="s">
        <v>5</v>
      </c>
      <c r="D163" s="11" t="s">
        <v>30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4">
        <v>39452.0</v>
      </c>
      <c r="B164" s="5">
        <v>1911.0</v>
      </c>
      <c r="C164" s="6" t="s">
        <v>5</v>
      </c>
      <c r="D164" s="11" t="s">
        <v>50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4">
        <v>39452.0</v>
      </c>
      <c r="B165" s="5">
        <v>1900.0</v>
      </c>
      <c r="C165" s="6" t="s">
        <v>17</v>
      </c>
      <c r="D165" s="11" t="s">
        <v>38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4">
        <v>39452.0</v>
      </c>
      <c r="B166" s="5">
        <v>1900.0</v>
      </c>
      <c r="C166" s="6" t="s">
        <v>17</v>
      </c>
      <c r="D166" s="11" t="s">
        <v>31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4">
        <v>39452.0</v>
      </c>
      <c r="B167" s="5">
        <v>1840.0</v>
      </c>
      <c r="C167" s="6" t="s">
        <v>14</v>
      </c>
      <c r="D167" s="11" t="s">
        <v>26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4">
        <v>39452.0</v>
      </c>
      <c r="B168" s="5">
        <v>1806.0</v>
      </c>
      <c r="C168" s="6" t="s">
        <v>14</v>
      </c>
      <c r="D168" s="11" t="s">
        <v>51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4">
        <v>39452.0</v>
      </c>
      <c r="B169" s="5">
        <v>1800.0</v>
      </c>
      <c r="C169" s="6" t="s">
        <v>17</v>
      </c>
      <c r="D169" s="11" t="s">
        <v>6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4">
        <v>39452.0</v>
      </c>
      <c r="B170" s="5">
        <v>1800.0</v>
      </c>
      <c r="C170" s="6" t="s">
        <v>5</v>
      </c>
      <c r="D170" s="6" t="s">
        <v>18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4">
        <v>39452.0</v>
      </c>
      <c r="B171" s="5">
        <v>1724.0</v>
      </c>
      <c r="C171" s="6" t="s">
        <v>5</v>
      </c>
      <c r="D171" s="11" t="s">
        <v>26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4">
        <v>39452.0</v>
      </c>
      <c r="B172" s="5">
        <v>1500.0</v>
      </c>
      <c r="C172" s="6" t="s">
        <v>17</v>
      </c>
      <c r="D172" s="6" t="s">
        <v>18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4">
        <v>39452.0</v>
      </c>
      <c r="B173" s="5">
        <v>1500.0</v>
      </c>
      <c r="C173" s="6" t="s">
        <v>5</v>
      </c>
      <c r="D173" s="11" t="s">
        <v>26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4">
        <v>39452.0</v>
      </c>
      <c r="B174" s="5">
        <v>1408.0</v>
      </c>
      <c r="C174" s="6" t="s">
        <v>5</v>
      </c>
      <c r="D174" s="6" t="s">
        <v>25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4">
        <v>39452.0</v>
      </c>
      <c r="B175" s="5">
        <v>1230.0</v>
      </c>
      <c r="C175" s="6" t="s">
        <v>8</v>
      </c>
      <c r="D175" s="11" t="s">
        <v>6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4">
        <v>39452.0</v>
      </c>
      <c r="B176" s="5">
        <v>1230.0</v>
      </c>
      <c r="C176" s="6" t="s">
        <v>20</v>
      </c>
      <c r="D176" s="6" t="s">
        <v>18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4">
        <v>39452.0</v>
      </c>
      <c r="B177" s="5">
        <v>1200.0</v>
      </c>
      <c r="C177" s="6" t="s">
        <v>5</v>
      </c>
      <c r="D177" s="6" t="s">
        <v>18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4">
        <v>39452.0</v>
      </c>
      <c r="B178" s="5">
        <v>1200.0</v>
      </c>
      <c r="C178" s="6" t="s">
        <v>14</v>
      </c>
      <c r="D178" s="11" t="s">
        <v>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4">
        <v>39452.0</v>
      </c>
      <c r="B179" s="5">
        <v>1100.0</v>
      </c>
      <c r="C179" s="6" t="s">
        <v>17</v>
      </c>
      <c r="D179" s="11" t="s">
        <v>6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4">
        <v>39452.0</v>
      </c>
      <c r="B180" s="5">
        <v>1041.0</v>
      </c>
      <c r="C180" s="6" t="s">
        <v>5</v>
      </c>
      <c r="D180" s="11" t="s">
        <v>27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4">
        <v>39452.0</v>
      </c>
      <c r="B181" s="5">
        <v>1030.0</v>
      </c>
      <c r="C181" s="6" t="s">
        <v>5</v>
      </c>
      <c r="D181" s="11" t="s">
        <v>6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4">
        <v>39452.0</v>
      </c>
      <c r="B182" s="5">
        <v>1000.0</v>
      </c>
      <c r="C182" s="6" t="s">
        <v>14</v>
      </c>
      <c r="D182" s="11" t="s">
        <v>32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4">
        <v>39452.0</v>
      </c>
      <c r="B183" s="5">
        <v>1000.0</v>
      </c>
      <c r="C183" s="6" t="s">
        <v>8</v>
      </c>
      <c r="D183" s="11" t="s">
        <v>52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4">
        <v>39452.0</v>
      </c>
      <c r="B184" s="5">
        <v>942.0</v>
      </c>
      <c r="C184" s="6" t="s">
        <v>5</v>
      </c>
      <c r="D184" s="6" t="s">
        <v>18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4">
        <v>39452.0</v>
      </c>
      <c r="B185" s="5">
        <v>738.0</v>
      </c>
      <c r="C185" s="6" t="s">
        <v>20</v>
      </c>
      <c r="D185" s="11" t="s">
        <v>32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4">
        <v>39452.0</v>
      </c>
      <c r="B186" s="5">
        <v>245.0</v>
      </c>
      <c r="C186" s="6" t="s">
        <v>5</v>
      </c>
      <c r="D186" s="11" t="s">
        <v>38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4">
        <v>39452.0</v>
      </c>
      <c r="B187" s="5">
        <v>200.0</v>
      </c>
      <c r="C187" s="6" t="s">
        <v>5</v>
      </c>
      <c r="D187" s="11" t="s">
        <v>19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4">
        <v>39452.0</v>
      </c>
      <c r="B188" s="5">
        <v>200.0</v>
      </c>
      <c r="C188" s="6" t="s">
        <v>5</v>
      </c>
      <c r="D188" s="11" t="s">
        <v>51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4">
        <v>39452.0</v>
      </c>
      <c r="B189" s="5">
        <v>130.0</v>
      </c>
      <c r="C189" s="6" t="s">
        <v>14</v>
      </c>
      <c r="D189" s="11" t="s">
        <v>49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4">
        <v>39452.0</v>
      </c>
      <c r="B190" s="5">
        <v>130.0</v>
      </c>
      <c r="C190" s="6" t="s">
        <v>5</v>
      </c>
      <c r="D190" s="6" t="s">
        <v>18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4">
        <v>39452.0</v>
      </c>
      <c r="B191" s="5">
        <v>116.0</v>
      </c>
      <c r="C191" s="6" t="s">
        <v>20</v>
      </c>
      <c r="D191" s="11" t="s">
        <v>53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4">
        <v>39452.0</v>
      </c>
      <c r="B192" s="5">
        <v>100.0</v>
      </c>
      <c r="C192" s="6" t="s">
        <v>17</v>
      </c>
      <c r="D192" s="11" t="s">
        <v>32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4">
        <v>39452.0</v>
      </c>
      <c r="B193" s="5">
        <v>15.0</v>
      </c>
      <c r="C193" s="6" t="s">
        <v>11</v>
      </c>
      <c r="D193" s="11" t="s">
        <v>31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4">
        <v>39452.0</v>
      </c>
      <c r="B194" s="5">
        <v>0.0</v>
      </c>
      <c r="C194" s="6" t="s">
        <v>17</v>
      </c>
      <c r="D194" s="11" t="s">
        <v>31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4">
        <v>39453.0</v>
      </c>
      <c r="B195" s="5">
        <v>2300.0</v>
      </c>
      <c r="C195" s="6" t="s">
        <v>17</v>
      </c>
      <c r="D195" s="11" t="s">
        <v>6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4">
        <v>39453.0</v>
      </c>
      <c r="B196" s="5">
        <v>2130.0</v>
      </c>
      <c r="C196" s="6" t="s">
        <v>5</v>
      </c>
      <c r="D196" s="11" t="s">
        <v>6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4">
        <v>39453.0</v>
      </c>
      <c r="B197" s="5">
        <v>1950.0</v>
      </c>
      <c r="C197" s="6" t="s">
        <v>17</v>
      </c>
      <c r="D197" s="11" t="s">
        <v>31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4">
        <v>39453.0</v>
      </c>
      <c r="B198" s="5">
        <v>1900.0</v>
      </c>
      <c r="C198" s="6" t="s">
        <v>20</v>
      </c>
      <c r="D198" s="11" t="s">
        <v>31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4">
        <v>39453.0</v>
      </c>
      <c r="B199" s="5">
        <v>1900.0</v>
      </c>
      <c r="C199" s="6" t="s">
        <v>17</v>
      </c>
      <c r="D199" s="11" t="s">
        <v>6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4">
        <v>39453.0</v>
      </c>
      <c r="B200" s="5">
        <v>1900.0</v>
      </c>
      <c r="C200" s="6" t="s">
        <v>14</v>
      </c>
      <c r="D200" s="11" t="s">
        <v>31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4">
        <v>39453.0</v>
      </c>
      <c r="B201" s="5">
        <v>1730.0</v>
      </c>
      <c r="C201" s="6" t="s">
        <v>14</v>
      </c>
      <c r="D201" s="11" t="s">
        <v>49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4">
        <v>39453.0</v>
      </c>
      <c r="B202" s="5">
        <v>1720.0</v>
      </c>
      <c r="C202" s="6" t="s">
        <v>5</v>
      </c>
      <c r="D202" s="11" t="s">
        <v>26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4">
        <v>39453.0</v>
      </c>
      <c r="B203" s="5">
        <v>1700.0</v>
      </c>
      <c r="C203" s="6" t="s">
        <v>8</v>
      </c>
      <c r="D203" s="6" t="s">
        <v>18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4">
        <v>39453.0</v>
      </c>
      <c r="B204" s="5">
        <v>1700.0</v>
      </c>
      <c r="C204" s="6" t="s">
        <v>5</v>
      </c>
      <c r="D204" s="11" t="s">
        <v>6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4">
        <v>39453.0</v>
      </c>
      <c r="B205" s="5">
        <v>1520.0</v>
      </c>
      <c r="C205" s="6" t="s">
        <v>5</v>
      </c>
      <c r="D205" s="11" t="s">
        <v>54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4">
        <v>39453.0</v>
      </c>
      <c r="B206" s="5">
        <v>1515.0</v>
      </c>
      <c r="C206" s="6" t="s">
        <v>17</v>
      </c>
      <c r="D206" s="11" t="s">
        <v>31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4">
        <v>39453.0</v>
      </c>
      <c r="B207" s="5">
        <v>1513.0</v>
      </c>
      <c r="C207" s="6" t="s">
        <v>20</v>
      </c>
      <c r="D207" s="11" t="s">
        <v>39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4">
        <v>39453.0</v>
      </c>
      <c r="B208" s="5">
        <v>1500.0</v>
      </c>
      <c r="C208" s="6" t="s">
        <v>17</v>
      </c>
      <c r="D208" s="11" t="s">
        <v>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4">
        <v>39453.0</v>
      </c>
      <c r="B209" s="5">
        <v>1500.0</v>
      </c>
      <c r="C209" s="6" t="s">
        <v>5</v>
      </c>
      <c r="D209" s="11" t="s">
        <v>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4">
        <v>39453.0</v>
      </c>
      <c r="B210" s="5">
        <v>1500.0</v>
      </c>
      <c r="C210" s="6" t="s">
        <v>17</v>
      </c>
      <c r="D210" s="11" t="s">
        <v>6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4">
        <v>39453.0</v>
      </c>
      <c r="B211" s="5">
        <v>1450.0</v>
      </c>
      <c r="C211" s="6" t="s">
        <v>17</v>
      </c>
      <c r="D211" s="11" t="s">
        <v>26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4">
        <v>39453.0</v>
      </c>
      <c r="B212" s="5">
        <v>1445.0</v>
      </c>
      <c r="C212" s="6" t="s">
        <v>17</v>
      </c>
      <c r="D212" s="11" t="s">
        <v>45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4">
        <v>39453.0</v>
      </c>
      <c r="B213" s="5">
        <v>1420.0</v>
      </c>
      <c r="C213" s="6" t="s">
        <v>5</v>
      </c>
      <c r="D213" s="11" t="s">
        <v>26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4">
        <v>39453.0</v>
      </c>
      <c r="B214" s="5">
        <v>1217.0</v>
      </c>
      <c r="C214" s="6" t="s">
        <v>5</v>
      </c>
      <c r="D214" s="11" t="s">
        <v>26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4">
        <v>39453.0</v>
      </c>
      <c r="B215" s="5">
        <v>1202.0</v>
      </c>
      <c r="C215" s="6" t="s">
        <v>5</v>
      </c>
      <c r="D215" s="6" t="s">
        <v>55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4">
        <v>39453.0</v>
      </c>
      <c r="B216" s="5">
        <v>1200.0</v>
      </c>
      <c r="C216" s="6" t="s">
        <v>5</v>
      </c>
      <c r="D216" s="11" t="s">
        <v>26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4">
        <v>39453.0</v>
      </c>
      <c r="B217" s="5">
        <v>1200.0</v>
      </c>
      <c r="C217" s="6" t="s">
        <v>8</v>
      </c>
      <c r="D217" s="11" t="s">
        <v>32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4">
        <v>39453.0</v>
      </c>
      <c r="B218" s="5">
        <v>1130.0</v>
      </c>
      <c r="C218" s="6" t="s">
        <v>17</v>
      </c>
      <c r="D218" s="11" t="s">
        <v>6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4">
        <v>39453.0</v>
      </c>
      <c r="B219" s="5">
        <v>1121.0</v>
      </c>
      <c r="C219" s="6" t="s">
        <v>5</v>
      </c>
      <c r="D219" s="6" t="s">
        <v>18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4">
        <v>39453.0</v>
      </c>
      <c r="B220" s="5">
        <v>1045.0</v>
      </c>
      <c r="C220" s="6" t="s">
        <v>14</v>
      </c>
      <c r="D220" s="6" t="s">
        <v>18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4">
        <v>39453.0</v>
      </c>
      <c r="B221" s="5">
        <v>1000.0</v>
      </c>
      <c r="C221" s="6" t="s">
        <v>14</v>
      </c>
      <c r="D221" s="11" t="s">
        <v>32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4">
        <v>39453.0</v>
      </c>
      <c r="B222" s="5">
        <v>1000.0</v>
      </c>
      <c r="C222" s="6" t="s">
        <v>17</v>
      </c>
      <c r="D222" s="11" t="s">
        <v>6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4">
        <v>39453.0</v>
      </c>
      <c r="B223" s="5">
        <v>900.0</v>
      </c>
      <c r="C223" s="6" t="s">
        <v>5</v>
      </c>
      <c r="D223" s="6" t="s">
        <v>18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4">
        <v>39453.0</v>
      </c>
      <c r="B224" s="5">
        <v>530.0</v>
      </c>
      <c r="C224" s="6" t="s">
        <v>8</v>
      </c>
      <c r="D224" s="11" t="s">
        <v>51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4">
        <v>39453.0</v>
      </c>
      <c r="B225" s="5">
        <v>500.0</v>
      </c>
      <c r="C225" s="6" t="s">
        <v>14</v>
      </c>
      <c r="D225" s="6" t="s">
        <v>18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4">
        <v>39453.0</v>
      </c>
      <c r="B226" s="5">
        <v>400.0</v>
      </c>
      <c r="C226" s="6" t="s">
        <v>5</v>
      </c>
      <c r="D226" s="11" t="s">
        <v>19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4">
        <v>39453.0</v>
      </c>
      <c r="B227" s="5">
        <v>250.0</v>
      </c>
      <c r="C227" s="6" t="s">
        <v>14</v>
      </c>
      <c r="D227" s="6" t="s">
        <v>24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4">
        <v>39453.0</v>
      </c>
      <c r="B228" s="5">
        <v>240.0</v>
      </c>
      <c r="C228" s="6" t="s">
        <v>17</v>
      </c>
      <c r="D228" s="11" t="s">
        <v>6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4">
        <v>39453.0</v>
      </c>
      <c r="B229" s="5">
        <v>114.0</v>
      </c>
      <c r="C229" s="6" t="s">
        <v>8</v>
      </c>
      <c r="D229" s="11" t="s">
        <v>26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4">
        <v>39453.0</v>
      </c>
      <c r="B230" s="5">
        <v>100.0</v>
      </c>
      <c r="C230" s="6" t="s">
        <v>5</v>
      </c>
      <c r="D230" s="11" t="s">
        <v>31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4">
        <v>39453.0</v>
      </c>
      <c r="B231" s="5">
        <v>44.0</v>
      </c>
      <c r="C231" s="6" t="s">
        <v>5</v>
      </c>
      <c r="D231" s="11" t="s">
        <v>56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4">
        <v>39453.0</v>
      </c>
      <c r="B232" s="5">
        <v>1.0</v>
      </c>
      <c r="C232" s="6" t="s">
        <v>8</v>
      </c>
      <c r="D232" s="11" t="s">
        <v>57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4">
        <v>39453.0</v>
      </c>
      <c r="B233" s="5">
        <v>0.0</v>
      </c>
      <c r="C233" s="6" t="s">
        <v>20</v>
      </c>
      <c r="D233" s="6" t="s">
        <v>18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4">
        <v>39454.0</v>
      </c>
      <c r="B234" s="5">
        <v>2309.0</v>
      </c>
      <c r="C234" s="6" t="s">
        <v>5</v>
      </c>
      <c r="D234" s="6" t="s">
        <v>9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4">
        <v>39454.0</v>
      </c>
      <c r="B235" s="5">
        <v>2200.0</v>
      </c>
      <c r="C235" s="6" t="s">
        <v>17</v>
      </c>
      <c r="D235" s="11" t="s">
        <v>6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4">
        <v>39454.0</v>
      </c>
      <c r="B236" s="5">
        <v>2139.0</v>
      </c>
      <c r="C236" s="6" t="s">
        <v>17</v>
      </c>
      <c r="D236" s="11" t="s">
        <v>19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4">
        <v>39454.0</v>
      </c>
      <c r="B237" s="5">
        <v>2130.0</v>
      </c>
      <c r="C237" s="6" t="s">
        <v>5</v>
      </c>
      <c r="D237" s="11" t="s">
        <v>58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4">
        <v>39454.0</v>
      </c>
      <c r="B238" s="5">
        <v>2100.0</v>
      </c>
      <c r="C238" s="6" t="s">
        <v>17</v>
      </c>
      <c r="D238" s="11" t="s">
        <v>54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4">
        <v>39454.0</v>
      </c>
      <c r="B239" s="5">
        <v>2030.0</v>
      </c>
      <c r="C239" s="6" t="s">
        <v>5</v>
      </c>
      <c r="D239" s="11" t="s">
        <v>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4">
        <v>39454.0</v>
      </c>
      <c r="B240" s="5">
        <v>1940.0</v>
      </c>
      <c r="C240" s="6" t="s">
        <v>5</v>
      </c>
      <c r="D240" s="11" t="s">
        <v>26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4">
        <v>39454.0</v>
      </c>
      <c r="B241" s="5">
        <v>1907.0</v>
      </c>
      <c r="C241" s="6" t="s">
        <v>17</v>
      </c>
      <c r="D241" s="11" t="s">
        <v>23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4">
        <v>39454.0</v>
      </c>
      <c r="B242" s="5">
        <v>1900.0</v>
      </c>
      <c r="C242" s="6" t="s">
        <v>17</v>
      </c>
      <c r="D242" s="11" t="s">
        <v>31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4">
        <v>39454.0</v>
      </c>
      <c r="B243" s="5">
        <v>1900.0</v>
      </c>
      <c r="C243" s="6" t="s">
        <v>5</v>
      </c>
      <c r="D243" s="11" t="s">
        <v>31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4">
        <v>39454.0</v>
      </c>
      <c r="B244" s="5">
        <v>1900.0</v>
      </c>
      <c r="C244" s="6" t="s">
        <v>5</v>
      </c>
      <c r="D244" s="11" t="s">
        <v>32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4">
        <v>39454.0</v>
      </c>
      <c r="B245" s="5">
        <v>1845.0</v>
      </c>
      <c r="C245" s="6" t="s">
        <v>5</v>
      </c>
      <c r="D245" s="11" t="s">
        <v>6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4">
        <v>39454.0</v>
      </c>
      <c r="B246" s="5">
        <v>1835.0</v>
      </c>
      <c r="C246" s="6" t="s">
        <v>17</v>
      </c>
      <c r="D246" s="11" t="s">
        <v>26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4">
        <v>39454.0</v>
      </c>
      <c r="B247" s="5">
        <v>1815.0</v>
      </c>
      <c r="C247" s="6" t="s">
        <v>5</v>
      </c>
      <c r="D247" s="11" t="s">
        <v>36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4">
        <v>39454.0</v>
      </c>
      <c r="B248" s="5">
        <v>1800.0</v>
      </c>
      <c r="C248" s="6" t="s">
        <v>5</v>
      </c>
      <c r="D248" s="11" t="s">
        <v>23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4">
        <v>39454.0</v>
      </c>
      <c r="B249" s="5">
        <v>1745.0</v>
      </c>
      <c r="C249" s="6" t="s">
        <v>5</v>
      </c>
      <c r="D249" s="11" t="s">
        <v>6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4">
        <v>39454.0</v>
      </c>
      <c r="B250" s="5">
        <v>1718.0</v>
      </c>
      <c r="C250" s="6" t="s">
        <v>8</v>
      </c>
      <c r="D250" s="11" t="s">
        <v>27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4">
        <v>39454.0</v>
      </c>
      <c r="B251" s="5">
        <v>1700.0</v>
      </c>
      <c r="C251" s="6" t="s">
        <v>17</v>
      </c>
      <c r="D251" s="11" t="s">
        <v>6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4">
        <v>39454.0</v>
      </c>
      <c r="B252" s="5">
        <v>1700.0</v>
      </c>
      <c r="C252" s="6" t="s">
        <v>8</v>
      </c>
      <c r="D252" s="11" t="s">
        <v>30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4">
        <v>39454.0</v>
      </c>
      <c r="B253" s="5">
        <v>1700.0</v>
      </c>
      <c r="C253" s="6" t="s">
        <v>5</v>
      </c>
      <c r="D253" s="11" t="s">
        <v>29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4">
        <v>39454.0</v>
      </c>
      <c r="B254" s="5">
        <v>1700.0</v>
      </c>
      <c r="C254" s="6" t="s">
        <v>14</v>
      </c>
      <c r="D254" s="11" t="s">
        <v>19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4">
        <v>39454.0</v>
      </c>
      <c r="B255" s="5">
        <v>1700.0</v>
      </c>
      <c r="C255" s="6" t="s">
        <v>5</v>
      </c>
      <c r="D255" s="11" t="s">
        <v>59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4">
        <v>39454.0</v>
      </c>
      <c r="B256" s="5">
        <v>1542.0</v>
      </c>
      <c r="C256" s="6" t="s">
        <v>17</v>
      </c>
      <c r="D256" s="11" t="s">
        <v>19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4">
        <v>39454.0</v>
      </c>
      <c r="B257" s="5">
        <v>1530.0</v>
      </c>
      <c r="C257" s="6" t="s">
        <v>5</v>
      </c>
      <c r="D257" s="6" t="s">
        <v>18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4">
        <v>39454.0</v>
      </c>
      <c r="B258" s="5">
        <v>1528.0</v>
      </c>
      <c r="C258" s="6" t="s">
        <v>5</v>
      </c>
      <c r="D258" s="11" t="s">
        <v>26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4">
        <v>39454.0</v>
      </c>
      <c r="B259" s="5">
        <v>1328.0</v>
      </c>
      <c r="C259" s="6" t="s">
        <v>5</v>
      </c>
      <c r="D259" s="11" t="s">
        <v>19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4">
        <v>39454.0</v>
      </c>
      <c r="B260" s="5">
        <v>1245.0</v>
      </c>
      <c r="C260" s="6" t="s">
        <v>5</v>
      </c>
      <c r="D260" s="11" t="s">
        <v>26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4">
        <v>39454.0</v>
      </c>
      <c r="B261" s="5">
        <v>1200.0</v>
      </c>
      <c r="C261" s="6" t="s">
        <v>17</v>
      </c>
      <c r="D261" s="6" t="s">
        <v>18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4">
        <v>39454.0</v>
      </c>
      <c r="B262" s="5">
        <v>1130.0</v>
      </c>
      <c r="C262" s="6" t="s">
        <v>5</v>
      </c>
      <c r="D262" s="11" t="s">
        <v>30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4">
        <v>39454.0</v>
      </c>
      <c r="B263" s="5">
        <v>1100.0</v>
      </c>
      <c r="C263" s="6" t="s">
        <v>20</v>
      </c>
      <c r="D263" s="11" t="s">
        <v>30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4">
        <v>39454.0</v>
      </c>
      <c r="B264" s="5">
        <v>1100.0</v>
      </c>
      <c r="C264" s="6" t="s">
        <v>17</v>
      </c>
      <c r="D264" s="6" t="s">
        <v>18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4">
        <v>39454.0</v>
      </c>
      <c r="B265" s="5">
        <v>957.0</v>
      </c>
      <c r="C265" s="6" t="s">
        <v>5</v>
      </c>
      <c r="D265" s="11" t="s">
        <v>26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4">
        <v>39454.0</v>
      </c>
      <c r="B266" s="5">
        <v>930.0</v>
      </c>
      <c r="C266" s="6" t="s">
        <v>5</v>
      </c>
      <c r="D266" s="11" t="s">
        <v>32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4">
        <v>39454.0</v>
      </c>
      <c r="B267" s="5">
        <v>930.0</v>
      </c>
      <c r="C267" s="6" t="s">
        <v>8</v>
      </c>
      <c r="D267" s="11" t="s">
        <v>32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4">
        <v>39454.0</v>
      </c>
      <c r="B268" s="5">
        <v>930.0</v>
      </c>
      <c r="C268" s="6" t="s">
        <v>5</v>
      </c>
      <c r="D268" s="11" t="s">
        <v>58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4">
        <v>39454.0</v>
      </c>
      <c r="B269" s="5">
        <v>930.0</v>
      </c>
      <c r="C269" s="6" t="s">
        <v>8</v>
      </c>
      <c r="D269" s="11" t="s">
        <v>26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4">
        <v>39454.0</v>
      </c>
      <c r="B270" s="5">
        <v>830.0</v>
      </c>
      <c r="C270" s="6" t="s">
        <v>17</v>
      </c>
      <c r="D270" s="11" t="s">
        <v>19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4">
        <v>39454.0</v>
      </c>
      <c r="B271" s="5">
        <v>800.0</v>
      </c>
      <c r="C271" s="6" t="s">
        <v>8</v>
      </c>
      <c r="D271" s="6" t="s">
        <v>18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4">
        <v>39454.0</v>
      </c>
      <c r="B272" s="5">
        <v>755.0</v>
      </c>
      <c r="C272" s="6" t="s">
        <v>8</v>
      </c>
      <c r="D272" s="11" t="s">
        <v>32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4">
        <v>39454.0</v>
      </c>
      <c r="B273" s="5">
        <v>15.0</v>
      </c>
      <c r="C273" s="6" t="s">
        <v>17</v>
      </c>
      <c r="D273" s="11" t="s">
        <v>6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4">
        <v>39454.0</v>
      </c>
      <c r="B274" s="5">
        <v>1.0</v>
      </c>
      <c r="C274" s="6" t="s">
        <v>17</v>
      </c>
      <c r="D274" s="11" t="s">
        <v>6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4">
        <v>39454.0</v>
      </c>
      <c r="B275" s="5">
        <v>0.0</v>
      </c>
      <c r="C275" s="6" t="s">
        <v>8</v>
      </c>
      <c r="D275" s="11" t="s">
        <v>32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4">
        <v>39455.0</v>
      </c>
      <c r="B276" s="5">
        <v>2335.0</v>
      </c>
      <c r="C276" s="6" t="s">
        <v>5</v>
      </c>
      <c r="D276" s="11" t="s">
        <v>6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4">
        <v>39455.0</v>
      </c>
      <c r="B277" s="5">
        <v>2200.0</v>
      </c>
      <c r="C277" s="6" t="s">
        <v>17</v>
      </c>
      <c r="D277" s="11" t="s">
        <v>6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4">
        <v>39455.0</v>
      </c>
      <c r="B278" s="5">
        <v>2145.0</v>
      </c>
      <c r="C278" s="6" t="s">
        <v>5</v>
      </c>
      <c r="D278" s="11" t="s">
        <v>22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4">
        <v>39455.0</v>
      </c>
      <c r="B279" s="5">
        <v>2100.0</v>
      </c>
      <c r="C279" s="6" t="s">
        <v>17</v>
      </c>
      <c r="D279" s="11" t="s">
        <v>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4">
        <v>39455.0</v>
      </c>
      <c r="B280" s="5">
        <v>2100.0</v>
      </c>
      <c r="C280" s="6" t="s">
        <v>5</v>
      </c>
      <c r="D280" s="11" t="s">
        <v>6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4">
        <v>39455.0</v>
      </c>
      <c r="B281" s="5">
        <v>2000.0</v>
      </c>
      <c r="C281" s="6" t="s">
        <v>5</v>
      </c>
      <c r="D281" s="11" t="s">
        <v>38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4">
        <v>39455.0</v>
      </c>
      <c r="B282" s="5">
        <v>2000.0</v>
      </c>
      <c r="C282" s="6" t="s">
        <v>5</v>
      </c>
      <c r="D282" s="11" t="s">
        <v>19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4">
        <v>39455.0</v>
      </c>
      <c r="B283" s="5">
        <v>1930.0</v>
      </c>
      <c r="C283" s="6" t="s">
        <v>20</v>
      </c>
      <c r="D283" s="11" t="s">
        <v>31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4">
        <v>39455.0</v>
      </c>
      <c r="B284" s="5">
        <v>1930.0</v>
      </c>
      <c r="C284" s="6" t="s">
        <v>8</v>
      </c>
      <c r="D284" s="11" t="s">
        <v>44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4">
        <v>39455.0</v>
      </c>
      <c r="B285" s="5">
        <v>1900.0</v>
      </c>
      <c r="C285" s="6" t="s">
        <v>5</v>
      </c>
      <c r="D285" s="11" t="s">
        <v>38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4">
        <v>39455.0</v>
      </c>
      <c r="B286" s="5">
        <v>1844.0</v>
      </c>
      <c r="C286" s="6" t="s">
        <v>5</v>
      </c>
      <c r="D286" s="11" t="s">
        <v>29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4">
        <v>39455.0</v>
      </c>
      <c r="B287" s="5">
        <v>1840.0</v>
      </c>
      <c r="C287" s="6" t="s">
        <v>5</v>
      </c>
      <c r="D287" s="11" t="s">
        <v>12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4">
        <v>39455.0</v>
      </c>
      <c r="B288" s="5">
        <v>1810.0</v>
      </c>
      <c r="C288" s="6" t="s">
        <v>8</v>
      </c>
      <c r="D288" s="11" t="s">
        <v>6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4">
        <v>39455.0</v>
      </c>
      <c r="B289" s="5">
        <v>1740.0</v>
      </c>
      <c r="C289" s="6" t="s">
        <v>5</v>
      </c>
      <c r="D289" s="11" t="s">
        <v>26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4">
        <v>39455.0</v>
      </c>
      <c r="B290" s="5">
        <v>1715.0</v>
      </c>
      <c r="C290" s="6" t="s">
        <v>8</v>
      </c>
      <c r="D290" s="11" t="s">
        <v>60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4">
        <v>39455.0</v>
      </c>
      <c r="B291" s="5">
        <v>1710.0</v>
      </c>
      <c r="C291" s="6" t="s">
        <v>17</v>
      </c>
      <c r="D291" s="11" t="s">
        <v>32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4">
        <v>39455.0</v>
      </c>
      <c r="B292" s="5">
        <v>1600.0</v>
      </c>
      <c r="C292" s="6" t="s">
        <v>17</v>
      </c>
      <c r="D292" s="11" t="s">
        <v>30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4">
        <v>39455.0</v>
      </c>
      <c r="B293" s="5">
        <v>1600.0</v>
      </c>
      <c r="C293" s="6" t="s">
        <v>5</v>
      </c>
      <c r="D293" s="11" t="s">
        <v>6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4">
        <v>39455.0</v>
      </c>
      <c r="B294" s="5">
        <v>1550.0</v>
      </c>
      <c r="C294" s="6" t="s">
        <v>5</v>
      </c>
      <c r="D294" s="11" t="s">
        <v>6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4">
        <v>39455.0</v>
      </c>
      <c r="B295" s="5">
        <v>1530.0</v>
      </c>
      <c r="C295" s="6" t="s">
        <v>17</v>
      </c>
      <c r="D295" s="11" t="s">
        <v>31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4">
        <v>39455.0</v>
      </c>
      <c r="B296" s="5">
        <v>1515.0</v>
      </c>
      <c r="C296" s="6" t="s">
        <v>14</v>
      </c>
      <c r="D296" s="11" t="s">
        <v>26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4">
        <v>39455.0</v>
      </c>
      <c r="B297" s="5">
        <v>1445.0</v>
      </c>
      <c r="C297" s="6" t="s">
        <v>14</v>
      </c>
      <c r="D297" s="11" t="s">
        <v>26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4">
        <v>39455.0</v>
      </c>
      <c r="B298" s="5">
        <v>1420.0</v>
      </c>
      <c r="C298" s="6" t="s">
        <v>5</v>
      </c>
      <c r="D298" s="11" t="s">
        <v>26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4">
        <v>39455.0</v>
      </c>
      <c r="B299" s="5">
        <v>1419.0</v>
      </c>
      <c r="C299" s="6" t="s">
        <v>5</v>
      </c>
      <c r="D299" s="11" t="s">
        <v>21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4">
        <v>39455.0</v>
      </c>
      <c r="B300" s="5">
        <v>1400.0</v>
      </c>
      <c r="C300" s="6" t="s">
        <v>5</v>
      </c>
      <c r="D300" s="6" t="s">
        <v>18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4">
        <v>39455.0</v>
      </c>
      <c r="B301" s="5">
        <v>1400.0</v>
      </c>
      <c r="C301" s="6" t="s">
        <v>17</v>
      </c>
      <c r="D301" s="11" t="s">
        <v>38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4">
        <v>39455.0</v>
      </c>
      <c r="B302" s="5">
        <v>1310.0</v>
      </c>
      <c r="C302" s="6" t="s">
        <v>5</v>
      </c>
      <c r="D302" s="11" t="s">
        <v>23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4">
        <v>39455.0</v>
      </c>
      <c r="B303" s="5">
        <v>1230.0</v>
      </c>
      <c r="C303" s="6" t="s">
        <v>20</v>
      </c>
      <c r="D303" s="11" t="s">
        <v>30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4">
        <v>39455.0</v>
      </c>
      <c r="B304" s="5">
        <v>1217.0</v>
      </c>
      <c r="C304" s="6" t="s">
        <v>17</v>
      </c>
      <c r="D304" s="11" t="s">
        <v>26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4">
        <v>39455.0</v>
      </c>
      <c r="B305" s="5">
        <v>1200.0</v>
      </c>
      <c r="C305" s="6" t="s">
        <v>17</v>
      </c>
      <c r="D305" s="11" t="s">
        <v>32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4">
        <v>39455.0</v>
      </c>
      <c r="B306" s="5">
        <v>1200.0</v>
      </c>
      <c r="C306" s="6" t="s">
        <v>17</v>
      </c>
      <c r="D306" s="11" t="s">
        <v>6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4">
        <v>39455.0</v>
      </c>
      <c r="B307" s="5">
        <v>1155.0</v>
      </c>
      <c r="C307" s="6" t="s">
        <v>5</v>
      </c>
      <c r="D307" s="11" t="s">
        <v>26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4">
        <v>39455.0</v>
      </c>
      <c r="B308" s="5">
        <v>1141.0</v>
      </c>
      <c r="C308" s="6" t="s">
        <v>5</v>
      </c>
      <c r="D308" s="11" t="s">
        <v>46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4">
        <v>39455.0</v>
      </c>
      <c r="B309" s="5">
        <v>1133.0</v>
      </c>
      <c r="C309" s="6" t="s">
        <v>5</v>
      </c>
      <c r="D309" s="11" t="s">
        <v>26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4">
        <v>39455.0</v>
      </c>
      <c r="B310" s="5">
        <v>1100.0</v>
      </c>
      <c r="C310" s="6" t="s">
        <v>5</v>
      </c>
      <c r="D310" s="11" t="s">
        <v>6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4">
        <v>39455.0</v>
      </c>
      <c r="B311" s="5">
        <v>1000.0</v>
      </c>
      <c r="C311" s="6" t="s">
        <v>20</v>
      </c>
      <c r="D311" s="11" t="s">
        <v>32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4">
        <v>39455.0</v>
      </c>
      <c r="B312" s="5">
        <v>930.0</v>
      </c>
      <c r="C312" s="6" t="s">
        <v>8</v>
      </c>
      <c r="D312" s="11" t="s">
        <v>6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4">
        <v>39455.0</v>
      </c>
      <c r="B313" s="5">
        <v>915.0</v>
      </c>
      <c r="C313" s="6" t="s">
        <v>8</v>
      </c>
      <c r="D313" s="11" t="s">
        <v>6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4">
        <v>39455.0</v>
      </c>
      <c r="B314" s="5">
        <v>900.0</v>
      </c>
      <c r="C314" s="6" t="s">
        <v>17</v>
      </c>
      <c r="D314" s="11" t="s">
        <v>32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4">
        <v>39455.0</v>
      </c>
      <c r="B315" s="5">
        <v>900.0</v>
      </c>
      <c r="C315" s="6" t="s">
        <v>8</v>
      </c>
      <c r="D315" s="11" t="s">
        <v>32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4">
        <v>39455.0</v>
      </c>
      <c r="B316" s="5">
        <v>700.0</v>
      </c>
      <c r="C316" s="6" t="s">
        <v>5</v>
      </c>
      <c r="D316" s="6" t="s">
        <v>18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4">
        <v>39455.0</v>
      </c>
      <c r="B317" s="5">
        <v>630.0</v>
      </c>
      <c r="C317" s="6" t="s">
        <v>14</v>
      </c>
      <c r="D317" s="6" t="s">
        <v>18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4">
        <v>39455.0</v>
      </c>
      <c r="B318" s="5">
        <v>345.0</v>
      </c>
      <c r="C318" s="6" t="s">
        <v>14</v>
      </c>
      <c r="D318" s="11" t="s">
        <v>31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4">
        <v>39455.0</v>
      </c>
      <c r="B319" s="5">
        <v>312.0</v>
      </c>
      <c r="C319" s="6" t="s">
        <v>5</v>
      </c>
      <c r="D319" s="11" t="s">
        <v>38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4">
        <v>39455.0</v>
      </c>
      <c r="B320" s="5">
        <v>149.0</v>
      </c>
      <c r="C320" s="6" t="s">
        <v>5</v>
      </c>
      <c r="D320" s="11" t="s">
        <v>23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4">
        <v>39455.0</v>
      </c>
      <c r="B321" s="5">
        <v>130.0</v>
      </c>
      <c r="C321" s="6" t="s">
        <v>17</v>
      </c>
      <c r="D321" s="11" t="s">
        <v>44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4">
        <v>39455.0</v>
      </c>
      <c r="B322" s="5">
        <v>9.0</v>
      </c>
      <c r="C322" s="6" t="s">
        <v>20</v>
      </c>
      <c r="D322" s="6" t="s">
        <v>25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4">
        <v>39455.0</v>
      </c>
      <c r="B323" s="5">
        <v>0.0</v>
      </c>
      <c r="C323" s="6" t="s">
        <v>20</v>
      </c>
      <c r="D323" s="6" t="s">
        <v>18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4">
        <v>39455.0</v>
      </c>
      <c r="B324" s="5">
        <v>0.0</v>
      </c>
      <c r="C324" s="6" t="s">
        <v>17</v>
      </c>
      <c r="D324" s="11" t="s">
        <v>6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4">
        <v>39456.0</v>
      </c>
      <c r="B325" s="5">
        <v>2358.0</v>
      </c>
      <c r="C325" s="6" t="s">
        <v>5</v>
      </c>
      <c r="D325" s="11" t="s">
        <v>22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4">
        <v>39456.0</v>
      </c>
      <c r="B326" s="5">
        <v>2330.0</v>
      </c>
      <c r="C326" s="6" t="s">
        <v>20</v>
      </c>
      <c r="D326" s="11" t="s">
        <v>37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4">
        <v>39456.0</v>
      </c>
      <c r="B327" s="5">
        <v>2300.0</v>
      </c>
      <c r="C327" s="6" t="s">
        <v>14</v>
      </c>
      <c r="D327" s="11" t="s">
        <v>6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4">
        <v>39456.0</v>
      </c>
      <c r="B328" s="5">
        <v>2300.0</v>
      </c>
      <c r="C328" s="6" t="s">
        <v>17</v>
      </c>
      <c r="D328" s="11" t="s">
        <v>32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4">
        <v>39456.0</v>
      </c>
      <c r="B329" s="5">
        <v>2300.0</v>
      </c>
      <c r="C329" s="6" t="s">
        <v>14</v>
      </c>
      <c r="D329" s="11" t="s">
        <v>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4">
        <v>39456.0</v>
      </c>
      <c r="B330" s="5">
        <v>2237.0</v>
      </c>
      <c r="C330" s="6" t="s">
        <v>5</v>
      </c>
      <c r="D330" s="6" t="s">
        <v>24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4">
        <v>39456.0</v>
      </c>
      <c r="B331" s="5">
        <v>2230.0</v>
      </c>
      <c r="C331" s="6" t="s">
        <v>17</v>
      </c>
      <c r="D331" s="6" t="s">
        <v>18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4">
        <v>39456.0</v>
      </c>
      <c r="B332" s="5">
        <v>2200.0</v>
      </c>
      <c r="C332" s="6" t="s">
        <v>14</v>
      </c>
      <c r="D332" s="11" t="s">
        <v>27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4">
        <v>39456.0</v>
      </c>
      <c r="B333" s="5">
        <v>2148.0</v>
      </c>
      <c r="C333" s="6" t="s">
        <v>5</v>
      </c>
      <c r="D333" s="11" t="s">
        <v>23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4">
        <v>39456.0</v>
      </c>
      <c r="B334" s="5">
        <v>2130.0</v>
      </c>
      <c r="C334" s="6" t="s">
        <v>17</v>
      </c>
      <c r="D334" s="11" t="s">
        <v>6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4">
        <v>39456.0</v>
      </c>
      <c r="B335" s="5">
        <v>2100.0</v>
      </c>
      <c r="C335" s="6" t="s">
        <v>17</v>
      </c>
      <c r="D335" s="11" t="s">
        <v>6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4">
        <v>39456.0</v>
      </c>
      <c r="B336" s="5">
        <v>2042.0</v>
      </c>
      <c r="C336" s="6" t="s">
        <v>8</v>
      </c>
      <c r="D336" s="11" t="s">
        <v>23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4">
        <v>39456.0</v>
      </c>
      <c r="B337" s="5">
        <v>2030.0</v>
      </c>
      <c r="C337" s="6" t="s">
        <v>5</v>
      </c>
      <c r="D337" s="11" t="s">
        <v>6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4">
        <v>39456.0</v>
      </c>
      <c r="B338" s="5">
        <v>2020.0</v>
      </c>
      <c r="C338" s="6" t="s">
        <v>11</v>
      </c>
      <c r="D338" s="11" t="s">
        <v>48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4">
        <v>39456.0</v>
      </c>
      <c r="B339" s="5">
        <v>2000.0</v>
      </c>
      <c r="C339" s="6" t="s">
        <v>17</v>
      </c>
      <c r="D339" s="11" t="s">
        <v>41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4">
        <v>39456.0</v>
      </c>
      <c r="B340" s="5">
        <v>1935.0</v>
      </c>
      <c r="C340" s="6" t="s">
        <v>17</v>
      </c>
      <c r="D340" s="11" t="s">
        <v>26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4">
        <v>39456.0</v>
      </c>
      <c r="B341" s="5">
        <v>1900.0</v>
      </c>
      <c r="C341" s="6" t="s">
        <v>5</v>
      </c>
      <c r="D341" s="11" t="s">
        <v>6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4">
        <v>39456.0</v>
      </c>
      <c r="B342" s="5">
        <v>1815.0</v>
      </c>
      <c r="C342" s="6" t="s">
        <v>17</v>
      </c>
      <c r="D342" s="11" t="s">
        <v>26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4">
        <v>39456.0</v>
      </c>
      <c r="B343" s="5">
        <v>1815.0</v>
      </c>
      <c r="C343" s="6" t="s">
        <v>17</v>
      </c>
      <c r="D343" s="11" t="s">
        <v>31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4">
        <v>39456.0</v>
      </c>
      <c r="B344" s="5">
        <v>1800.0</v>
      </c>
      <c r="C344" s="6" t="s">
        <v>5</v>
      </c>
      <c r="D344" s="11" t="s">
        <v>6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4">
        <v>39456.0</v>
      </c>
      <c r="B345" s="5">
        <v>1800.0</v>
      </c>
      <c r="C345" s="6" t="s">
        <v>5</v>
      </c>
      <c r="D345" s="11" t="s">
        <v>6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4">
        <v>39456.0</v>
      </c>
      <c r="B346" s="5">
        <v>1800.0</v>
      </c>
      <c r="C346" s="6" t="s">
        <v>14</v>
      </c>
      <c r="D346" s="11" t="s">
        <v>6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4">
        <v>39456.0</v>
      </c>
      <c r="B347" s="5">
        <v>1800.0</v>
      </c>
      <c r="C347" s="6" t="s">
        <v>5</v>
      </c>
      <c r="D347" s="11" t="s">
        <v>32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4">
        <v>39456.0</v>
      </c>
      <c r="B348" s="5">
        <v>1745.0</v>
      </c>
      <c r="C348" s="6" t="s">
        <v>5</v>
      </c>
      <c r="D348" s="11" t="s">
        <v>37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4">
        <v>39456.0</v>
      </c>
      <c r="B349" s="5">
        <v>1739.0</v>
      </c>
      <c r="C349" s="6" t="s">
        <v>20</v>
      </c>
      <c r="D349" s="11" t="s">
        <v>27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4">
        <v>39456.0</v>
      </c>
      <c r="B350" s="5">
        <v>1730.0</v>
      </c>
      <c r="C350" s="6" t="s">
        <v>5</v>
      </c>
      <c r="D350" s="11" t="s">
        <v>26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4">
        <v>39456.0</v>
      </c>
      <c r="B351" s="5">
        <v>1700.0</v>
      </c>
      <c r="C351" s="6" t="s">
        <v>17</v>
      </c>
      <c r="D351" s="11" t="s">
        <v>37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4">
        <v>39456.0</v>
      </c>
      <c r="B352" s="5">
        <v>1700.0</v>
      </c>
      <c r="C352" s="6" t="s">
        <v>14</v>
      </c>
      <c r="D352" s="11" t="s">
        <v>37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4">
        <v>39456.0</v>
      </c>
      <c r="B353" s="5">
        <v>1700.0</v>
      </c>
      <c r="C353" s="6" t="s">
        <v>17</v>
      </c>
      <c r="D353" s="11" t="s">
        <v>48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4">
        <v>39456.0</v>
      </c>
      <c r="B354" s="5">
        <v>1700.0</v>
      </c>
      <c r="C354" s="6" t="s">
        <v>5</v>
      </c>
      <c r="D354" s="11" t="s">
        <v>61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4">
        <v>39456.0</v>
      </c>
      <c r="B355" s="5">
        <v>1650.0</v>
      </c>
      <c r="C355" s="6" t="s">
        <v>17</v>
      </c>
      <c r="D355" s="11" t="s">
        <v>26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4">
        <v>39456.0</v>
      </c>
      <c r="B356" s="5">
        <v>1649.0</v>
      </c>
      <c r="C356" s="6" t="s">
        <v>17</v>
      </c>
      <c r="D356" s="11" t="s">
        <v>32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4">
        <v>39456.0</v>
      </c>
      <c r="B357" s="5">
        <v>1530.0</v>
      </c>
      <c r="C357" s="6" t="s">
        <v>8</v>
      </c>
      <c r="D357" s="11" t="s">
        <v>32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4">
        <v>39456.0</v>
      </c>
      <c r="B358" s="5">
        <v>1530.0</v>
      </c>
      <c r="C358" s="6" t="s">
        <v>8</v>
      </c>
      <c r="D358" s="11" t="s">
        <v>26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4">
        <v>39456.0</v>
      </c>
      <c r="B359" s="5">
        <v>1500.0</v>
      </c>
      <c r="C359" s="6" t="s">
        <v>20</v>
      </c>
      <c r="D359" s="11" t="s">
        <v>31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4">
        <v>39456.0</v>
      </c>
      <c r="B360" s="5">
        <v>1500.0</v>
      </c>
      <c r="C360" s="6" t="s">
        <v>20</v>
      </c>
      <c r="D360" s="11" t="s">
        <v>31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4">
        <v>39456.0</v>
      </c>
      <c r="B361" s="5">
        <v>1415.0</v>
      </c>
      <c r="C361" s="6" t="s">
        <v>17</v>
      </c>
      <c r="D361" s="11" t="s">
        <v>26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4">
        <v>39456.0</v>
      </c>
      <c r="B362" s="5">
        <v>1401.0</v>
      </c>
      <c r="C362" s="6" t="s">
        <v>17</v>
      </c>
      <c r="D362" s="11" t="s">
        <v>44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4">
        <v>39456.0</v>
      </c>
      <c r="B363" s="5">
        <v>1302.0</v>
      </c>
      <c r="C363" s="6" t="s">
        <v>5</v>
      </c>
      <c r="D363" s="11" t="s">
        <v>26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4">
        <v>39456.0</v>
      </c>
      <c r="B364" s="5">
        <v>1300.0</v>
      </c>
      <c r="C364" s="6" t="s">
        <v>17</v>
      </c>
      <c r="D364" s="11" t="s">
        <v>6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4">
        <v>39456.0</v>
      </c>
      <c r="B365" s="5">
        <v>1300.0</v>
      </c>
      <c r="C365" s="6" t="s">
        <v>17</v>
      </c>
      <c r="D365" s="11" t="s">
        <v>19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4">
        <v>39456.0</v>
      </c>
      <c r="B366" s="5">
        <v>1300.0</v>
      </c>
      <c r="C366" s="6" t="s">
        <v>17</v>
      </c>
      <c r="D366" s="11" t="s">
        <v>19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4">
        <v>39456.0</v>
      </c>
      <c r="B367" s="5">
        <v>1220.0</v>
      </c>
      <c r="C367" s="6" t="s">
        <v>5</v>
      </c>
      <c r="D367" s="11" t="s">
        <v>26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4">
        <v>39456.0</v>
      </c>
      <c r="B368" s="5">
        <v>1200.0</v>
      </c>
      <c r="C368" s="6" t="s">
        <v>17</v>
      </c>
      <c r="D368" s="11" t="s">
        <v>26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4">
        <v>39456.0</v>
      </c>
      <c r="B369" s="5">
        <v>1200.0</v>
      </c>
      <c r="C369" s="6" t="s">
        <v>17</v>
      </c>
      <c r="D369" s="11" t="s">
        <v>32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4">
        <v>39456.0</v>
      </c>
      <c r="B370" s="5">
        <v>1055.0</v>
      </c>
      <c r="C370" s="6" t="s">
        <v>5</v>
      </c>
      <c r="D370" s="11" t="s">
        <v>29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4">
        <v>39456.0</v>
      </c>
      <c r="B371" s="5">
        <v>1030.0</v>
      </c>
      <c r="C371" s="6" t="s">
        <v>8</v>
      </c>
      <c r="D371" s="11" t="s">
        <v>6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4">
        <v>39456.0</v>
      </c>
      <c r="B372" s="5">
        <v>900.0</v>
      </c>
      <c r="C372" s="6" t="s">
        <v>5</v>
      </c>
      <c r="D372" s="11" t="s">
        <v>48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4">
        <v>39456.0</v>
      </c>
      <c r="B373" s="5">
        <v>900.0</v>
      </c>
      <c r="C373" s="6" t="s">
        <v>8</v>
      </c>
      <c r="D373" s="11" t="s">
        <v>32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4">
        <v>39456.0</v>
      </c>
      <c r="B374" s="5">
        <v>900.0</v>
      </c>
      <c r="C374" s="6" t="s">
        <v>20</v>
      </c>
      <c r="D374" s="11" t="s">
        <v>29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4">
        <v>39456.0</v>
      </c>
      <c r="B375" s="5">
        <v>845.0</v>
      </c>
      <c r="C375" s="6" t="s">
        <v>8</v>
      </c>
      <c r="D375" s="6" t="s">
        <v>9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4">
        <v>39456.0</v>
      </c>
      <c r="B376" s="5">
        <v>800.0</v>
      </c>
      <c r="C376" s="6" t="s">
        <v>5</v>
      </c>
      <c r="D376" s="6" t="s">
        <v>18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4">
        <v>39456.0</v>
      </c>
      <c r="B377" s="5">
        <v>800.0</v>
      </c>
      <c r="C377" s="6" t="s">
        <v>17</v>
      </c>
      <c r="D377" s="11" t="s">
        <v>6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4">
        <v>39456.0</v>
      </c>
      <c r="B378" s="5">
        <v>730.0</v>
      </c>
      <c r="C378" s="6" t="s">
        <v>17</v>
      </c>
      <c r="D378" s="11" t="s">
        <v>32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4">
        <v>39456.0</v>
      </c>
      <c r="B379" s="5">
        <v>700.0</v>
      </c>
      <c r="C379" s="6" t="s">
        <v>20</v>
      </c>
      <c r="D379" s="11" t="s">
        <v>32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4">
        <v>39456.0</v>
      </c>
      <c r="B380" s="5">
        <v>700.0</v>
      </c>
      <c r="C380" s="6" t="s">
        <v>8</v>
      </c>
      <c r="D380" s="11" t="s">
        <v>62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4">
        <v>39456.0</v>
      </c>
      <c r="B381" s="5">
        <v>645.0</v>
      </c>
      <c r="C381" s="6" t="s">
        <v>17</v>
      </c>
      <c r="D381" s="11" t="s">
        <v>31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4">
        <v>39456.0</v>
      </c>
      <c r="B382" s="5">
        <v>507.0</v>
      </c>
      <c r="C382" s="6" t="s">
        <v>17</v>
      </c>
      <c r="D382" s="11" t="s">
        <v>27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4">
        <v>39456.0</v>
      </c>
      <c r="B383" s="5">
        <v>400.0</v>
      </c>
      <c r="C383" s="6" t="s">
        <v>17</v>
      </c>
      <c r="D383" s="11" t="s">
        <v>26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4">
        <v>39456.0</v>
      </c>
      <c r="B384" s="5">
        <v>330.0</v>
      </c>
      <c r="C384" s="6" t="s">
        <v>17</v>
      </c>
      <c r="D384" s="11" t="s">
        <v>33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4">
        <v>39456.0</v>
      </c>
      <c r="B385" s="5">
        <v>300.0</v>
      </c>
      <c r="C385" s="6" t="s">
        <v>20</v>
      </c>
      <c r="D385" s="11" t="s">
        <v>63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4">
        <v>39456.0</v>
      </c>
      <c r="B386" s="5">
        <v>1.0</v>
      </c>
      <c r="C386" s="6" t="s">
        <v>17</v>
      </c>
      <c r="D386" s="11" t="s">
        <v>32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4">
        <v>39456.0</v>
      </c>
      <c r="B387" s="5">
        <v>1.0</v>
      </c>
      <c r="C387" s="6" t="s">
        <v>5</v>
      </c>
      <c r="D387" s="11" t="s">
        <v>31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4">
        <v>39456.0</v>
      </c>
      <c r="B388" s="5">
        <v>0.0</v>
      </c>
      <c r="C388" s="6" t="s">
        <v>5</v>
      </c>
      <c r="D388" s="6" t="s">
        <v>18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17" t="s">
        <v>68</v>
      </c>
      <c r="B389" s="5">
        <v>2200.0</v>
      </c>
      <c r="C389" s="6" t="s">
        <v>17</v>
      </c>
      <c r="D389" s="11" t="s">
        <v>61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17" t="s">
        <v>68</v>
      </c>
      <c r="B390" s="5">
        <v>2134.0</v>
      </c>
      <c r="C390" s="6" t="s">
        <v>17</v>
      </c>
      <c r="D390" s="11" t="s">
        <v>12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17" t="s">
        <v>68</v>
      </c>
      <c r="B391" s="5">
        <v>2100.0</v>
      </c>
      <c r="C391" s="6" t="s">
        <v>5</v>
      </c>
      <c r="D391" s="11" t="s">
        <v>6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17" t="s">
        <v>68</v>
      </c>
      <c r="B392" s="5">
        <v>1946.0</v>
      </c>
      <c r="C392" s="6" t="s">
        <v>5</v>
      </c>
      <c r="D392" s="11" t="s">
        <v>26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17" t="s">
        <v>68</v>
      </c>
      <c r="B393" s="5">
        <v>1937.0</v>
      </c>
      <c r="C393" s="6" t="s">
        <v>5</v>
      </c>
      <c r="D393" s="11" t="s">
        <v>23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17" t="s">
        <v>68</v>
      </c>
      <c r="B394" s="5">
        <v>1849.0</v>
      </c>
      <c r="C394" s="6" t="s">
        <v>20</v>
      </c>
      <c r="D394" s="11" t="s">
        <v>29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17" t="s">
        <v>68</v>
      </c>
      <c r="B395" s="5">
        <v>1840.0</v>
      </c>
      <c r="C395" s="6" t="s">
        <v>5</v>
      </c>
      <c r="D395" s="11" t="s">
        <v>53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17" t="s">
        <v>68</v>
      </c>
      <c r="B396" s="5">
        <v>1830.0</v>
      </c>
      <c r="C396" s="6" t="s">
        <v>5</v>
      </c>
      <c r="D396" s="11" t="s">
        <v>6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17" t="s">
        <v>68</v>
      </c>
      <c r="B397" s="5">
        <v>1818.0</v>
      </c>
      <c r="C397" s="6" t="s">
        <v>20</v>
      </c>
      <c r="D397" s="6" t="s">
        <v>9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17" t="s">
        <v>68</v>
      </c>
      <c r="B398" s="5">
        <v>1800.0</v>
      </c>
      <c r="C398" s="6" t="s">
        <v>5</v>
      </c>
      <c r="D398" s="6" t="s">
        <v>18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17" t="s">
        <v>68</v>
      </c>
      <c r="B399" s="5">
        <v>1740.0</v>
      </c>
      <c r="C399" s="6" t="s">
        <v>17</v>
      </c>
      <c r="D399" s="6" t="s">
        <v>25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17" t="s">
        <v>68</v>
      </c>
      <c r="B400" s="5">
        <v>1711.0</v>
      </c>
      <c r="C400" s="6" t="s">
        <v>20</v>
      </c>
      <c r="D400" s="11" t="s">
        <v>26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17" t="s">
        <v>68</v>
      </c>
      <c r="B401" s="5">
        <v>1643.0</v>
      </c>
      <c r="C401" s="6" t="s">
        <v>5</v>
      </c>
      <c r="D401" s="11" t="s">
        <v>26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17" t="s">
        <v>68</v>
      </c>
      <c r="B402" s="5">
        <v>1640.0</v>
      </c>
      <c r="C402" s="6" t="s">
        <v>20</v>
      </c>
      <c r="D402" s="11" t="s">
        <v>28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17" t="s">
        <v>68</v>
      </c>
      <c r="B403" s="5">
        <v>1455.0</v>
      </c>
      <c r="C403" s="6" t="s">
        <v>8</v>
      </c>
      <c r="D403" s="11" t="s">
        <v>64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17" t="s">
        <v>68</v>
      </c>
      <c r="B404" s="5">
        <v>1451.0</v>
      </c>
      <c r="C404" s="6" t="s">
        <v>8</v>
      </c>
      <c r="D404" s="11" t="s">
        <v>23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17" t="s">
        <v>68</v>
      </c>
      <c r="B405" s="5">
        <v>1440.0</v>
      </c>
      <c r="C405" s="6" t="s">
        <v>5</v>
      </c>
      <c r="D405" s="11" t="s">
        <v>23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17" t="s">
        <v>68</v>
      </c>
      <c r="B406" s="5">
        <v>1431.0</v>
      </c>
      <c r="C406" s="6" t="s">
        <v>5</v>
      </c>
      <c r="D406" s="11" t="s">
        <v>26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17" t="s">
        <v>68</v>
      </c>
      <c r="B407" s="5">
        <v>1403.0</v>
      </c>
      <c r="C407" s="6" t="s">
        <v>17</v>
      </c>
      <c r="D407" s="6" t="s">
        <v>18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17" t="s">
        <v>68</v>
      </c>
      <c r="B408" s="5">
        <v>1350.0</v>
      </c>
      <c r="C408" s="6" t="s">
        <v>17</v>
      </c>
      <c r="D408" s="11" t="s">
        <v>6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17" t="s">
        <v>68</v>
      </c>
      <c r="B409" s="5">
        <v>1330.0</v>
      </c>
      <c r="C409" s="6" t="s">
        <v>8</v>
      </c>
      <c r="D409" s="11" t="s">
        <v>37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17" t="s">
        <v>68</v>
      </c>
      <c r="B410" s="5">
        <v>1309.0</v>
      </c>
      <c r="C410" s="6" t="s">
        <v>5</v>
      </c>
      <c r="D410" s="11" t="s">
        <v>23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17" t="s">
        <v>68</v>
      </c>
      <c r="B411" s="5">
        <v>1236.0</v>
      </c>
      <c r="C411" s="6" t="s">
        <v>20</v>
      </c>
      <c r="D411" s="11" t="s">
        <v>23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17" t="s">
        <v>68</v>
      </c>
      <c r="B412" s="5">
        <v>1200.0</v>
      </c>
      <c r="C412" s="6" t="s">
        <v>17</v>
      </c>
      <c r="D412" s="6" t="s">
        <v>18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17" t="s">
        <v>68</v>
      </c>
      <c r="B413" s="5">
        <v>1040.0</v>
      </c>
      <c r="C413" s="6" t="s">
        <v>5</v>
      </c>
      <c r="D413" s="6" t="s">
        <v>25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17" t="s">
        <v>68</v>
      </c>
      <c r="B414" s="5">
        <v>930.0</v>
      </c>
      <c r="C414" s="6" t="s">
        <v>20</v>
      </c>
      <c r="D414" s="11" t="s">
        <v>6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17" t="s">
        <v>68</v>
      </c>
      <c r="B415" s="5">
        <v>700.0</v>
      </c>
      <c r="C415" s="6" t="s">
        <v>5</v>
      </c>
      <c r="D415" s="11" t="s">
        <v>6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17" t="s">
        <v>68</v>
      </c>
      <c r="B416" s="5">
        <v>600.0</v>
      </c>
      <c r="C416" s="6" t="s">
        <v>17</v>
      </c>
      <c r="D416" s="11" t="s">
        <v>37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17" t="s">
        <v>68</v>
      </c>
      <c r="B417" s="5">
        <v>413.0</v>
      </c>
      <c r="C417" s="6" t="s">
        <v>17</v>
      </c>
      <c r="D417" s="6" t="s">
        <v>18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17" t="s">
        <v>68</v>
      </c>
      <c r="B418" s="5">
        <v>235.0</v>
      </c>
      <c r="C418" s="6" t="s">
        <v>5</v>
      </c>
      <c r="D418" s="11" t="s">
        <v>31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17" t="s">
        <v>68</v>
      </c>
      <c r="B419" s="5">
        <v>223.0</v>
      </c>
      <c r="C419" s="6" t="s">
        <v>14</v>
      </c>
      <c r="D419" s="11" t="s">
        <v>31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17" t="s">
        <v>68</v>
      </c>
      <c r="B420" s="5">
        <v>140.0</v>
      </c>
      <c r="C420" s="6" t="s">
        <v>14</v>
      </c>
      <c r="D420" s="11" t="s">
        <v>49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17" t="s">
        <v>68</v>
      </c>
      <c r="B421" s="5">
        <v>130.0</v>
      </c>
      <c r="C421" s="6" t="s">
        <v>5</v>
      </c>
      <c r="D421" s="11" t="s">
        <v>23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17" t="s">
        <v>68</v>
      </c>
      <c r="B422" s="5">
        <v>104.0</v>
      </c>
      <c r="C422" s="6" t="s">
        <v>8</v>
      </c>
      <c r="D422" s="11" t="s">
        <v>39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17" t="s">
        <v>68</v>
      </c>
      <c r="B423" s="5">
        <v>100.0</v>
      </c>
      <c r="C423" s="6" t="s">
        <v>20</v>
      </c>
      <c r="D423" s="11" t="s">
        <v>32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17" t="s">
        <v>68</v>
      </c>
      <c r="B424" s="5">
        <v>49.0</v>
      </c>
      <c r="C424" s="6" t="s">
        <v>17</v>
      </c>
      <c r="D424" s="11" t="s">
        <v>6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17" t="s">
        <v>68</v>
      </c>
      <c r="B425" s="5">
        <v>1.0</v>
      </c>
      <c r="C425" s="6" t="s">
        <v>17</v>
      </c>
      <c r="D425" s="6" t="s">
        <v>18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17" t="s">
        <v>68</v>
      </c>
      <c r="B426" s="5">
        <v>0.0</v>
      </c>
      <c r="C426" s="6" t="s">
        <v>8</v>
      </c>
      <c r="D426" s="11" t="s">
        <v>37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17" t="s">
        <v>68</v>
      </c>
      <c r="B427" s="5">
        <v>2309.0</v>
      </c>
      <c r="C427" s="6" t="s">
        <v>5</v>
      </c>
      <c r="D427" s="11" t="s">
        <v>49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17" t="s">
        <v>68</v>
      </c>
      <c r="B428" s="5">
        <v>2230.0</v>
      </c>
      <c r="C428" s="6" t="s">
        <v>17</v>
      </c>
      <c r="D428" s="11" t="s">
        <v>6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17" t="s">
        <v>68</v>
      </c>
      <c r="B429" s="5">
        <v>2218.0</v>
      </c>
      <c r="C429" s="6" t="s">
        <v>17</v>
      </c>
      <c r="D429" s="6" t="s">
        <v>24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17" t="s">
        <v>68</v>
      </c>
      <c r="B430" s="5">
        <v>2200.0</v>
      </c>
      <c r="C430" s="6" t="s">
        <v>17</v>
      </c>
      <c r="D430" s="11" t="s">
        <v>6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17" t="s">
        <v>68</v>
      </c>
      <c r="B431" s="5">
        <v>2200.0</v>
      </c>
      <c r="C431" s="6" t="s">
        <v>14</v>
      </c>
      <c r="D431" s="11" t="s">
        <v>6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17" t="s">
        <v>68</v>
      </c>
      <c r="B432" s="5">
        <v>2145.0</v>
      </c>
      <c r="C432" s="6" t="s">
        <v>17</v>
      </c>
      <c r="D432" s="11" t="s">
        <v>26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17" t="s">
        <v>68</v>
      </c>
      <c r="B433" s="5">
        <v>2130.0</v>
      </c>
      <c r="C433" s="6" t="s">
        <v>14</v>
      </c>
      <c r="D433" s="11" t="s">
        <v>38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17" t="s">
        <v>68</v>
      </c>
      <c r="B434" s="5">
        <v>2030.0</v>
      </c>
      <c r="C434" s="6" t="s">
        <v>20</v>
      </c>
      <c r="D434" s="11" t="s">
        <v>30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17" t="s">
        <v>68</v>
      </c>
      <c r="B435" s="5">
        <v>2000.0</v>
      </c>
      <c r="C435" s="6" t="s">
        <v>8</v>
      </c>
      <c r="D435" s="11" t="s">
        <v>6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17" t="s">
        <v>68</v>
      </c>
      <c r="B436" s="5">
        <v>2000.0</v>
      </c>
      <c r="C436" s="6" t="s">
        <v>5</v>
      </c>
      <c r="D436" s="11" t="s">
        <v>29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17" t="s">
        <v>68</v>
      </c>
      <c r="B437" s="5">
        <v>2000.0</v>
      </c>
      <c r="C437" s="6" t="s">
        <v>17</v>
      </c>
      <c r="D437" s="11" t="s">
        <v>6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17" t="s">
        <v>68</v>
      </c>
      <c r="B438" s="5">
        <v>1940.0</v>
      </c>
      <c r="C438" s="6" t="s">
        <v>17</v>
      </c>
      <c r="D438" s="11" t="s">
        <v>41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17" t="s">
        <v>68</v>
      </c>
      <c r="B439" s="5">
        <v>1940.0</v>
      </c>
      <c r="C439" s="6" t="s">
        <v>17</v>
      </c>
      <c r="D439" s="11" t="s">
        <v>26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17" t="s">
        <v>68</v>
      </c>
      <c r="B440" s="5">
        <v>1900.0</v>
      </c>
      <c r="C440" s="6" t="s">
        <v>17</v>
      </c>
      <c r="D440" s="11" t="s">
        <v>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17" t="s">
        <v>68</v>
      </c>
      <c r="B441" s="5">
        <v>1800.0</v>
      </c>
      <c r="C441" s="6" t="s">
        <v>8</v>
      </c>
      <c r="D441" s="11" t="s">
        <v>6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17" t="s">
        <v>68</v>
      </c>
      <c r="B442" s="5">
        <v>1754.0</v>
      </c>
      <c r="C442" s="6" t="s">
        <v>14</v>
      </c>
      <c r="D442" s="11" t="s">
        <v>23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17" t="s">
        <v>68</v>
      </c>
      <c r="B443" s="5">
        <v>1727.0</v>
      </c>
      <c r="C443" s="6" t="s">
        <v>20</v>
      </c>
      <c r="D443" s="11" t="s">
        <v>22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17" t="s">
        <v>68</v>
      </c>
      <c r="B444" s="5">
        <v>1725.0</v>
      </c>
      <c r="C444" s="6" t="s">
        <v>17</v>
      </c>
      <c r="D444" s="11" t="s">
        <v>6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17" t="s">
        <v>68</v>
      </c>
      <c r="B445" s="5">
        <v>1700.0</v>
      </c>
      <c r="C445" s="6" t="s">
        <v>5</v>
      </c>
      <c r="D445" s="6" t="s">
        <v>18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17" t="s">
        <v>68</v>
      </c>
      <c r="B446" s="5">
        <v>1700.0</v>
      </c>
      <c r="C446" s="6" t="s">
        <v>17</v>
      </c>
      <c r="D446" s="11" t="s">
        <v>38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17" t="s">
        <v>68</v>
      </c>
      <c r="B447" s="5">
        <v>1645.0</v>
      </c>
      <c r="C447" s="6" t="s">
        <v>20</v>
      </c>
      <c r="D447" s="11" t="s">
        <v>30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17" t="s">
        <v>68</v>
      </c>
      <c r="B448" s="5">
        <v>1620.0</v>
      </c>
      <c r="C448" s="6" t="s">
        <v>17</v>
      </c>
      <c r="D448" s="6" t="s">
        <v>18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17" t="s">
        <v>68</v>
      </c>
      <c r="B449" s="5">
        <v>1600.0</v>
      </c>
      <c r="C449" s="6" t="s">
        <v>5</v>
      </c>
      <c r="D449" s="6" t="s">
        <v>18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17" t="s">
        <v>68</v>
      </c>
      <c r="B450" s="5">
        <v>1512.0</v>
      </c>
      <c r="C450" s="6" t="s">
        <v>20</v>
      </c>
      <c r="D450" s="11" t="s">
        <v>28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17" t="s">
        <v>68</v>
      </c>
      <c r="B451" s="5">
        <v>1430.0</v>
      </c>
      <c r="C451" s="6" t="s">
        <v>5</v>
      </c>
      <c r="D451" s="11" t="s">
        <v>26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17" t="s">
        <v>68</v>
      </c>
      <c r="B452" s="5">
        <v>1409.0</v>
      </c>
      <c r="C452" s="6" t="s">
        <v>20</v>
      </c>
      <c r="D452" s="11" t="s">
        <v>22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17" t="s">
        <v>68</v>
      </c>
      <c r="B453" s="5">
        <v>1400.0</v>
      </c>
      <c r="C453" s="6" t="s">
        <v>20</v>
      </c>
      <c r="D453" s="11" t="s">
        <v>31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17" t="s">
        <v>68</v>
      </c>
      <c r="B454" s="5">
        <v>1350.0</v>
      </c>
      <c r="C454" s="6" t="s">
        <v>14</v>
      </c>
      <c r="D454" s="11" t="s">
        <v>58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17" t="s">
        <v>68</v>
      </c>
      <c r="B455" s="5">
        <v>1328.0</v>
      </c>
      <c r="C455" s="6" t="s">
        <v>17</v>
      </c>
      <c r="D455" s="11" t="s">
        <v>32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17" t="s">
        <v>68</v>
      </c>
      <c r="B456" s="5">
        <v>1310.0</v>
      </c>
      <c r="C456" s="6" t="s">
        <v>14</v>
      </c>
      <c r="D456" s="11" t="s">
        <v>54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17" t="s">
        <v>68</v>
      </c>
      <c r="B457" s="5">
        <v>1301.0</v>
      </c>
      <c r="C457" s="6" t="s">
        <v>17</v>
      </c>
      <c r="D457" s="11" t="s">
        <v>31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17" t="s">
        <v>68</v>
      </c>
      <c r="B458" s="5">
        <v>1208.0</v>
      </c>
      <c r="C458" s="6" t="s">
        <v>5</v>
      </c>
      <c r="D458" s="11" t="s">
        <v>26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17" t="s">
        <v>68</v>
      </c>
      <c r="B459" s="5">
        <v>1130.0</v>
      </c>
      <c r="C459" s="6" t="s">
        <v>20</v>
      </c>
      <c r="D459" s="11" t="s">
        <v>6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17" t="s">
        <v>68</v>
      </c>
      <c r="B460" s="5">
        <v>1030.0</v>
      </c>
      <c r="C460" s="6" t="s">
        <v>20</v>
      </c>
      <c r="D460" s="11" t="s">
        <v>31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17" t="s">
        <v>68</v>
      </c>
      <c r="B461" s="5">
        <v>1000.0</v>
      </c>
      <c r="C461" s="6" t="s">
        <v>20</v>
      </c>
      <c r="D461" s="11" t="s">
        <v>32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17" t="s">
        <v>68</v>
      </c>
      <c r="B462" s="5">
        <v>930.0</v>
      </c>
      <c r="C462" s="6" t="s">
        <v>8</v>
      </c>
      <c r="D462" s="11" t="s">
        <v>6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17" t="s">
        <v>68</v>
      </c>
      <c r="B463" s="5">
        <v>605.0</v>
      </c>
      <c r="C463" s="6" t="s">
        <v>5</v>
      </c>
      <c r="D463" s="11" t="s">
        <v>31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17" t="s">
        <v>68</v>
      </c>
      <c r="B464" s="5">
        <v>300.0</v>
      </c>
      <c r="C464" s="6" t="s">
        <v>17</v>
      </c>
      <c r="D464" s="11" t="s">
        <v>31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17" t="s">
        <v>68</v>
      </c>
      <c r="B465" s="5">
        <v>230.0</v>
      </c>
      <c r="C465" s="6" t="s">
        <v>17</v>
      </c>
      <c r="D465" s="11" t="s">
        <v>6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17" t="s">
        <v>68</v>
      </c>
      <c r="B466" s="5">
        <v>152.0</v>
      </c>
      <c r="C466" s="6" t="s">
        <v>17</v>
      </c>
      <c r="D466" s="11" t="s">
        <v>6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17" t="s">
        <v>68</v>
      </c>
      <c r="B467" s="5">
        <v>48.0</v>
      </c>
      <c r="C467" s="6" t="s">
        <v>20</v>
      </c>
      <c r="D467" s="6" t="s">
        <v>24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17" t="s">
        <v>68</v>
      </c>
      <c r="B468" s="5">
        <v>5.0</v>
      </c>
      <c r="C468" s="6" t="s">
        <v>14</v>
      </c>
      <c r="D468" s="11" t="s">
        <v>6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17" t="s">
        <v>68</v>
      </c>
      <c r="B469" s="5">
        <v>0.0</v>
      </c>
      <c r="C469" s="6" t="s">
        <v>17</v>
      </c>
      <c r="D469" s="11" t="s">
        <v>38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17" t="s">
        <v>68</v>
      </c>
      <c r="B470" s="5">
        <v>0.0</v>
      </c>
      <c r="C470" s="6" t="s">
        <v>17</v>
      </c>
      <c r="D470" s="6" t="s">
        <v>18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17" t="s">
        <v>68</v>
      </c>
      <c r="B471" s="5">
        <v>0.0</v>
      </c>
      <c r="C471" s="6" t="s">
        <v>8</v>
      </c>
      <c r="D471" s="6" t="s">
        <v>18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17" t="s">
        <v>68</v>
      </c>
      <c r="B472" s="5">
        <v>2340.0</v>
      </c>
      <c r="C472" s="6" t="s">
        <v>17</v>
      </c>
      <c r="D472" s="11" t="s">
        <v>26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17" t="s">
        <v>68</v>
      </c>
      <c r="B473" s="5">
        <v>2336.0</v>
      </c>
      <c r="C473" s="6" t="s">
        <v>8</v>
      </c>
      <c r="D473" s="6" t="s">
        <v>24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17" t="s">
        <v>68</v>
      </c>
      <c r="B474" s="5">
        <v>2300.0</v>
      </c>
      <c r="C474" s="6" t="s">
        <v>5</v>
      </c>
      <c r="D474" s="11" t="s">
        <v>6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17" t="s">
        <v>68</v>
      </c>
      <c r="B475" s="5">
        <v>2300.0</v>
      </c>
      <c r="C475" s="6" t="s">
        <v>5</v>
      </c>
      <c r="D475" s="11" t="s">
        <v>37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17" t="s">
        <v>68</v>
      </c>
      <c r="B476" s="5">
        <v>2300.0</v>
      </c>
      <c r="C476" s="6" t="s">
        <v>14</v>
      </c>
      <c r="D476" s="11" t="s">
        <v>63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17" t="s">
        <v>68</v>
      </c>
      <c r="B477" s="5">
        <v>2300.0</v>
      </c>
      <c r="C477" s="6" t="s">
        <v>17</v>
      </c>
      <c r="D477" s="11" t="s">
        <v>6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17" t="s">
        <v>68</v>
      </c>
      <c r="B478" s="5">
        <v>2300.0</v>
      </c>
      <c r="C478" s="6" t="s">
        <v>17</v>
      </c>
      <c r="D478" s="11" t="s">
        <v>48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17" t="s">
        <v>68</v>
      </c>
      <c r="B479" s="5">
        <v>2251.0</v>
      </c>
      <c r="C479" s="6" t="s">
        <v>8</v>
      </c>
      <c r="D479" s="11" t="s">
        <v>23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17" t="s">
        <v>68</v>
      </c>
      <c r="B480" s="5">
        <v>2245.0</v>
      </c>
      <c r="C480" s="6" t="s">
        <v>17</v>
      </c>
      <c r="D480" s="11" t="s">
        <v>65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17" t="s">
        <v>68</v>
      </c>
      <c r="B481" s="5">
        <v>2215.0</v>
      </c>
      <c r="C481" s="6" t="s">
        <v>11</v>
      </c>
      <c r="D481" s="11" t="s">
        <v>6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17" t="s">
        <v>68</v>
      </c>
      <c r="B482" s="5">
        <v>2208.0</v>
      </c>
      <c r="C482" s="6" t="s">
        <v>17</v>
      </c>
      <c r="D482" s="11" t="s">
        <v>56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17" t="s">
        <v>68</v>
      </c>
      <c r="B483" s="5">
        <v>2200.0</v>
      </c>
      <c r="C483" s="6" t="s">
        <v>5</v>
      </c>
      <c r="D483" s="11" t="s">
        <v>31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17" t="s">
        <v>68</v>
      </c>
      <c r="B484" s="5">
        <v>2200.0</v>
      </c>
      <c r="C484" s="6" t="s">
        <v>8</v>
      </c>
      <c r="D484" s="11" t="s">
        <v>12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17" t="s">
        <v>68</v>
      </c>
      <c r="B485" s="5">
        <v>2112.0</v>
      </c>
      <c r="C485" s="6" t="s">
        <v>20</v>
      </c>
      <c r="D485" s="11" t="s">
        <v>66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17" t="s">
        <v>68</v>
      </c>
      <c r="B486" s="5">
        <v>2100.0</v>
      </c>
      <c r="C486" s="6" t="s">
        <v>17</v>
      </c>
      <c r="D486" s="11" t="s">
        <v>44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17" t="s">
        <v>68</v>
      </c>
      <c r="B487" s="5">
        <v>2037.0</v>
      </c>
      <c r="C487" s="6" t="s">
        <v>8</v>
      </c>
      <c r="D487" s="11" t="s">
        <v>6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17" t="s">
        <v>68</v>
      </c>
      <c r="B488" s="5">
        <v>2030.0</v>
      </c>
      <c r="C488" s="6" t="s">
        <v>5</v>
      </c>
      <c r="D488" s="11" t="s">
        <v>31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17" t="s">
        <v>68</v>
      </c>
      <c r="B489" s="5">
        <v>2021.0</v>
      </c>
      <c r="C489" s="6" t="s">
        <v>5</v>
      </c>
      <c r="D489" s="11" t="s">
        <v>29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17" t="s">
        <v>68</v>
      </c>
      <c r="B490" s="5">
        <v>2000.0</v>
      </c>
      <c r="C490" s="6" t="s">
        <v>8</v>
      </c>
      <c r="D490" s="11" t="s">
        <v>31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17" t="s">
        <v>68</v>
      </c>
      <c r="B491" s="5">
        <v>2000.0</v>
      </c>
      <c r="C491" s="6" t="s">
        <v>5</v>
      </c>
      <c r="D491" s="11" t="s">
        <v>6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17" t="s">
        <v>68</v>
      </c>
      <c r="B492" s="5">
        <v>1940.0</v>
      </c>
      <c r="C492" s="6" t="s">
        <v>5</v>
      </c>
      <c r="D492" s="11" t="s">
        <v>26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17" t="s">
        <v>68</v>
      </c>
      <c r="B493" s="5">
        <v>1900.0</v>
      </c>
      <c r="C493" s="6" t="s">
        <v>14</v>
      </c>
      <c r="D493" s="11" t="s">
        <v>51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17" t="s">
        <v>68</v>
      </c>
      <c r="B494" s="5">
        <v>1800.0</v>
      </c>
      <c r="C494" s="6" t="s">
        <v>8</v>
      </c>
      <c r="D494" s="11" t="s">
        <v>38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17" t="s">
        <v>68</v>
      </c>
      <c r="B495" s="5">
        <v>1500.0</v>
      </c>
      <c r="C495" s="6" t="s">
        <v>5</v>
      </c>
      <c r="D495" s="11" t="s">
        <v>37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17" t="s">
        <v>68</v>
      </c>
      <c r="B496" s="5">
        <v>1430.0</v>
      </c>
      <c r="C496" s="6" t="s">
        <v>17</v>
      </c>
      <c r="D496" s="11" t="s">
        <v>38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17" t="s">
        <v>68</v>
      </c>
      <c r="B497" s="5">
        <v>1430.0</v>
      </c>
      <c r="C497" s="6" t="s">
        <v>17</v>
      </c>
      <c r="D497" s="11" t="s">
        <v>26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17" t="s">
        <v>68</v>
      </c>
      <c r="B498" s="5">
        <v>1349.0</v>
      </c>
      <c r="C498" s="6" t="s">
        <v>8</v>
      </c>
      <c r="D498" s="11" t="s">
        <v>26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17" t="s">
        <v>68</v>
      </c>
      <c r="B499" s="5">
        <v>1330.0</v>
      </c>
      <c r="C499" s="6" t="s">
        <v>20</v>
      </c>
      <c r="D499" s="6" t="s">
        <v>18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17" t="s">
        <v>68</v>
      </c>
      <c r="B500" s="5">
        <v>1300.0</v>
      </c>
      <c r="C500" s="6" t="s">
        <v>5</v>
      </c>
      <c r="D500" s="11" t="s">
        <v>26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17" t="s">
        <v>68</v>
      </c>
      <c r="B501" s="5">
        <v>1300.0</v>
      </c>
      <c r="C501" s="6" t="s">
        <v>20</v>
      </c>
      <c r="D501" s="11" t="s">
        <v>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8" t="str">
        <f>IFERROR(__xludf.DUMMYFUNCTION("unique(C:C)"),"Precinct")</f>
        <v>Precinct</v>
      </c>
      <c r="G1" s="3" t="s">
        <v>69</v>
      </c>
      <c r="H1" s="3" t="s">
        <v>70</v>
      </c>
      <c r="I1" s="3" t="s">
        <v>71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>
        <v>39448.0</v>
      </c>
      <c r="B2" s="5">
        <v>0.0</v>
      </c>
      <c r="C2" s="6" t="s">
        <v>5</v>
      </c>
      <c r="D2" s="11" t="s">
        <v>6</v>
      </c>
      <c r="E2" s="2"/>
      <c r="F2" s="7" t="str">
        <f>IFERROR(__xludf.DUMMYFUNCTION("""COMPUTED_VALUE"""),"WEST")</f>
        <v>WEST</v>
      </c>
      <c r="G2" s="19">
        <f t="shared" ref="G2:G7" si="1">countif(C:C,F2)</f>
        <v>165</v>
      </c>
      <c r="H2" s="19">
        <f t="shared" ref="H2:H7" si="2">averageif(C:C,F2,B:B)</f>
        <v>1507.824242</v>
      </c>
      <c r="I2" s="20">
        <f t="shared" ref="I2:I7" si="3">COUNTIFS($C$2:$C$501,F2,$B$2:$B$501,"&gt;2000")</f>
        <v>32</v>
      </c>
      <c r="J2" s="10"/>
      <c r="K2" s="2"/>
      <c r="L2" s="2"/>
      <c r="M2" s="2"/>
      <c r="N2" s="2"/>
      <c r="O2" s="10"/>
      <c r="P2" s="10"/>
      <c r="Q2" s="2"/>
      <c r="R2" s="2"/>
      <c r="S2" s="2"/>
      <c r="T2" s="2"/>
      <c r="U2" s="2"/>
      <c r="V2" s="2"/>
      <c r="W2" s="2"/>
      <c r="X2" s="2"/>
      <c r="Y2" s="2"/>
    </row>
    <row r="3">
      <c r="A3" s="4">
        <v>39448.0</v>
      </c>
      <c r="B3" s="5">
        <v>0.0</v>
      </c>
      <c r="C3" s="6" t="s">
        <v>8</v>
      </c>
      <c r="D3" s="6" t="s">
        <v>9</v>
      </c>
      <c r="E3" s="2"/>
      <c r="F3" s="7" t="str">
        <f>IFERROR(__xludf.DUMMYFUNCTION("""COMPUTED_VALUE"""),"SOUTH")</f>
        <v>SOUTH</v>
      </c>
      <c r="G3" s="19">
        <f t="shared" si="1"/>
        <v>66</v>
      </c>
      <c r="H3" s="19">
        <f t="shared" si="2"/>
        <v>1135.151515</v>
      </c>
      <c r="I3" s="20">
        <f t="shared" si="3"/>
        <v>5</v>
      </c>
      <c r="J3" s="10"/>
      <c r="K3" s="2"/>
      <c r="L3" s="2"/>
      <c r="M3" s="2"/>
      <c r="N3" s="2"/>
      <c r="O3" s="10"/>
      <c r="P3" s="10"/>
      <c r="Q3" s="2"/>
      <c r="R3" s="2"/>
      <c r="S3" s="2"/>
      <c r="T3" s="2"/>
      <c r="U3" s="2"/>
      <c r="V3" s="2"/>
      <c r="W3" s="2"/>
      <c r="X3" s="2"/>
      <c r="Y3" s="2"/>
    </row>
    <row r="4">
      <c r="A4" s="4">
        <v>39448.0</v>
      </c>
      <c r="B4" s="5">
        <v>0.0</v>
      </c>
      <c r="C4" s="6" t="s">
        <v>11</v>
      </c>
      <c r="D4" s="11" t="s">
        <v>12</v>
      </c>
      <c r="E4" s="2"/>
      <c r="F4" s="7" t="str">
        <f>IFERROR(__xludf.DUMMYFUNCTION("""COMPUTED_VALUE"""),"UNKNOWN")</f>
        <v>UNKNOWN</v>
      </c>
      <c r="G4" s="19">
        <f t="shared" si="1"/>
        <v>5</v>
      </c>
      <c r="H4" s="19">
        <f t="shared" si="2"/>
        <v>1156</v>
      </c>
      <c r="I4" s="20">
        <f t="shared" si="3"/>
        <v>2</v>
      </c>
      <c r="J4" s="10"/>
      <c r="K4" s="2"/>
      <c r="L4" s="2"/>
      <c r="M4" s="2"/>
      <c r="N4" s="2"/>
      <c r="O4" s="10"/>
      <c r="P4" s="10"/>
      <c r="Q4" s="2"/>
      <c r="R4" s="2"/>
      <c r="S4" s="2"/>
      <c r="T4" s="2"/>
      <c r="U4" s="2"/>
      <c r="V4" s="2"/>
      <c r="W4" s="2"/>
      <c r="X4" s="2"/>
      <c r="Y4" s="2"/>
    </row>
    <row r="5">
      <c r="A5" s="4">
        <v>39448.0</v>
      </c>
      <c r="B5" s="5">
        <v>0.0</v>
      </c>
      <c r="C5" s="6" t="s">
        <v>14</v>
      </c>
      <c r="D5" s="11" t="s">
        <v>15</v>
      </c>
      <c r="E5" s="2"/>
      <c r="F5" s="7" t="str">
        <f>IFERROR(__xludf.DUMMYFUNCTION("""COMPUTED_VALUE"""),"SOUTHWEST")</f>
        <v>SOUTHWEST</v>
      </c>
      <c r="G5" s="19">
        <f t="shared" si="1"/>
        <v>45</v>
      </c>
      <c r="H5" s="19">
        <f t="shared" si="2"/>
        <v>1347.555556</v>
      </c>
      <c r="I5" s="20">
        <f t="shared" si="3"/>
        <v>10</v>
      </c>
      <c r="J5" s="10"/>
      <c r="K5" s="2"/>
      <c r="L5" s="2"/>
      <c r="M5" s="2"/>
      <c r="N5" s="2"/>
      <c r="O5" s="10"/>
      <c r="P5" s="10"/>
      <c r="Q5" s="2"/>
      <c r="R5" s="2"/>
      <c r="S5" s="2"/>
      <c r="T5" s="2"/>
      <c r="U5" s="2"/>
      <c r="V5" s="2"/>
      <c r="W5" s="2"/>
      <c r="X5" s="2"/>
      <c r="Y5" s="2"/>
    </row>
    <row r="6">
      <c r="A6" s="4">
        <v>39448.0</v>
      </c>
      <c r="B6" s="5">
        <v>0.0</v>
      </c>
      <c r="C6" s="6" t="s">
        <v>17</v>
      </c>
      <c r="D6" s="6" t="s">
        <v>18</v>
      </c>
      <c r="E6" s="2"/>
      <c r="F6" s="7" t="str">
        <f>IFERROR(__xludf.DUMMYFUNCTION("""COMPUTED_VALUE"""),"NORTH")</f>
        <v>NORTH</v>
      </c>
      <c r="G6" s="19">
        <f t="shared" si="1"/>
        <v>157</v>
      </c>
      <c r="H6" s="19">
        <f t="shared" si="2"/>
        <v>1426.184713</v>
      </c>
      <c r="I6" s="20">
        <f t="shared" si="3"/>
        <v>39</v>
      </c>
      <c r="J6" s="10"/>
      <c r="K6" s="2"/>
      <c r="L6" s="2"/>
      <c r="M6" s="2"/>
      <c r="N6" s="2"/>
      <c r="O6" s="10"/>
      <c r="P6" s="10"/>
      <c r="Q6" s="2"/>
      <c r="R6" s="2"/>
      <c r="S6" s="2"/>
      <c r="T6" s="2"/>
      <c r="U6" s="2"/>
      <c r="V6" s="2"/>
      <c r="W6" s="2"/>
      <c r="X6" s="2"/>
      <c r="Y6" s="2"/>
    </row>
    <row r="7">
      <c r="A7" s="4">
        <v>39448.0</v>
      </c>
      <c r="B7" s="5">
        <v>0.0</v>
      </c>
      <c r="C7" s="6" t="s">
        <v>8</v>
      </c>
      <c r="D7" s="6" t="s">
        <v>9</v>
      </c>
      <c r="E7" s="2"/>
      <c r="F7" s="12" t="str">
        <f>IFERROR(__xludf.DUMMYFUNCTION("""COMPUTED_VALUE"""),"EAST")</f>
        <v>EAST</v>
      </c>
      <c r="G7" s="19">
        <f t="shared" si="1"/>
        <v>62</v>
      </c>
      <c r="H7" s="19">
        <f t="shared" si="2"/>
        <v>1284.16129</v>
      </c>
      <c r="I7" s="20">
        <f t="shared" si="3"/>
        <v>11</v>
      </c>
      <c r="J7" s="10"/>
      <c r="K7" s="2"/>
      <c r="L7" s="2"/>
      <c r="M7" s="2"/>
      <c r="N7" s="2"/>
      <c r="O7" s="10"/>
      <c r="P7" s="10"/>
      <c r="Q7" s="2"/>
      <c r="R7" s="2"/>
      <c r="S7" s="2"/>
      <c r="T7" s="2"/>
      <c r="U7" s="2"/>
      <c r="V7" s="2"/>
      <c r="W7" s="2"/>
      <c r="X7" s="2"/>
      <c r="Y7" s="2"/>
    </row>
    <row r="8">
      <c r="A8" s="4">
        <v>39448.0</v>
      </c>
      <c r="B8" s="5">
        <v>0.0</v>
      </c>
      <c r="C8" s="6" t="s">
        <v>17</v>
      </c>
      <c r="D8" s="11" t="s">
        <v>19</v>
      </c>
      <c r="E8" s="2"/>
      <c r="F8" s="2"/>
      <c r="G8" s="2"/>
      <c r="H8" s="2"/>
      <c r="I8" s="2"/>
      <c r="J8" s="2"/>
      <c r="K8" s="10"/>
      <c r="L8" s="10"/>
      <c r="M8" s="10"/>
      <c r="N8" s="10"/>
      <c r="O8" s="10"/>
      <c r="P8" s="10"/>
      <c r="Q8" s="2"/>
      <c r="R8" s="2"/>
      <c r="S8" s="2"/>
      <c r="T8" s="2"/>
      <c r="U8" s="2"/>
      <c r="V8" s="2"/>
      <c r="W8" s="2"/>
      <c r="X8" s="2"/>
      <c r="Y8" s="2"/>
    </row>
    <row r="9">
      <c r="A9" s="4">
        <v>39449.0</v>
      </c>
      <c r="B9" s="5">
        <v>2352.0</v>
      </c>
      <c r="C9" s="6" t="s">
        <v>20</v>
      </c>
      <c r="D9" s="6" t="s">
        <v>18</v>
      </c>
      <c r="E9" s="2"/>
      <c r="F9" s="2"/>
      <c r="G9" s="2"/>
      <c r="H9" s="2"/>
      <c r="I9" s="2"/>
      <c r="J9" s="2"/>
      <c r="K9" s="10"/>
      <c r="L9" s="10"/>
      <c r="M9" s="10"/>
      <c r="N9" s="10"/>
      <c r="O9" s="10"/>
      <c r="P9" s="10"/>
      <c r="Q9" s="2"/>
      <c r="R9" s="2"/>
      <c r="S9" s="2"/>
      <c r="T9" s="2"/>
      <c r="U9" s="2"/>
      <c r="V9" s="2"/>
      <c r="W9" s="2"/>
      <c r="X9" s="2"/>
      <c r="Y9" s="2"/>
    </row>
    <row r="10">
      <c r="A10" s="4">
        <v>39449.0</v>
      </c>
      <c r="B10" s="5">
        <v>2347.0</v>
      </c>
      <c r="C10" s="6" t="s">
        <v>14</v>
      </c>
      <c r="D10" s="11" t="s">
        <v>21</v>
      </c>
      <c r="E10" s="2"/>
      <c r="F10" s="2"/>
      <c r="G10" s="2"/>
      <c r="H10" s="2"/>
      <c r="I10" s="2"/>
      <c r="J10" s="2"/>
      <c r="K10" s="10"/>
      <c r="L10" s="10"/>
      <c r="M10" s="10"/>
      <c r="N10" s="10"/>
      <c r="O10" s="10"/>
      <c r="P10" s="10"/>
      <c r="Q10" s="2"/>
      <c r="R10" s="2"/>
      <c r="S10" s="2"/>
      <c r="T10" s="2"/>
      <c r="U10" s="2"/>
      <c r="V10" s="2"/>
      <c r="W10" s="2"/>
      <c r="X10" s="2"/>
      <c r="Y10" s="2"/>
    </row>
    <row r="11">
      <c r="A11" s="4">
        <v>39449.0</v>
      </c>
      <c r="B11" s="5">
        <v>2328.0</v>
      </c>
      <c r="C11" s="6" t="s">
        <v>5</v>
      </c>
      <c r="D11" s="11" t="s">
        <v>22</v>
      </c>
      <c r="E11" s="2"/>
      <c r="F11" s="2"/>
      <c r="G11" s="2"/>
      <c r="H11" s="2"/>
      <c r="I11" s="2"/>
      <c r="J11" s="2"/>
      <c r="K11" s="10"/>
      <c r="L11" s="10"/>
      <c r="M11" s="10"/>
      <c r="N11" s="10"/>
      <c r="O11" s="10"/>
      <c r="P11" s="10"/>
      <c r="Q11" s="2"/>
      <c r="R11" s="2"/>
      <c r="S11" s="2"/>
      <c r="T11" s="2"/>
      <c r="U11" s="2"/>
      <c r="V11" s="2"/>
      <c r="W11" s="2"/>
      <c r="X11" s="2"/>
      <c r="Y11" s="2"/>
    </row>
    <row r="12">
      <c r="A12" s="4">
        <v>39449.0</v>
      </c>
      <c r="B12" s="5">
        <v>2307.0</v>
      </c>
      <c r="C12" s="6" t="s">
        <v>5</v>
      </c>
      <c r="D12" s="11" t="s">
        <v>23</v>
      </c>
      <c r="E12" s="2"/>
      <c r="F12" s="2"/>
      <c r="G12" s="2"/>
      <c r="H12" s="2"/>
      <c r="I12" s="2"/>
      <c r="J12" s="2"/>
      <c r="K12" s="10"/>
      <c r="L12" s="10"/>
      <c r="M12" s="10"/>
      <c r="N12" s="10"/>
      <c r="O12" s="10"/>
      <c r="P12" s="10"/>
      <c r="Q12" s="2"/>
      <c r="R12" s="2"/>
      <c r="S12" s="2"/>
      <c r="T12" s="2"/>
      <c r="U12" s="2"/>
      <c r="V12" s="2"/>
      <c r="W12" s="2"/>
      <c r="X12" s="2"/>
      <c r="Y12" s="2"/>
    </row>
    <row r="13">
      <c r="A13" s="4">
        <v>39449.0</v>
      </c>
      <c r="B13" s="5">
        <v>2228.0</v>
      </c>
      <c r="C13" s="6" t="s">
        <v>14</v>
      </c>
      <c r="D13" s="6" t="s">
        <v>24</v>
      </c>
      <c r="E13" s="2"/>
      <c r="F13" s="2"/>
      <c r="G13" s="2"/>
      <c r="H13" s="2"/>
      <c r="I13" s="2"/>
      <c r="J13" s="2"/>
      <c r="K13" s="10"/>
      <c r="L13" s="10"/>
      <c r="M13" s="10"/>
      <c r="N13" s="10"/>
      <c r="O13" s="10"/>
      <c r="P13" s="10"/>
      <c r="Q13" s="2"/>
      <c r="R13" s="2"/>
      <c r="S13" s="2"/>
      <c r="T13" s="2"/>
      <c r="U13" s="2"/>
      <c r="V13" s="2"/>
      <c r="W13" s="2"/>
      <c r="X13" s="2"/>
      <c r="Y13" s="2"/>
    </row>
    <row r="14">
      <c r="A14" s="4">
        <v>39449.0</v>
      </c>
      <c r="B14" s="5">
        <v>2200.0</v>
      </c>
      <c r="C14" s="6" t="s">
        <v>20</v>
      </c>
      <c r="D14" s="11" t="s">
        <v>6</v>
      </c>
      <c r="E14" s="2"/>
      <c r="F14" s="2"/>
      <c r="G14" s="2"/>
      <c r="H14" s="2"/>
      <c r="I14" s="2"/>
      <c r="J14" s="2"/>
      <c r="K14" s="10"/>
      <c r="L14" s="10"/>
      <c r="M14" s="10"/>
      <c r="N14" s="10"/>
      <c r="O14" s="10"/>
      <c r="P14" s="10"/>
      <c r="Q14" s="2"/>
      <c r="R14" s="2"/>
      <c r="S14" s="2"/>
      <c r="T14" s="2"/>
      <c r="U14" s="2"/>
      <c r="V14" s="2"/>
      <c r="W14" s="2"/>
      <c r="X14" s="2"/>
      <c r="Y14" s="2"/>
    </row>
    <row r="15">
      <c r="A15" s="4">
        <v>39449.0</v>
      </c>
      <c r="B15" s="5">
        <v>2145.0</v>
      </c>
      <c r="C15" s="6" t="s">
        <v>17</v>
      </c>
      <c r="D15" s="11" t="s">
        <v>6</v>
      </c>
      <c r="E15" s="2"/>
      <c r="F15" s="2"/>
      <c r="G15" s="2"/>
      <c r="H15" s="2"/>
      <c r="I15" s="2"/>
      <c r="J15" s="2"/>
      <c r="K15" s="10"/>
      <c r="L15" s="10"/>
      <c r="M15" s="10"/>
      <c r="N15" s="10"/>
      <c r="O15" s="10"/>
      <c r="P15" s="10"/>
      <c r="Q15" s="2"/>
      <c r="R15" s="2"/>
      <c r="S15" s="2"/>
      <c r="T15" s="2"/>
      <c r="U15" s="2"/>
      <c r="V15" s="2"/>
      <c r="W15" s="2"/>
      <c r="X15" s="2"/>
      <c r="Y15" s="2"/>
    </row>
    <row r="16">
      <c r="A16" s="4">
        <v>39449.0</v>
      </c>
      <c r="B16" s="5">
        <v>2130.0</v>
      </c>
      <c r="C16" s="6" t="s">
        <v>14</v>
      </c>
      <c r="D16" s="11" t="s">
        <v>6</v>
      </c>
      <c r="E16" s="2"/>
      <c r="F16" s="2"/>
      <c r="G16" s="2"/>
      <c r="H16" s="2"/>
      <c r="I16" s="2"/>
      <c r="J16" s="2"/>
      <c r="K16" s="10"/>
      <c r="L16" s="10"/>
      <c r="M16" s="10"/>
      <c r="N16" s="10"/>
      <c r="O16" s="10"/>
      <c r="P16" s="10"/>
      <c r="Q16" s="2"/>
      <c r="R16" s="2"/>
      <c r="S16" s="2"/>
      <c r="T16" s="2"/>
      <c r="U16" s="2"/>
      <c r="V16" s="2"/>
      <c r="W16" s="2"/>
      <c r="X16" s="2"/>
      <c r="Y16" s="2"/>
    </row>
    <row r="17">
      <c r="A17" s="4">
        <v>39449.0</v>
      </c>
      <c r="B17" s="5">
        <v>2100.0</v>
      </c>
      <c r="C17" s="6" t="s">
        <v>17</v>
      </c>
      <c r="D17" s="11" t="s">
        <v>6</v>
      </c>
      <c r="E17" s="2"/>
      <c r="F17" s="2"/>
      <c r="G17" s="2"/>
      <c r="H17" s="2"/>
      <c r="I17" s="2"/>
      <c r="J17" s="2"/>
      <c r="K17" s="10"/>
      <c r="L17" s="10"/>
      <c r="M17" s="10"/>
      <c r="N17" s="10"/>
      <c r="O17" s="10"/>
      <c r="P17" s="10"/>
      <c r="Q17" s="2"/>
      <c r="R17" s="2"/>
      <c r="S17" s="2"/>
      <c r="T17" s="2"/>
      <c r="U17" s="2"/>
      <c r="V17" s="2"/>
      <c r="W17" s="2"/>
      <c r="X17" s="2"/>
      <c r="Y17" s="2"/>
    </row>
    <row r="18">
      <c r="A18" s="4">
        <v>39449.0</v>
      </c>
      <c r="B18" s="5">
        <v>2057.0</v>
      </c>
      <c r="C18" s="6" t="s">
        <v>17</v>
      </c>
      <c r="D18" s="6" t="s">
        <v>25</v>
      </c>
      <c r="E18" s="2"/>
      <c r="F18" s="2"/>
      <c r="G18" s="2"/>
      <c r="H18" s="2"/>
      <c r="I18" s="2"/>
      <c r="J18" s="2"/>
      <c r="K18" s="10"/>
      <c r="L18" s="10"/>
      <c r="M18" s="10"/>
      <c r="N18" s="10"/>
      <c r="O18" s="10"/>
      <c r="P18" s="10"/>
      <c r="Q18" s="2"/>
      <c r="R18" s="2"/>
      <c r="S18" s="2"/>
      <c r="T18" s="2"/>
      <c r="U18" s="2"/>
      <c r="V18" s="2"/>
      <c r="W18" s="2"/>
      <c r="X18" s="2"/>
      <c r="Y18" s="2"/>
    </row>
    <row r="19">
      <c r="A19" s="4">
        <v>39449.0</v>
      </c>
      <c r="B19" s="5">
        <v>2000.0</v>
      </c>
      <c r="C19" s="6" t="s">
        <v>5</v>
      </c>
      <c r="D19" s="11" t="s">
        <v>19</v>
      </c>
      <c r="E19" s="2"/>
      <c r="F19" s="2"/>
      <c r="G19" s="2"/>
      <c r="H19" s="2"/>
      <c r="I19" s="2"/>
      <c r="J19" s="2"/>
      <c r="K19" s="10"/>
      <c r="L19" s="10"/>
      <c r="M19" s="10"/>
      <c r="N19" s="10"/>
      <c r="O19" s="10"/>
      <c r="P19" s="10"/>
      <c r="Q19" s="2"/>
      <c r="R19" s="2"/>
      <c r="S19" s="2"/>
      <c r="T19" s="2"/>
      <c r="U19" s="2"/>
      <c r="V19" s="2"/>
      <c r="W19" s="2"/>
      <c r="X19" s="2"/>
      <c r="Y19" s="2"/>
    </row>
    <row r="20">
      <c r="A20" s="4">
        <v>39449.0</v>
      </c>
      <c r="B20" s="5">
        <v>1900.0</v>
      </c>
      <c r="C20" s="6" t="s">
        <v>14</v>
      </c>
      <c r="D20" s="11" t="s">
        <v>6</v>
      </c>
      <c r="E20" s="2"/>
      <c r="F20" s="2"/>
      <c r="G20" s="2"/>
      <c r="H20" s="2"/>
      <c r="I20" s="2"/>
      <c r="J20" s="2"/>
      <c r="K20" s="10"/>
      <c r="L20" s="10"/>
      <c r="M20" s="10"/>
      <c r="N20" s="10"/>
      <c r="O20" s="10"/>
      <c r="P20" s="10"/>
      <c r="Q20" s="2"/>
      <c r="R20" s="2"/>
      <c r="S20" s="2"/>
      <c r="T20" s="2"/>
      <c r="U20" s="2"/>
      <c r="V20" s="2"/>
      <c r="W20" s="2"/>
      <c r="X20" s="2"/>
      <c r="Y20" s="2"/>
    </row>
    <row r="21">
      <c r="A21" s="4">
        <v>39449.0</v>
      </c>
      <c r="B21" s="5">
        <v>1830.0</v>
      </c>
      <c r="C21" s="6" t="s">
        <v>5</v>
      </c>
      <c r="D21" s="6" t="s">
        <v>9</v>
      </c>
      <c r="E21" s="2"/>
      <c r="F21" s="2"/>
      <c r="G21" s="13"/>
      <c r="H21" s="13"/>
      <c r="I21" s="13"/>
      <c r="J21" s="14"/>
      <c r="K21" s="10"/>
      <c r="L21" s="10"/>
      <c r="M21" s="10"/>
      <c r="N21" s="10"/>
      <c r="O21" s="10"/>
      <c r="P21" s="10"/>
      <c r="Q21" s="2"/>
      <c r="R21" s="2"/>
      <c r="S21" s="2"/>
      <c r="T21" s="2"/>
      <c r="U21" s="2"/>
      <c r="V21" s="2"/>
      <c r="W21" s="2"/>
      <c r="X21" s="2"/>
      <c r="Y21" s="2"/>
    </row>
    <row r="22">
      <c r="A22" s="4">
        <v>39449.0</v>
      </c>
      <c r="B22" s="5">
        <v>1826.0</v>
      </c>
      <c r="C22" s="6" t="s">
        <v>17</v>
      </c>
      <c r="D22" s="11" t="s">
        <v>26</v>
      </c>
      <c r="E22" s="2"/>
      <c r="F22" s="2"/>
      <c r="G22" s="13"/>
      <c r="H22" s="13"/>
      <c r="I22" s="13"/>
      <c r="J22" s="14"/>
      <c r="K22" s="10"/>
      <c r="L22" s="10"/>
      <c r="M22" s="10"/>
      <c r="N22" s="10"/>
      <c r="O22" s="10"/>
      <c r="P22" s="10"/>
      <c r="Q22" s="2"/>
      <c r="R22" s="2"/>
      <c r="S22" s="2"/>
      <c r="T22" s="2"/>
      <c r="U22" s="2"/>
      <c r="V22" s="2"/>
      <c r="W22" s="2"/>
      <c r="X22" s="2"/>
      <c r="Y22" s="2"/>
    </row>
    <row r="23">
      <c r="A23" s="4">
        <v>39449.0</v>
      </c>
      <c r="B23" s="5">
        <v>1800.0</v>
      </c>
      <c r="C23" s="6" t="s">
        <v>17</v>
      </c>
      <c r="D23" s="11" t="s">
        <v>6</v>
      </c>
      <c r="E23" s="2"/>
      <c r="F23" s="2"/>
      <c r="G23" s="13"/>
      <c r="H23" s="13"/>
      <c r="I23" s="13"/>
      <c r="J23" s="14"/>
      <c r="K23" s="10"/>
      <c r="L23" s="10"/>
      <c r="M23" s="10"/>
      <c r="N23" s="10"/>
      <c r="O23" s="10"/>
      <c r="P23" s="10"/>
      <c r="Q23" s="2"/>
      <c r="R23" s="2"/>
      <c r="S23" s="2"/>
      <c r="T23" s="2"/>
      <c r="U23" s="2"/>
      <c r="V23" s="2"/>
      <c r="W23" s="2"/>
      <c r="X23" s="2"/>
      <c r="Y23" s="2"/>
    </row>
    <row r="24">
      <c r="A24" s="4">
        <v>39449.0</v>
      </c>
      <c r="B24" s="5">
        <v>1634.0</v>
      </c>
      <c r="C24" s="6" t="s">
        <v>8</v>
      </c>
      <c r="D24" s="11" t="s">
        <v>27</v>
      </c>
      <c r="E24" s="2"/>
      <c r="F24" s="2"/>
      <c r="G24" s="13"/>
      <c r="H24" s="13"/>
      <c r="I24" s="13"/>
      <c r="J24" s="14"/>
      <c r="K24" s="10"/>
      <c r="L24" s="10"/>
      <c r="M24" s="10"/>
      <c r="N24" s="10"/>
      <c r="O24" s="10"/>
      <c r="P24" s="10"/>
      <c r="Q24" s="2"/>
      <c r="R24" s="2"/>
      <c r="S24" s="2"/>
      <c r="T24" s="2"/>
      <c r="U24" s="2"/>
      <c r="V24" s="2"/>
      <c r="W24" s="2"/>
      <c r="X24" s="2"/>
      <c r="Y24" s="2"/>
    </row>
    <row r="25">
      <c r="A25" s="4">
        <v>39449.0</v>
      </c>
      <c r="B25" s="5">
        <v>1615.0</v>
      </c>
      <c r="C25" s="6" t="s">
        <v>5</v>
      </c>
      <c r="D25" s="11" t="s">
        <v>26</v>
      </c>
      <c r="E25" s="2"/>
      <c r="F25" s="2"/>
      <c r="G25" s="13"/>
      <c r="H25" s="13"/>
      <c r="I25" s="13"/>
      <c r="J25" s="14"/>
      <c r="K25" s="10"/>
      <c r="L25" s="10"/>
      <c r="M25" s="10"/>
      <c r="N25" s="10"/>
      <c r="O25" s="10"/>
      <c r="P25" s="10"/>
      <c r="Q25" s="2"/>
      <c r="R25" s="2"/>
      <c r="S25" s="2"/>
      <c r="T25" s="2"/>
      <c r="U25" s="2"/>
      <c r="V25" s="2"/>
      <c r="W25" s="2"/>
      <c r="X25" s="2"/>
      <c r="Y25" s="2"/>
    </row>
    <row r="26">
      <c r="A26" s="4">
        <v>39449.0</v>
      </c>
      <c r="B26" s="5">
        <v>1544.0</v>
      </c>
      <c r="C26" s="6" t="s">
        <v>17</v>
      </c>
      <c r="D26" s="11" t="s">
        <v>28</v>
      </c>
      <c r="E26" s="2"/>
      <c r="F26" s="2"/>
      <c r="G26" s="2"/>
      <c r="H26" s="2"/>
      <c r="I26" s="2"/>
      <c r="J26" s="2"/>
      <c r="K26" s="10"/>
      <c r="L26" s="10"/>
      <c r="M26" s="10"/>
      <c r="N26" s="10"/>
      <c r="O26" s="10"/>
      <c r="P26" s="10"/>
      <c r="Q26" s="2"/>
      <c r="R26" s="2"/>
      <c r="S26" s="2"/>
      <c r="T26" s="2"/>
      <c r="U26" s="2"/>
      <c r="V26" s="2"/>
      <c r="W26" s="2"/>
      <c r="X26" s="2"/>
      <c r="Y26" s="2"/>
    </row>
    <row r="27">
      <c r="A27" s="4">
        <v>39449.0</v>
      </c>
      <c r="B27" s="5">
        <v>1445.0</v>
      </c>
      <c r="C27" s="6" t="s">
        <v>5</v>
      </c>
      <c r="D27" s="11" t="s">
        <v>6</v>
      </c>
      <c r="E27" s="2"/>
      <c r="F27" s="2"/>
      <c r="G27" s="2"/>
      <c r="H27" s="2"/>
      <c r="I27" s="2"/>
      <c r="J27" s="2"/>
      <c r="K27" s="10"/>
      <c r="L27" s="10"/>
      <c r="M27" s="10"/>
      <c r="N27" s="10"/>
      <c r="O27" s="10"/>
      <c r="P27" s="10"/>
      <c r="Q27" s="2"/>
      <c r="R27" s="2"/>
      <c r="S27" s="2"/>
      <c r="T27" s="2"/>
      <c r="U27" s="2"/>
      <c r="V27" s="2"/>
      <c r="W27" s="2"/>
      <c r="X27" s="2"/>
      <c r="Y27" s="2"/>
    </row>
    <row r="28">
      <c r="A28" s="4">
        <v>39449.0</v>
      </c>
      <c r="B28" s="5">
        <v>1430.0</v>
      </c>
      <c r="C28" s="6" t="s">
        <v>5</v>
      </c>
      <c r="D28" s="11" t="s">
        <v>6</v>
      </c>
      <c r="E28" s="2"/>
      <c r="F28" s="2"/>
      <c r="G28" s="2"/>
      <c r="H28" s="2"/>
      <c r="I28" s="2"/>
      <c r="J28" s="2"/>
      <c r="K28" s="10"/>
      <c r="L28" s="10"/>
      <c r="M28" s="10"/>
      <c r="N28" s="10"/>
      <c r="O28" s="10"/>
      <c r="P28" s="10"/>
      <c r="Q28" s="2"/>
      <c r="R28" s="2"/>
      <c r="S28" s="2"/>
      <c r="T28" s="2"/>
      <c r="U28" s="2"/>
      <c r="V28" s="2"/>
      <c r="W28" s="2"/>
      <c r="X28" s="2"/>
      <c r="Y28" s="2"/>
    </row>
    <row r="29">
      <c r="A29" s="4">
        <v>39449.0</v>
      </c>
      <c r="B29" s="5">
        <v>1410.0</v>
      </c>
      <c r="C29" s="6" t="s">
        <v>20</v>
      </c>
      <c r="D29" s="11" t="s">
        <v>29</v>
      </c>
      <c r="E29" s="2"/>
      <c r="F29" s="2"/>
      <c r="G29" s="2"/>
      <c r="H29" s="2"/>
      <c r="I29" s="2"/>
      <c r="J29" s="2"/>
      <c r="K29" s="10"/>
      <c r="L29" s="10"/>
      <c r="M29" s="10"/>
      <c r="N29" s="10"/>
      <c r="O29" s="10"/>
      <c r="P29" s="10"/>
      <c r="Q29" s="2"/>
      <c r="R29" s="2"/>
      <c r="S29" s="2"/>
      <c r="T29" s="2"/>
      <c r="U29" s="2"/>
      <c r="V29" s="2"/>
      <c r="W29" s="2"/>
      <c r="X29" s="2"/>
      <c r="Y29" s="2"/>
    </row>
    <row r="30">
      <c r="A30" s="4">
        <v>39449.0</v>
      </c>
      <c r="B30" s="5">
        <v>1351.0</v>
      </c>
      <c r="C30" s="6" t="s">
        <v>17</v>
      </c>
      <c r="D30" s="11" t="s">
        <v>30</v>
      </c>
      <c r="E30" s="2"/>
      <c r="F30" s="2"/>
      <c r="G30" s="2"/>
      <c r="H30" s="2"/>
      <c r="I30" s="2"/>
      <c r="J30" s="2"/>
      <c r="K30" s="10"/>
      <c r="L30" s="10"/>
      <c r="M30" s="10"/>
      <c r="N30" s="10"/>
      <c r="O30" s="10"/>
      <c r="P30" s="10"/>
      <c r="Q30" s="2"/>
      <c r="R30" s="2"/>
      <c r="S30" s="2"/>
      <c r="T30" s="2"/>
      <c r="U30" s="2"/>
      <c r="V30" s="2"/>
      <c r="W30" s="2"/>
      <c r="X30" s="2"/>
      <c r="Y30" s="2"/>
    </row>
    <row r="31">
      <c r="A31" s="4">
        <v>39449.0</v>
      </c>
      <c r="B31" s="5">
        <v>1340.0</v>
      </c>
      <c r="C31" s="6" t="s">
        <v>8</v>
      </c>
      <c r="D31" s="6" t="s">
        <v>18</v>
      </c>
      <c r="E31" s="2"/>
      <c r="F31" s="2"/>
      <c r="G31" s="2"/>
      <c r="H31" s="2"/>
      <c r="I31" s="2"/>
      <c r="J31" s="2"/>
      <c r="K31" s="10"/>
      <c r="L31" s="10"/>
      <c r="M31" s="10"/>
      <c r="N31" s="10"/>
      <c r="O31" s="10"/>
      <c r="P31" s="10"/>
      <c r="Q31" s="2"/>
      <c r="R31" s="2"/>
      <c r="S31" s="2"/>
      <c r="T31" s="2"/>
      <c r="U31" s="2"/>
      <c r="V31" s="2"/>
      <c r="W31" s="2"/>
      <c r="X31" s="2"/>
      <c r="Y31" s="2"/>
    </row>
    <row r="32">
      <c r="A32" s="4">
        <v>39449.0</v>
      </c>
      <c r="B32" s="5">
        <v>1250.0</v>
      </c>
      <c r="C32" s="6" t="s">
        <v>20</v>
      </c>
      <c r="D32" s="11" t="s">
        <v>29</v>
      </c>
      <c r="E32" s="2"/>
      <c r="F32" s="2"/>
      <c r="G32" s="2"/>
      <c r="H32" s="2"/>
      <c r="I32" s="2"/>
      <c r="J32" s="2"/>
      <c r="K32" s="10"/>
      <c r="L32" s="10"/>
      <c r="M32" s="10"/>
      <c r="N32" s="10"/>
      <c r="O32" s="10"/>
      <c r="P32" s="10"/>
      <c r="Q32" s="2"/>
      <c r="R32" s="2"/>
      <c r="S32" s="2"/>
      <c r="T32" s="2"/>
      <c r="U32" s="2"/>
      <c r="V32" s="2"/>
      <c r="W32" s="2"/>
      <c r="X32" s="2"/>
      <c r="Y32" s="2"/>
    </row>
    <row r="33">
      <c r="A33" s="4">
        <v>39449.0</v>
      </c>
      <c r="B33" s="5">
        <v>1230.0</v>
      </c>
      <c r="C33" s="6" t="s">
        <v>17</v>
      </c>
      <c r="D33" s="11" t="s">
        <v>31</v>
      </c>
      <c r="E33" s="2"/>
      <c r="F33" s="2"/>
      <c r="G33" s="2"/>
      <c r="H33" s="2"/>
      <c r="I33" s="2"/>
      <c r="J33" s="2"/>
      <c r="K33" s="10"/>
      <c r="L33" s="10"/>
      <c r="M33" s="10"/>
      <c r="N33" s="10"/>
      <c r="O33" s="10"/>
      <c r="P33" s="10"/>
      <c r="Q33" s="2"/>
      <c r="R33" s="2"/>
      <c r="S33" s="2"/>
      <c r="T33" s="2"/>
      <c r="U33" s="2"/>
      <c r="V33" s="2"/>
      <c r="W33" s="2"/>
      <c r="X33" s="2"/>
      <c r="Y33" s="2"/>
    </row>
    <row r="34">
      <c r="A34" s="4">
        <v>39449.0</v>
      </c>
      <c r="B34" s="5">
        <v>1220.0</v>
      </c>
      <c r="C34" s="6" t="s">
        <v>8</v>
      </c>
      <c r="D34" s="11" t="s">
        <v>26</v>
      </c>
      <c r="E34" s="2"/>
      <c r="F34" s="2"/>
      <c r="G34" s="2"/>
      <c r="H34" s="2"/>
      <c r="I34" s="2"/>
      <c r="J34" s="2"/>
      <c r="K34" s="10"/>
      <c r="L34" s="10"/>
      <c r="M34" s="10"/>
      <c r="N34" s="10"/>
      <c r="O34" s="10"/>
      <c r="P34" s="10"/>
      <c r="Q34" s="2"/>
      <c r="R34" s="2"/>
      <c r="S34" s="2"/>
      <c r="T34" s="2"/>
      <c r="U34" s="2"/>
      <c r="V34" s="2"/>
      <c r="W34" s="2"/>
      <c r="X34" s="2"/>
      <c r="Y34" s="2"/>
    </row>
    <row r="35">
      <c r="A35" s="4">
        <v>39449.0</v>
      </c>
      <c r="B35" s="5">
        <v>1100.0</v>
      </c>
      <c r="C35" s="6" t="s">
        <v>5</v>
      </c>
      <c r="D35" s="11" t="s">
        <v>6</v>
      </c>
      <c r="E35" s="2"/>
      <c r="F35" s="2"/>
      <c r="G35" s="2"/>
      <c r="H35" s="2"/>
      <c r="I35" s="2"/>
      <c r="J35" s="2"/>
      <c r="K35" s="10"/>
      <c r="L35" s="10"/>
      <c r="M35" s="10"/>
      <c r="N35" s="10"/>
      <c r="O35" s="10"/>
      <c r="P35" s="10"/>
      <c r="Q35" s="2"/>
      <c r="R35" s="2"/>
      <c r="S35" s="2"/>
      <c r="T35" s="2"/>
      <c r="U35" s="2"/>
      <c r="V35" s="2"/>
      <c r="W35" s="2"/>
      <c r="X35" s="2"/>
      <c r="Y35" s="2"/>
    </row>
    <row r="36">
      <c r="A36" s="4">
        <v>39449.0</v>
      </c>
      <c r="B36" s="5">
        <v>1035.0</v>
      </c>
      <c r="C36" s="6" t="s">
        <v>17</v>
      </c>
      <c r="D36" s="11" t="s">
        <v>27</v>
      </c>
      <c r="E36" s="2"/>
      <c r="F36" s="2"/>
      <c r="G36" s="2"/>
      <c r="H36" s="2"/>
      <c r="I36" s="2"/>
      <c r="J36" s="2"/>
      <c r="K36" s="10"/>
      <c r="L36" s="10"/>
      <c r="M36" s="10"/>
      <c r="N36" s="10"/>
      <c r="O36" s="10"/>
      <c r="P36" s="10"/>
      <c r="Q36" s="2"/>
      <c r="R36" s="2"/>
      <c r="S36" s="2"/>
      <c r="T36" s="2"/>
      <c r="U36" s="2"/>
      <c r="V36" s="2"/>
      <c r="W36" s="2"/>
      <c r="X36" s="2"/>
      <c r="Y36" s="2"/>
    </row>
    <row r="37">
      <c r="A37" s="4">
        <v>39449.0</v>
      </c>
      <c r="B37" s="5">
        <v>1000.0</v>
      </c>
      <c r="C37" s="6" t="s">
        <v>17</v>
      </c>
      <c r="D37" s="11" t="s">
        <v>32</v>
      </c>
      <c r="E37" s="2"/>
      <c r="F37" s="2"/>
      <c r="G37" s="2"/>
      <c r="H37" s="2"/>
      <c r="I37" s="2"/>
      <c r="J37" s="2"/>
      <c r="K37" s="10"/>
      <c r="L37" s="10"/>
      <c r="M37" s="10"/>
      <c r="N37" s="10"/>
      <c r="O37" s="10"/>
      <c r="P37" s="10"/>
      <c r="Q37" s="2"/>
      <c r="R37" s="2"/>
      <c r="S37" s="2"/>
      <c r="T37" s="2"/>
      <c r="U37" s="2"/>
      <c r="V37" s="2"/>
      <c r="W37" s="2"/>
      <c r="X37" s="2"/>
      <c r="Y37" s="2"/>
    </row>
    <row r="38">
      <c r="A38" s="4">
        <v>39449.0</v>
      </c>
      <c r="B38" s="5">
        <v>1000.0</v>
      </c>
      <c r="C38" s="6" t="s">
        <v>5</v>
      </c>
      <c r="D38" s="11" t="s">
        <v>6</v>
      </c>
      <c r="E38" s="2"/>
      <c r="F38" s="2"/>
      <c r="G38" s="2"/>
      <c r="H38" s="2"/>
      <c r="I38" s="2"/>
      <c r="J38" s="2"/>
      <c r="K38" s="10"/>
      <c r="L38" s="10"/>
      <c r="M38" s="10"/>
      <c r="N38" s="10"/>
      <c r="O38" s="10"/>
      <c r="P38" s="10"/>
      <c r="Q38" s="2"/>
      <c r="R38" s="2"/>
      <c r="S38" s="2"/>
      <c r="T38" s="2"/>
      <c r="U38" s="2"/>
      <c r="V38" s="2"/>
      <c r="W38" s="2"/>
      <c r="X38" s="2"/>
      <c r="Y38" s="2"/>
    </row>
    <row r="39">
      <c r="A39" s="4">
        <v>39449.0</v>
      </c>
      <c r="B39" s="5">
        <v>1000.0</v>
      </c>
      <c r="C39" s="6" t="s">
        <v>5</v>
      </c>
      <c r="D39" s="11" t="s">
        <v>6</v>
      </c>
      <c r="E39" s="2"/>
      <c r="F39" s="2"/>
      <c r="G39" s="2"/>
      <c r="H39" s="2"/>
      <c r="I39" s="2"/>
      <c r="J39" s="2"/>
      <c r="K39" s="10"/>
      <c r="L39" s="10"/>
      <c r="M39" s="10"/>
      <c r="N39" s="10"/>
      <c r="O39" s="10"/>
      <c r="P39" s="10"/>
      <c r="Q39" s="2"/>
      <c r="R39" s="2"/>
      <c r="S39" s="2"/>
      <c r="T39" s="2"/>
      <c r="U39" s="2"/>
      <c r="V39" s="2"/>
      <c r="W39" s="2"/>
      <c r="X39" s="2"/>
      <c r="Y39" s="2"/>
    </row>
    <row r="40">
      <c r="A40" s="4">
        <v>39449.0</v>
      </c>
      <c r="B40" s="5">
        <v>1000.0</v>
      </c>
      <c r="C40" s="6" t="s">
        <v>17</v>
      </c>
      <c r="D40" s="11" t="s">
        <v>32</v>
      </c>
      <c r="E40" s="2"/>
      <c r="F40" s="2"/>
      <c r="G40" s="2"/>
      <c r="H40" s="2"/>
      <c r="I40" s="2"/>
      <c r="J40" s="2"/>
      <c r="K40" s="10"/>
      <c r="L40" s="10"/>
      <c r="M40" s="10"/>
      <c r="N40" s="10"/>
      <c r="O40" s="10"/>
      <c r="P40" s="10"/>
      <c r="Q40" s="2"/>
      <c r="R40" s="2"/>
      <c r="S40" s="2"/>
      <c r="T40" s="2"/>
      <c r="U40" s="2"/>
      <c r="V40" s="2"/>
      <c r="W40" s="2"/>
      <c r="X40" s="2"/>
      <c r="Y40" s="2"/>
    </row>
    <row r="41">
      <c r="A41" s="4">
        <v>39449.0</v>
      </c>
      <c r="B41" s="5">
        <v>945.0</v>
      </c>
      <c r="C41" s="6" t="s">
        <v>17</v>
      </c>
      <c r="D41" s="11" t="s">
        <v>23</v>
      </c>
      <c r="E41" s="2"/>
      <c r="F41" s="2"/>
      <c r="G41" s="2"/>
      <c r="H41" s="2"/>
      <c r="I41" s="2"/>
      <c r="J41" s="2"/>
      <c r="K41" s="10"/>
      <c r="L41" s="10"/>
      <c r="M41" s="10"/>
      <c r="N41" s="10"/>
      <c r="O41" s="10"/>
      <c r="P41" s="10"/>
      <c r="Q41" s="2"/>
      <c r="R41" s="2"/>
      <c r="S41" s="2"/>
      <c r="T41" s="2"/>
      <c r="U41" s="2"/>
      <c r="V41" s="2"/>
      <c r="W41" s="2"/>
      <c r="X41" s="2"/>
      <c r="Y41" s="2"/>
    </row>
    <row r="42">
      <c r="A42" s="4">
        <v>39449.0</v>
      </c>
      <c r="B42" s="5">
        <v>930.0</v>
      </c>
      <c r="C42" s="6" t="s">
        <v>5</v>
      </c>
      <c r="D42" s="11" t="s">
        <v>33</v>
      </c>
      <c r="E42" s="2"/>
      <c r="F42" s="2"/>
      <c r="G42" s="2"/>
      <c r="H42" s="2"/>
      <c r="I42" s="2"/>
      <c r="J42" s="2"/>
      <c r="K42" s="10"/>
      <c r="L42" s="10"/>
      <c r="M42" s="10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</row>
    <row r="43">
      <c r="A43" s="4">
        <v>39449.0</v>
      </c>
      <c r="B43" s="5">
        <v>900.0</v>
      </c>
      <c r="C43" s="6" t="s">
        <v>20</v>
      </c>
      <c r="D43" s="11" t="s">
        <v>19</v>
      </c>
      <c r="E43" s="2"/>
      <c r="F43" s="2"/>
      <c r="G43" s="2"/>
      <c r="H43" s="2"/>
      <c r="I43" s="2"/>
      <c r="J43" s="2"/>
      <c r="K43" s="10"/>
      <c r="L43" s="10"/>
      <c r="M43" s="10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</row>
    <row r="44">
      <c r="A44" s="4">
        <v>39449.0</v>
      </c>
      <c r="B44" s="5">
        <v>835.0</v>
      </c>
      <c r="C44" s="6" t="s">
        <v>20</v>
      </c>
      <c r="D44" s="11" t="s">
        <v>31</v>
      </c>
      <c r="E44" s="2"/>
      <c r="F44" s="2"/>
      <c r="G44" s="2"/>
      <c r="H44" s="2"/>
      <c r="I44" s="2"/>
      <c r="J44" s="2"/>
      <c r="K44" s="10"/>
      <c r="L44" s="10"/>
      <c r="M44" s="10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</row>
    <row r="45">
      <c r="A45" s="4">
        <v>39449.0</v>
      </c>
      <c r="B45" s="5">
        <v>250.0</v>
      </c>
      <c r="C45" s="6" t="s">
        <v>20</v>
      </c>
      <c r="D45" s="6" t="s">
        <v>25</v>
      </c>
      <c r="E45" s="2"/>
      <c r="F45" s="2"/>
      <c r="G45" s="2"/>
      <c r="H45" s="2"/>
      <c r="I45" s="2"/>
      <c r="J45" s="2"/>
      <c r="K45" s="10"/>
      <c r="L45" s="10"/>
      <c r="M45" s="10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</row>
    <row r="46">
      <c r="A46" s="4">
        <v>39449.0</v>
      </c>
      <c r="B46" s="5">
        <v>130.0</v>
      </c>
      <c r="C46" s="6" t="s">
        <v>20</v>
      </c>
      <c r="D46" s="11" t="s">
        <v>6</v>
      </c>
      <c r="E46" s="2"/>
      <c r="F46" s="2"/>
      <c r="G46" s="2"/>
      <c r="H46" s="2"/>
      <c r="I46" s="2"/>
      <c r="J46" s="2"/>
      <c r="K46" s="10"/>
      <c r="L46" s="10"/>
      <c r="M46" s="10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</row>
    <row r="47">
      <c r="A47" s="4">
        <v>39449.0</v>
      </c>
      <c r="B47" s="5">
        <v>100.0</v>
      </c>
      <c r="C47" s="6" t="s">
        <v>14</v>
      </c>
      <c r="D47" s="11" t="s">
        <v>6</v>
      </c>
      <c r="E47" s="2"/>
      <c r="F47" s="2"/>
      <c r="G47" s="2"/>
      <c r="H47" s="2"/>
      <c r="I47" s="2"/>
      <c r="J47" s="2"/>
      <c r="K47" s="10"/>
      <c r="L47" s="10"/>
      <c r="M47" s="10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</row>
    <row r="48">
      <c r="A48" s="4">
        <v>39449.0</v>
      </c>
      <c r="B48" s="5">
        <v>32.0</v>
      </c>
      <c r="C48" s="6" t="s">
        <v>8</v>
      </c>
      <c r="D48" s="11" t="s">
        <v>34</v>
      </c>
      <c r="E48" s="2"/>
      <c r="F48" s="2"/>
      <c r="G48" s="2"/>
      <c r="H48" s="2"/>
      <c r="I48" s="2"/>
      <c r="J48" s="2"/>
      <c r="K48" s="10"/>
      <c r="L48" s="10"/>
      <c r="M48" s="10"/>
      <c r="N48" s="10"/>
      <c r="O48" s="10"/>
      <c r="P48" s="10"/>
      <c r="Q48" s="2"/>
      <c r="R48" s="2"/>
      <c r="S48" s="2"/>
      <c r="T48" s="2"/>
      <c r="U48" s="2"/>
      <c r="V48" s="2"/>
      <c r="W48" s="2"/>
      <c r="X48" s="2"/>
      <c r="Y48" s="2"/>
    </row>
    <row r="49">
      <c r="A49" s="4">
        <v>39449.0</v>
      </c>
      <c r="B49" s="5">
        <v>1.0</v>
      </c>
      <c r="C49" s="6" t="s">
        <v>17</v>
      </c>
      <c r="D49" s="11" t="s">
        <v>30</v>
      </c>
      <c r="E49" s="2"/>
      <c r="F49" s="2"/>
      <c r="G49" s="2"/>
      <c r="H49" s="2"/>
      <c r="I49" s="2"/>
      <c r="J49" s="2"/>
      <c r="K49" s="10"/>
      <c r="L49" s="10"/>
      <c r="M49" s="10"/>
      <c r="N49" s="10"/>
      <c r="O49" s="10"/>
      <c r="P49" s="10"/>
      <c r="Q49" s="2"/>
      <c r="R49" s="2"/>
      <c r="S49" s="2"/>
      <c r="T49" s="2"/>
      <c r="U49" s="2"/>
      <c r="V49" s="2"/>
      <c r="W49" s="2"/>
      <c r="X49" s="2"/>
      <c r="Y49" s="2"/>
    </row>
    <row r="50">
      <c r="A50" s="4">
        <v>39450.0</v>
      </c>
      <c r="B50" s="5">
        <v>2335.0</v>
      </c>
      <c r="C50" s="6" t="s">
        <v>5</v>
      </c>
      <c r="D50" s="6" t="s">
        <v>24</v>
      </c>
      <c r="E50" s="2"/>
      <c r="F50" s="2"/>
      <c r="G50" s="2"/>
      <c r="H50" s="2"/>
      <c r="I50" s="2"/>
      <c r="J50" s="2"/>
      <c r="K50" s="10"/>
      <c r="L50" s="10"/>
      <c r="M50" s="10"/>
      <c r="N50" s="10"/>
      <c r="O50" s="10"/>
      <c r="P50" s="10"/>
      <c r="Q50" s="2"/>
      <c r="R50" s="2"/>
      <c r="S50" s="2"/>
      <c r="T50" s="2"/>
      <c r="U50" s="2"/>
      <c r="V50" s="2"/>
      <c r="W50" s="2"/>
      <c r="X50" s="2"/>
      <c r="Y50" s="2"/>
    </row>
    <row r="51">
      <c r="A51" s="4">
        <v>39450.0</v>
      </c>
      <c r="B51" s="5">
        <v>2330.0</v>
      </c>
      <c r="C51" s="6" t="s">
        <v>5</v>
      </c>
      <c r="D51" s="11" t="s">
        <v>35</v>
      </c>
      <c r="E51" s="2"/>
      <c r="F51" s="2"/>
      <c r="G51" s="2"/>
      <c r="H51" s="2"/>
      <c r="I51" s="2"/>
      <c r="J51" s="2"/>
      <c r="K51" s="10"/>
      <c r="L51" s="10"/>
      <c r="M51" s="10"/>
      <c r="N51" s="10"/>
      <c r="O51" s="10"/>
      <c r="P51" s="10"/>
      <c r="Q51" s="2"/>
      <c r="R51" s="2"/>
      <c r="S51" s="2"/>
      <c r="T51" s="2"/>
      <c r="U51" s="2"/>
      <c r="V51" s="2"/>
      <c r="W51" s="2"/>
      <c r="X51" s="2"/>
      <c r="Y51" s="2"/>
    </row>
    <row r="52">
      <c r="A52" s="4">
        <v>39450.0</v>
      </c>
      <c r="B52" s="5">
        <v>2330.0</v>
      </c>
      <c r="C52" s="6" t="s">
        <v>5</v>
      </c>
      <c r="D52" s="11" t="s">
        <v>36</v>
      </c>
      <c r="E52" s="2"/>
      <c r="F52" s="2"/>
      <c r="G52" s="2"/>
      <c r="H52" s="2"/>
      <c r="I52" s="2"/>
      <c r="J52" s="2"/>
      <c r="K52" s="10"/>
      <c r="L52" s="10"/>
      <c r="M52" s="10"/>
      <c r="N52" s="10"/>
      <c r="O52" s="10"/>
      <c r="P52" s="10"/>
      <c r="Q52" s="2"/>
      <c r="R52" s="2"/>
      <c r="S52" s="2"/>
      <c r="T52" s="2"/>
      <c r="U52" s="2"/>
      <c r="V52" s="2"/>
      <c r="W52" s="2"/>
      <c r="X52" s="2"/>
      <c r="Y52" s="2"/>
    </row>
    <row r="53">
      <c r="A53" s="4">
        <v>39450.0</v>
      </c>
      <c r="B53" s="5">
        <v>2255.0</v>
      </c>
      <c r="C53" s="6" t="s">
        <v>5</v>
      </c>
      <c r="D53" s="11" t="s">
        <v>27</v>
      </c>
      <c r="E53" s="2"/>
      <c r="F53" s="2"/>
      <c r="G53" s="2"/>
      <c r="H53" s="2"/>
      <c r="I53" s="2"/>
      <c r="J53" s="2"/>
      <c r="K53" s="10"/>
      <c r="L53" s="10"/>
      <c r="M53" s="10"/>
      <c r="N53" s="10"/>
      <c r="O53" s="10"/>
      <c r="P53" s="10"/>
      <c r="Q53" s="2"/>
      <c r="R53" s="2"/>
      <c r="S53" s="2"/>
      <c r="T53" s="2"/>
      <c r="U53" s="2"/>
      <c r="V53" s="2"/>
      <c r="W53" s="2"/>
      <c r="X53" s="2"/>
      <c r="Y53" s="2"/>
    </row>
    <row r="54">
      <c r="A54" s="4">
        <v>39450.0</v>
      </c>
      <c r="B54" s="5">
        <v>2242.0</v>
      </c>
      <c r="C54" s="6" t="s">
        <v>20</v>
      </c>
      <c r="D54" s="11" t="s">
        <v>23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4">
        <v>39450.0</v>
      </c>
      <c r="B55" s="5">
        <v>2200.0</v>
      </c>
      <c r="C55" s="6" t="s">
        <v>17</v>
      </c>
      <c r="D55" s="6" t="s">
        <v>18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4">
        <v>39450.0</v>
      </c>
      <c r="B56" s="5">
        <v>2200.0</v>
      </c>
      <c r="C56" s="6" t="s">
        <v>20</v>
      </c>
      <c r="D56" s="11" t="s">
        <v>32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4">
        <v>39450.0</v>
      </c>
      <c r="B57" s="5">
        <v>2134.0</v>
      </c>
      <c r="C57" s="6" t="s">
        <v>5</v>
      </c>
      <c r="D57" s="6" t="s">
        <v>25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4">
        <v>39450.0</v>
      </c>
      <c r="B58" s="5">
        <v>2108.0</v>
      </c>
      <c r="C58" s="6" t="s">
        <v>20</v>
      </c>
      <c r="D58" s="11" t="s">
        <v>31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4">
        <v>39450.0</v>
      </c>
      <c r="B59" s="5">
        <v>2028.0</v>
      </c>
      <c r="C59" s="6" t="s">
        <v>17</v>
      </c>
      <c r="D59" s="11" t="s">
        <v>26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4">
        <v>39450.0</v>
      </c>
      <c r="B60" s="5">
        <v>2018.0</v>
      </c>
      <c r="C60" s="6" t="s">
        <v>20</v>
      </c>
      <c r="D60" s="11" t="s">
        <v>37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4">
        <v>39450.0</v>
      </c>
      <c r="B61" s="5">
        <v>2000.0</v>
      </c>
      <c r="C61" s="6" t="s">
        <v>17</v>
      </c>
      <c r="D61" s="11" t="s">
        <v>32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4">
        <v>39450.0</v>
      </c>
      <c r="B62" s="5">
        <v>2000.0</v>
      </c>
      <c r="C62" s="6" t="s">
        <v>20</v>
      </c>
      <c r="D62" s="11" t="s">
        <v>32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4">
        <v>39450.0</v>
      </c>
      <c r="B63" s="5">
        <v>2000.0</v>
      </c>
      <c r="C63" s="6" t="s">
        <v>17</v>
      </c>
      <c r="D63" s="11" t="s">
        <v>6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4">
        <v>39450.0</v>
      </c>
      <c r="B64" s="5">
        <v>1935.0</v>
      </c>
      <c r="C64" s="6" t="s">
        <v>17</v>
      </c>
      <c r="D64" s="11" t="s">
        <v>38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4">
        <v>39450.0</v>
      </c>
      <c r="B65" s="5">
        <v>1900.0</v>
      </c>
      <c r="C65" s="6" t="s">
        <v>20</v>
      </c>
      <c r="D65" s="11" t="s">
        <v>39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4">
        <v>39450.0</v>
      </c>
      <c r="B66" s="5">
        <v>1900.0</v>
      </c>
      <c r="C66" s="6" t="s">
        <v>17</v>
      </c>
      <c r="D66" s="11" t="s">
        <v>38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4">
        <v>39450.0</v>
      </c>
      <c r="B67" s="5">
        <v>1858.0</v>
      </c>
      <c r="C67" s="6" t="s">
        <v>5</v>
      </c>
      <c r="D67" s="11" t="s">
        <v>26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4">
        <v>39450.0</v>
      </c>
      <c r="B68" s="5">
        <v>1845.0</v>
      </c>
      <c r="C68" s="6" t="s">
        <v>20</v>
      </c>
      <c r="D68" s="11" t="s">
        <v>31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4">
        <v>39450.0</v>
      </c>
      <c r="B69" s="5">
        <v>1830.0</v>
      </c>
      <c r="C69" s="6" t="s">
        <v>17</v>
      </c>
      <c r="D69" s="11" t="s">
        <v>32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4">
        <v>39450.0</v>
      </c>
      <c r="B70" s="5">
        <v>1800.0</v>
      </c>
      <c r="C70" s="6" t="s">
        <v>5</v>
      </c>
      <c r="D70" s="11" t="s">
        <v>6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4">
        <v>39450.0</v>
      </c>
      <c r="B71" s="5">
        <v>1800.0</v>
      </c>
      <c r="C71" s="6" t="s">
        <v>17</v>
      </c>
      <c r="D71" s="11" t="s">
        <v>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4">
        <v>39450.0</v>
      </c>
      <c r="B72" s="5">
        <v>1745.0</v>
      </c>
      <c r="C72" s="6" t="s">
        <v>20</v>
      </c>
      <c r="D72" s="11" t="s">
        <v>6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4">
        <v>39450.0</v>
      </c>
      <c r="B73" s="5">
        <v>1730.0</v>
      </c>
      <c r="C73" s="6" t="s">
        <v>5</v>
      </c>
      <c r="D73" s="11" t="s">
        <v>40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4">
        <v>39450.0</v>
      </c>
      <c r="B74" s="5">
        <v>1715.0</v>
      </c>
      <c r="C74" s="6" t="s">
        <v>5</v>
      </c>
      <c r="D74" s="11" t="s">
        <v>6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4">
        <v>39450.0</v>
      </c>
      <c r="B75" s="5">
        <v>1700.0</v>
      </c>
      <c r="C75" s="6" t="s">
        <v>14</v>
      </c>
      <c r="D75" s="11" t="s">
        <v>37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4">
        <v>39450.0</v>
      </c>
      <c r="B76" s="5">
        <v>1655.0</v>
      </c>
      <c r="C76" s="6" t="s">
        <v>5</v>
      </c>
      <c r="D76" s="11" t="s">
        <v>41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4">
        <v>39450.0</v>
      </c>
      <c r="B77" s="5">
        <v>1627.0</v>
      </c>
      <c r="C77" s="6" t="s">
        <v>17</v>
      </c>
      <c r="D77" s="11" t="s">
        <v>19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4">
        <v>39450.0</v>
      </c>
      <c r="B78" s="5">
        <v>1600.0</v>
      </c>
      <c r="C78" s="6" t="s">
        <v>14</v>
      </c>
      <c r="D78" s="11" t="s">
        <v>19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4">
        <v>39450.0</v>
      </c>
      <c r="B79" s="5">
        <v>1600.0</v>
      </c>
      <c r="C79" s="6" t="s">
        <v>5</v>
      </c>
      <c r="D79" s="11" t="s">
        <v>37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4">
        <v>39450.0</v>
      </c>
      <c r="B80" s="5">
        <v>1545.0</v>
      </c>
      <c r="C80" s="6" t="s">
        <v>5</v>
      </c>
      <c r="D80" s="11" t="s">
        <v>42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4">
        <v>39450.0</v>
      </c>
      <c r="B81" s="5">
        <v>1530.0</v>
      </c>
      <c r="C81" s="6" t="s">
        <v>11</v>
      </c>
      <c r="D81" s="6" t="s">
        <v>18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4">
        <v>39450.0</v>
      </c>
      <c r="B82" s="5">
        <v>1500.0</v>
      </c>
      <c r="C82" s="6" t="s">
        <v>8</v>
      </c>
      <c r="D82" s="11" t="s">
        <v>19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4">
        <v>39450.0</v>
      </c>
      <c r="B83" s="5">
        <v>1250.0</v>
      </c>
      <c r="C83" s="6" t="s">
        <v>8</v>
      </c>
      <c r="D83" s="11" t="s">
        <v>30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4">
        <v>39450.0</v>
      </c>
      <c r="B84" s="5">
        <v>1241.0</v>
      </c>
      <c r="C84" s="6" t="s">
        <v>8</v>
      </c>
      <c r="D84" s="11" t="s">
        <v>6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4">
        <v>39450.0</v>
      </c>
      <c r="B85" s="5">
        <v>1100.0</v>
      </c>
      <c r="C85" s="6" t="s">
        <v>8</v>
      </c>
      <c r="D85" s="11" t="s">
        <v>32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4">
        <v>39450.0</v>
      </c>
      <c r="B86" s="5">
        <v>1018.0</v>
      </c>
      <c r="C86" s="6" t="s">
        <v>17</v>
      </c>
      <c r="D86" s="11" t="s">
        <v>23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4">
        <v>39450.0</v>
      </c>
      <c r="B87" s="5">
        <v>930.0</v>
      </c>
      <c r="C87" s="6" t="s">
        <v>5</v>
      </c>
      <c r="D87" s="11" t="s">
        <v>37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4">
        <v>39450.0</v>
      </c>
      <c r="B88" s="5">
        <v>900.0</v>
      </c>
      <c r="C88" s="6" t="s">
        <v>8</v>
      </c>
      <c r="D88" s="11" t="s">
        <v>32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4">
        <v>39450.0</v>
      </c>
      <c r="B89" s="5">
        <v>735.0</v>
      </c>
      <c r="C89" s="6" t="s">
        <v>8</v>
      </c>
      <c r="D89" s="11" t="s">
        <v>26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4">
        <v>39450.0</v>
      </c>
      <c r="B90" s="5">
        <v>645.0</v>
      </c>
      <c r="C90" s="6" t="s">
        <v>5</v>
      </c>
      <c r="D90" s="11" t="s">
        <v>6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4">
        <v>39450.0</v>
      </c>
      <c r="B91" s="5">
        <v>600.0</v>
      </c>
      <c r="C91" s="6" t="s">
        <v>8</v>
      </c>
      <c r="D91" s="11" t="s">
        <v>32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4">
        <v>39450.0</v>
      </c>
      <c r="B92" s="5">
        <v>507.0</v>
      </c>
      <c r="C92" s="6" t="s">
        <v>14</v>
      </c>
      <c r="D92" s="11" t="s">
        <v>38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4">
        <v>39450.0</v>
      </c>
      <c r="B93" s="5">
        <v>425.0</v>
      </c>
      <c r="C93" s="6" t="s">
        <v>5</v>
      </c>
      <c r="D93" s="6" t="s">
        <v>43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4">
        <v>39450.0</v>
      </c>
      <c r="B94" s="5">
        <v>230.0</v>
      </c>
      <c r="C94" s="6" t="s">
        <v>17</v>
      </c>
      <c r="D94" s="11" t="s">
        <v>32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4">
        <v>39450.0</v>
      </c>
      <c r="B95" s="5">
        <v>150.0</v>
      </c>
      <c r="C95" s="6" t="s">
        <v>20</v>
      </c>
      <c r="D95" s="6" t="s">
        <v>18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4">
        <v>39450.0</v>
      </c>
      <c r="B96" s="5">
        <v>136.0</v>
      </c>
      <c r="C96" s="6" t="s">
        <v>5</v>
      </c>
      <c r="D96" s="11" t="s">
        <v>23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4">
        <v>39450.0</v>
      </c>
      <c r="B97" s="5">
        <v>20.0</v>
      </c>
      <c r="C97" s="6" t="s">
        <v>14</v>
      </c>
      <c r="D97" s="11" t="s">
        <v>44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4">
        <v>39450.0</v>
      </c>
      <c r="B98" s="5">
        <v>1.0</v>
      </c>
      <c r="C98" s="6" t="s">
        <v>8</v>
      </c>
      <c r="D98" s="11" t="s">
        <v>31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4">
        <v>39450.0</v>
      </c>
      <c r="B99" s="5">
        <v>0.0</v>
      </c>
      <c r="C99" s="6" t="s">
        <v>20</v>
      </c>
      <c r="D99" s="11" t="s">
        <v>39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4">
        <v>39450.0</v>
      </c>
      <c r="B100" s="5">
        <v>0.0</v>
      </c>
      <c r="C100" s="6" t="s">
        <v>17</v>
      </c>
      <c r="D100" s="11" t="s">
        <v>45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4">
        <v>39450.0</v>
      </c>
      <c r="B101" s="5">
        <v>0.0</v>
      </c>
      <c r="C101" s="6" t="s">
        <v>8</v>
      </c>
      <c r="D101" s="11" t="s">
        <v>44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4">
        <v>39451.0</v>
      </c>
      <c r="B102" s="5">
        <v>2359.0</v>
      </c>
      <c r="C102" s="6" t="s">
        <v>5</v>
      </c>
      <c r="D102" s="11" t="s">
        <v>6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4">
        <v>39451.0</v>
      </c>
      <c r="B103" s="5">
        <v>2300.0</v>
      </c>
      <c r="C103" s="6" t="s">
        <v>17</v>
      </c>
      <c r="D103" s="11" t="s">
        <v>37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4">
        <v>39451.0</v>
      </c>
      <c r="B104" s="5">
        <v>2253.0</v>
      </c>
      <c r="C104" s="6" t="s">
        <v>5</v>
      </c>
      <c r="D104" s="11" t="s">
        <v>39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4">
        <v>39451.0</v>
      </c>
      <c r="B105" s="5">
        <v>2237.0</v>
      </c>
      <c r="C105" s="6" t="s">
        <v>17</v>
      </c>
      <c r="D105" s="11" t="s">
        <v>27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4">
        <v>39451.0</v>
      </c>
      <c r="B106" s="5">
        <v>2230.0</v>
      </c>
      <c r="C106" s="6" t="s">
        <v>17</v>
      </c>
      <c r="D106" s="11" t="s">
        <v>6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4">
        <v>39451.0</v>
      </c>
      <c r="B107" s="5">
        <v>2230.0</v>
      </c>
      <c r="C107" s="6" t="s">
        <v>14</v>
      </c>
      <c r="D107" s="11" t="s">
        <v>44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4">
        <v>39451.0</v>
      </c>
      <c r="B108" s="5">
        <v>2200.0</v>
      </c>
      <c r="C108" s="6" t="s">
        <v>17</v>
      </c>
      <c r="D108" s="11" t="s">
        <v>32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4">
        <v>39451.0</v>
      </c>
      <c r="B109" s="5">
        <v>2145.0</v>
      </c>
      <c r="C109" s="6" t="s">
        <v>5</v>
      </c>
      <c r="D109" s="6" t="s">
        <v>18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4">
        <v>39451.0</v>
      </c>
      <c r="B110" s="5">
        <v>2130.0</v>
      </c>
      <c r="C110" s="6" t="s">
        <v>5</v>
      </c>
      <c r="D110" s="11" t="s">
        <v>6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4">
        <v>39451.0</v>
      </c>
      <c r="B111" s="5">
        <v>2115.0</v>
      </c>
      <c r="C111" s="6" t="s">
        <v>17</v>
      </c>
      <c r="D111" s="11" t="s">
        <v>6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4">
        <v>39451.0</v>
      </c>
      <c r="B112" s="5">
        <v>2100.0</v>
      </c>
      <c r="C112" s="6" t="s">
        <v>17</v>
      </c>
      <c r="D112" s="11" t="s">
        <v>32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4">
        <v>39451.0</v>
      </c>
      <c r="B113" s="5">
        <v>2100.0</v>
      </c>
      <c r="C113" s="6" t="s">
        <v>17</v>
      </c>
      <c r="D113" s="11" t="s">
        <v>6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4">
        <v>39451.0</v>
      </c>
      <c r="B114" s="5">
        <v>2000.0</v>
      </c>
      <c r="C114" s="6" t="s">
        <v>5</v>
      </c>
      <c r="D114" s="11" t="s">
        <v>38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4">
        <v>39451.0</v>
      </c>
      <c r="B115" s="5">
        <v>1943.0</v>
      </c>
      <c r="C115" s="6" t="s">
        <v>5</v>
      </c>
      <c r="D115" s="11" t="s">
        <v>22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4">
        <v>39451.0</v>
      </c>
      <c r="B116" s="5">
        <v>1900.0</v>
      </c>
      <c r="C116" s="6" t="s">
        <v>5</v>
      </c>
      <c r="D116" s="11" t="s">
        <v>6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4">
        <v>39451.0</v>
      </c>
      <c r="B117" s="5">
        <v>1900.0</v>
      </c>
      <c r="C117" s="6" t="s">
        <v>8</v>
      </c>
      <c r="D117" s="11" t="s">
        <v>46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4">
        <v>39451.0</v>
      </c>
      <c r="B118" s="5">
        <v>1900.0</v>
      </c>
      <c r="C118" s="6" t="s">
        <v>5</v>
      </c>
      <c r="D118" s="11" t="s">
        <v>38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4">
        <v>39451.0</v>
      </c>
      <c r="B119" s="5">
        <v>1900.0</v>
      </c>
      <c r="C119" s="6" t="s">
        <v>8</v>
      </c>
      <c r="D119" s="11" t="s">
        <v>37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4">
        <v>39451.0</v>
      </c>
      <c r="B120" s="5">
        <v>1900.0</v>
      </c>
      <c r="C120" s="6" t="s">
        <v>20</v>
      </c>
      <c r="D120" s="11" t="s">
        <v>44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4">
        <v>39451.0</v>
      </c>
      <c r="B121" s="5">
        <v>1857.0</v>
      </c>
      <c r="C121" s="6" t="s">
        <v>8</v>
      </c>
      <c r="D121" s="6" t="s">
        <v>24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4">
        <v>39451.0</v>
      </c>
      <c r="B122" s="5">
        <v>1730.0</v>
      </c>
      <c r="C122" s="6" t="s">
        <v>5</v>
      </c>
      <c r="D122" s="11" t="s">
        <v>19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4">
        <v>39451.0</v>
      </c>
      <c r="B123" s="5">
        <v>1715.0</v>
      </c>
      <c r="C123" s="6" t="s">
        <v>5</v>
      </c>
      <c r="D123" s="11" t="s">
        <v>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4">
        <v>39451.0</v>
      </c>
      <c r="B124" s="5">
        <v>1705.0</v>
      </c>
      <c r="C124" s="6" t="s">
        <v>5</v>
      </c>
      <c r="D124" s="11" t="s">
        <v>26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4">
        <v>39451.0</v>
      </c>
      <c r="B125" s="5">
        <v>1700.0</v>
      </c>
      <c r="C125" s="6" t="s">
        <v>17</v>
      </c>
      <c r="D125" s="11" t="s">
        <v>32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4">
        <v>39451.0</v>
      </c>
      <c r="B126" s="5">
        <v>1700.0</v>
      </c>
      <c r="C126" s="6" t="s">
        <v>14</v>
      </c>
      <c r="D126" s="11" t="s">
        <v>32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4">
        <v>39451.0</v>
      </c>
      <c r="B127" s="5">
        <v>1649.0</v>
      </c>
      <c r="C127" s="6" t="s">
        <v>5</v>
      </c>
      <c r="D127" s="11" t="s">
        <v>22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4">
        <v>39451.0</v>
      </c>
      <c r="B128" s="5">
        <v>1630.0</v>
      </c>
      <c r="C128" s="6" t="s">
        <v>17</v>
      </c>
      <c r="D128" s="11" t="s">
        <v>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4">
        <v>39451.0</v>
      </c>
      <c r="B129" s="5">
        <v>1600.0</v>
      </c>
      <c r="C129" s="6" t="s">
        <v>17</v>
      </c>
      <c r="D129" s="11" t="s">
        <v>6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4">
        <v>39451.0</v>
      </c>
      <c r="B130" s="5">
        <v>1530.0</v>
      </c>
      <c r="C130" s="6" t="s">
        <v>17</v>
      </c>
      <c r="D130" s="11" t="s">
        <v>26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4">
        <v>39451.0</v>
      </c>
      <c r="B131" s="5">
        <v>1500.0</v>
      </c>
      <c r="C131" s="6" t="s">
        <v>8</v>
      </c>
      <c r="D131" s="11" t="s">
        <v>31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4">
        <v>39451.0</v>
      </c>
      <c r="B132" s="5">
        <v>1500.0</v>
      </c>
      <c r="C132" s="6" t="s">
        <v>5</v>
      </c>
      <c r="D132" s="11" t="s">
        <v>33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4">
        <v>39451.0</v>
      </c>
      <c r="B133" s="5">
        <v>1455.0</v>
      </c>
      <c r="C133" s="6" t="s">
        <v>17</v>
      </c>
      <c r="D133" s="11" t="s">
        <v>47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4">
        <v>39451.0</v>
      </c>
      <c r="B134" s="5">
        <v>1445.0</v>
      </c>
      <c r="C134" s="6" t="s">
        <v>8</v>
      </c>
      <c r="D134" s="11" t="s">
        <v>32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4">
        <v>39451.0</v>
      </c>
      <c r="B135" s="5">
        <v>1436.0</v>
      </c>
      <c r="C135" s="6" t="s">
        <v>17</v>
      </c>
      <c r="D135" s="11" t="s">
        <v>21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4">
        <v>39451.0</v>
      </c>
      <c r="B136" s="5">
        <v>1430.0</v>
      </c>
      <c r="C136" s="6" t="s">
        <v>14</v>
      </c>
      <c r="D136" s="11" t="s">
        <v>19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4">
        <v>39451.0</v>
      </c>
      <c r="B137" s="5">
        <v>1350.0</v>
      </c>
      <c r="C137" s="6" t="s">
        <v>5</v>
      </c>
      <c r="D137" s="11" t="s">
        <v>30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4">
        <v>39451.0</v>
      </c>
      <c r="B138" s="5">
        <v>1230.0</v>
      </c>
      <c r="C138" s="6" t="s">
        <v>17</v>
      </c>
      <c r="D138" s="6" t="s">
        <v>18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4">
        <v>39451.0</v>
      </c>
      <c r="B139" s="5">
        <v>1200.0</v>
      </c>
      <c r="C139" s="6" t="s">
        <v>8</v>
      </c>
      <c r="D139" s="11" t="s">
        <v>48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4">
        <v>39451.0</v>
      </c>
      <c r="B140" s="5">
        <v>1128.0</v>
      </c>
      <c r="C140" s="6" t="s">
        <v>8</v>
      </c>
      <c r="D140" s="11" t="s">
        <v>49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4">
        <v>39451.0</v>
      </c>
      <c r="B141" s="5">
        <v>1100.0</v>
      </c>
      <c r="C141" s="6" t="s">
        <v>14</v>
      </c>
      <c r="D141" s="11" t="s">
        <v>32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4">
        <v>39451.0</v>
      </c>
      <c r="B142" s="5">
        <v>1030.0</v>
      </c>
      <c r="C142" s="6" t="s">
        <v>5</v>
      </c>
      <c r="D142" s="11" t="s">
        <v>23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4">
        <v>39451.0</v>
      </c>
      <c r="B143" s="5">
        <v>900.0</v>
      </c>
      <c r="C143" s="6" t="s">
        <v>20</v>
      </c>
      <c r="D143" s="11" t="s">
        <v>32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4">
        <v>39451.0</v>
      </c>
      <c r="B144" s="5">
        <v>830.0</v>
      </c>
      <c r="C144" s="6" t="s">
        <v>17</v>
      </c>
      <c r="D144" s="11" t="s">
        <v>32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4">
        <v>39451.0</v>
      </c>
      <c r="B145" s="5">
        <v>815.0</v>
      </c>
      <c r="C145" s="6" t="s">
        <v>17</v>
      </c>
      <c r="D145" s="11" t="s">
        <v>32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4">
        <v>39451.0</v>
      </c>
      <c r="B146" s="5">
        <v>800.0</v>
      </c>
      <c r="C146" s="6" t="s">
        <v>17</v>
      </c>
      <c r="D146" s="11" t="s">
        <v>32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4">
        <v>39451.0</v>
      </c>
      <c r="B147" s="5">
        <v>205.0</v>
      </c>
      <c r="C147" s="6" t="s">
        <v>20</v>
      </c>
      <c r="D147" s="6" t="s">
        <v>24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4">
        <v>39451.0</v>
      </c>
      <c r="B148" s="5">
        <v>148.0</v>
      </c>
      <c r="C148" s="6" t="s">
        <v>17</v>
      </c>
      <c r="D148" s="6" t="s">
        <v>24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4">
        <v>39451.0</v>
      </c>
      <c r="B149" s="5">
        <v>101.0</v>
      </c>
      <c r="C149" s="6" t="s">
        <v>17</v>
      </c>
      <c r="D149" s="11" t="s">
        <v>23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4">
        <v>39451.0</v>
      </c>
      <c r="B150" s="5">
        <v>9.0</v>
      </c>
      <c r="C150" s="6" t="s">
        <v>8</v>
      </c>
      <c r="D150" s="11" t="s">
        <v>27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4">
        <v>39452.0</v>
      </c>
      <c r="B151" s="5">
        <v>2352.0</v>
      </c>
      <c r="C151" s="6" t="s">
        <v>5</v>
      </c>
      <c r="D151" s="11" t="s">
        <v>38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4">
        <v>39452.0</v>
      </c>
      <c r="B152" s="5">
        <v>2300.0</v>
      </c>
      <c r="C152" s="6" t="s">
        <v>5</v>
      </c>
      <c r="D152" s="6" t="s">
        <v>18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4">
        <v>39452.0</v>
      </c>
      <c r="B153" s="5">
        <v>2300.0</v>
      </c>
      <c r="C153" s="6" t="s">
        <v>17</v>
      </c>
      <c r="D153" s="11" t="s">
        <v>38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4">
        <v>39452.0</v>
      </c>
      <c r="B154" s="5">
        <v>2257.0</v>
      </c>
      <c r="C154" s="6" t="s">
        <v>20</v>
      </c>
      <c r="D154" s="6" t="s">
        <v>24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4">
        <v>39452.0</v>
      </c>
      <c r="B155" s="5">
        <v>2241.0</v>
      </c>
      <c r="C155" s="6" t="s">
        <v>17</v>
      </c>
      <c r="D155" s="6" t="s">
        <v>24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4">
        <v>39452.0</v>
      </c>
      <c r="B156" s="5">
        <v>2200.0</v>
      </c>
      <c r="C156" s="6" t="s">
        <v>17</v>
      </c>
      <c r="D156" s="11" t="s">
        <v>6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4">
        <v>39452.0</v>
      </c>
      <c r="B157" s="5">
        <v>2129.0</v>
      </c>
      <c r="C157" s="6" t="s">
        <v>20</v>
      </c>
      <c r="D157" s="11" t="s">
        <v>23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4">
        <v>39452.0</v>
      </c>
      <c r="B158" s="5">
        <v>2100.0</v>
      </c>
      <c r="C158" s="6" t="s">
        <v>17</v>
      </c>
      <c r="D158" s="6" t="s">
        <v>9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4">
        <v>39452.0</v>
      </c>
      <c r="B159" s="5">
        <v>2100.0</v>
      </c>
      <c r="C159" s="6" t="s">
        <v>17</v>
      </c>
      <c r="D159" s="11" t="s">
        <v>31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4">
        <v>39452.0</v>
      </c>
      <c r="B160" s="5">
        <v>2015.0</v>
      </c>
      <c r="C160" s="6" t="s">
        <v>5</v>
      </c>
      <c r="D160" s="11" t="s">
        <v>30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4">
        <v>39452.0</v>
      </c>
      <c r="B161" s="5">
        <v>2000.0</v>
      </c>
      <c r="C161" s="6" t="s">
        <v>17</v>
      </c>
      <c r="D161" s="11" t="s">
        <v>31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4">
        <v>39452.0</v>
      </c>
      <c r="B162" s="5">
        <v>1937.0</v>
      </c>
      <c r="C162" s="6" t="s">
        <v>5</v>
      </c>
      <c r="D162" s="11" t="s">
        <v>44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4">
        <v>39452.0</v>
      </c>
      <c r="B163" s="5">
        <v>1930.0</v>
      </c>
      <c r="C163" s="6" t="s">
        <v>5</v>
      </c>
      <c r="D163" s="11" t="s">
        <v>30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4">
        <v>39452.0</v>
      </c>
      <c r="B164" s="5">
        <v>1911.0</v>
      </c>
      <c r="C164" s="6" t="s">
        <v>5</v>
      </c>
      <c r="D164" s="11" t="s">
        <v>50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4">
        <v>39452.0</v>
      </c>
      <c r="B165" s="5">
        <v>1900.0</v>
      </c>
      <c r="C165" s="6" t="s">
        <v>17</v>
      </c>
      <c r="D165" s="11" t="s">
        <v>38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4">
        <v>39452.0</v>
      </c>
      <c r="B166" s="5">
        <v>1900.0</v>
      </c>
      <c r="C166" s="6" t="s">
        <v>17</v>
      </c>
      <c r="D166" s="11" t="s">
        <v>31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4">
        <v>39452.0</v>
      </c>
      <c r="B167" s="5">
        <v>1840.0</v>
      </c>
      <c r="C167" s="6" t="s">
        <v>14</v>
      </c>
      <c r="D167" s="11" t="s">
        <v>26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4">
        <v>39452.0</v>
      </c>
      <c r="B168" s="5">
        <v>1806.0</v>
      </c>
      <c r="C168" s="6" t="s">
        <v>14</v>
      </c>
      <c r="D168" s="11" t="s">
        <v>51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4">
        <v>39452.0</v>
      </c>
      <c r="B169" s="5">
        <v>1800.0</v>
      </c>
      <c r="C169" s="6" t="s">
        <v>17</v>
      </c>
      <c r="D169" s="11" t="s">
        <v>6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4">
        <v>39452.0</v>
      </c>
      <c r="B170" s="5">
        <v>1800.0</v>
      </c>
      <c r="C170" s="6" t="s">
        <v>5</v>
      </c>
      <c r="D170" s="6" t="s">
        <v>18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4">
        <v>39452.0</v>
      </c>
      <c r="B171" s="5">
        <v>1724.0</v>
      </c>
      <c r="C171" s="6" t="s">
        <v>5</v>
      </c>
      <c r="D171" s="11" t="s">
        <v>26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4">
        <v>39452.0</v>
      </c>
      <c r="B172" s="5">
        <v>1500.0</v>
      </c>
      <c r="C172" s="6" t="s">
        <v>17</v>
      </c>
      <c r="D172" s="6" t="s">
        <v>18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4">
        <v>39452.0</v>
      </c>
      <c r="B173" s="5">
        <v>1500.0</v>
      </c>
      <c r="C173" s="6" t="s">
        <v>5</v>
      </c>
      <c r="D173" s="11" t="s">
        <v>26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4">
        <v>39452.0</v>
      </c>
      <c r="B174" s="5">
        <v>1408.0</v>
      </c>
      <c r="C174" s="6" t="s">
        <v>5</v>
      </c>
      <c r="D174" s="6" t="s">
        <v>25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4">
        <v>39452.0</v>
      </c>
      <c r="B175" s="5">
        <v>1230.0</v>
      </c>
      <c r="C175" s="6" t="s">
        <v>8</v>
      </c>
      <c r="D175" s="11" t="s">
        <v>6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4">
        <v>39452.0</v>
      </c>
      <c r="B176" s="5">
        <v>1230.0</v>
      </c>
      <c r="C176" s="6" t="s">
        <v>20</v>
      </c>
      <c r="D176" s="6" t="s">
        <v>18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4">
        <v>39452.0</v>
      </c>
      <c r="B177" s="5">
        <v>1200.0</v>
      </c>
      <c r="C177" s="6" t="s">
        <v>5</v>
      </c>
      <c r="D177" s="6" t="s">
        <v>18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4">
        <v>39452.0</v>
      </c>
      <c r="B178" s="5">
        <v>1200.0</v>
      </c>
      <c r="C178" s="6" t="s">
        <v>14</v>
      </c>
      <c r="D178" s="11" t="s">
        <v>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4">
        <v>39452.0</v>
      </c>
      <c r="B179" s="5">
        <v>1100.0</v>
      </c>
      <c r="C179" s="6" t="s">
        <v>17</v>
      </c>
      <c r="D179" s="11" t="s">
        <v>6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4">
        <v>39452.0</v>
      </c>
      <c r="B180" s="5">
        <v>1041.0</v>
      </c>
      <c r="C180" s="6" t="s">
        <v>5</v>
      </c>
      <c r="D180" s="11" t="s">
        <v>27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4">
        <v>39452.0</v>
      </c>
      <c r="B181" s="5">
        <v>1030.0</v>
      </c>
      <c r="C181" s="6" t="s">
        <v>5</v>
      </c>
      <c r="D181" s="11" t="s">
        <v>6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4">
        <v>39452.0</v>
      </c>
      <c r="B182" s="5">
        <v>1000.0</v>
      </c>
      <c r="C182" s="6" t="s">
        <v>14</v>
      </c>
      <c r="D182" s="11" t="s">
        <v>32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4">
        <v>39452.0</v>
      </c>
      <c r="B183" s="5">
        <v>1000.0</v>
      </c>
      <c r="C183" s="6" t="s">
        <v>8</v>
      </c>
      <c r="D183" s="11" t="s">
        <v>52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4">
        <v>39452.0</v>
      </c>
      <c r="B184" s="5">
        <v>942.0</v>
      </c>
      <c r="C184" s="6" t="s">
        <v>5</v>
      </c>
      <c r="D184" s="6" t="s">
        <v>18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4">
        <v>39452.0</v>
      </c>
      <c r="B185" s="5">
        <v>738.0</v>
      </c>
      <c r="C185" s="6" t="s">
        <v>20</v>
      </c>
      <c r="D185" s="11" t="s">
        <v>32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4">
        <v>39452.0</v>
      </c>
      <c r="B186" s="5">
        <v>245.0</v>
      </c>
      <c r="C186" s="6" t="s">
        <v>5</v>
      </c>
      <c r="D186" s="11" t="s">
        <v>38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4">
        <v>39452.0</v>
      </c>
      <c r="B187" s="5">
        <v>200.0</v>
      </c>
      <c r="C187" s="6" t="s">
        <v>5</v>
      </c>
      <c r="D187" s="11" t="s">
        <v>19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4">
        <v>39452.0</v>
      </c>
      <c r="B188" s="5">
        <v>200.0</v>
      </c>
      <c r="C188" s="6" t="s">
        <v>5</v>
      </c>
      <c r="D188" s="11" t="s">
        <v>51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4">
        <v>39452.0</v>
      </c>
      <c r="B189" s="5">
        <v>130.0</v>
      </c>
      <c r="C189" s="6" t="s">
        <v>14</v>
      </c>
      <c r="D189" s="11" t="s">
        <v>49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4">
        <v>39452.0</v>
      </c>
      <c r="B190" s="5">
        <v>130.0</v>
      </c>
      <c r="C190" s="6" t="s">
        <v>5</v>
      </c>
      <c r="D190" s="6" t="s">
        <v>18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4">
        <v>39452.0</v>
      </c>
      <c r="B191" s="5">
        <v>116.0</v>
      </c>
      <c r="C191" s="6" t="s">
        <v>20</v>
      </c>
      <c r="D191" s="11" t="s">
        <v>53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4">
        <v>39452.0</v>
      </c>
      <c r="B192" s="5">
        <v>100.0</v>
      </c>
      <c r="C192" s="6" t="s">
        <v>17</v>
      </c>
      <c r="D192" s="11" t="s">
        <v>32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4">
        <v>39452.0</v>
      </c>
      <c r="B193" s="5">
        <v>15.0</v>
      </c>
      <c r="C193" s="6" t="s">
        <v>11</v>
      </c>
      <c r="D193" s="11" t="s">
        <v>31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4">
        <v>39452.0</v>
      </c>
      <c r="B194" s="5">
        <v>0.0</v>
      </c>
      <c r="C194" s="6" t="s">
        <v>17</v>
      </c>
      <c r="D194" s="11" t="s">
        <v>31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4">
        <v>39453.0</v>
      </c>
      <c r="B195" s="5">
        <v>2300.0</v>
      </c>
      <c r="C195" s="6" t="s">
        <v>17</v>
      </c>
      <c r="D195" s="11" t="s">
        <v>6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4">
        <v>39453.0</v>
      </c>
      <c r="B196" s="5">
        <v>2130.0</v>
      </c>
      <c r="C196" s="6" t="s">
        <v>5</v>
      </c>
      <c r="D196" s="11" t="s">
        <v>6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4">
        <v>39453.0</v>
      </c>
      <c r="B197" s="5">
        <v>1950.0</v>
      </c>
      <c r="C197" s="6" t="s">
        <v>17</v>
      </c>
      <c r="D197" s="11" t="s">
        <v>31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4">
        <v>39453.0</v>
      </c>
      <c r="B198" s="5">
        <v>1900.0</v>
      </c>
      <c r="C198" s="6" t="s">
        <v>20</v>
      </c>
      <c r="D198" s="11" t="s">
        <v>31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4">
        <v>39453.0</v>
      </c>
      <c r="B199" s="5">
        <v>1900.0</v>
      </c>
      <c r="C199" s="6" t="s">
        <v>17</v>
      </c>
      <c r="D199" s="11" t="s">
        <v>6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4">
        <v>39453.0</v>
      </c>
      <c r="B200" s="5">
        <v>1900.0</v>
      </c>
      <c r="C200" s="6" t="s">
        <v>14</v>
      </c>
      <c r="D200" s="11" t="s">
        <v>31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4">
        <v>39453.0</v>
      </c>
      <c r="B201" s="5">
        <v>1730.0</v>
      </c>
      <c r="C201" s="6" t="s">
        <v>14</v>
      </c>
      <c r="D201" s="11" t="s">
        <v>49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4">
        <v>39453.0</v>
      </c>
      <c r="B202" s="5">
        <v>1720.0</v>
      </c>
      <c r="C202" s="6" t="s">
        <v>5</v>
      </c>
      <c r="D202" s="11" t="s">
        <v>26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4">
        <v>39453.0</v>
      </c>
      <c r="B203" s="5">
        <v>1700.0</v>
      </c>
      <c r="C203" s="6" t="s">
        <v>8</v>
      </c>
      <c r="D203" s="6" t="s">
        <v>18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4">
        <v>39453.0</v>
      </c>
      <c r="B204" s="5">
        <v>1700.0</v>
      </c>
      <c r="C204" s="6" t="s">
        <v>5</v>
      </c>
      <c r="D204" s="11" t="s">
        <v>6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4">
        <v>39453.0</v>
      </c>
      <c r="B205" s="5">
        <v>1520.0</v>
      </c>
      <c r="C205" s="6" t="s">
        <v>5</v>
      </c>
      <c r="D205" s="11" t="s">
        <v>54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4">
        <v>39453.0</v>
      </c>
      <c r="B206" s="5">
        <v>1515.0</v>
      </c>
      <c r="C206" s="6" t="s">
        <v>17</v>
      </c>
      <c r="D206" s="11" t="s">
        <v>31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4">
        <v>39453.0</v>
      </c>
      <c r="B207" s="5">
        <v>1513.0</v>
      </c>
      <c r="C207" s="6" t="s">
        <v>20</v>
      </c>
      <c r="D207" s="11" t="s">
        <v>39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4">
        <v>39453.0</v>
      </c>
      <c r="B208" s="5">
        <v>1500.0</v>
      </c>
      <c r="C208" s="6" t="s">
        <v>17</v>
      </c>
      <c r="D208" s="11" t="s">
        <v>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4">
        <v>39453.0</v>
      </c>
      <c r="B209" s="5">
        <v>1500.0</v>
      </c>
      <c r="C209" s="6" t="s">
        <v>5</v>
      </c>
      <c r="D209" s="11" t="s">
        <v>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4">
        <v>39453.0</v>
      </c>
      <c r="B210" s="5">
        <v>1500.0</v>
      </c>
      <c r="C210" s="6" t="s">
        <v>17</v>
      </c>
      <c r="D210" s="11" t="s">
        <v>6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4">
        <v>39453.0</v>
      </c>
      <c r="B211" s="5">
        <v>1450.0</v>
      </c>
      <c r="C211" s="6" t="s">
        <v>17</v>
      </c>
      <c r="D211" s="11" t="s">
        <v>26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4">
        <v>39453.0</v>
      </c>
      <c r="B212" s="5">
        <v>1445.0</v>
      </c>
      <c r="C212" s="6" t="s">
        <v>17</v>
      </c>
      <c r="D212" s="11" t="s">
        <v>45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4">
        <v>39453.0</v>
      </c>
      <c r="B213" s="5">
        <v>1420.0</v>
      </c>
      <c r="C213" s="6" t="s">
        <v>5</v>
      </c>
      <c r="D213" s="11" t="s">
        <v>26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4">
        <v>39453.0</v>
      </c>
      <c r="B214" s="5">
        <v>1217.0</v>
      </c>
      <c r="C214" s="6" t="s">
        <v>5</v>
      </c>
      <c r="D214" s="11" t="s">
        <v>26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4">
        <v>39453.0</v>
      </c>
      <c r="B215" s="5">
        <v>1202.0</v>
      </c>
      <c r="C215" s="6" t="s">
        <v>5</v>
      </c>
      <c r="D215" s="6" t="s">
        <v>55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4">
        <v>39453.0</v>
      </c>
      <c r="B216" s="5">
        <v>1200.0</v>
      </c>
      <c r="C216" s="6" t="s">
        <v>5</v>
      </c>
      <c r="D216" s="11" t="s">
        <v>26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4">
        <v>39453.0</v>
      </c>
      <c r="B217" s="5">
        <v>1200.0</v>
      </c>
      <c r="C217" s="6" t="s">
        <v>8</v>
      </c>
      <c r="D217" s="11" t="s">
        <v>32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4">
        <v>39453.0</v>
      </c>
      <c r="B218" s="5">
        <v>1130.0</v>
      </c>
      <c r="C218" s="6" t="s">
        <v>17</v>
      </c>
      <c r="D218" s="11" t="s">
        <v>6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4">
        <v>39453.0</v>
      </c>
      <c r="B219" s="5">
        <v>1121.0</v>
      </c>
      <c r="C219" s="6" t="s">
        <v>5</v>
      </c>
      <c r="D219" s="6" t="s">
        <v>18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4">
        <v>39453.0</v>
      </c>
      <c r="B220" s="5">
        <v>1045.0</v>
      </c>
      <c r="C220" s="6" t="s">
        <v>14</v>
      </c>
      <c r="D220" s="6" t="s">
        <v>18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4">
        <v>39453.0</v>
      </c>
      <c r="B221" s="5">
        <v>1000.0</v>
      </c>
      <c r="C221" s="6" t="s">
        <v>14</v>
      </c>
      <c r="D221" s="11" t="s">
        <v>32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4">
        <v>39453.0</v>
      </c>
      <c r="B222" s="5">
        <v>1000.0</v>
      </c>
      <c r="C222" s="6" t="s">
        <v>17</v>
      </c>
      <c r="D222" s="11" t="s">
        <v>6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4">
        <v>39453.0</v>
      </c>
      <c r="B223" s="5">
        <v>900.0</v>
      </c>
      <c r="C223" s="6" t="s">
        <v>5</v>
      </c>
      <c r="D223" s="6" t="s">
        <v>18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4">
        <v>39453.0</v>
      </c>
      <c r="B224" s="5">
        <v>530.0</v>
      </c>
      <c r="C224" s="6" t="s">
        <v>8</v>
      </c>
      <c r="D224" s="11" t="s">
        <v>51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4">
        <v>39453.0</v>
      </c>
      <c r="B225" s="5">
        <v>500.0</v>
      </c>
      <c r="C225" s="6" t="s">
        <v>14</v>
      </c>
      <c r="D225" s="6" t="s">
        <v>18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4">
        <v>39453.0</v>
      </c>
      <c r="B226" s="5">
        <v>400.0</v>
      </c>
      <c r="C226" s="6" t="s">
        <v>5</v>
      </c>
      <c r="D226" s="11" t="s">
        <v>19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4">
        <v>39453.0</v>
      </c>
      <c r="B227" s="5">
        <v>250.0</v>
      </c>
      <c r="C227" s="6" t="s">
        <v>14</v>
      </c>
      <c r="D227" s="6" t="s">
        <v>24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4">
        <v>39453.0</v>
      </c>
      <c r="B228" s="5">
        <v>240.0</v>
      </c>
      <c r="C228" s="6" t="s">
        <v>17</v>
      </c>
      <c r="D228" s="11" t="s">
        <v>6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4">
        <v>39453.0</v>
      </c>
      <c r="B229" s="5">
        <v>114.0</v>
      </c>
      <c r="C229" s="6" t="s">
        <v>8</v>
      </c>
      <c r="D229" s="11" t="s">
        <v>26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4">
        <v>39453.0</v>
      </c>
      <c r="B230" s="5">
        <v>100.0</v>
      </c>
      <c r="C230" s="6" t="s">
        <v>5</v>
      </c>
      <c r="D230" s="11" t="s">
        <v>31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4">
        <v>39453.0</v>
      </c>
      <c r="B231" s="5">
        <v>44.0</v>
      </c>
      <c r="C231" s="6" t="s">
        <v>5</v>
      </c>
      <c r="D231" s="11" t="s">
        <v>56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4">
        <v>39453.0</v>
      </c>
      <c r="B232" s="5">
        <v>1.0</v>
      </c>
      <c r="C232" s="6" t="s">
        <v>8</v>
      </c>
      <c r="D232" s="11" t="s">
        <v>57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4">
        <v>39453.0</v>
      </c>
      <c r="B233" s="5">
        <v>0.0</v>
      </c>
      <c r="C233" s="6" t="s">
        <v>20</v>
      </c>
      <c r="D233" s="6" t="s">
        <v>18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4">
        <v>39454.0</v>
      </c>
      <c r="B234" s="5">
        <v>2309.0</v>
      </c>
      <c r="C234" s="6" t="s">
        <v>5</v>
      </c>
      <c r="D234" s="6" t="s">
        <v>9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4">
        <v>39454.0</v>
      </c>
      <c r="B235" s="5">
        <v>2200.0</v>
      </c>
      <c r="C235" s="6" t="s">
        <v>17</v>
      </c>
      <c r="D235" s="11" t="s">
        <v>6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4">
        <v>39454.0</v>
      </c>
      <c r="B236" s="5">
        <v>2139.0</v>
      </c>
      <c r="C236" s="6" t="s">
        <v>17</v>
      </c>
      <c r="D236" s="11" t="s">
        <v>19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4">
        <v>39454.0</v>
      </c>
      <c r="B237" s="5">
        <v>2130.0</v>
      </c>
      <c r="C237" s="6" t="s">
        <v>5</v>
      </c>
      <c r="D237" s="11" t="s">
        <v>58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4">
        <v>39454.0</v>
      </c>
      <c r="B238" s="5">
        <v>2100.0</v>
      </c>
      <c r="C238" s="6" t="s">
        <v>17</v>
      </c>
      <c r="D238" s="11" t="s">
        <v>54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4">
        <v>39454.0</v>
      </c>
      <c r="B239" s="5">
        <v>2030.0</v>
      </c>
      <c r="C239" s="6" t="s">
        <v>5</v>
      </c>
      <c r="D239" s="11" t="s">
        <v>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4">
        <v>39454.0</v>
      </c>
      <c r="B240" s="5">
        <v>1940.0</v>
      </c>
      <c r="C240" s="6" t="s">
        <v>5</v>
      </c>
      <c r="D240" s="11" t="s">
        <v>26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4">
        <v>39454.0</v>
      </c>
      <c r="B241" s="5">
        <v>1907.0</v>
      </c>
      <c r="C241" s="6" t="s">
        <v>17</v>
      </c>
      <c r="D241" s="11" t="s">
        <v>23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4">
        <v>39454.0</v>
      </c>
      <c r="B242" s="5">
        <v>1900.0</v>
      </c>
      <c r="C242" s="6" t="s">
        <v>17</v>
      </c>
      <c r="D242" s="11" t="s">
        <v>31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4">
        <v>39454.0</v>
      </c>
      <c r="B243" s="5">
        <v>1900.0</v>
      </c>
      <c r="C243" s="6" t="s">
        <v>5</v>
      </c>
      <c r="D243" s="11" t="s">
        <v>31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4">
        <v>39454.0</v>
      </c>
      <c r="B244" s="5">
        <v>1900.0</v>
      </c>
      <c r="C244" s="6" t="s">
        <v>5</v>
      </c>
      <c r="D244" s="11" t="s">
        <v>32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4">
        <v>39454.0</v>
      </c>
      <c r="B245" s="5">
        <v>1845.0</v>
      </c>
      <c r="C245" s="6" t="s">
        <v>5</v>
      </c>
      <c r="D245" s="11" t="s">
        <v>6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4">
        <v>39454.0</v>
      </c>
      <c r="B246" s="5">
        <v>1835.0</v>
      </c>
      <c r="C246" s="6" t="s">
        <v>17</v>
      </c>
      <c r="D246" s="11" t="s">
        <v>26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4">
        <v>39454.0</v>
      </c>
      <c r="B247" s="5">
        <v>1815.0</v>
      </c>
      <c r="C247" s="6" t="s">
        <v>5</v>
      </c>
      <c r="D247" s="11" t="s">
        <v>36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4">
        <v>39454.0</v>
      </c>
      <c r="B248" s="5">
        <v>1800.0</v>
      </c>
      <c r="C248" s="6" t="s">
        <v>5</v>
      </c>
      <c r="D248" s="11" t="s">
        <v>23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4">
        <v>39454.0</v>
      </c>
      <c r="B249" s="5">
        <v>1745.0</v>
      </c>
      <c r="C249" s="6" t="s">
        <v>5</v>
      </c>
      <c r="D249" s="11" t="s">
        <v>6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4">
        <v>39454.0</v>
      </c>
      <c r="B250" s="5">
        <v>1718.0</v>
      </c>
      <c r="C250" s="6" t="s">
        <v>8</v>
      </c>
      <c r="D250" s="11" t="s">
        <v>27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4">
        <v>39454.0</v>
      </c>
      <c r="B251" s="5">
        <v>1700.0</v>
      </c>
      <c r="C251" s="6" t="s">
        <v>17</v>
      </c>
      <c r="D251" s="11" t="s">
        <v>6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4">
        <v>39454.0</v>
      </c>
      <c r="B252" s="5">
        <v>1700.0</v>
      </c>
      <c r="C252" s="6" t="s">
        <v>8</v>
      </c>
      <c r="D252" s="11" t="s">
        <v>30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4">
        <v>39454.0</v>
      </c>
      <c r="B253" s="5">
        <v>1700.0</v>
      </c>
      <c r="C253" s="6" t="s">
        <v>5</v>
      </c>
      <c r="D253" s="11" t="s">
        <v>29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4">
        <v>39454.0</v>
      </c>
      <c r="B254" s="5">
        <v>1700.0</v>
      </c>
      <c r="C254" s="6" t="s">
        <v>14</v>
      </c>
      <c r="D254" s="11" t="s">
        <v>19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4">
        <v>39454.0</v>
      </c>
      <c r="B255" s="5">
        <v>1700.0</v>
      </c>
      <c r="C255" s="6" t="s">
        <v>5</v>
      </c>
      <c r="D255" s="11" t="s">
        <v>59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4">
        <v>39454.0</v>
      </c>
      <c r="B256" s="5">
        <v>1542.0</v>
      </c>
      <c r="C256" s="6" t="s">
        <v>17</v>
      </c>
      <c r="D256" s="11" t="s">
        <v>19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4">
        <v>39454.0</v>
      </c>
      <c r="B257" s="5">
        <v>1530.0</v>
      </c>
      <c r="C257" s="6" t="s">
        <v>5</v>
      </c>
      <c r="D257" s="6" t="s">
        <v>18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4">
        <v>39454.0</v>
      </c>
      <c r="B258" s="5">
        <v>1528.0</v>
      </c>
      <c r="C258" s="6" t="s">
        <v>5</v>
      </c>
      <c r="D258" s="11" t="s">
        <v>26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4">
        <v>39454.0</v>
      </c>
      <c r="B259" s="5">
        <v>1328.0</v>
      </c>
      <c r="C259" s="6" t="s">
        <v>5</v>
      </c>
      <c r="D259" s="11" t="s">
        <v>19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4">
        <v>39454.0</v>
      </c>
      <c r="B260" s="5">
        <v>1245.0</v>
      </c>
      <c r="C260" s="6" t="s">
        <v>5</v>
      </c>
      <c r="D260" s="11" t="s">
        <v>26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4">
        <v>39454.0</v>
      </c>
      <c r="B261" s="5">
        <v>1200.0</v>
      </c>
      <c r="C261" s="6" t="s">
        <v>17</v>
      </c>
      <c r="D261" s="6" t="s">
        <v>18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4">
        <v>39454.0</v>
      </c>
      <c r="B262" s="5">
        <v>1130.0</v>
      </c>
      <c r="C262" s="6" t="s">
        <v>5</v>
      </c>
      <c r="D262" s="11" t="s">
        <v>30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4">
        <v>39454.0</v>
      </c>
      <c r="B263" s="5">
        <v>1100.0</v>
      </c>
      <c r="C263" s="6" t="s">
        <v>20</v>
      </c>
      <c r="D263" s="11" t="s">
        <v>30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4">
        <v>39454.0</v>
      </c>
      <c r="B264" s="5">
        <v>1100.0</v>
      </c>
      <c r="C264" s="6" t="s">
        <v>17</v>
      </c>
      <c r="D264" s="6" t="s">
        <v>18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4">
        <v>39454.0</v>
      </c>
      <c r="B265" s="5">
        <v>957.0</v>
      </c>
      <c r="C265" s="6" t="s">
        <v>5</v>
      </c>
      <c r="D265" s="11" t="s">
        <v>26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4">
        <v>39454.0</v>
      </c>
      <c r="B266" s="5">
        <v>930.0</v>
      </c>
      <c r="C266" s="6" t="s">
        <v>5</v>
      </c>
      <c r="D266" s="11" t="s">
        <v>32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4">
        <v>39454.0</v>
      </c>
      <c r="B267" s="5">
        <v>930.0</v>
      </c>
      <c r="C267" s="6" t="s">
        <v>8</v>
      </c>
      <c r="D267" s="11" t="s">
        <v>32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4">
        <v>39454.0</v>
      </c>
      <c r="B268" s="5">
        <v>930.0</v>
      </c>
      <c r="C268" s="6" t="s">
        <v>5</v>
      </c>
      <c r="D268" s="11" t="s">
        <v>58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4">
        <v>39454.0</v>
      </c>
      <c r="B269" s="5">
        <v>930.0</v>
      </c>
      <c r="C269" s="6" t="s">
        <v>8</v>
      </c>
      <c r="D269" s="11" t="s">
        <v>26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4">
        <v>39454.0</v>
      </c>
      <c r="B270" s="5">
        <v>830.0</v>
      </c>
      <c r="C270" s="6" t="s">
        <v>17</v>
      </c>
      <c r="D270" s="11" t="s">
        <v>19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4">
        <v>39454.0</v>
      </c>
      <c r="B271" s="5">
        <v>800.0</v>
      </c>
      <c r="C271" s="6" t="s">
        <v>8</v>
      </c>
      <c r="D271" s="6" t="s">
        <v>18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4">
        <v>39454.0</v>
      </c>
      <c r="B272" s="5">
        <v>755.0</v>
      </c>
      <c r="C272" s="6" t="s">
        <v>8</v>
      </c>
      <c r="D272" s="11" t="s">
        <v>32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4">
        <v>39454.0</v>
      </c>
      <c r="B273" s="5">
        <v>15.0</v>
      </c>
      <c r="C273" s="6" t="s">
        <v>17</v>
      </c>
      <c r="D273" s="11" t="s">
        <v>6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4">
        <v>39454.0</v>
      </c>
      <c r="B274" s="5">
        <v>1.0</v>
      </c>
      <c r="C274" s="6" t="s">
        <v>17</v>
      </c>
      <c r="D274" s="11" t="s">
        <v>6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4">
        <v>39454.0</v>
      </c>
      <c r="B275" s="5">
        <v>0.0</v>
      </c>
      <c r="C275" s="6" t="s">
        <v>8</v>
      </c>
      <c r="D275" s="11" t="s">
        <v>32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4">
        <v>39455.0</v>
      </c>
      <c r="B276" s="5">
        <v>2335.0</v>
      </c>
      <c r="C276" s="6" t="s">
        <v>5</v>
      </c>
      <c r="D276" s="11" t="s">
        <v>6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4">
        <v>39455.0</v>
      </c>
      <c r="B277" s="5">
        <v>2200.0</v>
      </c>
      <c r="C277" s="6" t="s">
        <v>17</v>
      </c>
      <c r="D277" s="11" t="s">
        <v>6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4">
        <v>39455.0</v>
      </c>
      <c r="B278" s="5">
        <v>2145.0</v>
      </c>
      <c r="C278" s="6" t="s">
        <v>5</v>
      </c>
      <c r="D278" s="11" t="s">
        <v>22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4">
        <v>39455.0</v>
      </c>
      <c r="B279" s="5">
        <v>2100.0</v>
      </c>
      <c r="C279" s="6" t="s">
        <v>17</v>
      </c>
      <c r="D279" s="11" t="s">
        <v>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4">
        <v>39455.0</v>
      </c>
      <c r="B280" s="5">
        <v>2100.0</v>
      </c>
      <c r="C280" s="6" t="s">
        <v>5</v>
      </c>
      <c r="D280" s="11" t="s">
        <v>6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4">
        <v>39455.0</v>
      </c>
      <c r="B281" s="5">
        <v>2000.0</v>
      </c>
      <c r="C281" s="6" t="s">
        <v>5</v>
      </c>
      <c r="D281" s="11" t="s">
        <v>38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4">
        <v>39455.0</v>
      </c>
      <c r="B282" s="5">
        <v>2000.0</v>
      </c>
      <c r="C282" s="6" t="s">
        <v>5</v>
      </c>
      <c r="D282" s="11" t="s">
        <v>19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4">
        <v>39455.0</v>
      </c>
      <c r="B283" s="5">
        <v>1930.0</v>
      </c>
      <c r="C283" s="6" t="s">
        <v>20</v>
      </c>
      <c r="D283" s="11" t="s">
        <v>31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4">
        <v>39455.0</v>
      </c>
      <c r="B284" s="5">
        <v>1930.0</v>
      </c>
      <c r="C284" s="6" t="s">
        <v>8</v>
      </c>
      <c r="D284" s="11" t="s">
        <v>44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4">
        <v>39455.0</v>
      </c>
      <c r="B285" s="5">
        <v>1900.0</v>
      </c>
      <c r="C285" s="6" t="s">
        <v>5</v>
      </c>
      <c r="D285" s="11" t="s">
        <v>38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4">
        <v>39455.0</v>
      </c>
      <c r="B286" s="5">
        <v>1844.0</v>
      </c>
      <c r="C286" s="6" t="s">
        <v>5</v>
      </c>
      <c r="D286" s="11" t="s">
        <v>29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4">
        <v>39455.0</v>
      </c>
      <c r="B287" s="5">
        <v>1840.0</v>
      </c>
      <c r="C287" s="6" t="s">
        <v>5</v>
      </c>
      <c r="D287" s="11" t="s">
        <v>12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4">
        <v>39455.0</v>
      </c>
      <c r="B288" s="5">
        <v>1810.0</v>
      </c>
      <c r="C288" s="6" t="s">
        <v>8</v>
      </c>
      <c r="D288" s="11" t="s">
        <v>6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4">
        <v>39455.0</v>
      </c>
      <c r="B289" s="5">
        <v>1740.0</v>
      </c>
      <c r="C289" s="6" t="s">
        <v>5</v>
      </c>
      <c r="D289" s="11" t="s">
        <v>26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4">
        <v>39455.0</v>
      </c>
      <c r="B290" s="5">
        <v>1715.0</v>
      </c>
      <c r="C290" s="6" t="s">
        <v>8</v>
      </c>
      <c r="D290" s="11" t="s">
        <v>60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4">
        <v>39455.0</v>
      </c>
      <c r="B291" s="5">
        <v>1710.0</v>
      </c>
      <c r="C291" s="6" t="s">
        <v>17</v>
      </c>
      <c r="D291" s="11" t="s">
        <v>32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4">
        <v>39455.0</v>
      </c>
      <c r="B292" s="5">
        <v>1600.0</v>
      </c>
      <c r="C292" s="6" t="s">
        <v>17</v>
      </c>
      <c r="D292" s="11" t="s">
        <v>30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4">
        <v>39455.0</v>
      </c>
      <c r="B293" s="5">
        <v>1600.0</v>
      </c>
      <c r="C293" s="6" t="s">
        <v>5</v>
      </c>
      <c r="D293" s="11" t="s">
        <v>6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4">
        <v>39455.0</v>
      </c>
      <c r="B294" s="5">
        <v>1550.0</v>
      </c>
      <c r="C294" s="6" t="s">
        <v>5</v>
      </c>
      <c r="D294" s="11" t="s">
        <v>6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4">
        <v>39455.0</v>
      </c>
      <c r="B295" s="5">
        <v>1530.0</v>
      </c>
      <c r="C295" s="6" t="s">
        <v>17</v>
      </c>
      <c r="D295" s="11" t="s">
        <v>31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4">
        <v>39455.0</v>
      </c>
      <c r="B296" s="5">
        <v>1515.0</v>
      </c>
      <c r="C296" s="6" t="s">
        <v>14</v>
      </c>
      <c r="D296" s="11" t="s">
        <v>26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4">
        <v>39455.0</v>
      </c>
      <c r="B297" s="5">
        <v>1445.0</v>
      </c>
      <c r="C297" s="6" t="s">
        <v>14</v>
      </c>
      <c r="D297" s="11" t="s">
        <v>26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4">
        <v>39455.0</v>
      </c>
      <c r="B298" s="5">
        <v>1420.0</v>
      </c>
      <c r="C298" s="6" t="s">
        <v>5</v>
      </c>
      <c r="D298" s="11" t="s">
        <v>26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4">
        <v>39455.0</v>
      </c>
      <c r="B299" s="5">
        <v>1419.0</v>
      </c>
      <c r="C299" s="6" t="s">
        <v>5</v>
      </c>
      <c r="D299" s="11" t="s">
        <v>21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4">
        <v>39455.0</v>
      </c>
      <c r="B300" s="5">
        <v>1400.0</v>
      </c>
      <c r="C300" s="6" t="s">
        <v>5</v>
      </c>
      <c r="D300" s="6" t="s">
        <v>18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4">
        <v>39455.0</v>
      </c>
      <c r="B301" s="5">
        <v>1400.0</v>
      </c>
      <c r="C301" s="6" t="s">
        <v>17</v>
      </c>
      <c r="D301" s="11" t="s">
        <v>38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4">
        <v>39455.0</v>
      </c>
      <c r="B302" s="5">
        <v>1310.0</v>
      </c>
      <c r="C302" s="6" t="s">
        <v>5</v>
      </c>
      <c r="D302" s="11" t="s">
        <v>23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4">
        <v>39455.0</v>
      </c>
      <c r="B303" s="5">
        <v>1230.0</v>
      </c>
      <c r="C303" s="6" t="s">
        <v>20</v>
      </c>
      <c r="D303" s="11" t="s">
        <v>30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4">
        <v>39455.0</v>
      </c>
      <c r="B304" s="5">
        <v>1217.0</v>
      </c>
      <c r="C304" s="6" t="s">
        <v>17</v>
      </c>
      <c r="D304" s="11" t="s">
        <v>26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4">
        <v>39455.0</v>
      </c>
      <c r="B305" s="5">
        <v>1200.0</v>
      </c>
      <c r="C305" s="6" t="s">
        <v>17</v>
      </c>
      <c r="D305" s="11" t="s">
        <v>32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4">
        <v>39455.0</v>
      </c>
      <c r="B306" s="5">
        <v>1200.0</v>
      </c>
      <c r="C306" s="6" t="s">
        <v>17</v>
      </c>
      <c r="D306" s="11" t="s">
        <v>6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4">
        <v>39455.0</v>
      </c>
      <c r="B307" s="5">
        <v>1155.0</v>
      </c>
      <c r="C307" s="6" t="s">
        <v>5</v>
      </c>
      <c r="D307" s="11" t="s">
        <v>26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4">
        <v>39455.0</v>
      </c>
      <c r="B308" s="5">
        <v>1141.0</v>
      </c>
      <c r="C308" s="6" t="s">
        <v>5</v>
      </c>
      <c r="D308" s="11" t="s">
        <v>46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4">
        <v>39455.0</v>
      </c>
      <c r="B309" s="5">
        <v>1133.0</v>
      </c>
      <c r="C309" s="6" t="s">
        <v>5</v>
      </c>
      <c r="D309" s="11" t="s">
        <v>26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4">
        <v>39455.0</v>
      </c>
      <c r="B310" s="5">
        <v>1100.0</v>
      </c>
      <c r="C310" s="6" t="s">
        <v>5</v>
      </c>
      <c r="D310" s="11" t="s">
        <v>6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4">
        <v>39455.0</v>
      </c>
      <c r="B311" s="5">
        <v>1000.0</v>
      </c>
      <c r="C311" s="6" t="s">
        <v>20</v>
      </c>
      <c r="D311" s="11" t="s">
        <v>32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4">
        <v>39455.0</v>
      </c>
      <c r="B312" s="5">
        <v>930.0</v>
      </c>
      <c r="C312" s="6" t="s">
        <v>8</v>
      </c>
      <c r="D312" s="11" t="s">
        <v>6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4">
        <v>39455.0</v>
      </c>
      <c r="B313" s="5">
        <v>915.0</v>
      </c>
      <c r="C313" s="6" t="s">
        <v>8</v>
      </c>
      <c r="D313" s="11" t="s">
        <v>6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4">
        <v>39455.0</v>
      </c>
      <c r="B314" s="5">
        <v>900.0</v>
      </c>
      <c r="C314" s="6" t="s">
        <v>17</v>
      </c>
      <c r="D314" s="11" t="s">
        <v>32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4">
        <v>39455.0</v>
      </c>
      <c r="B315" s="5">
        <v>900.0</v>
      </c>
      <c r="C315" s="6" t="s">
        <v>8</v>
      </c>
      <c r="D315" s="11" t="s">
        <v>32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4">
        <v>39455.0</v>
      </c>
      <c r="B316" s="5">
        <v>700.0</v>
      </c>
      <c r="C316" s="6" t="s">
        <v>5</v>
      </c>
      <c r="D316" s="6" t="s">
        <v>18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4">
        <v>39455.0</v>
      </c>
      <c r="B317" s="5">
        <v>630.0</v>
      </c>
      <c r="C317" s="6" t="s">
        <v>14</v>
      </c>
      <c r="D317" s="6" t="s">
        <v>18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4">
        <v>39455.0</v>
      </c>
      <c r="B318" s="5">
        <v>345.0</v>
      </c>
      <c r="C318" s="6" t="s">
        <v>14</v>
      </c>
      <c r="D318" s="11" t="s">
        <v>31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4">
        <v>39455.0</v>
      </c>
      <c r="B319" s="5">
        <v>312.0</v>
      </c>
      <c r="C319" s="6" t="s">
        <v>5</v>
      </c>
      <c r="D319" s="11" t="s">
        <v>38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4">
        <v>39455.0</v>
      </c>
      <c r="B320" s="5">
        <v>149.0</v>
      </c>
      <c r="C320" s="6" t="s">
        <v>5</v>
      </c>
      <c r="D320" s="11" t="s">
        <v>23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4">
        <v>39455.0</v>
      </c>
      <c r="B321" s="5">
        <v>130.0</v>
      </c>
      <c r="C321" s="6" t="s">
        <v>17</v>
      </c>
      <c r="D321" s="11" t="s">
        <v>44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4">
        <v>39455.0</v>
      </c>
      <c r="B322" s="5">
        <v>9.0</v>
      </c>
      <c r="C322" s="6" t="s">
        <v>20</v>
      </c>
      <c r="D322" s="6" t="s">
        <v>25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4">
        <v>39455.0</v>
      </c>
      <c r="B323" s="5">
        <v>0.0</v>
      </c>
      <c r="C323" s="6" t="s">
        <v>20</v>
      </c>
      <c r="D323" s="6" t="s">
        <v>18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4">
        <v>39455.0</v>
      </c>
      <c r="B324" s="5">
        <v>0.0</v>
      </c>
      <c r="C324" s="6" t="s">
        <v>17</v>
      </c>
      <c r="D324" s="11" t="s">
        <v>6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4">
        <v>39456.0</v>
      </c>
      <c r="B325" s="5">
        <v>2358.0</v>
      </c>
      <c r="C325" s="6" t="s">
        <v>5</v>
      </c>
      <c r="D325" s="11" t="s">
        <v>22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4">
        <v>39456.0</v>
      </c>
      <c r="B326" s="5">
        <v>2330.0</v>
      </c>
      <c r="C326" s="6" t="s">
        <v>20</v>
      </c>
      <c r="D326" s="11" t="s">
        <v>37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4">
        <v>39456.0</v>
      </c>
      <c r="B327" s="5">
        <v>2300.0</v>
      </c>
      <c r="C327" s="6" t="s">
        <v>14</v>
      </c>
      <c r="D327" s="11" t="s">
        <v>6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4">
        <v>39456.0</v>
      </c>
      <c r="B328" s="5">
        <v>2300.0</v>
      </c>
      <c r="C328" s="6" t="s">
        <v>17</v>
      </c>
      <c r="D328" s="11" t="s">
        <v>32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4">
        <v>39456.0</v>
      </c>
      <c r="B329" s="5">
        <v>2300.0</v>
      </c>
      <c r="C329" s="6" t="s">
        <v>14</v>
      </c>
      <c r="D329" s="11" t="s">
        <v>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4">
        <v>39456.0</v>
      </c>
      <c r="B330" s="5">
        <v>2237.0</v>
      </c>
      <c r="C330" s="6" t="s">
        <v>5</v>
      </c>
      <c r="D330" s="6" t="s">
        <v>24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4">
        <v>39456.0</v>
      </c>
      <c r="B331" s="5">
        <v>2230.0</v>
      </c>
      <c r="C331" s="6" t="s">
        <v>17</v>
      </c>
      <c r="D331" s="6" t="s">
        <v>18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4">
        <v>39456.0</v>
      </c>
      <c r="B332" s="5">
        <v>2200.0</v>
      </c>
      <c r="C332" s="6" t="s">
        <v>14</v>
      </c>
      <c r="D332" s="11" t="s">
        <v>27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4">
        <v>39456.0</v>
      </c>
      <c r="B333" s="5">
        <v>2148.0</v>
      </c>
      <c r="C333" s="6" t="s">
        <v>5</v>
      </c>
      <c r="D333" s="11" t="s">
        <v>23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4">
        <v>39456.0</v>
      </c>
      <c r="B334" s="5">
        <v>2130.0</v>
      </c>
      <c r="C334" s="6" t="s">
        <v>17</v>
      </c>
      <c r="D334" s="11" t="s">
        <v>6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4">
        <v>39456.0</v>
      </c>
      <c r="B335" s="5">
        <v>2100.0</v>
      </c>
      <c r="C335" s="6" t="s">
        <v>17</v>
      </c>
      <c r="D335" s="11" t="s">
        <v>6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4">
        <v>39456.0</v>
      </c>
      <c r="B336" s="5">
        <v>2042.0</v>
      </c>
      <c r="C336" s="6" t="s">
        <v>8</v>
      </c>
      <c r="D336" s="11" t="s">
        <v>23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4">
        <v>39456.0</v>
      </c>
      <c r="B337" s="5">
        <v>2030.0</v>
      </c>
      <c r="C337" s="6" t="s">
        <v>5</v>
      </c>
      <c r="D337" s="11" t="s">
        <v>6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4">
        <v>39456.0</v>
      </c>
      <c r="B338" s="5">
        <v>2020.0</v>
      </c>
      <c r="C338" s="6" t="s">
        <v>11</v>
      </c>
      <c r="D338" s="11" t="s">
        <v>48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4">
        <v>39456.0</v>
      </c>
      <c r="B339" s="5">
        <v>2000.0</v>
      </c>
      <c r="C339" s="6" t="s">
        <v>17</v>
      </c>
      <c r="D339" s="11" t="s">
        <v>41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4">
        <v>39456.0</v>
      </c>
      <c r="B340" s="5">
        <v>1935.0</v>
      </c>
      <c r="C340" s="6" t="s">
        <v>17</v>
      </c>
      <c r="D340" s="11" t="s">
        <v>26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4">
        <v>39456.0</v>
      </c>
      <c r="B341" s="5">
        <v>1900.0</v>
      </c>
      <c r="C341" s="6" t="s">
        <v>5</v>
      </c>
      <c r="D341" s="11" t="s">
        <v>6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4">
        <v>39456.0</v>
      </c>
      <c r="B342" s="5">
        <v>1815.0</v>
      </c>
      <c r="C342" s="6" t="s">
        <v>17</v>
      </c>
      <c r="D342" s="11" t="s">
        <v>26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4">
        <v>39456.0</v>
      </c>
      <c r="B343" s="5">
        <v>1815.0</v>
      </c>
      <c r="C343" s="6" t="s">
        <v>17</v>
      </c>
      <c r="D343" s="11" t="s">
        <v>31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4">
        <v>39456.0</v>
      </c>
      <c r="B344" s="5">
        <v>1800.0</v>
      </c>
      <c r="C344" s="6" t="s">
        <v>5</v>
      </c>
      <c r="D344" s="11" t="s">
        <v>6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4">
        <v>39456.0</v>
      </c>
      <c r="B345" s="5">
        <v>1800.0</v>
      </c>
      <c r="C345" s="6" t="s">
        <v>5</v>
      </c>
      <c r="D345" s="11" t="s">
        <v>6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4">
        <v>39456.0</v>
      </c>
      <c r="B346" s="5">
        <v>1800.0</v>
      </c>
      <c r="C346" s="6" t="s">
        <v>14</v>
      </c>
      <c r="D346" s="11" t="s">
        <v>6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4">
        <v>39456.0</v>
      </c>
      <c r="B347" s="5">
        <v>1800.0</v>
      </c>
      <c r="C347" s="6" t="s">
        <v>5</v>
      </c>
      <c r="D347" s="11" t="s">
        <v>32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4">
        <v>39456.0</v>
      </c>
      <c r="B348" s="5">
        <v>1745.0</v>
      </c>
      <c r="C348" s="6" t="s">
        <v>5</v>
      </c>
      <c r="D348" s="11" t="s">
        <v>37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4">
        <v>39456.0</v>
      </c>
      <c r="B349" s="5">
        <v>1739.0</v>
      </c>
      <c r="C349" s="6" t="s">
        <v>20</v>
      </c>
      <c r="D349" s="11" t="s">
        <v>27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4">
        <v>39456.0</v>
      </c>
      <c r="B350" s="5">
        <v>1730.0</v>
      </c>
      <c r="C350" s="6" t="s">
        <v>5</v>
      </c>
      <c r="D350" s="11" t="s">
        <v>26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4">
        <v>39456.0</v>
      </c>
      <c r="B351" s="5">
        <v>1700.0</v>
      </c>
      <c r="C351" s="6" t="s">
        <v>17</v>
      </c>
      <c r="D351" s="11" t="s">
        <v>37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4">
        <v>39456.0</v>
      </c>
      <c r="B352" s="5">
        <v>1700.0</v>
      </c>
      <c r="C352" s="6" t="s">
        <v>14</v>
      </c>
      <c r="D352" s="11" t="s">
        <v>37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4">
        <v>39456.0</v>
      </c>
      <c r="B353" s="5">
        <v>1700.0</v>
      </c>
      <c r="C353" s="6" t="s">
        <v>17</v>
      </c>
      <c r="D353" s="11" t="s">
        <v>48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4">
        <v>39456.0</v>
      </c>
      <c r="B354" s="5">
        <v>1700.0</v>
      </c>
      <c r="C354" s="6" t="s">
        <v>5</v>
      </c>
      <c r="D354" s="11" t="s">
        <v>61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4">
        <v>39456.0</v>
      </c>
      <c r="B355" s="5">
        <v>1650.0</v>
      </c>
      <c r="C355" s="6" t="s">
        <v>17</v>
      </c>
      <c r="D355" s="11" t="s">
        <v>26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4">
        <v>39456.0</v>
      </c>
      <c r="B356" s="5">
        <v>1649.0</v>
      </c>
      <c r="C356" s="6" t="s">
        <v>17</v>
      </c>
      <c r="D356" s="11" t="s">
        <v>32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4">
        <v>39456.0</v>
      </c>
      <c r="B357" s="5">
        <v>1530.0</v>
      </c>
      <c r="C357" s="6" t="s">
        <v>8</v>
      </c>
      <c r="D357" s="11" t="s">
        <v>32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4">
        <v>39456.0</v>
      </c>
      <c r="B358" s="5">
        <v>1530.0</v>
      </c>
      <c r="C358" s="6" t="s">
        <v>8</v>
      </c>
      <c r="D358" s="11" t="s">
        <v>26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4">
        <v>39456.0</v>
      </c>
      <c r="B359" s="5">
        <v>1500.0</v>
      </c>
      <c r="C359" s="6" t="s">
        <v>20</v>
      </c>
      <c r="D359" s="11" t="s">
        <v>31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4">
        <v>39456.0</v>
      </c>
      <c r="B360" s="5">
        <v>1500.0</v>
      </c>
      <c r="C360" s="6" t="s">
        <v>20</v>
      </c>
      <c r="D360" s="11" t="s">
        <v>31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4">
        <v>39456.0</v>
      </c>
      <c r="B361" s="5">
        <v>1415.0</v>
      </c>
      <c r="C361" s="6" t="s">
        <v>17</v>
      </c>
      <c r="D361" s="11" t="s">
        <v>26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4">
        <v>39456.0</v>
      </c>
      <c r="B362" s="5">
        <v>1401.0</v>
      </c>
      <c r="C362" s="6" t="s">
        <v>17</v>
      </c>
      <c r="D362" s="11" t="s">
        <v>44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4">
        <v>39456.0</v>
      </c>
      <c r="B363" s="5">
        <v>1302.0</v>
      </c>
      <c r="C363" s="6" t="s">
        <v>5</v>
      </c>
      <c r="D363" s="11" t="s">
        <v>26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4">
        <v>39456.0</v>
      </c>
      <c r="B364" s="5">
        <v>1300.0</v>
      </c>
      <c r="C364" s="6" t="s">
        <v>17</v>
      </c>
      <c r="D364" s="11" t="s">
        <v>6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4">
        <v>39456.0</v>
      </c>
      <c r="B365" s="5">
        <v>1300.0</v>
      </c>
      <c r="C365" s="6" t="s">
        <v>17</v>
      </c>
      <c r="D365" s="11" t="s">
        <v>19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4">
        <v>39456.0</v>
      </c>
      <c r="B366" s="5">
        <v>1300.0</v>
      </c>
      <c r="C366" s="6" t="s">
        <v>17</v>
      </c>
      <c r="D366" s="11" t="s">
        <v>19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4">
        <v>39456.0</v>
      </c>
      <c r="B367" s="5">
        <v>1220.0</v>
      </c>
      <c r="C367" s="6" t="s">
        <v>5</v>
      </c>
      <c r="D367" s="11" t="s">
        <v>26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4">
        <v>39456.0</v>
      </c>
      <c r="B368" s="5">
        <v>1200.0</v>
      </c>
      <c r="C368" s="6" t="s">
        <v>17</v>
      </c>
      <c r="D368" s="11" t="s">
        <v>26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4">
        <v>39456.0</v>
      </c>
      <c r="B369" s="5">
        <v>1200.0</v>
      </c>
      <c r="C369" s="6" t="s">
        <v>17</v>
      </c>
      <c r="D369" s="11" t="s">
        <v>32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4">
        <v>39456.0</v>
      </c>
      <c r="B370" s="5">
        <v>1055.0</v>
      </c>
      <c r="C370" s="6" t="s">
        <v>5</v>
      </c>
      <c r="D370" s="11" t="s">
        <v>29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4">
        <v>39456.0</v>
      </c>
      <c r="B371" s="5">
        <v>1030.0</v>
      </c>
      <c r="C371" s="6" t="s">
        <v>8</v>
      </c>
      <c r="D371" s="11" t="s">
        <v>6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4">
        <v>39456.0</v>
      </c>
      <c r="B372" s="5">
        <v>900.0</v>
      </c>
      <c r="C372" s="6" t="s">
        <v>5</v>
      </c>
      <c r="D372" s="11" t="s">
        <v>48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4">
        <v>39456.0</v>
      </c>
      <c r="B373" s="5">
        <v>900.0</v>
      </c>
      <c r="C373" s="6" t="s">
        <v>8</v>
      </c>
      <c r="D373" s="11" t="s">
        <v>32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4">
        <v>39456.0</v>
      </c>
      <c r="B374" s="5">
        <v>900.0</v>
      </c>
      <c r="C374" s="6" t="s">
        <v>20</v>
      </c>
      <c r="D374" s="11" t="s">
        <v>29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4">
        <v>39456.0</v>
      </c>
      <c r="B375" s="5">
        <v>845.0</v>
      </c>
      <c r="C375" s="6" t="s">
        <v>8</v>
      </c>
      <c r="D375" s="6" t="s">
        <v>9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4">
        <v>39456.0</v>
      </c>
      <c r="B376" s="5">
        <v>800.0</v>
      </c>
      <c r="C376" s="6" t="s">
        <v>5</v>
      </c>
      <c r="D376" s="6" t="s">
        <v>18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4">
        <v>39456.0</v>
      </c>
      <c r="B377" s="5">
        <v>800.0</v>
      </c>
      <c r="C377" s="6" t="s">
        <v>17</v>
      </c>
      <c r="D377" s="11" t="s">
        <v>6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4">
        <v>39456.0</v>
      </c>
      <c r="B378" s="5">
        <v>730.0</v>
      </c>
      <c r="C378" s="6" t="s">
        <v>17</v>
      </c>
      <c r="D378" s="11" t="s">
        <v>32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4">
        <v>39456.0</v>
      </c>
      <c r="B379" s="5">
        <v>700.0</v>
      </c>
      <c r="C379" s="6" t="s">
        <v>20</v>
      </c>
      <c r="D379" s="11" t="s">
        <v>32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4">
        <v>39456.0</v>
      </c>
      <c r="B380" s="5">
        <v>700.0</v>
      </c>
      <c r="C380" s="6" t="s">
        <v>8</v>
      </c>
      <c r="D380" s="11" t="s">
        <v>62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4">
        <v>39456.0</v>
      </c>
      <c r="B381" s="5">
        <v>645.0</v>
      </c>
      <c r="C381" s="6" t="s">
        <v>17</v>
      </c>
      <c r="D381" s="11" t="s">
        <v>31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4">
        <v>39456.0</v>
      </c>
      <c r="B382" s="5">
        <v>507.0</v>
      </c>
      <c r="C382" s="6" t="s">
        <v>17</v>
      </c>
      <c r="D382" s="11" t="s">
        <v>27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4">
        <v>39456.0</v>
      </c>
      <c r="B383" s="5">
        <v>400.0</v>
      </c>
      <c r="C383" s="6" t="s">
        <v>17</v>
      </c>
      <c r="D383" s="11" t="s">
        <v>26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4">
        <v>39456.0</v>
      </c>
      <c r="B384" s="5">
        <v>330.0</v>
      </c>
      <c r="C384" s="6" t="s">
        <v>17</v>
      </c>
      <c r="D384" s="11" t="s">
        <v>33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4">
        <v>39456.0</v>
      </c>
      <c r="B385" s="5">
        <v>300.0</v>
      </c>
      <c r="C385" s="6" t="s">
        <v>20</v>
      </c>
      <c r="D385" s="11" t="s">
        <v>63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4">
        <v>39456.0</v>
      </c>
      <c r="B386" s="5">
        <v>1.0</v>
      </c>
      <c r="C386" s="6" t="s">
        <v>17</v>
      </c>
      <c r="D386" s="11" t="s">
        <v>32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4">
        <v>39456.0</v>
      </c>
      <c r="B387" s="5">
        <v>1.0</v>
      </c>
      <c r="C387" s="6" t="s">
        <v>5</v>
      </c>
      <c r="D387" s="11" t="s">
        <v>31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4">
        <v>39456.0</v>
      </c>
      <c r="B388" s="5">
        <v>0.0</v>
      </c>
      <c r="C388" s="6" t="s">
        <v>5</v>
      </c>
      <c r="D388" s="6" t="s">
        <v>18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17" t="s">
        <v>68</v>
      </c>
      <c r="B389" s="5">
        <v>2200.0</v>
      </c>
      <c r="C389" s="6" t="s">
        <v>17</v>
      </c>
      <c r="D389" s="11" t="s">
        <v>61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17" t="s">
        <v>68</v>
      </c>
      <c r="B390" s="5">
        <v>2134.0</v>
      </c>
      <c r="C390" s="6" t="s">
        <v>17</v>
      </c>
      <c r="D390" s="11" t="s">
        <v>12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17" t="s">
        <v>68</v>
      </c>
      <c r="B391" s="5">
        <v>2100.0</v>
      </c>
      <c r="C391" s="6" t="s">
        <v>5</v>
      </c>
      <c r="D391" s="11" t="s">
        <v>6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17" t="s">
        <v>68</v>
      </c>
      <c r="B392" s="5">
        <v>1946.0</v>
      </c>
      <c r="C392" s="6" t="s">
        <v>5</v>
      </c>
      <c r="D392" s="11" t="s">
        <v>26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17" t="s">
        <v>68</v>
      </c>
      <c r="B393" s="5">
        <v>1937.0</v>
      </c>
      <c r="C393" s="6" t="s">
        <v>5</v>
      </c>
      <c r="D393" s="11" t="s">
        <v>23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17" t="s">
        <v>68</v>
      </c>
      <c r="B394" s="5">
        <v>1849.0</v>
      </c>
      <c r="C394" s="6" t="s">
        <v>20</v>
      </c>
      <c r="D394" s="11" t="s">
        <v>29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17" t="s">
        <v>68</v>
      </c>
      <c r="B395" s="5">
        <v>1840.0</v>
      </c>
      <c r="C395" s="6" t="s">
        <v>5</v>
      </c>
      <c r="D395" s="11" t="s">
        <v>53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17" t="s">
        <v>68</v>
      </c>
      <c r="B396" s="5">
        <v>1830.0</v>
      </c>
      <c r="C396" s="6" t="s">
        <v>5</v>
      </c>
      <c r="D396" s="11" t="s">
        <v>6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17" t="s">
        <v>68</v>
      </c>
      <c r="B397" s="5">
        <v>1818.0</v>
      </c>
      <c r="C397" s="6" t="s">
        <v>20</v>
      </c>
      <c r="D397" s="6" t="s">
        <v>9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17" t="s">
        <v>68</v>
      </c>
      <c r="B398" s="5">
        <v>1800.0</v>
      </c>
      <c r="C398" s="6" t="s">
        <v>5</v>
      </c>
      <c r="D398" s="6" t="s">
        <v>18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17" t="s">
        <v>68</v>
      </c>
      <c r="B399" s="5">
        <v>1740.0</v>
      </c>
      <c r="C399" s="6" t="s">
        <v>17</v>
      </c>
      <c r="D399" s="6" t="s">
        <v>25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17" t="s">
        <v>68</v>
      </c>
      <c r="B400" s="5">
        <v>1711.0</v>
      </c>
      <c r="C400" s="6" t="s">
        <v>20</v>
      </c>
      <c r="D400" s="11" t="s">
        <v>26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17" t="s">
        <v>68</v>
      </c>
      <c r="B401" s="5">
        <v>1643.0</v>
      </c>
      <c r="C401" s="6" t="s">
        <v>5</v>
      </c>
      <c r="D401" s="11" t="s">
        <v>26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17" t="s">
        <v>68</v>
      </c>
      <c r="B402" s="5">
        <v>1640.0</v>
      </c>
      <c r="C402" s="6" t="s">
        <v>20</v>
      </c>
      <c r="D402" s="11" t="s">
        <v>28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17" t="s">
        <v>68</v>
      </c>
      <c r="B403" s="5">
        <v>1455.0</v>
      </c>
      <c r="C403" s="6" t="s">
        <v>8</v>
      </c>
      <c r="D403" s="11" t="s">
        <v>64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17" t="s">
        <v>68</v>
      </c>
      <c r="B404" s="5">
        <v>1451.0</v>
      </c>
      <c r="C404" s="6" t="s">
        <v>8</v>
      </c>
      <c r="D404" s="11" t="s">
        <v>23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17" t="s">
        <v>68</v>
      </c>
      <c r="B405" s="5">
        <v>1440.0</v>
      </c>
      <c r="C405" s="6" t="s">
        <v>5</v>
      </c>
      <c r="D405" s="11" t="s">
        <v>23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17" t="s">
        <v>68</v>
      </c>
      <c r="B406" s="5">
        <v>1431.0</v>
      </c>
      <c r="C406" s="6" t="s">
        <v>5</v>
      </c>
      <c r="D406" s="11" t="s">
        <v>26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17" t="s">
        <v>68</v>
      </c>
      <c r="B407" s="5">
        <v>1403.0</v>
      </c>
      <c r="C407" s="6" t="s">
        <v>17</v>
      </c>
      <c r="D407" s="6" t="s">
        <v>18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17" t="s">
        <v>68</v>
      </c>
      <c r="B408" s="5">
        <v>1350.0</v>
      </c>
      <c r="C408" s="6" t="s">
        <v>17</v>
      </c>
      <c r="D408" s="11" t="s">
        <v>6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17" t="s">
        <v>68</v>
      </c>
      <c r="B409" s="5">
        <v>1330.0</v>
      </c>
      <c r="C409" s="6" t="s">
        <v>8</v>
      </c>
      <c r="D409" s="11" t="s">
        <v>37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17" t="s">
        <v>68</v>
      </c>
      <c r="B410" s="5">
        <v>1309.0</v>
      </c>
      <c r="C410" s="6" t="s">
        <v>5</v>
      </c>
      <c r="D410" s="11" t="s">
        <v>23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17" t="s">
        <v>68</v>
      </c>
      <c r="B411" s="5">
        <v>1236.0</v>
      </c>
      <c r="C411" s="6" t="s">
        <v>20</v>
      </c>
      <c r="D411" s="11" t="s">
        <v>23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17" t="s">
        <v>68</v>
      </c>
      <c r="B412" s="5">
        <v>1200.0</v>
      </c>
      <c r="C412" s="6" t="s">
        <v>17</v>
      </c>
      <c r="D412" s="6" t="s">
        <v>18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17" t="s">
        <v>68</v>
      </c>
      <c r="B413" s="5">
        <v>1040.0</v>
      </c>
      <c r="C413" s="6" t="s">
        <v>5</v>
      </c>
      <c r="D413" s="6" t="s">
        <v>25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17" t="s">
        <v>68</v>
      </c>
      <c r="B414" s="5">
        <v>930.0</v>
      </c>
      <c r="C414" s="6" t="s">
        <v>20</v>
      </c>
      <c r="D414" s="11" t="s">
        <v>6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17" t="s">
        <v>68</v>
      </c>
      <c r="B415" s="5">
        <v>700.0</v>
      </c>
      <c r="C415" s="6" t="s">
        <v>5</v>
      </c>
      <c r="D415" s="11" t="s">
        <v>6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17" t="s">
        <v>68</v>
      </c>
      <c r="B416" s="5">
        <v>600.0</v>
      </c>
      <c r="C416" s="6" t="s">
        <v>17</v>
      </c>
      <c r="D416" s="11" t="s">
        <v>37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17" t="s">
        <v>68</v>
      </c>
      <c r="B417" s="5">
        <v>413.0</v>
      </c>
      <c r="C417" s="6" t="s">
        <v>17</v>
      </c>
      <c r="D417" s="6" t="s">
        <v>18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17" t="s">
        <v>68</v>
      </c>
      <c r="B418" s="5">
        <v>235.0</v>
      </c>
      <c r="C418" s="6" t="s">
        <v>5</v>
      </c>
      <c r="D418" s="11" t="s">
        <v>31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17" t="s">
        <v>68</v>
      </c>
      <c r="B419" s="5">
        <v>223.0</v>
      </c>
      <c r="C419" s="6" t="s">
        <v>14</v>
      </c>
      <c r="D419" s="11" t="s">
        <v>31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17" t="s">
        <v>68</v>
      </c>
      <c r="B420" s="5">
        <v>140.0</v>
      </c>
      <c r="C420" s="6" t="s">
        <v>14</v>
      </c>
      <c r="D420" s="11" t="s">
        <v>49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17" t="s">
        <v>68</v>
      </c>
      <c r="B421" s="5">
        <v>130.0</v>
      </c>
      <c r="C421" s="6" t="s">
        <v>5</v>
      </c>
      <c r="D421" s="11" t="s">
        <v>23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17" t="s">
        <v>68</v>
      </c>
      <c r="B422" s="5">
        <v>104.0</v>
      </c>
      <c r="C422" s="6" t="s">
        <v>8</v>
      </c>
      <c r="D422" s="11" t="s">
        <v>39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17" t="s">
        <v>68</v>
      </c>
      <c r="B423" s="5">
        <v>100.0</v>
      </c>
      <c r="C423" s="6" t="s">
        <v>20</v>
      </c>
      <c r="D423" s="11" t="s">
        <v>32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17" t="s">
        <v>68</v>
      </c>
      <c r="B424" s="5">
        <v>49.0</v>
      </c>
      <c r="C424" s="6" t="s">
        <v>17</v>
      </c>
      <c r="D424" s="11" t="s">
        <v>6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17" t="s">
        <v>68</v>
      </c>
      <c r="B425" s="5">
        <v>1.0</v>
      </c>
      <c r="C425" s="6" t="s">
        <v>17</v>
      </c>
      <c r="D425" s="6" t="s">
        <v>18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17" t="s">
        <v>68</v>
      </c>
      <c r="B426" s="5">
        <v>0.0</v>
      </c>
      <c r="C426" s="6" t="s">
        <v>8</v>
      </c>
      <c r="D426" s="11" t="s">
        <v>37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17" t="s">
        <v>68</v>
      </c>
      <c r="B427" s="5">
        <v>2309.0</v>
      </c>
      <c r="C427" s="6" t="s">
        <v>5</v>
      </c>
      <c r="D427" s="11" t="s">
        <v>49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17" t="s">
        <v>68</v>
      </c>
      <c r="B428" s="5">
        <v>2230.0</v>
      </c>
      <c r="C428" s="6" t="s">
        <v>17</v>
      </c>
      <c r="D428" s="11" t="s">
        <v>6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17" t="s">
        <v>68</v>
      </c>
      <c r="B429" s="5">
        <v>2218.0</v>
      </c>
      <c r="C429" s="6" t="s">
        <v>17</v>
      </c>
      <c r="D429" s="6" t="s">
        <v>24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17" t="s">
        <v>68</v>
      </c>
      <c r="B430" s="5">
        <v>2200.0</v>
      </c>
      <c r="C430" s="6" t="s">
        <v>17</v>
      </c>
      <c r="D430" s="11" t="s">
        <v>6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17" t="s">
        <v>68</v>
      </c>
      <c r="B431" s="5">
        <v>2200.0</v>
      </c>
      <c r="C431" s="6" t="s">
        <v>14</v>
      </c>
      <c r="D431" s="11" t="s">
        <v>6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17" t="s">
        <v>68</v>
      </c>
      <c r="B432" s="5">
        <v>2145.0</v>
      </c>
      <c r="C432" s="6" t="s">
        <v>17</v>
      </c>
      <c r="D432" s="11" t="s">
        <v>26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17" t="s">
        <v>68</v>
      </c>
      <c r="B433" s="5">
        <v>2130.0</v>
      </c>
      <c r="C433" s="6" t="s">
        <v>14</v>
      </c>
      <c r="D433" s="11" t="s">
        <v>38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17" t="s">
        <v>68</v>
      </c>
      <c r="B434" s="5">
        <v>2030.0</v>
      </c>
      <c r="C434" s="6" t="s">
        <v>20</v>
      </c>
      <c r="D434" s="11" t="s">
        <v>30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17" t="s">
        <v>68</v>
      </c>
      <c r="B435" s="5">
        <v>2000.0</v>
      </c>
      <c r="C435" s="6" t="s">
        <v>8</v>
      </c>
      <c r="D435" s="11" t="s">
        <v>6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17" t="s">
        <v>68</v>
      </c>
      <c r="B436" s="5">
        <v>2000.0</v>
      </c>
      <c r="C436" s="6" t="s">
        <v>5</v>
      </c>
      <c r="D436" s="11" t="s">
        <v>29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17" t="s">
        <v>68</v>
      </c>
      <c r="B437" s="5">
        <v>2000.0</v>
      </c>
      <c r="C437" s="6" t="s">
        <v>17</v>
      </c>
      <c r="D437" s="11" t="s">
        <v>6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17" t="s">
        <v>68</v>
      </c>
      <c r="B438" s="5">
        <v>1940.0</v>
      </c>
      <c r="C438" s="6" t="s">
        <v>17</v>
      </c>
      <c r="D438" s="11" t="s">
        <v>41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17" t="s">
        <v>68</v>
      </c>
      <c r="B439" s="5">
        <v>1940.0</v>
      </c>
      <c r="C439" s="6" t="s">
        <v>17</v>
      </c>
      <c r="D439" s="11" t="s">
        <v>26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17" t="s">
        <v>68</v>
      </c>
      <c r="B440" s="5">
        <v>1900.0</v>
      </c>
      <c r="C440" s="6" t="s">
        <v>17</v>
      </c>
      <c r="D440" s="11" t="s">
        <v>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17" t="s">
        <v>68</v>
      </c>
      <c r="B441" s="5">
        <v>1800.0</v>
      </c>
      <c r="C441" s="6" t="s">
        <v>8</v>
      </c>
      <c r="D441" s="11" t="s">
        <v>6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17" t="s">
        <v>68</v>
      </c>
      <c r="B442" s="5">
        <v>1754.0</v>
      </c>
      <c r="C442" s="6" t="s">
        <v>14</v>
      </c>
      <c r="D442" s="11" t="s">
        <v>23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17" t="s">
        <v>68</v>
      </c>
      <c r="B443" s="5">
        <v>1727.0</v>
      </c>
      <c r="C443" s="6" t="s">
        <v>20</v>
      </c>
      <c r="D443" s="11" t="s">
        <v>22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17" t="s">
        <v>68</v>
      </c>
      <c r="B444" s="5">
        <v>1725.0</v>
      </c>
      <c r="C444" s="6" t="s">
        <v>17</v>
      </c>
      <c r="D444" s="11" t="s">
        <v>6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17" t="s">
        <v>68</v>
      </c>
      <c r="B445" s="5">
        <v>1700.0</v>
      </c>
      <c r="C445" s="6" t="s">
        <v>5</v>
      </c>
      <c r="D445" s="6" t="s">
        <v>18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17" t="s">
        <v>68</v>
      </c>
      <c r="B446" s="5">
        <v>1700.0</v>
      </c>
      <c r="C446" s="6" t="s">
        <v>17</v>
      </c>
      <c r="D446" s="11" t="s">
        <v>38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17" t="s">
        <v>68</v>
      </c>
      <c r="B447" s="5">
        <v>1645.0</v>
      </c>
      <c r="C447" s="6" t="s">
        <v>20</v>
      </c>
      <c r="D447" s="11" t="s">
        <v>30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17" t="s">
        <v>68</v>
      </c>
      <c r="B448" s="5">
        <v>1620.0</v>
      </c>
      <c r="C448" s="6" t="s">
        <v>17</v>
      </c>
      <c r="D448" s="6" t="s">
        <v>18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17" t="s">
        <v>68</v>
      </c>
      <c r="B449" s="5">
        <v>1600.0</v>
      </c>
      <c r="C449" s="6" t="s">
        <v>5</v>
      </c>
      <c r="D449" s="6" t="s">
        <v>18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17" t="s">
        <v>68</v>
      </c>
      <c r="B450" s="5">
        <v>1512.0</v>
      </c>
      <c r="C450" s="6" t="s">
        <v>20</v>
      </c>
      <c r="D450" s="11" t="s">
        <v>28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17" t="s">
        <v>68</v>
      </c>
      <c r="B451" s="5">
        <v>1430.0</v>
      </c>
      <c r="C451" s="6" t="s">
        <v>5</v>
      </c>
      <c r="D451" s="11" t="s">
        <v>26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17" t="s">
        <v>68</v>
      </c>
      <c r="B452" s="5">
        <v>1409.0</v>
      </c>
      <c r="C452" s="6" t="s">
        <v>20</v>
      </c>
      <c r="D452" s="11" t="s">
        <v>22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17" t="s">
        <v>68</v>
      </c>
      <c r="B453" s="5">
        <v>1400.0</v>
      </c>
      <c r="C453" s="6" t="s">
        <v>20</v>
      </c>
      <c r="D453" s="11" t="s">
        <v>31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17" t="s">
        <v>68</v>
      </c>
      <c r="B454" s="5">
        <v>1350.0</v>
      </c>
      <c r="C454" s="6" t="s">
        <v>14</v>
      </c>
      <c r="D454" s="11" t="s">
        <v>58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17" t="s">
        <v>68</v>
      </c>
      <c r="B455" s="5">
        <v>1328.0</v>
      </c>
      <c r="C455" s="6" t="s">
        <v>17</v>
      </c>
      <c r="D455" s="11" t="s">
        <v>32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17" t="s">
        <v>68</v>
      </c>
      <c r="B456" s="5">
        <v>1310.0</v>
      </c>
      <c r="C456" s="6" t="s">
        <v>14</v>
      </c>
      <c r="D456" s="11" t="s">
        <v>54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17" t="s">
        <v>68</v>
      </c>
      <c r="B457" s="5">
        <v>1301.0</v>
      </c>
      <c r="C457" s="6" t="s">
        <v>17</v>
      </c>
      <c r="D457" s="11" t="s">
        <v>31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17" t="s">
        <v>68</v>
      </c>
      <c r="B458" s="5">
        <v>1208.0</v>
      </c>
      <c r="C458" s="6" t="s">
        <v>5</v>
      </c>
      <c r="D458" s="11" t="s">
        <v>26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17" t="s">
        <v>68</v>
      </c>
      <c r="B459" s="5">
        <v>1130.0</v>
      </c>
      <c r="C459" s="6" t="s">
        <v>20</v>
      </c>
      <c r="D459" s="11" t="s">
        <v>6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17" t="s">
        <v>68</v>
      </c>
      <c r="B460" s="5">
        <v>1030.0</v>
      </c>
      <c r="C460" s="6" t="s">
        <v>20</v>
      </c>
      <c r="D460" s="11" t="s">
        <v>31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17" t="s">
        <v>68</v>
      </c>
      <c r="B461" s="5">
        <v>1000.0</v>
      </c>
      <c r="C461" s="6" t="s">
        <v>20</v>
      </c>
      <c r="D461" s="11" t="s">
        <v>32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17" t="s">
        <v>68</v>
      </c>
      <c r="B462" s="5">
        <v>930.0</v>
      </c>
      <c r="C462" s="6" t="s">
        <v>8</v>
      </c>
      <c r="D462" s="11" t="s">
        <v>6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17" t="s">
        <v>68</v>
      </c>
      <c r="B463" s="5">
        <v>605.0</v>
      </c>
      <c r="C463" s="6" t="s">
        <v>5</v>
      </c>
      <c r="D463" s="11" t="s">
        <v>31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17" t="s">
        <v>68</v>
      </c>
      <c r="B464" s="5">
        <v>300.0</v>
      </c>
      <c r="C464" s="6" t="s">
        <v>17</v>
      </c>
      <c r="D464" s="11" t="s">
        <v>31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17" t="s">
        <v>68</v>
      </c>
      <c r="B465" s="5">
        <v>230.0</v>
      </c>
      <c r="C465" s="6" t="s">
        <v>17</v>
      </c>
      <c r="D465" s="11" t="s">
        <v>6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17" t="s">
        <v>68</v>
      </c>
      <c r="B466" s="5">
        <v>152.0</v>
      </c>
      <c r="C466" s="6" t="s">
        <v>17</v>
      </c>
      <c r="D466" s="11" t="s">
        <v>6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17" t="s">
        <v>68</v>
      </c>
      <c r="B467" s="5">
        <v>48.0</v>
      </c>
      <c r="C467" s="6" t="s">
        <v>20</v>
      </c>
      <c r="D467" s="6" t="s">
        <v>24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17" t="s">
        <v>68</v>
      </c>
      <c r="B468" s="5">
        <v>5.0</v>
      </c>
      <c r="C468" s="6" t="s">
        <v>14</v>
      </c>
      <c r="D468" s="11" t="s">
        <v>6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17" t="s">
        <v>68</v>
      </c>
      <c r="B469" s="5">
        <v>0.0</v>
      </c>
      <c r="C469" s="6" t="s">
        <v>17</v>
      </c>
      <c r="D469" s="11" t="s">
        <v>38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17" t="s">
        <v>68</v>
      </c>
      <c r="B470" s="5">
        <v>0.0</v>
      </c>
      <c r="C470" s="6" t="s">
        <v>17</v>
      </c>
      <c r="D470" s="6" t="s">
        <v>18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17" t="s">
        <v>68</v>
      </c>
      <c r="B471" s="5">
        <v>0.0</v>
      </c>
      <c r="C471" s="6" t="s">
        <v>8</v>
      </c>
      <c r="D471" s="6" t="s">
        <v>18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17" t="s">
        <v>68</v>
      </c>
      <c r="B472" s="5">
        <v>2340.0</v>
      </c>
      <c r="C472" s="6" t="s">
        <v>17</v>
      </c>
      <c r="D472" s="11" t="s">
        <v>26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17" t="s">
        <v>68</v>
      </c>
      <c r="B473" s="5">
        <v>2336.0</v>
      </c>
      <c r="C473" s="6" t="s">
        <v>8</v>
      </c>
      <c r="D473" s="6" t="s">
        <v>24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17" t="s">
        <v>68</v>
      </c>
      <c r="B474" s="5">
        <v>2300.0</v>
      </c>
      <c r="C474" s="6" t="s">
        <v>5</v>
      </c>
      <c r="D474" s="11" t="s">
        <v>6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17" t="s">
        <v>68</v>
      </c>
      <c r="B475" s="5">
        <v>2300.0</v>
      </c>
      <c r="C475" s="6" t="s">
        <v>5</v>
      </c>
      <c r="D475" s="11" t="s">
        <v>37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17" t="s">
        <v>68</v>
      </c>
      <c r="B476" s="5">
        <v>2300.0</v>
      </c>
      <c r="C476" s="6" t="s">
        <v>14</v>
      </c>
      <c r="D476" s="11" t="s">
        <v>63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17" t="s">
        <v>68</v>
      </c>
      <c r="B477" s="5">
        <v>2300.0</v>
      </c>
      <c r="C477" s="6" t="s">
        <v>17</v>
      </c>
      <c r="D477" s="11" t="s">
        <v>6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17" t="s">
        <v>68</v>
      </c>
      <c r="B478" s="5">
        <v>2300.0</v>
      </c>
      <c r="C478" s="6" t="s">
        <v>17</v>
      </c>
      <c r="D478" s="11" t="s">
        <v>48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17" t="s">
        <v>68</v>
      </c>
      <c r="B479" s="5">
        <v>2251.0</v>
      </c>
      <c r="C479" s="6" t="s">
        <v>8</v>
      </c>
      <c r="D479" s="11" t="s">
        <v>23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17" t="s">
        <v>68</v>
      </c>
      <c r="B480" s="5">
        <v>2245.0</v>
      </c>
      <c r="C480" s="6" t="s">
        <v>17</v>
      </c>
      <c r="D480" s="11" t="s">
        <v>65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17" t="s">
        <v>68</v>
      </c>
      <c r="B481" s="5">
        <v>2215.0</v>
      </c>
      <c r="C481" s="6" t="s">
        <v>11</v>
      </c>
      <c r="D481" s="11" t="s">
        <v>6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17" t="s">
        <v>68</v>
      </c>
      <c r="B482" s="5">
        <v>2208.0</v>
      </c>
      <c r="C482" s="6" t="s">
        <v>17</v>
      </c>
      <c r="D482" s="11" t="s">
        <v>56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17" t="s">
        <v>68</v>
      </c>
      <c r="B483" s="5">
        <v>2200.0</v>
      </c>
      <c r="C483" s="6" t="s">
        <v>5</v>
      </c>
      <c r="D483" s="11" t="s">
        <v>31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17" t="s">
        <v>68</v>
      </c>
      <c r="B484" s="5">
        <v>2200.0</v>
      </c>
      <c r="C484" s="6" t="s">
        <v>8</v>
      </c>
      <c r="D484" s="11" t="s">
        <v>12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17" t="s">
        <v>68</v>
      </c>
      <c r="B485" s="5">
        <v>2112.0</v>
      </c>
      <c r="C485" s="6" t="s">
        <v>20</v>
      </c>
      <c r="D485" s="11" t="s">
        <v>66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17" t="s">
        <v>68</v>
      </c>
      <c r="B486" s="5">
        <v>2100.0</v>
      </c>
      <c r="C486" s="6" t="s">
        <v>17</v>
      </c>
      <c r="D486" s="11" t="s">
        <v>44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17" t="s">
        <v>68</v>
      </c>
      <c r="B487" s="5">
        <v>2037.0</v>
      </c>
      <c r="C487" s="6" t="s">
        <v>8</v>
      </c>
      <c r="D487" s="11" t="s">
        <v>6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17" t="s">
        <v>68</v>
      </c>
      <c r="B488" s="5">
        <v>2030.0</v>
      </c>
      <c r="C488" s="6" t="s">
        <v>5</v>
      </c>
      <c r="D488" s="11" t="s">
        <v>31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17" t="s">
        <v>68</v>
      </c>
      <c r="B489" s="5">
        <v>2021.0</v>
      </c>
      <c r="C489" s="6" t="s">
        <v>5</v>
      </c>
      <c r="D489" s="11" t="s">
        <v>29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17" t="s">
        <v>68</v>
      </c>
      <c r="B490" s="5">
        <v>2000.0</v>
      </c>
      <c r="C490" s="6" t="s">
        <v>8</v>
      </c>
      <c r="D490" s="11" t="s">
        <v>31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17" t="s">
        <v>68</v>
      </c>
      <c r="B491" s="5">
        <v>2000.0</v>
      </c>
      <c r="C491" s="6" t="s">
        <v>5</v>
      </c>
      <c r="D491" s="11" t="s">
        <v>6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17" t="s">
        <v>68</v>
      </c>
      <c r="B492" s="5">
        <v>1940.0</v>
      </c>
      <c r="C492" s="6" t="s">
        <v>5</v>
      </c>
      <c r="D492" s="11" t="s">
        <v>26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17" t="s">
        <v>68</v>
      </c>
      <c r="B493" s="5">
        <v>1900.0</v>
      </c>
      <c r="C493" s="6" t="s">
        <v>14</v>
      </c>
      <c r="D493" s="11" t="s">
        <v>51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17" t="s">
        <v>68</v>
      </c>
      <c r="B494" s="5">
        <v>1800.0</v>
      </c>
      <c r="C494" s="6" t="s">
        <v>8</v>
      </c>
      <c r="D494" s="11" t="s">
        <v>38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17" t="s">
        <v>68</v>
      </c>
      <c r="B495" s="5">
        <v>1500.0</v>
      </c>
      <c r="C495" s="6" t="s">
        <v>5</v>
      </c>
      <c r="D495" s="11" t="s">
        <v>37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17" t="s">
        <v>68</v>
      </c>
      <c r="B496" s="5">
        <v>1430.0</v>
      </c>
      <c r="C496" s="6" t="s">
        <v>17</v>
      </c>
      <c r="D496" s="11" t="s">
        <v>38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17" t="s">
        <v>68</v>
      </c>
      <c r="B497" s="5">
        <v>1430.0</v>
      </c>
      <c r="C497" s="6" t="s">
        <v>17</v>
      </c>
      <c r="D497" s="11" t="s">
        <v>26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17" t="s">
        <v>68</v>
      </c>
      <c r="B498" s="5">
        <v>1349.0</v>
      </c>
      <c r="C498" s="6" t="s">
        <v>8</v>
      </c>
      <c r="D498" s="11" t="s">
        <v>26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17" t="s">
        <v>68</v>
      </c>
      <c r="B499" s="5">
        <v>1330.0</v>
      </c>
      <c r="C499" s="6" t="s">
        <v>20</v>
      </c>
      <c r="D499" s="6" t="s">
        <v>18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17" t="s">
        <v>68</v>
      </c>
      <c r="B500" s="5">
        <v>1300.0</v>
      </c>
      <c r="C500" s="6" t="s">
        <v>5</v>
      </c>
      <c r="D500" s="11" t="s">
        <v>26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17" t="s">
        <v>68</v>
      </c>
      <c r="B501" s="5">
        <v>1300.0</v>
      </c>
      <c r="C501" s="6" t="s">
        <v>20</v>
      </c>
      <c r="D501" s="11" t="s">
        <v>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1" t="s">
        <v>72</v>
      </c>
      <c r="M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>
        <v>39448.0</v>
      </c>
      <c r="B2" s="5">
        <v>0.0</v>
      </c>
      <c r="C2" s="6" t="s">
        <v>5</v>
      </c>
      <c r="D2" s="6" t="s">
        <v>6</v>
      </c>
      <c r="E2" s="5"/>
      <c r="F2" s="2"/>
      <c r="G2" s="22" t="s">
        <v>5</v>
      </c>
      <c r="H2" s="22" t="s">
        <v>8</v>
      </c>
      <c r="I2" s="22" t="s">
        <v>11</v>
      </c>
      <c r="J2" s="22" t="s">
        <v>14</v>
      </c>
      <c r="K2" s="22" t="s">
        <v>17</v>
      </c>
      <c r="L2" s="22" t="s">
        <v>20</v>
      </c>
      <c r="M2" s="12"/>
      <c r="N2" s="12"/>
      <c r="O2" s="12"/>
      <c r="P2" s="12"/>
      <c r="Q2" s="1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>
        <v>39448.0</v>
      </c>
      <c r="B3" s="5">
        <v>0.0</v>
      </c>
      <c r="C3" s="6" t="s">
        <v>8</v>
      </c>
      <c r="D3" s="6" t="s">
        <v>9</v>
      </c>
      <c r="E3" s="5"/>
      <c r="F3" s="2"/>
      <c r="G3" s="12"/>
      <c r="H3" s="12"/>
      <c r="I3" s="12"/>
      <c r="J3" s="2"/>
      <c r="K3" s="12"/>
      <c r="L3" s="12"/>
      <c r="M3" s="12"/>
      <c r="N3" s="12"/>
      <c r="O3" s="12"/>
      <c r="P3" s="12"/>
      <c r="Q3" s="1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>
        <v>39448.0</v>
      </c>
      <c r="B4" s="5">
        <v>0.0</v>
      </c>
      <c r="C4" s="6" t="s">
        <v>11</v>
      </c>
      <c r="D4" s="6" t="s">
        <v>12</v>
      </c>
      <c r="E4" s="5"/>
      <c r="F4" s="2"/>
      <c r="G4" s="12"/>
      <c r="H4" s="12"/>
      <c r="I4" s="12"/>
      <c r="J4" s="2"/>
      <c r="K4" s="12"/>
      <c r="L4" s="12"/>
      <c r="M4" s="12"/>
      <c r="N4" s="12"/>
      <c r="O4" s="12"/>
      <c r="P4" s="12"/>
      <c r="Q4" s="1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>
        <v>39448.0</v>
      </c>
      <c r="B5" s="5">
        <v>0.0</v>
      </c>
      <c r="C5" s="6" t="s">
        <v>14</v>
      </c>
      <c r="D5" s="6" t="s">
        <v>15</v>
      </c>
      <c r="E5" s="5"/>
      <c r="F5" s="2"/>
      <c r="G5" s="12"/>
      <c r="H5" s="12"/>
      <c r="I5" s="12"/>
      <c r="J5" s="2"/>
      <c r="K5" s="12"/>
      <c r="L5" s="12"/>
      <c r="M5" s="12"/>
      <c r="N5" s="12"/>
      <c r="O5" s="12"/>
      <c r="P5" s="12"/>
      <c r="Q5" s="1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>
        <v>39448.0</v>
      </c>
      <c r="B6" s="5">
        <v>0.0</v>
      </c>
      <c r="C6" s="6" t="s">
        <v>17</v>
      </c>
      <c r="D6" s="6" t="s">
        <v>18</v>
      </c>
      <c r="E6" s="5"/>
      <c r="F6" s="2"/>
      <c r="G6" s="12"/>
      <c r="H6" s="12"/>
      <c r="I6" s="12"/>
      <c r="J6" s="2"/>
      <c r="K6" s="12"/>
      <c r="L6" s="12"/>
      <c r="M6" s="12"/>
      <c r="N6" s="12"/>
      <c r="O6" s="12"/>
      <c r="P6" s="12"/>
      <c r="Q6" s="1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>
        <v>39448.0</v>
      </c>
      <c r="B7" s="5">
        <v>0.0</v>
      </c>
      <c r="C7" s="6" t="s">
        <v>8</v>
      </c>
      <c r="D7" s="6" t="s">
        <v>9</v>
      </c>
      <c r="E7" s="5"/>
      <c r="F7" s="2"/>
      <c r="G7" s="12"/>
      <c r="H7" s="12"/>
      <c r="I7" s="12"/>
      <c r="J7" s="2"/>
      <c r="K7" s="12"/>
      <c r="L7" s="12"/>
      <c r="M7" s="12"/>
      <c r="N7" s="12"/>
      <c r="O7" s="12"/>
      <c r="P7" s="12"/>
      <c r="Q7" s="1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>
        <v>39448.0</v>
      </c>
      <c r="B8" s="5">
        <v>0.0</v>
      </c>
      <c r="C8" s="6" t="s">
        <v>17</v>
      </c>
      <c r="D8" s="6" t="s">
        <v>19</v>
      </c>
      <c r="E8" s="5"/>
      <c r="F8" s="2"/>
      <c r="G8" s="2"/>
      <c r="H8" s="2"/>
      <c r="I8" s="2"/>
      <c r="J8" s="2"/>
      <c r="K8" s="2"/>
      <c r="L8" s="12"/>
      <c r="M8" s="12"/>
      <c r="N8" s="12"/>
      <c r="O8" s="12"/>
      <c r="P8" s="12"/>
      <c r="Q8" s="1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>
        <v>39449.0</v>
      </c>
      <c r="B9" s="5">
        <v>2352.0</v>
      </c>
      <c r="C9" s="6" t="s">
        <v>20</v>
      </c>
      <c r="D9" s="6" t="s">
        <v>18</v>
      </c>
      <c r="E9" s="5"/>
      <c r="F9" s="2"/>
      <c r="G9" s="2"/>
      <c r="H9" s="2"/>
      <c r="I9" s="2"/>
      <c r="J9" s="2"/>
      <c r="K9" s="2"/>
      <c r="L9" s="12"/>
      <c r="M9" s="12"/>
      <c r="N9" s="12"/>
      <c r="O9" s="12"/>
      <c r="P9" s="12"/>
      <c r="Q9" s="1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>
        <v>39449.0</v>
      </c>
      <c r="B10" s="5">
        <v>2347.0</v>
      </c>
      <c r="C10" s="6" t="s">
        <v>14</v>
      </c>
      <c r="D10" s="6" t="s">
        <v>21</v>
      </c>
      <c r="E10" s="5"/>
      <c r="F10" s="2"/>
      <c r="G10" s="2"/>
      <c r="H10" s="2"/>
      <c r="I10" s="2"/>
      <c r="J10" s="2"/>
      <c r="K10" s="2"/>
      <c r="L10" s="12"/>
      <c r="M10" s="12"/>
      <c r="N10" s="12"/>
      <c r="O10" s="12"/>
      <c r="P10" s="12"/>
      <c r="Q10" s="1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4">
        <v>39449.0</v>
      </c>
      <c r="B11" s="5">
        <v>2328.0</v>
      </c>
      <c r="C11" s="6" t="s">
        <v>5</v>
      </c>
      <c r="D11" s="6" t="s">
        <v>22</v>
      </c>
      <c r="E11" s="5"/>
      <c r="F11" s="2"/>
      <c r="G11" s="2"/>
      <c r="H11" s="2"/>
      <c r="I11" s="2"/>
      <c r="J11" s="2"/>
      <c r="K11" s="2"/>
      <c r="L11" s="12"/>
      <c r="M11" s="12"/>
      <c r="N11" s="12"/>
      <c r="O11" s="12"/>
      <c r="P11" s="12"/>
      <c r="Q11" s="1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4">
        <v>39449.0</v>
      </c>
      <c r="B12" s="5">
        <v>2307.0</v>
      </c>
      <c r="C12" s="6" t="s">
        <v>5</v>
      </c>
      <c r="D12" s="6" t="s">
        <v>23</v>
      </c>
      <c r="E12" s="5"/>
      <c r="F12" s="2"/>
      <c r="G12" s="2"/>
      <c r="H12" s="2"/>
      <c r="I12" s="2"/>
      <c r="J12" s="2"/>
      <c r="K12" s="2"/>
      <c r="L12" s="12"/>
      <c r="M12" s="12"/>
      <c r="N12" s="12"/>
      <c r="O12" s="12"/>
      <c r="P12" s="12"/>
      <c r="Q12" s="1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4">
        <v>39449.0</v>
      </c>
      <c r="B13" s="5">
        <v>2228.0</v>
      </c>
      <c r="C13" s="6" t="s">
        <v>14</v>
      </c>
      <c r="D13" s="6" t="s">
        <v>24</v>
      </c>
      <c r="E13" s="5"/>
      <c r="F13" s="2"/>
      <c r="G13" s="2"/>
      <c r="H13" s="2"/>
      <c r="I13" s="2"/>
      <c r="J13" s="2"/>
      <c r="K13" s="2"/>
      <c r="L13" s="12"/>
      <c r="M13" s="12"/>
      <c r="N13" s="12"/>
      <c r="O13" s="12"/>
      <c r="P13" s="12"/>
      <c r="Q13" s="1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>
        <v>39449.0</v>
      </c>
      <c r="B14" s="5">
        <v>2200.0</v>
      </c>
      <c r="C14" s="6" t="s">
        <v>20</v>
      </c>
      <c r="D14" s="6" t="s">
        <v>6</v>
      </c>
      <c r="E14" s="5"/>
      <c r="F14" s="2"/>
      <c r="G14" s="2"/>
      <c r="H14" s="2"/>
      <c r="I14" s="2"/>
      <c r="J14" s="2"/>
      <c r="K14" s="2"/>
      <c r="L14" s="12"/>
      <c r="M14" s="12"/>
      <c r="N14" s="12"/>
      <c r="O14" s="12"/>
      <c r="P14" s="12"/>
      <c r="Q14" s="1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>
        <v>39449.0</v>
      </c>
      <c r="B15" s="5">
        <v>2145.0</v>
      </c>
      <c r="C15" s="6" t="s">
        <v>17</v>
      </c>
      <c r="D15" s="6" t="s">
        <v>6</v>
      </c>
      <c r="E15" s="5"/>
      <c r="F15" s="2"/>
      <c r="G15" s="2"/>
      <c r="H15" s="2"/>
      <c r="I15" s="2"/>
      <c r="J15" s="2"/>
      <c r="K15" s="2"/>
      <c r="L15" s="12"/>
      <c r="M15" s="12"/>
      <c r="N15" s="12"/>
      <c r="O15" s="12"/>
      <c r="P15" s="12"/>
      <c r="Q15" s="1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>
        <v>39449.0</v>
      </c>
      <c r="B16" s="5">
        <v>2130.0</v>
      </c>
      <c r="C16" s="6" t="s">
        <v>14</v>
      </c>
      <c r="D16" s="6" t="s">
        <v>6</v>
      </c>
      <c r="E16" s="5"/>
      <c r="F16" s="2"/>
      <c r="G16" s="2"/>
      <c r="H16" s="2"/>
      <c r="I16" s="2"/>
      <c r="J16" s="2"/>
      <c r="K16" s="2"/>
      <c r="L16" s="12"/>
      <c r="M16" s="12"/>
      <c r="N16" s="12"/>
      <c r="O16" s="12"/>
      <c r="P16" s="12"/>
      <c r="Q16" s="1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>
        <v>39449.0</v>
      </c>
      <c r="B17" s="5">
        <v>2100.0</v>
      </c>
      <c r="C17" s="6" t="s">
        <v>17</v>
      </c>
      <c r="D17" s="6" t="s">
        <v>6</v>
      </c>
      <c r="E17" s="5"/>
      <c r="F17" s="2"/>
      <c r="G17" s="2"/>
      <c r="H17" s="2"/>
      <c r="I17" s="2"/>
      <c r="J17" s="2"/>
      <c r="K17" s="2"/>
      <c r="L17" s="12"/>
      <c r="M17" s="12"/>
      <c r="N17" s="12"/>
      <c r="O17" s="12"/>
      <c r="P17" s="12"/>
      <c r="Q17" s="1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>
        <v>39449.0</v>
      </c>
      <c r="B18" s="5">
        <v>2057.0</v>
      </c>
      <c r="C18" s="6" t="s">
        <v>17</v>
      </c>
      <c r="D18" s="6" t="s">
        <v>25</v>
      </c>
      <c r="E18" s="5"/>
      <c r="F18" s="2"/>
      <c r="G18" s="2"/>
      <c r="H18" s="2"/>
      <c r="I18" s="2"/>
      <c r="J18" s="2"/>
      <c r="K18" s="2"/>
      <c r="L18" s="12"/>
      <c r="M18" s="12"/>
      <c r="N18" s="12"/>
      <c r="O18" s="12"/>
      <c r="P18" s="12"/>
      <c r="Q18" s="1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>
        <v>39449.0</v>
      </c>
      <c r="B19" s="5">
        <v>2000.0</v>
      </c>
      <c r="C19" s="6" t="s">
        <v>5</v>
      </c>
      <c r="D19" s="6" t="s">
        <v>19</v>
      </c>
      <c r="E19" s="5"/>
      <c r="F19" s="2"/>
      <c r="G19" s="2"/>
      <c r="H19" s="2"/>
      <c r="I19" s="2"/>
      <c r="J19" s="2"/>
      <c r="K19" s="2"/>
      <c r="L19" s="12"/>
      <c r="M19" s="12"/>
      <c r="N19" s="12"/>
      <c r="O19" s="12"/>
      <c r="P19" s="12"/>
      <c r="Q19" s="1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>
        <v>39449.0</v>
      </c>
      <c r="B20" s="5">
        <v>1900.0</v>
      </c>
      <c r="C20" s="6" t="s">
        <v>14</v>
      </c>
      <c r="D20" s="6" t="s">
        <v>6</v>
      </c>
      <c r="E20" s="5"/>
      <c r="F20" s="2"/>
      <c r="G20" s="2"/>
      <c r="H20" s="2"/>
      <c r="I20" s="2"/>
      <c r="J20" s="2"/>
      <c r="K20" s="2"/>
      <c r="L20" s="12"/>
      <c r="M20" s="12"/>
      <c r="N20" s="12"/>
      <c r="O20" s="12"/>
      <c r="P20" s="12"/>
      <c r="Q20" s="1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>
        <v>39449.0</v>
      </c>
      <c r="B21" s="5">
        <v>1830.0</v>
      </c>
      <c r="C21" s="6" t="s">
        <v>5</v>
      </c>
      <c r="D21" s="6" t="s">
        <v>9</v>
      </c>
      <c r="E21" s="5"/>
      <c r="F21" s="2"/>
      <c r="G21" s="2"/>
      <c r="H21" s="13"/>
      <c r="I21" s="13"/>
      <c r="J21" s="13"/>
      <c r="K21" s="13"/>
      <c r="L21" s="12"/>
      <c r="M21" s="12"/>
      <c r="N21" s="12"/>
      <c r="O21" s="12"/>
      <c r="P21" s="12"/>
      <c r="Q21" s="1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>
        <v>39449.0</v>
      </c>
      <c r="B22" s="5">
        <v>1826.0</v>
      </c>
      <c r="C22" s="6" t="s">
        <v>17</v>
      </c>
      <c r="D22" s="6" t="s">
        <v>26</v>
      </c>
      <c r="E22" s="5"/>
      <c r="F22" s="2"/>
      <c r="G22" s="2"/>
      <c r="H22" s="13"/>
      <c r="I22" s="13"/>
      <c r="J22" s="13"/>
      <c r="K22" s="13"/>
      <c r="L22" s="12"/>
      <c r="M22" s="12"/>
      <c r="N22" s="12"/>
      <c r="O22" s="12"/>
      <c r="P22" s="12"/>
      <c r="Q22" s="1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>
        <v>39449.0</v>
      </c>
      <c r="B23" s="5">
        <v>1800.0</v>
      </c>
      <c r="C23" s="6" t="s">
        <v>17</v>
      </c>
      <c r="D23" s="6" t="s">
        <v>6</v>
      </c>
      <c r="E23" s="5"/>
      <c r="F23" s="2"/>
      <c r="G23" s="2"/>
      <c r="H23" s="13"/>
      <c r="I23" s="13"/>
      <c r="J23" s="13"/>
      <c r="K23" s="13"/>
      <c r="L23" s="12"/>
      <c r="M23" s="12"/>
      <c r="N23" s="12"/>
      <c r="O23" s="12"/>
      <c r="P23" s="12"/>
      <c r="Q23" s="1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>
        <v>39449.0</v>
      </c>
      <c r="B24" s="5">
        <v>1634.0</v>
      </c>
      <c r="C24" s="6" t="s">
        <v>8</v>
      </c>
      <c r="D24" s="6" t="s">
        <v>27</v>
      </c>
      <c r="E24" s="5"/>
      <c r="F24" s="2"/>
      <c r="G24" s="2"/>
      <c r="H24" s="13"/>
      <c r="I24" s="13"/>
      <c r="J24" s="13"/>
      <c r="K24" s="13"/>
      <c r="L24" s="12"/>
      <c r="M24" s="12"/>
      <c r="N24" s="12"/>
      <c r="O24" s="12"/>
      <c r="P24" s="12"/>
      <c r="Q24" s="1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>
        <v>39449.0</v>
      </c>
      <c r="B25" s="5">
        <v>1615.0</v>
      </c>
      <c r="C25" s="6" t="s">
        <v>5</v>
      </c>
      <c r="D25" s="6" t="s">
        <v>26</v>
      </c>
      <c r="E25" s="5"/>
      <c r="F25" s="2"/>
      <c r="G25" s="2"/>
      <c r="H25" s="13"/>
      <c r="I25" s="13"/>
      <c r="J25" s="13"/>
      <c r="K25" s="13"/>
      <c r="L25" s="12"/>
      <c r="M25" s="12"/>
      <c r="N25" s="12"/>
      <c r="O25" s="12"/>
      <c r="P25" s="12"/>
      <c r="Q25" s="1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>
        <v>39449.0</v>
      </c>
      <c r="B26" s="5">
        <v>1544.0</v>
      </c>
      <c r="C26" s="6" t="s">
        <v>17</v>
      </c>
      <c r="D26" s="23" t="s">
        <v>28</v>
      </c>
      <c r="E26" s="5"/>
      <c r="F26" s="2"/>
      <c r="G26" s="2"/>
      <c r="H26" s="2"/>
      <c r="I26" s="2"/>
      <c r="J26" s="2"/>
      <c r="K26" s="2"/>
      <c r="L26" s="12"/>
      <c r="M26" s="12"/>
      <c r="N26" s="12"/>
      <c r="O26" s="12"/>
      <c r="P26" s="12"/>
      <c r="Q26" s="1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>
        <v>39449.0</v>
      </c>
      <c r="B27" s="5">
        <v>1445.0</v>
      </c>
      <c r="C27" s="6" t="s">
        <v>5</v>
      </c>
      <c r="D27" s="6" t="s">
        <v>6</v>
      </c>
      <c r="E27" s="5"/>
      <c r="F27" s="2"/>
      <c r="G27" s="2"/>
      <c r="H27" s="2"/>
      <c r="I27" s="2"/>
      <c r="J27" s="2"/>
      <c r="K27" s="2"/>
      <c r="L27" s="12"/>
      <c r="M27" s="12"/>
      <c r="N27" s="12"/>
      <c r="O27" s="12"/>
      <c r="P27" s="12"/>
      <c r="Q27" s="1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>
        <v>39449.0</v>
      </c>
      <c r="B28" s="5">
        <v>1430.0</v>
      </c>
      <c r="C28" s="6" t="s">
        <v>5</v>
      </c>
      <c r="D28" s="6" t="s">
        <v>6</v>
      </c>
      <c r="E28" s="5"/>
      <c r="F28" s="2"/>
      <c r="G28" s="2"/>
      <c r="H28" s="2"/>
      <c r="I28" s="2"/>
      <c r="J28" s="2"/>
      <c r="K28" s="2"/>
      <c r="L28" s="12"/>
      <c r="M28" s="12"/>
      <c r="N28" s="12"/>
      <c r="O28" s="12"/>
      <c r="P28" s="12"/>
      <c r="Q28" s="1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>
        <v>39449.0</v>
      </c>
      <c r="B29" s="5">
        <v>1410.0</v>
      </c>
      <c r="C29" s="6" t="s">
        <v>20</v>
      </c>
      <c r="D29" s="23" t="s">
        <v>29</v>
      </c>
      <c r="E29" s="5"/>
      <c r="F29" s="2"/>
      <c r="G29" s="2"/>
      <c r="H29" s="2"/>
      <c r="I29" s="2"/>
      <c r="J29" s="2"/>
      <c r="K29" s="2"/>
      <c r="L29" s="12"/>
      <c r="M29" s="12"/>
      <c r="N29" s="12"/>
      <c r="O29" s="12"/>
      <c r="P29" s="12"/>
      <c r="Q29" s="1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>
        <v>39449.0</v>
      </c>
      <c r="B30" s="5">
        <v>1351.0</v>
      </c>
      <c r="C30" s="6" t="s">
        <v>17</v>
      </c>
      <c r="D30" s="6" t="s">
        <v>30</v>
      </c>
      <c r="E30" s="5"/>
      <c r="F30" s="2"/>
      <c r="G30" s="2"/>
      <c r="H30" s="2"/>
      <c r="I30" s="2"/>
      <c r="J30" s="2"/>
      <c r="K30" s="2"/>
      <c r="L30" s="12"/>
      <c r="M30" s="12"/>
      <c r="N30" s="12"/>
      <c r="O30" s="12"/>
      <c r="P30" s="12"/>
      <c r="Q30" s="1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>
        <v>39449.0</v>
      </c>
      <c r="B31" s="5">
        <v>1340.0</v>
      </c>
      <c r="C31" s="6" t="s">
        <v>8</v>
      </c>
      <c r="D31" s="6" t="s">
        <v>18</v>
      </c>
      <c r="E31" s="5"/>
      <c r="F31" s="2"/>
      <c r="G31" s="2"/>
      <c r="H31" s="2"/>
      <c r="I31" s="2"/>
      <c r="J31" s="2"/>
      <c r="K31" s="2"/>
      <c r="L31" s="12"/>
      <c r="M31" s="12"/>
      <c r="N31" s="12"/>
      <c r="O31" s="12"/>
      <c r="P31" s="12"/>
      <c r="Q31" s="1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>
        <v>39449.0</v>
      </c>
      <c r="B32" s="5">
        <v>1250.0</v>
      </c>
      <c r="C32" s="6" t="s">
        <v>20</v>
      </c>
      <c r="D32" s="23" t="s">
        <v>29</v>
      </c>
      <c r="E32" s="5"/>
      <c r="F32" s="2"/>
      <c r="G32" s="2"/>
      <c r="H32" s="2"/>
      <c r="I32" s="2"/>
      <c r="J32" s="2"/>
      <c r="K32" s="2"/>
      <c r="L32" s="12"/>
      <c r="M32" s="12"/>
      <c r="N32" s="12"/>
      <c r="O32" s="12"/>
      <c r="P32" s="12"/>
      <c r="Q32" s="1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>
        <v>39449.0</v>
      </c>
      <c r="B33" s="5">
        <v>1230.0</v>
      </c>
      <c r="C33" s="6" t="s">
        <v>17</v>
      </c>
      <c r="D33" s="6" t="s">
        <v>31</v>
      </c>
      <c r="E33" s="5"/>
      <c r="F33" s="2"/>
      <c r="G33" s="2"/>
      <c r="H33" s="2"/>
      <c r="I33" s="2"/>
      <c r="J33" s="2"/>
      <c r="K33" s="2"/>
      <c r="L33" s="12"/>
      <c r="M33" s="12"/>
      <c r="N33" s="12"/>
      <c r="O33" s="12"/>
      <c r="P33" s="12"/>
      <c r="Q33" s="1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>
        <v>39449.0</v>
      </c>
      <c r="B34" s="5">
        <v>1220.0</v>
      </c>
      <c r="C34" s="6" t="s">
        <v>8</v>
      </c>
      <c r="D34" s="6" t="s">
        <v>26</v>
      </c>
      <c r="E34" s="5"/>
      <c r="F34" s="2"/>
      <c r="G34" s="2"/>
      <c r="H34" s="2"/>
      <c r="I34" s="2"/>
      <c r="J34" s="2"/>
      <c r="K34" s="2"/>
      <c r="L34" s="12"/>
      <c r="M34" s="12"/>
      <c r="N34" s="12"/>
      <c r="O34" s="12"/>
      <c r="P34" s="12"/>
      <c r="Q34" s="1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>
        <v>39449.0</v>
      </c>
      <c r="B35" s="5">
        <v>1100.0</v>
      </c>
      <c r="C35" s="6" t="s">
        <v>5</v>
      </c>
      <c r="D35" s="6" t="s">
        <v>6</v>
      </c>
      <c r="E35" s="5"/>
      <c r="F35" s="2"/>
      <c r="G35" s="2"/>
      <c r="H35" s="2"/>
      <c r="I35" s="2"/>
      <c r="J35" s="2"/>
      <c r="K35" s="2"/>
      <c r="L35" s="12"/>
      <c r="M35" s="12"/>
      <c r="N35" s="12"/>
      <c r="O35" s="12"/>
      <c r="P35" s="12"/>
      <c r="Q35" s="1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>
        <v>39449.0</v>
      </c>
      <c r="B36" s="5">
        <v>1035.0</v>
      </c>
      <c r="C36" s="6" t="s">
        <v>17</v>
      </c>
      <c r="D36" s="6" t="s">
        <v>27</v>
      </c>
      <c r="E36" s="5"/>
      <c r="F36" s="2"/>
      <c r="G36" s="2"/>
      <c r="H36" s="2"/>
      <c r="I36" s="2"/>
      <c r="J36" s="2"/>
      <c r="K36" s="2"/>
      <c r="L36" s="12"/>
      <c r="M36" s="12"/>
      <c r="N36" s="12"/>
      <c r="O36" s="12"/>
      <c r="P36" s="12"/>
      <c r="Q36" s="1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>
        <v>39449.0</v>
      </c>
      <c r="B37" s="5">
        <v>1000.0</v>
      </c>
      <c r="C37" s="6" t="s">
        <v>17</v>
      </c>
      <c r="D37" s="6" t="s">
        <v>32</v>
      </c>
      <c r="E37" s="5"/>
      <c r="F37" s="2"/>
      <c r="G37" s="2"/>
      <c r="H37" s="2"/>
      <c r="I37" s="2"/>
      <c r="J37" s="2"/>
      <c r="K37" s="2"/>
      <c r="L37" s="12"/>
      <c r="M37" s="12"/>
      <c r="N37" s="12"/>
      <c r="O37" s="12"/>
      <c r="P37" s="12"/>
      <c r="Q37" s="1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>
        <v>39449.0</v>
      </c>
      <c r="B38" s="5">
        <v>1000.0</v>
      </c>
      <c r="C38" s="6" t="s">
        <v>5</v>
      </c>
      <c r="D38" s="6" t="s">
        <v>6</v>
      </c>
      <c r="E38" s="5"/>
      <c r="F38" s="2"/>
      <c r="G38" s="2"/>
      <c r="H38" s="2"/>
      <c r="I38" s="2"/>
      <c r="J38" s="2"/>
      <c r="K38" s="2"/>
      <c r="L38" s="12"/>
      <c r="M38" s="12"/>
      <c r="N38" s="12"/>
      <c r="O38" s="12"/>
      <c r="P38" s="12"/>
      <c r="Q38" s="1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>
        <v>39449.0</v>
      </c>
      <c r="B39" s="5">
        <v>1000.0</v>
      </c>
      <c r="C39" s="6" t="s">
        <v>5</v>
      </c>
      <c r="D39" s="6" t="s">
        <v>6</v>
      </c>
      <c r="E39" s="5"/>
      <c r="F39" s="2"/>
      <c r="G39" s="2"/>
      <c r="H39" s="2"/>
      <c r="I39" s="2"/>
      <c r="J39" s="2"/>
      <c r="K39" s="2"/>
      <c r="L39" s="12"/>
      <c r="M39" s="12"/>
      <c r="N39" s="12"/>
      <c r="O39" s="12"/>
      <c r="P39" s="12"/>
      <c r="Q39" s="1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4">
        <v>39449.0</v>
      </c>
      <c r="B40" s="5">
        <v>1000.0</v>
      </c>
      <c r="C40" s="6" t="s">
        <v>17</v>
      </c>
      <c r="D40" s="6" t="s">
        <v>32</v>
      </c>
      <c r="E40" s="5"/>
      <c r="F40" s="2"/>
      <c r="G40" s="2"/>
      <c r="H40" s="2"/>
      <c r="I40" s="2"/>
      <c r="J40" s="2"/>
      <c r="K40" s="2"/>
      <c r="L40" s="12"/>
      <c r="M40" s="12"/>
      <c r="N40" s="12"/>
      <c r="O40" s="12"/>
      <c r="P40" s="12"/>
      <c r="Q40" s="1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4">
        <v>39449.0</v>
      </c>
      <c r="B41" s="5">
        <v>945.0</v>
      </c>
      <c r="C41" s="6" t="s">
        <v>17</v>
      </c>
      <c r="D41" s="6" t="s">
        <v>23</v>
      </c>
      <c r="E41" s="5"/>
      <c r="F41" s="2"/>
      <c r="G41" s="2"/>
      <c r="H41" s="2"/>
      <c r="I41" s="2"/>
      <c r="J41" s="2"/>
      <c r="K41" s="2"/>
      <c r="L41" s="12"/>
      <c r="M41" s="12"/>
      <c r="N41" s="12"/>
      <c r="O41" s="12"/>
      <c r="P41" s="12"/>
      <c r="Q41" s="1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4">
        <v>39449.0</v>
      </c>
      <c r="B42" s="5">
        <v>930.0</v>
      </c>
      <c r="C42" s="6" t="s">
        <v>5</v>
      </c>
      <c r="D42" s="6" t="s">
        <v>33</v>
      </c>
      <c r="E42" s="5"/>
      <c r="F42" s="2"/>
      <c r="G42" s="2"/>
      <c r="H42" s="2"/>
      <c r="I42" s="2"/>
      <c r="J42" s="2"/>
      <c r="K42" s="2"/>
      <c r="L42" s="12"/>
      <c r="M42" s="12"/>
      <c r="N42" s="12"/>
      <c r="O42" s="12"/>
      <c r="P42" s="12"/>
      <c r="Q42" s="1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4">
        <v>39449.0</v>
      </c>
      <c r="B43" s="5">
        <v>900.0</v>
      </c>
      <c r="C43" s="6" t="s">
        <v>20</v>
      </c>
      <c r="D43" s="6" t="s">
        <v>19</v>
      </c>
      <c r="E43" s="5"/>
      <c r="F43" s="2"/>
      <c r="G43" s="2"/>
      <c r="H43" s="2"/>
      <c r="I43" s="2"/>
      <c r="J43" s="2"/>
      <c r="K43" s="2"/>
      <c r="L43" s="12"/>
      <c r="M43" s="12"/>
      <c r="N43" s="12"/>
      <c r="O43" s="12"/>
      <c r="P43" s="12"/>
      <c r="Q43" s="1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4">
        <v>39449.0</v>
      </c>
      <c r="B44" s="5">
        <v>835.0</v>
      </c>
      <c r="C44" s="6" t="s">
        <v>20</v>
      </c>
      <c r="D44" s="6" t="s">
        <v>31</v>
      </c>
      <c r="E44" s="5"/>
      <c r="F44" s="2"/>
      <c r="G44" s="2"/>
      <c r="H44" s="2"/>
      <c r="I44" s="2"/>
      <c r="J44" s="2"/>
      <c r="K44" s="2"/>
      <c r="L44" s="12"/>
      <c r="M44" s="12"/>
      <c r="N44" s="12"/>
      <c r="O44" s="12"/>
      <c r="P44" s="12"/>
      <c r="Q44" s="1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4">
        <v>39449.0</v>
      </c>
      <c r="B45" s="5">
        <v>250.0</v>
      </c>
      <c r="C45" s="6" t="s">
        <v>20</v>
      </c>
      <c r="D45" s="6" t="s">
        <v>25</v>
      </c>
      <c r="E45" s="5"/>
      <c r="F45" s="2"/>
      <c r="G45" s="2"/>
      <c r="H45" s="2"/>
      <c r="I45" s="2"/>
      <c r="J45" s="2"/>
      <c r="K45" s="2"/>
      <c r="L45" s="12"/>
      <c r="M45" s="12"/>
      <c r="N45" s="12"/>
      <c r="O45" s="12"/>
      <c r="P45" s="12"/>
      <c r="Q45" s="1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4">
        <v>39449.0</v>
      </c>
      <c r="B46" s="5">
        <v>130.0</v>
      </c>
      <c r="C46" s="6" t="s">
        <v>20</v>
      </c>
      <c r="D46" s="6" t="s">
        <v>6</v>
      </c>
      <c r="E46" s="5"/>
      <c r="F46" s="2"/>
      <c r="G46" s="2"/>
      <c r="H46" s="2"/>
      <c r="I46" s="2"/>
      <c r="J46" s="2"/>
      <c r="K46" s="2"/>
      <c r="L46" s="12"/>
      <c r="M46" s="12"/>
      <c r="N46" s="12"/>
      <c r="O46" s="12"/>
      <c r="P46" s="12"/>
      <c r="Q46" s="1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4">
        <v>39449.0</v>
      </c>
      <c r="B47" s="5">
        <v>100.0</v>
      </c>
      <c r="C47" s="6" t="s">
        <v>14</v>
      </c>
      <c r="D47" s="6" t="s">
        <v>6</v>
      </c>
      <c r="E47" s="5"/>
      <c r="F47" s="2"/>
      <c r="G47" s="2"/>
      <c r="H47" s="2"/>
      <c r="I47" s="2"/>
      <c r="J47" s="2"/>
      <c r="K47" s="2"/>
      <c r="L47" s="12"/>
      <c r="M47" s="12"/>
      <c r="N47" s="12"/>
      <c r="O47" s="12"/>
      <c r="P47" s="12"/>
      <c r="Q47" s="1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4">
        <v>39449.0</v>
      </c>
      <c r="B48" s="5">
        <v>32.0</v>
      </c>
      <c r="C48" s="6" t="s">
        <v>8</v>
      </c>
      <c r="D48" s="6" t="s">
        <v>34</v>
      </c>
      <c r="E48" s="5"/>
      <c r="F48" s="2"/>
      <c r="G48" s="2"/>
      <c r="H48" s="2"/>
      <c r="I48" s="2"/>
      <c r="J48" s="2"/>
      <c r="K48" s="2"/>
      <c r="L48" s="12"/>
      <c r="M48" s="12"/>
      <c r="N48" s="12"/>
      <c r="O48" s="12"/>
      <c r="P48" s="12"/>
      <c r="Q48" s="1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4">
        <v>39449.0</v>
      </c>
      <c r="B49" s="5">
        <v>1.0</v>
      </c>
      <c r="C49" s="6" t="s">
        <v>17</v>
      </c>
      <c r="D49" s="6" t="s">
        <v>30</v>
      </c>
      <c r="E49" s="5"/>
      <c r="F49" s="2"/>
      <c r="G49" s="2"/>
      <c r="H49" s="2"/>
      <c r="I49" s="2"/>
      <c r="J49" s="2"/>
      <c r="K49" s="2"/>
      <c r="L49" s="12"/>
      <c r="M49" s="12"/>
      <c r="N49" s="12"/>
      <c r="O49" s="12"/>
      <c r="P49" s="12"/>
      <c r="Q49" s="1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4">
        <v>39450.0</v>
      </c>
      <c r="B50" s="5">
        <v>2335.0</v>
      </c>
      <c r="C50" s="6" t="s">
        <v>5</v>
      </c>
      <c r="D50" s="6" t="s">
        <v>24</v>
      </c>
      <c r="E50" s="5"/>
      <c r="F50" s="2"/>
      <c r="G50" s="2"/>
      <c r="H50" s="2"/>
      <c r="I50" s="2"/>
      <c r="J50" s="2"/>
      <c r="K50" s="2"/>
      <c r="L50" s="12"/>
      <c r="M50" s="12"/>
      <c r="N50" s="12"/>
      <c r="O50" s="12"/>
      <c r="P50" s="12"/>
      <c r="Q50" s="1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4">
        <v>39450.0</v>
      </c>
      <c r="B51" s="5">
        <v>2330.0</v>
      </c>
      <c r="C51" s="6" t="s">
        <v>5</v>
      </c>
      <c r="D51" s="23" t="s">
        <v>35</v>
      </c>
      <c r="E51" s="5"/>
      <c r="F51" s="2"/>
      <c r="G51" s="2"/>
      <c r="H51" s="2"/>
      <c r="I51" s="2"/>
      <c r="J51" s="2"/>
      <c r="K51" s="2"/>
      <c r="L51" s="12"/>
      <c r="M51" s="12"/>
      <c r="N51" s="12"/>
      <c r="O51" s="12"/>
      <c r="P51" s="12"/>
      <c r="Q51" s="1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4">
        <v>39450.0</v>
      </c>
      <c r="B52" s="5">
        <v>2330.0</v>
      </c>
      <c r="C52" s="6" t="s">
        <v>5</v>
      </c>
      <c r="D52" s="6" t="s">
        <v>36</v>
      </c>
      <c r="E52" s="5"/>
      <c r="F52" s="2"/>
      <c r="G52" s="2"/>
      <c r="H52" s="2"/>
      <c r="I52" s="2"/>
      <c r="J52" s="2"/>
      <c r="K52" s="2"/>
      <c r="L52" s="12"/>
      <c r="M52" s="12"/>
      <c r="N52" s="12"/>
      <c r="O52" s="12"/>
      <c r="P52" s="12"/>
      <c r="Q52" s="1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4">
        <v>39450.0</v>
      </c>
      <c r="B53" s="5">
        <v>2255.0</v>
      </c>
      <c r="C53" s="6" t="s">
        <v>5</v>
      </c>
      <c r="D53" s="6" t="s">
        <v>27</v>
      </c>
      <c r="E53" s="5"/>
      <c r="F53" s="2"/>
      <c r="G53" s="2"/>
      <c r="H53" s="2"/>
      <c r="I53" s="2"/>
      <c r="J53" s="2"/>
      <c r="K53" s="2"/>
      <c r="L53" s="12"/>
      <c r="M53" s="12"/>
      <c r="N53" s="12"/>
      <c r="O53" s="12"/>
      <c r="P53" s="12"/>
      <c r="Q53" s="1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4">
        <v>39450.0</v>
      </c>
      <c r="B54" s="5">
        <v>2242.0</v>
      </c>
      <c r="C54" s="6" t="s">
        <v>20</v>
      </c>
      <c r="D54" s="6" t="s">
        <v>23</v>
      </c>
      <c r="E54" s="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4">
        <v>39450.0</v>
      </c>
      <c r="B55" s="5">
        <v>2200.0</v>
      </c>
      <c r="C55" s="6" t="s">
        <v>17</v>
      </c>
      <c r="D55" s="6" t="s">
        <v>18</v>
      </c>
      <c r="E55" s="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4">
        <v>39450.0</v>
      </c>
      <c r="B56" s="5">
        <v>2200.0</v>
      </c>
      <c r="C56" s="6" t="s">
        <v>20</v>
      </c>
      <c r="D56" s="6" t="s">
        <v>32</v>
      </c>
      <c r="E56" s="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4">
        <v>39450.0</v>
      </c>
      <c r="B57" s="5">
        <v>2134.0</v>
      </c>
      <c r="C57" s="6" t="s">
        <v>5</v>
      </c>
      <c r="D57" s="6" t="s">
        <v>25</v>
      </c>
      <c r="E57" s="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4">
        <v>39450.0</v>
      </c>
      <c r="B58" s="5">
        <v>2108.0</v>
      </c>
      <c r="C58" s="6" t="s">
        <v>20</v>
      </c>
      <c r="D58" s="6" t="s">
        <v>31</v>
      </c>
      <c r="E58" s="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4">
        <v>39450.0</v>
      </c>
      <c r="B59" s="5">
        <v>2028.0</v>
      </c>
      <c r="C59" s="6" t="s">
        <v>17</v>
      </c>
      <c r="D59" s="6" t="s">
        <v>26</v>
      </c>
      <c r="E59" s="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4">
        <v>39450.0</v>
      </c>
      <c r="B60" s="5">
        <v>2018.0</v>
      </c>
      <c r="C60" s="6" t="s">
        <v>20</v>
      </c>
      <c r="D60" s="6" t="s">
        <v>37</v>
      </c>
      <c r="E60" s="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4">
        <v>39450.0</v>
      </c>
      <c r="B61" s="5">
        <v>2000.0</v>
      </c>
      <c r="C61" s="6" t="s">
        <v>17</v>
      </c>
      <c r="D61" s="6" t="s">
        <v>32</v>
      </c>
      <c r="E61" s="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4">
        <v>39450.0</v>
      </c>
      <c r="B62" s="5">
        <v>2000.0</v>
      </c>
      <c r="C62" s="6" t="s">
        <v>20</v>
      </c>
      <c r="D62" s="6" t="s">
        <v>32</v>
      </c>
      <c r="E62" s="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4">
        <v>39450.0</v>
      </c>
      <c r="B63" s="5">
        <v>2000.0</v>
      </c>
      <c r="C63" s="6" t="s">
        <v>17</v>
      </c>
      <c r="D63" s="6" t="s">
        <v>6</v>
      </c>
      <c r="E63" s="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4">
        <v>39450.0</v>
      </c>
      <c r="B64" s="5">
        <v>1935.0</v>
      </c>
      <c r="C64" s="6" t="s">
        <v>17</v>
      </c>
      <c r="D64" s="23" t="s">
        <v>38</v>
      </c>
      <c r="E64" s="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4">
        <v>39450.0</v>
      </c>
      <c r="B65" s="5">
        <v>1900.0</v>
      </c>
      <c r="C65" s="6" t="s">
        <v>20</v>
      </c>
      <c r="D65" s="6" t="s">
        <v>39</v>
      </c>
      <c r="E65" s="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4">
        <v>39450.0</v>
      </c>
      <c r="B66" s="5">
        <v>1900.0</v>
      </c>
      <c r="C66" s="6" t="s">
        <v>17</v>
      </c>
      <c r="D66" s="23" t="s">
        <v>38</v>
      </c>
      <c r="E66" s="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4">
        <v>39450.0</v>
      </c>
      <c r="B67" s="5">
        <v>1858.0</v>
      </c>
      <c r="C67" s="6" t="s">
        <v>5</v>
      </c>
      <c r="D67" s="6" t="s">
        <v>26</v>
      </c>
      <c r="E67" s="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4">
        <v>39450.0</v>
      </c>
      <c r="B68" s="5">
        <v>1845.0</v>
      </c>
      <c r="C68" s="6" t="s">
        <v>20</v>
      </c>
      <c r="D68" s="6" t="s">
        <v>31</v>
      </c>
      <c r="E68" s="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4">
        <v>39450.0</v>
      </c>
      <c r="B69" s="5">
        <v>1830.0</v>
      </c>
      <c r="C69" s="6" t="s">
        <v>17</v>
      </c>
      <c r="D69" s="6" t="s">
        <v>32</v>
      </c>
      <c r="E69" s="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4">
        <v>39450.0</v>
      </c>
      <c r="B70" s="5">
        <v>1800.0</v>
      </c>
      <c r="C70" s="6" t="s">
        <v>5</v>
      </c>
      <c r="D70" s="6" t="s">
        <v>6</v>
      </c>
      <c r="E70" s="5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4">
        <v>39450.0</v>
      </c>
      <c r="B71" s="5">
        <v>1800.0</v>
      </c>
      <c r="C71" s="6" t="s">
        <v>17</v>
      </c>
      <c r="D71" s="6" t="s">
        <v>6</v>
      </c>
      <c r="E71" s="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4">
        <v>39450.0</v>
      </c>
      <c r="B72" s="5">
        <v>1745.0</v>
      </c>
      <c r="C72" s="6" t="s">
        <v>20</v>
      </c>
      <c r="D72" s="6" t="s">
        <v>6</v>
      </c>
      <c r="E72" s="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4">
        <v>39450.0</v>
      </c>
      <c r="B73" s="5">
        <v>1730.0</v>
      </c>
      <c r="C73" s="6" t="s">
        <v>5</v>
      </c>
      <c r="D73" s="6" t="s">
        <v>40</v>
      </c>
      <c r="E73" s="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4">
        <v>39450.0</v>
      </c>
      <c r="B74" s="5">
        <v>1715.0</v>
      </c>
      <c r="C74" s="6" t="s">
        <v>5</v>
      </c>
      <c r="D74" s="6" t="s">
        <v>6</v>
      </c>
      <c r="E74" s="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4">
        <v>39450.0</v>
      </c>
      <c r="B75" s="5">
        <v>1700.0</v>
      </c>
      <c r="C75" s="6" t="s">
        <v>14</v>
      </c>
      <c r="D75" s="6" t="s">
        <v>37</v>
      </c>
      <c r="E75" s="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4">
        <v>39450.0</v>
      </c>
      <c r="B76" s="5">
        <v>1655.0</v>
      </c>
      <c r="C76" s="6" t="s">
        <v>5</v>
      </c>
      <c r="D76" s="23" t="s">
        <v>41</v>
      </c>
      <c r="E76" s="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4">
        <v>39450.0</v>
      </c>
      <c r="B77" s="5">
        <v>1627.0</v>
      </c>
      <c r="C77" s="6" t="s">
        <v>17</v>
      </c>
      <c r="D77" s="6" t="s">
        <v>19</v>
      </c>
      <c r="E77" s="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4">
        <v>39450.0</v>
      </c>
      <c r="B78" s="5">
        <v>1600.0</v>
      </c>
      <c r="C78" s="6" t="s">
        <v>14</v>
      </c>
      <c r="D78" s="6" t="s">
        <v>19</v>
      </c>
      <c r="E78" s="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4">
        <v>39450.0</v>
      </c>
      <c r="B79" s="5">
        <v>1600.0</v>
      </c>
      <c r="C79" s="6" t="s">
        <v>5</v>
      </c>
      <c r="D79" s="6" t="s">
        <v>37</v>
      </c>
      <c r="E79" s="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4">
        <v>39450.0</v>
      </c>
      <c r="B80" s="5">
        <v>1545.0</v>
      </c>
      <c r="C80" s="6" t="s">
        <v>5</v>
      </c>
      <c r="D80" s="6" t="s">
        <v>42</v>
      </c>
      <c r="E80" s="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4">
        <v>39450.0</v>
      </c>
      <c r="B81" s="5">
        <v>1530.0</v>
      </c>
      <c r="C81" s="6" t="s">
        <v>11</v>
      </c>
      <c r="D81" s="6" t="s">
        <v>18</v>
      </c>
      <c r="E81" s="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4">
        <v>39450.0</v>
      </c>
      <c r="B82" s="5">
        <v>1500.0</v>
      </c>
      <c r="C82" s="6" t="s">
        <v>8</v>
      </c>
      <c r="D82" s="6" t="s">
        <v>19</v>
      </c>
      <c r="E82" s="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4">
        <v>39450.0</v>
      </c>
      <c r="B83" s="5">
        <v>1250.0</v>
      </c>
      <c r="C83" s="6" t="s">
        <v>8</v>
      </c>
      <c r="D83" s="6" t="s">
        <v>30</v>
      </c>
      <c r="E83" s="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4">
        <v>39450.0</v>
      </c>
      <c r="B84" s="5">
        <v>1241.0</v>
      </c>
      <c r="C84" s="6" t="s">
        <v>8</v>
      </c>
      <c r="D84" s="6" t="s">
        <v>6</v>
      </c>
      <c r="E84" s="5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4">
        <v>39450.0</v>
      </c>
      <c r="B85" s="5">
        <v>1100.0</v>
      </c>
      <c r="C85" s="6" t="s">
        <v>8</v>
      </c>
      <c r="D85" s="6" t="s">
        <v>32</v>
      </c>
      <c r="E85" s="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4">
        <v>39450.0</v>
      </c>
      <c r="B86" s="5">
        <v>1018.0</v>
      </c>
      <c r="C86" s="6" t="s">
        <v>17</v>
      </c>
      <c r="D86" s="6" t="s">
        <v>23</v>
      </c>
      <c r="E86" s="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4">
        <v>39450.0</v>
      </c>
      <c r="B87" s="5">
        <v>930.0</v>
      </c>
      <c r="C87" s="6" t="s">
        <v>5</v>
      </c>
      <c r="D87" s="6" t="s">
        <v>37</v>
      </c>
      <c r="E87" s="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4">
        <v>39450.0</v>
      </c>
      <c r="B88" s="5">
        <v>900.0</v>
      </c>
      <c r="C88" s="6" t="s">
        <v>8</v>
      </c>
      <c r="D88" s="6" t="s">
        <v>32</v>
      </c>
      <c r="E88" s="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4">
        <v>39450.0</v>
      </c>
      <c r="B89" s="5">
        <v>735.0</v>
      </c>
      <c r="C89" s="6" t="s">
        <v>8</v>
      </c>
      <c r="D89" s="6" t="s">
        <v>26</v>
      </c>
      <c r="E89" s="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4">
        <v>39450.0</v>
      </c>
      <c r="B90" s="5">
        <v>645.0</v>
      </c>
      <c r="C90" s="6" t="s">
        <v>5</v>
      </c>
      <c r="D90" s="6" t="s">
        <v>6</v>
      </c>
      <c r="E90" s="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4">
        <v>39450.0</v>
      </c>
      <c r="B91" s="5">
        <v>600.0</v>
      </c>
      <c r="C91" s="6" t="s">
        <v>8</v>
      </c>
      <c r="D91" s="6" t="s">
        <v>32</v>
      </c>
      <c r="E91" s="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4">
        <v>39450.0</v>
      </c>
      <c r="B92" s="5">
        <v>507.0</v>
      </c>
      <c r="C92" s="6" t="s">
        <v>14</v>
      </c>
      <c r="D92" s="23" t="s">
        <v>38</v>
      </c>
      <c r="E92" s="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4">
        <v>39450.0</v>
      </c>
      <c r="B93" s="5">
        <v>425.0</v>
      </c>
      <c r="C93" s="6" t="s">
        <v>5</v>
      </c>
      <c r="D93" s="6" t="s">
        <v>43</v>
      </c>
      <c r="E93" s="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4">
        <v>39450.0</v>
      </c>
      <c r="B94" s="5">
        <v>230.0</v>
      </c>
      <c r="C94" s="6" t="s">
        <v>17</v>
      </c>
      <c r="D94" s="6" t="s">
        <v>32</v>
      </c>
      <c r="E94" s="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4">
        <v>39450.0</v>
      </c>
      <c r="B95" s="5">
        <v>150.0</v>
      </c>
      <c r="C95" s="6" t="s">
        <v>20</v>
      </c>
      <c r="D95" s="6" t="s">
        <v>18</v>
      </c>
      <c r="E95" s="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4">
        <v>39450.0</v>
      </c>
      <c r="B96" s="5">
        <v>136.0</v>
      </c>
      <c r="C96" s="6" t="s">
        <v>5</v>
      </c>
      <c r="D96" s="6" t="s">
        <v>23</v>
      </c>
      <c r="E96" s="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4">
        <v>39450.0</v>
      </c>
      <c r="B97" s="5">
        <v>20.0</v>
      </c>
      <c r="C97" s="6" t="s">
        <v>14</v>
      </c>
      <c r="D97" s="6" t="s">
        <v>44</v>
      </c>
      <c r="E97" s="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4">
        <v>39450.0</v>
      </c>
      <c r="B98" s="5">
        <v>1.0</v>
      </c>
      <c r="C98" s="6" t="s">
        <v>8</v>
      </c>
      <c r="D98" s="6" t="s">
        <v>31</v>
      </c>
      <c r="E98" s="5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4">
        <v>39450.0</v>
      </c>
      <c r="B99" s="5">
        <v>0.0</v>
      </c>
      <c r="C99" s="6" t="s">
        <v>20</v>
      </c>
      <c r="D99" s="6" t="s">
        <v>39</v>
      </c>
      <c r="E99" s="5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4">
        <v>39450.0</v>
      </c>
      <c r="B100" s="5">
        <v>0.0</v>
      </c>
      <c r="C100" s="6" t="s">
        <v>17</v>
      </c>
      <c r="D100" s="23" t="s">
        <v>45</v>
      </c>
      <c r="E100" s="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4">
        <v>39450.0</v>
      </c>
      <c r="B101" s="5">
        <v>0.0</v>
      </c>
      <c r="C101" s="6" t="s">
        <v>8</v>
      </c>
      <c r="D101" s="6" t="s">
        <v>44</v>
      </c>
      <c r="E101" s="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4">
        <v>39451.0</v>
      </c>
      <c r="B102" s="5">
        <v>2359.0</v>
      </c>
      <c r="C102" s="6" t="s">
        <v>5</v>
      </c>
      <c r="D102" s="6" t="s">
        <v>6</v>
      </c>
      <c r="E102" s="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4">
        <v>39451.0</v>
      </c>
      <c r="B103" s="5">
        <v>2300.0</v>
      </c>
      <c r="C103" s="6" t="s">
        <v>17</v>
      </c>
      <c r="D103" s="6" t="s">
        <v>37</v>
      </c>
      <c r="E103" s="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4">
        <v>39451.0</v>
      </c>
      <c r="B104" s="5">
        <v>2253.0</v>
      </c>
      <c r="C104" s="6" t="s">
        <v>5</v>
      </c>
      <c r="D104" s="6" t="s">
        <v>39</v>
      </c>
      <c r="E104" s="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4">
        <v>39451.0</v>
      </c>
      <c r="B105" s="5">
        <v>2237.0</v>
      </c>
      <c r="C105" s="6" t="s">
        <v>17</v>
      </c>
      <c r="D105" s="6" t="s">
        <v>27</v>
      </c>
      <c r="E105" s="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4">
        <v>39451.0</v>
      </c>
      <c r="B106" s="5">
        <v>2230.0</v>
      </c>
      <c r="C106" s="6" t="s">
        <v>17</v>
      </c>
      <c r="D106" s="6" t="s">
        <v>6</v>
      </c>
      <c r="E106" s="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4">
        <v>39451.0</v>
      </c>
      <c r="B107" s="5">
        <v>2230.0</v>
      </c>
      <c r="C107" s="6" t="s">
        <v>14</v>
      </c>
      <c r="D107" s="6" t="s">
        <v>44</v>
      </c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4">
        <v>39451.0</v>
      </c>
      <c r="B108" s="5">
        <v>2200.0</v>
      </c>
      <c r="C108" s="6" t="s">
        <v>17</v>
      </c>
      <c r="D108" s="6" t="s">
        <v>32</v>
      </c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4">
        <v>39451.0</v>
      </c>
      <c r="B109" s="5">
        <v>2145.0</v>
      </c>
      <c r="C109" s="6" t="s">
        <v>5</v>
      </c>
      <c r="D109" s="6" t="s">
        <v>18</v>
      </c>
      <c r="E109" s="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4">
        <v>39451.0</v>
      </c>
      <c r="B110" s="5">
        <v>2130.0</v>
      </c>
      <c r="C110" s="6" t="s">
        <v>5</v>
      </c>
      <c r="D110" s="6" t="s">
        <v>6</v>
      </c>
      <c r="E110" s="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4">
        <v>39451.0</v>
      </c>
      <c r="B111" s="5">
        <v>2115.0</v>
      </c>
      <c r="C111" s="6" t="s">
        <v>17</v>
      </c>
      <c r="D111" s="6" t="s">
        <v>6</v>
      </c>
      <c r="E111" s="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4">
        <v>39451.0</v>
      </c>
      <c r="B112" s="5">
        <v>2100.0</v>
      </c>
      <c r="C112" s="6" t="s">
        <v>17</v>
      </c>
      <c r="D112" s="6" t="s">
        <v>32</v>
      </c>
      <c r="E112" s="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4">
        <v>39451.0</v>
      </c>
      <c r="B113" s="5">
        <v>2100.0</v>
      </c>
      <c r="C113" s="6" t="s">
        <v>17</v>
      </c>
      <c r="D113" s="6" t="s">
        <v>6</v>
      </c>
      <c r="E113" s="5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4">
        <v>39451.0</v>
      </c>
      <c r="B114" s="5">
        <v>2000.0</v>
      </c>
      <c r="C114" s="6" t="s">
        <v>5</v>
      </c>
      <c r="D114" s="23" t="s">
        <v>38</v>
      </c>
      <c r="E114" s="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4">
        <v>39451.0</v>
      </c>
      <c r="B115" s="5">
        <v>1943.0</v>
      </c>
      <c r="C115" s="6" t="s">
        <v>5</v>
      </c>
      <c r="D115" s="6" t="s">
        <v>22</v>
      </c>
      <c r="E115" s="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4">
        <v>39451.0</v>
      </c>
      <c r="B116" s="5">
        <v>1900.0</v>
      </c>
      <c r="C116" s="6" t="s">
        <v>5</v>
      </c>
      <c r="D116" s="6" t="s">
        <v>6</v>
      </c>
      <c r="E116" s="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4">
        <v>39451.0</v>
      </c>
      <c r="B117" s="5">
        <v>1900.0</v>
      </c>
      <c r="C117" s="6" t="s">
        <v>8</v>
      </c>
      <c r="D117" s="6" t="s">
        <v>46</v>
      </c>
      <c r="E117" s="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4">
        <v>39451.0</v>
      </c>
      <c r="B118" s="5">
        <v>1900.0</v>
      </c>
      <c r="C118" s="6" t="s">
        <v>5</v>
      </c>
      <c r="D118" s="23" t="s">
        <v>38</v>
      </c>
      <c r="E118" s="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4">
        <v>39451.0</v>
      </c>
      <c r="B119" s="5">
        <v>1900.0</v>
      </c>
      <c r="C119" s="6" t="s">
        <v>8</v>
      </c>
      <c r="D119" s="6" t="s">
        <v>37</v>
      </c>
      <c r="E119" s="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4">
        <v>39451.0</v>
      </c>
      <c r="B120" s="5">
        <v>1900.0</v>
      </c>
      <c r="C120" s="6" t="s">
        <v>20</v>
      </c>
      <c r="D120" s="6" t="s">
        <v>44</v>
      </c>
      <c r="E120" s="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4">
        <v>39451.0</v>
      </c>
      <c r="B121" s="5">
        <v>1857.0</v>
      </c>
      <c r="C121" s="6" t="s">
        <v>8</v>
      </c>
      <c r="D121" s="6" t="s">
        <v>24</v>
      </c>
      <c r="E121" s="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4">
        <v>39451.0</v>
      </c>
      <c r="B122" s="5">
        <v>1730.0</v>
      </c>
      <c r="C122" s="6" t="s">
        <v>5</v>
      </c>
      <c r="D122" s="6" t="s">
        <v>19</v>
      </c>
      <c r="E122" s="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4">
        <v>39451.0</v>
      </c>
      <c r="B123" s="5">
        <v>1715.0</v>
      </c>
      <c r="C123" s="6" t="s">
        <v>5</v>
      </c>
      <c r="D123" s="6" t="s">
        <v>6</v>
      </c>
      <c r="E123" s="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4">
        <v>39451.0</v>
      </c>
      <c r="B124" s="5">
        <v>1705.0</v>
      </c>
      <c r="C124" s="6" t="s">
        <v>5</v>
      </c>
      <c r="D124" s="6" t="s">
        <v>26</v>
      </c>
      <c r="E124" s="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4">
        <v>39451.0</v>
      </c>
      <c r="B125" s="5">
        <v>1700.0</v>
      </c>
      <c r="C125" s="6" t="s">
        <v>17</v>
      </c>
      <c r="D125" s="6" t="s">
        <v>32</v>
      </c>
      <c r="E125" s="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4">
        <v>39451.0</v>
      </c>
      <c r="B126" s="5">
        <v>1700.0</v>
      </c>
      <c r="C126" s="6" t="s">
        <v>14</v>
      </c>
      <c r="D126" s="6" t="s">
        <v>32</v>
      </c>
      <c r="E126" s="5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4">
        <v>39451.0</v>
      </c>
      <c r="B127" s="5">
        <v>1649.0</v>
      </c>
      <c r="C127" s="6" t="s">
        <v>5</v>
      </c>
      <c r="D127" s="6" t="s">
        <v>22</v>
      </c>
      <c r="E127" s="5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4">
        <v>39451.0</v>
      </c>
      <c r="B128" s="5">
        <v>1630.0</v>
      </c>
      <c r="C128" s="6" t="s">
        <v>17</v>
      </c>
      <c r="D128" s="6" t="s">
        <v>6</v>
      </c>
      <c r="E128" s="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4">
        <v>39451.0</v>
      </c>
      <c r="B129" s="5">
        <v>1600.0</v>
      </c>
      <c r="C129" s="6" t="s">
        <v>17</v>
      </c>
      <c r="D129" s="6" t="s">
        <v>6</v>
      </c>
      <c r="E129" s="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4">
        <v>39451.0</v>
      </c>
      <c r="B130" s="5">
        <v>1530.0</v>
      </c>
      <c r="C130" s="6" t="s">
        <v>17</v>
      </c>
      <c r="D130" s="6" t="s">
        <v>26</v>
      </c>
      <c r="E130" s="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4">
        <v>39451.0</v>
      </c>
      <c r="B131" s="5">
        <v>1500.0</v>
      </c>
      <c r="C131" s="6" t="s">
        <v>8</v>
      </c>
      <c r="D131" s="6" t="s">
        <v>31</v>
      </c>
      <c r="E131" s="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4">
        <v>39451.0</v>
      </c>
      <c r="B132" s="5">
        <v>1500.0</v>
      </c>
      <c r="C132" s="6" t="s">
        <v>5</v>
      </c>
      <c r="D132" s="6" t="s">
        <v>33</v>
      </c>
      <c r="E132" s="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4">
        <v>39451.0</v>
      </c>
      <c r="B133" s="5">
        <v>1455.0</v>
      </c>
      <c r="C133" s="6" t="s">
        <v>17</v>
      </c>
      <c r="D133" s="23" t="s">
        <v>47</v>
      </c>
      <c r="E133" s="2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4">
        <v>39451.0</v>
      </c>
      <c r="B134" s="5">
        <v>1445.0</v>
      </c>
      <c r="C134" s="6" t="s">
        <v>8</v>
      </c>
      <c r="D134" s="6" t="s">
        <v>32</v>
      </c>
      <c r="E134" s="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4">
        <v>39451.0</v>
      </c>
      <c r="B135" s="5">
        <v>1436.0</v>
      </c>
      <c r="C135" s="6" t="s">
        <v>17</v>
      </c>
      <c r="D135" s="6" t="s">
        <v>21</v>
      </c>
      <c r="E135" s="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4">
        <v>39451.0</v>
      </c>
      <c r="B136" s="5">
        <v>1430.0</v>
      </c>
      <c r="C136" s="6" t="s">
        <v>14</v>
      </c>
      <c r="D136" s="6" t="s">
        <v>19</v>
      </c>
      <c r="E136" s="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4">
        <v>39451.0</v>
      </c>
      <c r="B137" s="5">
        <v>1350.0</v>
      </c>
      <c r="C137" s="6" t="s">
        <v>5</v>
      </c>
      <c r="D137" s="6" t="s">
        <v>30</v>
      </c>
      <c r="E137" s="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4">
        <v>39451.0</v>
      </c>
      <c r="B138" s="5">
        <v>1230.0</v>
      </c>
      <c r="C138" s="6" t="s">
        <v>17</v>
      </c>
      <c r="D138" s="6" t="s">
        <v>18</v>
      </c>
      <c r="E138" s="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4">
        <v>39451.0</v>
      </c>
      <c r="B139" s="5">
        <v>1200.0</v>
      </c>
      <c r="C139" s="6" t="s">
        <v>8</v>
      </c>
      <c r="D139" s="6" t="s">
        <v>48</v>
      </c>
      <c r="E139" s="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4">
        <v>39451.0</v>
      </c>
      <c r="B140" s="5">
        <v>1128.0</v>
      </c>
      <c r="C140" s="6" t="s">
        <v>8</v>
      </c>
      <c r="D140" s="6" t="s">
        <v>49</v>
      </c>
      <c r="E140" s="5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4">
        <v>39451.0</v>
      </c>
      <c r="B141" s="5">
        <v>1100.0</v>
      </c>
      <c r="C141" s="6" t="s">
        <v>14</v>
      </c>
      <c r="D141" s="6" t="s">
        <v>32</v>
      </c>
      <c r="E141" s="5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4">
        <v>39451.0</v>
      </c>
      <c r="B142" s="5">
        <v>1030.0</v>
      </c>
      <c r="C142" s="6" t="s">
        <v>5</v>
      </c>
      <c r="D142" s="6" t="s">
        <v>23</v>
      </c>
      <c r="E142" s="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4">
        <v>39451.0</v>
      </c>
      <c r="B143" s="5">
        <v>900.0</v>
      </c>
      <c r="C143" s="6" t="s">
        <v>20</v>
      </c>
      <c r="D143" s="6" t="s">
        <v>32</v>
      </c>
      <c r="E143" s="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4">
        <v>39451.0</v>
      </c>
      <c r="B144" s="5">
        <v>830.0</v>
      </c>
      <c r="C144" s="6" t="s">
        <v>17</v>
      </c>
      <c r="D144" s="6" t="s">
        <v>32</v>
      </c>
      <c r="E144" s="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4">
        <v>39451.0</v>
      </c>
      <c r="B145" s="5">
        <v>815.0</v>
      </c>
      <c r="C145" s="6" t="s">
        <v>17</v>
      </c>
      <c r="D145" s="6" t="s">
        <v>32</v>
      </c>
      <c r="E145" s="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4">
        <v>39451.0</v>
      </c>
      <c r="B146" s="5">
        <v>800.0</v>
      </c>
      <c r="C146" s="6" t="s">
        <v>17</v>
      </c>
      <c r="D146" s="6" t="s">
        <v>32</v>
      </c>
      <c r="E146" s="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4">
        <v>39451.0</v>
      </c>
      <c r="B147" s="5">
        <v>205.0</v>
      </c>
      <c r="C147" s="6" t="s">
        <v>20</v>
      </c>
      <c r="D147" s="6" t="s">
        <v>24</v>
      </c>
      <c r="E147" s="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4">
        <v>39451.0</v>
      </c>
      <c r="B148" s="5">
        <v>148.0</v>
      </c>
      <c r="C148" s="6" t="s">
        <v>17</v>
      </c>
      <c r="D148" s="6" t="s">
        <v>24</v>
      </c>
      <c r="E148" s="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4">
        <v>39451.0</v>
      </c>
      <c r="B149" s="5">
        <v>101.0</v>
      </c>
      <c r="C149" s="6" t="s">
        <v>17</v>
      </c>
      <c r="D149" s="6" t="s">
        <v>23</v>
      </c>
      <c r="E149" s="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4">
        <v>39451.0</v>
      </c>
      <c r="B150" s="5">
        <v>9.0</v>
      </c>
      <c r="C150" s="6" t="s">
        <v>8</v>
      </c>
      <c r="D150" s="6" t="s">
        <v>27</v>
      </c>
      <c r="E150" s="5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4">
        <v>39452.0</v>
      </c>
      <c r="B151" s="5">
        <v>2352.0</v>
      </c>
      <c r="C151" s="6" t="s">
        <v>5</v>
      </c>
      <c r="D151" s="23" t="s">
        <v>38</v>
      </c>
      <c r="E151" s="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4">
        <v>39452.0</v>
      </c>
      <c r="B152" s="5">
        <v>2300.0</v>
      </c>
      <c r="C152" s="6" t="s">
        <v>5</v>
      </c>
      <c r="D152" s="6" t="s">
        <v>18</v>
      </c>
      <c r="E152" s="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4">
        <v>39452.0</v>
      </c>
      <c r="B153" s="5">
        <v>2300.0</v>
      </c>
      <c r="C153" s="6" t="s">
        <v>17</v>
      </c>
      <c r="D153" s="23" t="s">
        <v>38</v>
      </c>
      <c r="E153" s="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4">
        <v>39452.0</v>
      </c>
      <c r="B154" s="5">
        <v>2257.0</v>
      </c>
      <c r="C154" s="6" t="s">
        <v>20</v>
      </c>
      <c r="D154" s="6" t="s">
        <v>24</v>
      </c>
      <c r="E154" s="5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4">
        <v>39452.0</v>
      </c>
      <c r="B155" s="5">
        <v>2241.0</v>
      </c>
      <c r="C155" s="6" t="s">
        <v>17</v>
      </c>
      <c r="D155" s="6" t="s">
        <v>24</v>
      </c>
      <c r="E155" s="5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4">
        <v>39452.0</v>
      </c>
      <c r="B156" s="5">
        <v>2200.0</v>
      </c>
      <c r="C156" s="6" t="s">
        <v>17</v>
      </c>
      <c r="D156" s="6" t="s">
        <v>6</v>
      </c>
      <c r="E156" s="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4">
        <v>39452.0</v>
      </c>
      <c r="B157" s="5">
        <v>2129.0</v>
      </c>
      <c r="C157" s="6" t="s">
        <v>20</v>
      </c>
      <c r="D157" s="6" t="s">
        <v>23</v>
      </c>
      <c r="E157" s="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4">
        <v>39452.0</v>
      </c>
      <c r="B158" s="5">
        <v>2100.0</v>
      </c>
      <c r="C158" s="6" t="s">
        <v>17</v>
      </c>
      <c r="D158" s="6" t="s">
        <v>9</v>
      </c>
      <c r="E158" s="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4">
        <v>39452.0</v>
      </c>
      <c r="B159" s="5">
        <v>2100.0</v>
      </c>
      <c r="C159" s="6" t="s">
        <v>17</v>
      </c>
      <c r="D159" s="6" t="s">
        <v>31</v>
      </c>
      <c r="E159" s="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4">
        <v>39452.0</v>
      </c>
      <c r="B160" s="5">
        <v>2015.0</v>
      </c>
      <c r="C160" s="6" t="s">
        <v>5</v>
      </c>
      <c r="D160" s="6" t="s">
        <v>30</v>
      </c>
      <c r="E160" s="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4">
        <v>39452.0</v>
      </c>
      <c r="B161" s="5">
        <v>2000.0</v>
      </c>
      <c r="C161" s="6" t="s">
        <v>17</v>
      </c>
      <c r="D161" s="6" t="s">
        <v>31</v>
      </c>
      <c r="E161" s="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4">
        <v>39452.0</v>
      </c>
      <c r="B162" s="5">
        <v>1937.0</v>
      </c>
      <c r="C162" s="6" t="s">
        <v>5</v>
      </c>
      <c r="D162" s="6" t="s">
        <v>44</v>
      </c>
      <c r="E162" s="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4">
        <v>39452.0</v>
      </c>
      <c r="B163" s="5">
        <v>1930.0</v>
      </c>
      <c r="C163" s="6" t="s">
        <v>5</v>
      </c>
      <c r="D163" s="6" t="s">
        <v>30</v>
      </c>
      <c r="E163" s="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4">
        <v>39452.0</v>
      </c>
      <c r="B164" s="5">
        <v>1911.0</v>
      </c>
      <c r="C164" s="6" t="s">
        <v>5</v>
      </c>
      <c r="D164" s="23" t="s">
        <v>50</v>
      </c>
      <c r="E164" s="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4">
        <v>39452.0</v>
      </c>
      <c r="B165" s="5">
        <v>1900.0</v>
      </c>
      <c r="C165" s="6" t="s">
        <v>17</v>
      </c>
      <c r="D165" s="23" t="s">
        <v>38</v>
      </c>
      <c r="E165" s="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4">
        <v>39452.0</v>
      </c>
      <c r="B166" s="5">
        <v>1900.0</v>
      </c>
      <c r="C166" s="6" t="s">
        <v>17</v>
      </c>
      <c r="D166" s="6" t="s">
        <v>31</v>
      </c>
      <c r="E166" s="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4">
        <v>39452.0</v>
      </c>
      <c r="B167" s="5">
        <v>1840.0</v>
      </c>
      <c r="C167" s="6" t="s">
        <v>14</v>
      </c>
      <c r="D167" s="6" t="s">
        <v>26</v>
      </c>
      <c r="E167" s="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4">
        <v>39452.0</v>
      </c>
      <c r="B168" s="5">
        <v>1806.0</v>
      </c>
      <c r="C168" s="6" t="s">
        <v>14</v>
      </c>
      <c r="D168" s="23" t="s">
        <v>51</v>
      </c>
      <c r="E168" s="5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4">
        <v>39452.0</v>
      </c>
      <c r="B169" s="5">
        <v>1800.0</v>
      </c>
      <c r="C169" s="6" t="s">
        <v>17</v>
      </c>
      <c r="D169" s="6" t="s">
        <v>6</v>
      </c>
      <c r="E169" s="5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4">
        <v>39452.0</v>
      </c>
      <c r="B170" s="5">
        <v>1800.0</v>
      </c>
      <c r="C170" s="6" t="s">
        <v>5</v>
      </c>
      <c r="D170" s="6" t="s">
        <v>18</v>
      </c>
      <c r="E170" s="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4">
        <v>39452.0</v>
      </c>
      <c r="B171" s="5">
        <v>1724.0</v>
      </c>
      <c r="C171" s="6" t="s">
        <v>5</v>
      </c>
      <c r="D171" s="6" t="s">
        <v>26</v>
      </c>
      <c r="E171" s="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4">
        <v>39452.0</v>
      </c>
      <c r="B172" s="5">
        <v>1500.0</v>
      </c>
      <c r="C172" s="6" t="s">
        <v>17</v>
      </c>
      <c r="D172" s="6" t="s">
        <v>18</v>
      </c>
      <c r="E172" s="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4">
        <v>39452.0</v>
      </c>
      <c r="B173" s="5">
        <v>1500.0</v>
      </c>
      <c r="C173" s="6" t="s">
        <v>5</v>
      </c>
      <c r="D173" s="6" t="s">
        <v>26</v>
      </c>
      <c r="E173" s="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4">
        <v>39452.0</v>
      </c>
      <c r="B174" s="5">
        <v>1408.0</v>
      </c>
      <c r="C174" s="6" t="s">
        <v>5</v>
      </c>
      <c r="D174" s="6" t="s">
        <v>25</v>
      </c>
      <c r="E174" s="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4">
        <v>39452.0</v>
      </c>
      <c r="B175" s="5">
        <v>1230.0</v>
      </c>
      <c r="C175" s="6" t="s">
        <v>8</v>
      </c>
      <c r="D175" s="6" t="s">
        <v>6</v>
      </c>
      <c r="E175" s="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4">
        <v>39452.0</v>
      </c>
      <c r="B176" s="5">
        <v>1230.0</v>
      </c>
      <c r="C176" s="6" t="s">
        <v>20</v>
      </c>
      <c r="D176" s="6" t="s">
        <v>18</v>
      </c>
      <c r="E176" s="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4">
        <v>39452.0</v>
      </c>
      <c r="B177" s="5">
        <v>1200.0</v>
      </c>
      <c r="C177" s="6" t="s">
        <v>5</v>
      </c>
      <c r="D177" s="6" t="s">
        <v>18</v>
      </c>
      <c r="E177" s="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4">
        <v>39452.0</v>
      </c>
      <c r="B178" s="5">
        <v>1200.0</v>
      </c>
      <c r="C178" s="6" t="s">
        <v>14</v>
      </c>
      <c r="D178" s="6" t="s">
        <v>6</v>
      </c>
      <c r="E178" s="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4">
        <v>39452.0</v>
      </c>
      <c r="B179" s="5">
        <v>1100.0</v>
      </c>
      <c r="C179" s="6" t="s">
        <v>17</v>
      </c>
      <c r="D179" s="6" t="s">
        <v>6</v>
      </c>
      <c r="E179" s="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4">
        <v>39452.0</v>
      </c>
      <c r="B180" s="5">
        <v>1041.0</v>
      </c>
      <c r="C180" s="6" t="s">
        <v>5</v>
      </c>
      <c r="D180" s="6" t="s">
        <v>27</v>
      </c>
      <c r="E180" s="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4">
        <v>39452.0</v>
      </c>
      <c r="B181" s="5">
        <v>1030.0</v>
      </c>
      <c r="C181" s="6" t="s">
        <v>5</v>
      </c>
      <c r="D181" s="6" t="s">
        <v>6</v>
      </c>
      <c r="E181" s="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4">
        <v>39452.0</v>
      </c>
      <c r="B182" s="5">
        <v>1000.0</v>
      </c>
      <c r="C182" s="6" t="s">
        <v>14</v>
      </c>
      <c r="D182" s="6" t="s">
        <v>32</v>
      </c>
      <c r="E182" s="5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4">
        <v>39452.0</v>
      </c>
      <c r="B183" s="5">
        <v>1000.0</v>
      </c>
      <c r="C183" s="6" t="s">
        <v>8</v>
      </c>
      <c r="D183" s="23" t="s">
        <v>52</v>
      </c>
      <c r="E183" s="5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4">
        <v>39452.0</v>
      </c>
      <c r="B184" s="5">
        <v>942.0</v>
      </c>
      <c r="C184" s="6" t="s">
        <v>5</v>
      </c>
      <c r="D184" s="6" t="s">
        <v>18</v>
      </c>
      <c r="E184" s="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4">
        <v>39452.0</v>
      </c>
      <c r="B185" s="5">
        <v>738.0</v>
      </c>
      <c r="C185" s="6" t="s">
        <v>20</v>
      </c>
      <c r="D185" s="6" t="s">
        <v>32</v>
      </c>
      <c r="E185" s="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4">
        <v>39452.0</v>
      </c>
      <c r="B186" s="5">
        <v>245.0</v>
      </c>
      <c r="C186" s="6" t="s">
        <v>5</v>
      </c>
      <c r="D186" s="23" t="s">
        <v>38</v>
      </c>
      <c r="E186" s="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4">
        <v>39452.0</v>
      </c>
      <c r="B187" s="5">
        <v>200.0</v>
      </c>
      <c r="C187" s="6" t="s">
        <v>5</v>
      </c>
      <c r="D187" s="6" t="s">
        <v>19</v>
      </c>
      <c r="E187" s="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4">
        <v>39452.0</v>
      </c>
      <c r="B188" s="5">
        <v>200.0</v>
      </c>
      <c r="C188" s="6" t="s">
        <v>5</v>
      </c>
      <c r="D188" s="23" t="s">
        <v>51</v>
      </c>
      <c r="E188" s="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4">
        <v>39452.0</v>
      </c>
      <c r="B189" s="5">
        <v>130.0</v>
      </c>
      <c r="C189" s="6" t="s">
        <v>14</v>
      </c>
      <c r="D189" s="6" t="s">
        <v>49</v>
      </c>
      <c r="E189" s="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4">
        <v>39452.0</v>
      </c>
      <c r="B190" s="5">
        <v>130.0</v>
      </c>
      <c r="C190" s="6" t="s">
        <v>5</v>
      </c>
      <c r="D190" s="6" t="s">
        <v>18</v>
      </c>
      <c r="E190" s="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4">
        <v>39452.0</v>
      </c>
      <c r="B191" s="5">
        <v>116.0</v>
      </c>
      <c r="C191" s="6" t="s">
        <v>20</v>
      </c>
      <c r="D191" s="6" t="s">
        <v>53</v>
      </c>
      <c r="E191" s="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4">
        <v>39452.0</v>
      </c>
      <c r="B192" s="5">
        <v>100.0</v>
      </c>
      <c r="C192" s="6" t="s">
        <v>17</v>
      </c>
      <c r="D192" s="6" t="s">
        <v>32</v>
      </c>
      <c r="E192" s="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4">
        <v>39452.0</v>
      </c>
      <c r="B193" s="5">
        <v>15.0</v>
      </c>
      <c r="C193" s="6" t="s">
        <v>11</v>
      </c>
      <c r="D193" s="6" t="s">
        <v>31</v>
      </c>
      <c r="E193" s="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4">
        <v>39452.0</v>
      </c>
      <c r="B194" s="5">
        <v>0.0</v>
      </c>
      <c r="C194" s="6" t="s">
        <v>17</v>
      </c>
      <c r="D194" s="6" t="s">
        <v>31</v>
      </c>
      <c r="E194" s="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4">
        <v>39453.0</v>
      </c>
      <c r="B195" s="5">
        <v>2300.0</v>
      </c>
      <c r="C195" s="6" t="s">
        <v>17</v>
      </c>
      <c r="D195" s="6" t="s">
        <v>6</v>
      </c>
      <c r="E195" s="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4">
        <v>39453.0</v>
      </c>
      <c r="B196" s="5">
        <v>2130.0</v>
      </c>
      <c r="C196" s="6" t="s">
        <v>5</v>
      </c>
      <c r="D196" s="6" t="s">
        <v>6</v>
      </c>
      <c r="E196" s="5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4">
        <v>39453.0</v>
      </c>
      <c r="B197" s="5">
        <v>1950.0</v>
      </c>
      <c r="C197" s="6" t="s">
        <v>17</v>
      </c>
      <c r="D197" s="6" t="s">
        <v>31</v>
      </c>
      <c r="E197" s="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4">
        <v>39453.0</v>
      </c>
      <c r="B198" s="5">
        <v>1900.0</v>
      </c>
      <c r="C198" s="6" t="s">
        <v>20</v>
      </c>
      <c r="D198" s="6" t="s">
        <v>31</v>
      </c>
      <c r="E198" s="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4">
        <v>39453.0</v>
      </c>
      <c r="B199" s="5">
        <v>1900.0</v>
      </c>
      <c r="C199" s="6" t="s">
        <v>17</v>
      </c>
      <c r="D199" s="6" t="s">
        <v>6</v>
      </c>
      <c r="E199" s="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4">
        <v>39453.0</v>
      </c>
      <c r="B200" s="5">
        <v>1900.0</v>
      </c>
      <c r="C200" s="6" t="s">
        <v>14</v>
      </c>
      <c r="D200" s="6" t="s">
        <v>31</v>
      </c>
      <c r="E200" s="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4">
        <v>39453.0</v>
      </c>
      <c r="B201" s="5">
        <v>1730.0</v>
      </c>
      <c r="C201" s="6" t="s">
        <v>14</v>
      </c>
      <c r="D201" s="6" t="s">
        <v>49</v>
      </c>
      <c r="E201" s="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4">
        <v>39453.0</v>
      </c>
      <c r="B202" s="5">
        <v>1720.0</v>
      </c>
      <c r="C202" s="6" t="s">
        <v>5</v>
      </c>
      <c r="D202" s="6" t="s">
        <v>26</v>
      </c>
      <c r="E202" s="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4">
        <v>39453.0</v>
      </c>
      <c r="B203" s="5">
        <v>1700.0</v>
      </c>
      <c r="C203" s="6" t="s">
        <v>8</v>
      </c>
      <c r="D203" s="6" t="s">
        <v>18</v>
      </c>
      <c r="E203" s="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4">
        <v>39453.0</v>
      </c>
      <c r="B204" s="5">
        <v>1700.0</v>
      </c>
      <c r="C204" s="6" t="s">
        <v>5</v>
      </c>
      <c r="D204" s="6" t="s">
        <v>6</v>
      </c>
      <c r="E204" s="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4">
        <v>39453.0</v>
      </c>
      <c r="B205" s="5">
        <v>1520.0</v>
      </c>
      <c r="C205" s="6" t="s">
        <v>5</v>
      </c>
      <c r="D205" s="23" t="s">
        <v>54</v>
      </c>
      <c r="E205" s="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4">
        <v>39453.0</v>
      </c>
      <c r="B206" s="5">
        <v>1515.0</v>
      </c>
      <c r="C206" s="6" t="s">
        <v>17</v>
      </c>
      <c r="D206" s="6" t="s">
        <v>31</v>
      </c>
      <c r="E206" s="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4">
        <v>39453.0</v>
      </c>
      <c r="B207" s="5">
        <v>1513.0</v>
      </c>
      <c r="C207" s="6" t="s">
        <v>20</v>
      </c>
      <c r="D207" s="6" t="s">
        <v>39</v>
      </c>
      <c r="E207" s="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4">
        <v>39453.0</v>
      </c>
      <c r="B208" s="5">
        <v>1500.0</v>
      </c>
      <c r="C208" s="6" t="s">
        <v>17</v>
      </c>
      <c r="D208" s="6" t="s">
        <v>6</v>
      </c>
      <c r="E208" s="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4">
        <v>39453.0</v>
      </c>
      <c r="B209" s="5">
        <v>1500.0</v>
      </c>
      <c r="C209" s="6" t="s">
        <v>5</v>
      </c>
      <c r="D209" s="6" t="s">
        <v>6</v>
      </c>
      <c r="E209" s="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4">
        <v>39453.0</v>
      </c>
      <c r="B210" s="5">
        <v>1500.0</v>
      </c>
      <c r="C210" s="6" t="s">
        <v>17</v>
      </c>
      <c r="D210" s="6" t="s">
        <v>6</v>
      </c>
      <c r="E210" s="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4">
        <v>39453.0</v>
      </c>
      <c r="B211" s="5">
        <v>1450.0</v>
      </c>
      <c r="C211" s="6" t="s">
        <v>17</v>
      </c>
      <c r="D211" s="6" t="s">
        <v>26</v>
      </c>
      <c r="E211" s="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4">
        <v>39453.0</v>
      </c>
      <c r="B212" s="5">
        <v>1445.0</v>
      </c>
      <c r="C212" s="6" t="s">
        <v>17</v>
      </c>
      <c r="D212" s="23" t="s">
        <v>45</v>
      </c>
      <c r="E212" s="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4">
        <v>39453.0</v>
      </c>
      <c r="B213" s="5">
        <v>1420.0</v>
      </c>
      <c r="C213" s="6" t="s">
        <v>5</v>
      </c>
      <c r="D213" s="6" t="s">
        <v>26</v>
      </c>
      <c r="E213" s="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4">
        <v>39453.0</v>
      </c>
      <c r="B214" s="5">
        <v>1217.0</v>
      </c>
      <c r="C214" s="6" t="s">
        <v>5</v>
      </c>
      <c r="D214" s="6" t="s">
        <v>26</v>
      </c>
      <c r="E214" s="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4">
        <v>39453.0</v>
      </c>
      <c r="B215" s="5">
        <v>1202.0</v>
      </c>
      <c r="C215" s="6" t="s">
        <v>5</v>
      </c>
      <c r="D215" s="6" t="s">
        <v>55</v>
      </c>
      <c r="E215" s="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4">
        <v>39453.0</v>
      </c>
      <c r="B216" s="5">
        <v>1200.0</v>
      </c>
      <c r="C216" s="6" t="s">
        <v>5</v>
      </c>
      <c r="D216" s="6" t="s">
        <v>26</v>
      </c>
      <c r="E216" s="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4">
        <v>39453.0</v>
      </c>
      <c r="B217" s="5">
        <v>1200.0</v>
      </c>
      <c r="C217" s="6" t="s">
        <v>8</v>
      </c>
      <c r="D217" s="6" t="s">
        <v>32</v>
      </c>
      <c r="E217" s="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4">
        <v>39453.0</v>
      </c>
      <c r="B218" s="5">
        <v>1130.0</v>
      </c>
      <c r="C218" s="6" t="s">
        <v>17</v>
      </c>
      <c r="D218" s="6" t="s">
        <v>6</v>
      </c>
      <c r="E218" s="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4">
        <v>39453.0</v>
      </c>
      <c r="B219" s="5">
        <v>1121.0</v>
      </c>
      <c r="C219" s="6" t="s">
        <v>5</v>
      </c>
      <c r="D219" s="6" t="s">
        <v>18</v>
      </c>
      <c r="E219" s="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4">
        <v>39453.0</v>
      </c>
      <c r="B220" s="5">
        <v>1045.0</v>
      </c>
      <c r="C220" s="6" t="s">
        <v>14</v>
      </c>
      <c r="D220" s="6" t="s">
        <v>18</v>
      </c>
      <c r="E220" s="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4">
        <v>39453.0</v>
      </c>
      <c r="B221" s="5">
        <v>1000.0</v>
      </c>
      <c r="C221" s="6" t="s">
        <v>14</v>
      </c>
      <c r="D221" s="6" t="s">
        <v>32</v>
      </c>
      <c r="E221" s="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4">
        <v>39453.0</v>
      </c>
      <c r="B222" s="5">
        <v>1000.0</v>
      </c>
      <c r="C222" s="6" t="s">
        <v>17</v>
      </c>
      <c r="D222" s="6" t="s">
        <v>6</v>
      </c>
      <c r="E222" s="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4">
        <v>39453.0</v>
      </c>
      <c r="B223" s="5">
        <v>900.0</v>
      </c>
      <c r="C223" s="6" t="s">
        <v>5</v>
      </c>
      <c r="D223" s="6" t="s">
        <v>18</v>
      </c>
      <c r="E223" s="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4">
        <v>39453.0</v>
      </c>
      <c r="B224" s="5">
        <v>530.0</v>
      </c>
      <c r="C224" s="6" t="s">
        <v>8</v>
      </c>
      <c r="D224" s="23" t="s">
        <v>51</v>
      </c>
      <c r="E224" s="5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4">
        <v>39453.0</v>
      </c>
      <c r="B225" s="5">
        <v>500.0</v>
      </c>
      <c r="C225" s="6" t="s">
        <v>14</v>
      </c>
      <c r="D225" s="6" t="s">
        <v>18</v>
      </c>
      <c r="E225" s="5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4">
        <v>39453.0</v>
      </c>
      <c r="B226" s="5">
        <v>400.0</v>
      </c>
      <c r="C226" s="6" t="s">
        <v>5</v>
      </c>
      <c r="D226" s="6" t="s">
        <v>19</v>
      </c>
      <c r="E226" s="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4">
        <v>39453.0</v>
      </c>
      <c r="B227" s="5">
        <v>250.0</v>
      </c>
      <c r="C227" s="6" t="s">
        <v>14</v>
      </c>
      <c r="D227" s="6" t="s">
        <v>24</v>
      </c>
      <c r="E227" s="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4">
        <v>39453.0</v>
      </c>
      <c r="B228" s="5">
        <v>240.0</v>
      </c>
      <c r="C228" s="6" t="s">
        <v>17</v>
      </c>
      <c r="D228" s="6" t="s">
        <v>6</v>
      </c>
      <c r="E228" s="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4">
        <v>39453.0</v>
      </c>
      <c r="B229" s="5">
        <v>114.0</v>
      </c>
      <c r="C229" s="6" t="s">
        <v>8</v>
      </c>
      <c r="D229" s="6" t="s">
        <v>26</v>
      </c>
      <c r="E229" s="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4">
        <v>39453.0</v>
      </c>
      <c r="B230" s="5">
        <v>100.0</v>
      </c>
      <c r="C230" s="6" t="s">
        <v>5</v>
      </c>
      <c r="D230" s="6" t="s">
        <v>31</v>
      </c>
      <c r="E230" s="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4">
        <v>39453.0</v>
      </c>
      <c r="B231" s="5">
        <v>44.0</v>
      </c>
      <c r="C231" s="6" t="s">
        <v>5</v>
      </c>
      <c r="D231" s="6" t="s">
        <v>56</v>
      </c>
      <c r="E231" s="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4">
        <v>39453.0</v>
      </c>
      <c r="B232" s="5">
        <v>1.0</v>
      </c>
      <c r="C232" s="6" t="s">
        <v>8</v>
      </c>
      <c r="D232" s="6" t="s">
        <v>57</v>
      </c>
      <c r="E232" s="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4">
        <v>39453.0</v>
      </c>
      <c r="B233" s="5">
        <v>0.0</v>
      </c>
      <c r="C233" s="6" t="s">
        <v>20</v>
      </c>
      <c r="D233" s="6" t="s">
        <v>18</v>
      </c>
      <c r="E233" s="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4">
        <v>39454.0</v>
      </c>
      <c r="B234" s="5">
        <v>2309.0</v>
      </c>
      <c r="C234" s="6" t="s">
        <v>5</v>
      </c>
      <c r="D234" s="6" t="s">
        <v>9</v>
      </c>
      <c r="E234" s="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4">
        <v>39454.0</v>
      </c>
      <c r="B235" s="5">
        <v>2200.0</v>
      </c>
      <c r="C235" s="6" t="s">
        <v>17</v>
      </c>
      <c r="D235" s="6" t="s">
        <v>6</v>
      </c>
      <c r="E235" s="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4">
        <v>39454.0</v>
      </c>
      <c r="B236" s="5">
        <v>2139.0</v>
      </c>
      <c r="C236" s="6" t="s">
        <v>17</v>
      </c>
      <c r="D236" s="6" t="s">
        <v>19</v>
      </c>
      <c r="E236" s="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4">
        <v>39454.0</v>
      </c>
      <c r="B237" s="5">
        <v>2130.0</v>
      </c>
      <c r="C237" s="6" t="s">
        <v>5</v>
      </c>
      <c r="D237" s="6" t="s">
        <v>58</v>
      </c>
      <c r="E237" s="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4">
        <v>39454.0</v>
      </c>
      <c r="B238" s="5">
        <v>2100.0</v>
      </c>
      <c r="C238" s="6" t="s">
        <v>17</v>
      </c>
      <c r="D238" s="23" t="s">
        <v>54</v>
      </c>
      <c r="E238" s="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4">
        <v>39454.0</v>
      </c>
      <c r="B239" s="5">
        <v>2030.0</v>
      </c>
      <c r="C239" s="6" t="s">
        <v>5</v>
      </c>
      <c r="D239" s="6" t="s">
        <v>6</v>
      </c>
      <c r="E239" s="5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4">
        <v>39454.0</v>
      </c>
      <c r="B240" s="5">
        <v>1940.0</v>
      </c>
      <c r="C240" s="6" t="s">
        <v>5</v>
      </c>
      <c r="D240" s="6" t="s">
        <v>26</v>
      </c>
      <c r="E240" s="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4">
        <v>39454.0</v>
      </c>
      <c r="B241" s="5">
        <v>1907.0</v>
      </c>
      <c r="C241" s="6" t="s">
        <v>17</v>
      </c>
      <c r="D241" s="6" t="s">
        <v>23</v>
      </c>
      <c r="E241" s="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4">
        <v>39454.0</v>
      </c>
      <c r="B242" s="5">
        <v>1900.0</v>
      </c>
      <c r="C242" s="6" t="s">
        <v>17</v>
      </c>
      <c r="D242" s="6" t="s">
        <v>31</v>
      </c>
      <c r="E242" s="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4">
        <v>39454.0</v>
      </c>
      <c r="B243" s="5">
        <v>1900.0</v>
      </c>
      <c r="C243" s="6" t="s">
        <v>5</v>
      </c>
      <c r="D243" s="6" t="s">
        <v>31</v>
      </c>
      <c r="E243" s="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4">
        <v>39454.0</v>
      </c>
      <c r="B244" s="5">
        <v>1900.0</v>
      </c>
      <c r="C244" s="6" t="s">
        <v>5</v>
      </c>
      <c r="D244" s="6" t="s">
        <v>32</v>
      </c>
      <c r="E244" s="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4">
        <v>39454.0</v>
      </c>
      <c r="B245" s="5">
        <v>1845.0</v>
      </c>
      <c r="C245" s="6" t="s">
        <v>5</v>
      </c>
      <c r="D245" s="6" t="s">
        <v>6</v>
      </c>
      <c r="E245" s="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4">
        <v>39454.0</v>
      </c>
      <c r="B246" s="5">
        <v>1835.0</v>
      </c>
      <c r="C246" s="6" t="s">
        <v>17</v>
      </c>
      <c r="D246" s="6" t="s">
        <v>26</v>
      </c>
      <c r="E246" s="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4">
        <v>39454.0</v>
      </c>
      <c r="B247" s="5">
        <v>1815.0</v>
      </c>
      <c r="C247" s="6" t="s">
        <v>5</v>
      </c>
      <c r="D247" s="6" t="s">
        <v>36</v>
      </c>
      <c r="E247" s="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4">
        <v>39454.0</v>
      </c>
      <c r="B248" s="5">
        <v>1800.0</v>
      </c>
      <c r="C248" s="6" t="s">
        <v>5</v>
      </c>
      <c r="D248" s="6" t="s">
        <v>23</v>
      </c>
      <c r="E248" s="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4">
        <v>39454.0</v>
      </c>
      <c r="B249" s="5">
        <v>1745.0</v>
      </c>
      <c r="C249" s="6" t="s">
        <v>5</v>
      </c>
      <c r="D249" s="6" t="s">
        <v>6</v>
      </c>
      <c r="E249" s="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4">
        <v>39454.0</v>
      </c>
      <c r="B250" s="5">
        <v>1718.0</v>
      </c>
      <c r="C250" s="6" t="s">
        <v>8</v>
      </c>
      <c r="D250" s="6" t="s">
        <v>27</v>
      </c>
      <c r="E250" s="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4">
        <v>39454.0</v>
      </c>
      <c r="B251" s="5">
        <v>1700.0</v>
      </c>
      <c r="C251" s="6" t="s">
        <v>17</v>
      </c>
      <c r="D251" s="6" t="s">
        <v>6</v>
      </c>
      <c r="E251" s="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4">
        <v>39454.0</v>
      </c>
      <c r="B252" s="5">
        <v>1700.0</v>
      </c>
      <c r="C252" s="6" t="s">
        <v>8</v>
      </c>
      <c r="D252" s="6" t="s">
        <v>30</v>
      </c>
      <c r="E252" s="5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4">
        <v>39454.0</v>
      </c>
      <c r="B253" s="5">
        <v>1700.0</v>
      </c>
      <c r="C253" s="6" t="s">
        <v>5</v>
      </c>
      <c r="D253" s="23" t="s">
        <v>29</v>
      </c>
      <c r="E253" s="5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4">
        <v>39454.0</v>
      </c>
      <c r="B254" s="5">
        <v>1700.0</v>
      </c>
      <c r="C254" s="6" t="s">
        <v>14</v>
      </c>
      <c r="D254" s="6" t="s">
        <v>19</v>
      </c>
      <c r="E254" s="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4">
        <v>39454.0</v>
      </c>
      <c r="B255" s="5">
        <v>1700.0</v>
      </c>
      <c r="C255" s="6" t="s">
        <v>5</v>
      </c>
      <c r="D255" s="23" t="s">
        <v>59</v>
      </c>
      <c r="E255" s="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4">
        <v>39454.0</v>
      </c>
      <c r="B256" s="5">
        <v>1542.0</v>
      </c>
      <c r="C256" s="6" t="s">
        <v>17</v>
      </c>
      <c r="D256" s="6" t="s">
        <v>19</v>
      </c>
      <c r="E256" s="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4">
        <v>39454.0</v>
      </c>
      <c r="B257" s="5">
        <v>1530.0</v>
      </c>
      <c r="C257" s="6" t="s">
        <v>5</v>
      </c>
      <c r="D257" s="6" t="s">
        <v>18</v>
      </c>
      <c r="E257" s="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4">
        <v>39454.0</v>
      </c>
      <c r="B258" s="5">
        <v>1528.0</v>
      </c>
      <c r="C258" s="6" t="s">
        <v>5</v>
      </c>
      <c r="D258" s="6" t="s">
        <v>26</v>
      </c>
      <c r="E258" s="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4">
        <v>39454.0</v>
      </c>
      <c r="B259" s="5">
        <v>1328.0</v>
      </c>
      <c r="C259" s="6" t="s">
        <v>5</v>
      </c>
      <c r="D259" s="6" t="s">
        <v>19</v>
      </c>
      <c r="E259" s="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4">
        <v>39454.0</v>
      </c>
      <c r="B260" s="5">
        <v>1245.0</v>
      </c>
      <c r="C260" s="6" t="s">
        <v>5</v>
      </c>
      <c r="D260" s="6" t="s">
        <v>26</v>
      </c>
      <c r="E260" s="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4">
        <v>39454.0</v>
      </c>
      <c r="B261" s="5">
        <v>1200.0</v>
      </c>
      <c r="C261" s="6" t="s">
        <v>17</v>
      </c>
      <c r="D261" s="6" t="s">
        <v>18</v>
      </c>
      <c r="E261" s="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4">
        <v>39454.0</v>
      </c>
      <c r="B262" s="5">
        <v>1130.0</v>
      </c>
      <c r="C262" s="6" t="s">
        <v>5</v>
      </c>
      <c r="D262" s="6" t="s">
        <v>30</v>
      </c>
      <c r="E262" s="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4">
        <v>39454.0</v>
      </c>
      <c r="B263" s="5">
        <v>1100.0</v>
      </c>
      <c r="C263" s="6" t="s">
        <v>20</v>
      </c>
      <c r="D263" s="6" t="s">
        <v>30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4">
        <v>39454.0</v>
      </c>
      <c r="B264" s="5">
        <v>1100.0</v>
      </c>
      <c r="C264" s="6" t="s">
        <v>17</v>
      </c>
      <c r="D264" s="6" t="s">
        <v>18</v>
      </c>
      <c r="E264" s="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4">
        <v>39454.0</v>
      </c>
      <c r="B265" s="5">
        <v>957.0</v>
      </c>
      <c r="C265" s="6" t="s">
        <v>5</v>
      </c>
      <c r="D265" s="6" t="s">
        <v>26</v>
      </c>
      <c r="E265" s="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4">
        <v>39454.0</v>
      </c>
      <c r="B266" s="5">
        <v>930.0</v>
      </c>
      <c r="C266" s="6" t="s">
        <v>5</v>
      </c>
      <c r="D266" s="6" t="s">
        <v>32</v>
      </c>
      <c r="E266" s="5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4">
        <v>39454.0</v>
      </c>
      <c r="B267" s="5">
        <v>930.0</v>
      </c>
      <c r="C267" s="6" t="s">
        <v>8</v>
      </c>
      <c r="D267" s="6" t="s">
        <v>32</v>
      </c>
      <c r="E267" s="5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4">
        <v>39454.0</v>
      </c>
      <c r="B268" s="5">
        <v>930.0</v>
      </c>
      <c r="C268" s="6" t="s">
        <v>5</v>
      </c>
      <c r="D268" s="6" t="s">
        <v>58</v>
      </c>
      <c r="E268" s="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4">
        <v>39454.0</v>
      </c>
      <c r="B269" s="5">
        <v>930.0</v>
      </c>
      <c r="C269" s="6" t="s">
        <v>8</v>
      </c>
      <c r="D269" s="6" t="s">
        <v>26</v>
      </c>
      <c r="E269" s="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4">
        <v>39454.0</v>
      </c>
      <c r="B270" s="5">
        <v>830.0</v>
      </c>
      <c r="C270" s="6" t="s">
        <v>17</v>
      </c>
      <c r="D270" s="6" t="s">
        <v>19</v>
      </c>
      <c r="E270" s="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4">
        <v>39454.0</v>
      </c>
      <c r="B271" s="5">
        <v>800.0</v>
      </c>
      <c r="C271" s="6" t="s">
        <v>8</v>
      </c>
      <c r="D271" s="6" t="s">
        <v>18</v>
      </c>
      <c r="E271" s="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4">
        <v>39454.0</v>
      </c>
      <c r="B272" s="5">
        <v>755.0</v>
      </c>
      <c r="C272" s="6" t="s">
        <v>8</v>
      </c>
      <c r="D272" s="6" t="s">
        <v>32</v>
      </c>
      <c r="E272" s="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4">
        <v>39454.0</v>
      </c>
      <c r="B273" s="5">
        <v>15.0</v>
      </c>
      <c r="C273" s="6" t="s">
        <v>17</v>
      </c>
      <c r="D273" s="6" t="s">
        <v>6</v>
      </c>
      <c r="E273" s="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4">
        <v>39454.0</v>
      </c>
      <c r="B274" s="5">
        <v>1.0</v>
      </c>
      <c r="C274" s="6" t="s">
        <v>17</v>
      </c>
      <c r="D274" s="6" t="s">
        <v>6</v>
      </c>
      <c r="E274" s="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4">
        <v>39454.0</v>
      </c>
      <c r="B275" s="5">
        <v>0.0</v>
      </c>
      <c r="C275" s="6" t="s">
        <v>8</v>
      </c>
      <c r="D275" s="6" t="s">
        <v>32</v>
      </c>
      <c r="E275" s="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4">
        <v>39455.0</v>
      </c>
      <c r="B276" s="5">
        <v>2335.0</v>
      </c>
      <c r="C276" s="6" t="s">
        <v>5</v>
      </c>
      <c r="D276" s="6" t="s">
        <v>6</v>
      </c>
      <c r="E276" s="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4">
        <v>39455.0</v>
      </c>
      <c r="B277" s="5">
        <v>2200.0</v>
      </c>
      <c r="C277" s="6" t="s">
        <v>17</v>
      </c>
      <c r="D277" s="6" t="s">
        <v>6</v>
      </c>
      <c r="E277" s="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4">
        <v>39455.0</v>
      </c>
      <c r="B278" s="5">
        <v>2145.0</v>
      </c>
      <c r="C278" s="6" t="s">
        <v>5</v>
      </c>
      <c r="D278" s="6" t="s">
        <v>22</v>
      </c>
      <c r="E278" s="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4">
        <v>39455.0</v>
      </c>
      <c r="B279" s="5">
        <v>2100.0</v>
      </c>
      <c r="C279" s="6" t="s">
        <v>17</v>
      </c>
      <c r="D279" s="6" t="s">
        <v>6</v>
      </c>
      <c r="E279" s="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4">
        <v>39455.0</v>
      </c>
      <c r="B280" s="5">
        <v>2100.0</v>
      </c>
      <c r="C280" s="6" t="s">
        <v>5</v>
      </c>
      <c r="D280" s="6" t="s">
        <v>6</v>
      </c>
      <c r="E280" s="5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4">
        <v>39455.0</v>
      </c>
      <c r="B281" s="5">
        <v>2000.0</v>
      </c>
      <c r="C281" s="6" t="s">
        <v>5</v>
      </c>
      <c r="D281" s="23" t="s">
        <v>38</v>
      </c>
      <c r="E281" s="5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4">
        <v>39455.0</v>
      </c>
      <c r="B282" s="5">
        <v>2000.0</v>
      </c>
      <c r="C282" s="6" t="s">
        <v>5</v>
      </c>
      <c r="D282" s="6" t="s">
        <v>19</v>
      </c>
      <c r="E282" s="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4">
        <v>39455.0</v>
      </c>
      <c r="B283" s="5">
        <v>1930.0</v>
      </c>
      <c r="C283" s="6" t="s">
        <v>20</v>
      </c>
      <c r="D283" s="6" t="s">
        <v>31</v>
      </c>
      <c r="E283" s="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4">
        <v>39455.0</v>
      </c>
      <c r="B284" s="5">
        <v>1930.0</v>
      </c>
      <c r="C284" s="6" t="s">
        <v>8</v>
      </c>
      <c r="D284" s="6" t="s">
        <v>44</v>
      </c>
      <c r="E284" s="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4">
        <v>39455.0</v>
      </c>
      <c r="B285" s="5">
        <v>1900.0</v>
      </c>
      <c r="C285" s="6" t="s">
        <v>5</v>
      </c>
      <c r="D285" s="23" t="s">
        <v>38</v>
      </c>
      <c r="E285" s="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4">
        <v>39455.0</v>
      </c>
      <c r="B286" s="5">
        <v>1844.0</v>
      </c>
      <c r="C286" s="6" t="s">
        <v>5</v>
      </c>
      <c r="D286" s="23" t="s">
        <v>29</v>
      </c>
      <c r="E286" s="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4">
        <v>39455.0</v>
      </c>
      <c r="B287" s="5">
        <v>1840.0</v>
      </c>
      <c r="C287" s="6" t="s">
        <v>5</v>
      </c>
      <c r="D287" s="6" t="s">
        <v>12</v>
      </c>
      <c r="E287" s="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4">
        <v>39455.0</v>
      </c>
      <c r="B288" s="5">
        <v>1810.0</v>
      </c>
      <c r="C288" s="6" t="s">
        <v>8</v>
      </c>
      <c r="D288" s="6" t="s">
        <v>6</v>
      </c>
      <c r="E288" s="5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4">
        <v>39455.0</v>
      </c>
      <c r="B289" s="5">
        <v>1740.0</v>
      </c>
      <c r="C289" s="6" t="s">
        <v>5</v>
      </c>
      <c r="D289" s="6" t="s">
        <v>26</v>
      </c>
      <c r="E289" s="5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4">
        <v>39455.0</v>
      </c>
      <c r="B290" s="5">
        <v>1715.0</v>
      </c>
      <c r="C290" s="6" t="s">
        <v>8</v>
      </c>
      <c r="D290" s="23" t="s">
        <v>60</v>
      </c>
      <c r="E290" s="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4">
        <v>39455.0</v>
      </c>
      <c r="B291" s="5">
        <v>1710.0</v>
      </c>
      <c r="C291" s="6" t="s">
        <v>17</v>
      </c>
      <c r="D291" s="6" t="s">
        <v>32</v>
      </c>
      <c r="E291" s="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4">
        <v>39455.0</v>
      </c>
      <c r="B292" s="5">
        <v>1600.0</v>
      </c>
      <c r="C292" s="6" t="s">
        <v>17</v>
      </c>
      <c r="D292" s="6" t="s">
        <v>30</v>
      </c>
      <c r="E292" s="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4">
        <v>39455.0</v>
      </c>
      <c r="B293" s="5">
        <v>1600.0</v>
      </c>
      <c r="C293" s="6" t="s">
        <v>5</v>
      </c>
      <c r="D293" s="6" t="s">
        <v>6</v>
      </c>
      <c r="E293" s="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4">
        <v>39455.0</v>
      </c>
      <c r="B294" s="5">
        <v>1550.0</v>
      </c>
      <c r="C294" s="6" t="s">
        <v>5</v>
      </c>
      <c r="D294" s="6" t="s">
        <v>6</v>
      </c>
      <c r="E294" s="5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4">
        <v>39455.0</v>
      </c>
      <c r="B295" s="5">
        <v>1530.0</v>
      </c>
      <c r="C295" s="6" t="s">
        <v>17</v>
      </c>
      <c r="D295" s="6" t="s">
        <v>31</v>
      </c>
      <c r="E295" s="5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4">
        <v>39455.0</v>
      </c>
      <c r="B296" s="5">
        <v>1515.0</v>
      </c>
      <c r="C296" s="6" t="s">
        <v>14</v>
      </c>
      <c r="D296" s="6" t="s">
        <v>26</v>
      </c>
      <c r="E296" s="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4">
        <v>39455.0</v>
      </c>
      <c r="B297" s="5">
        <v>1445.0</v>
      </c>
      <c r="C297" s="6" t="s">
        <v>14</v>
      </c>
      <c r="D297" s="6" t="s">
        <v>26</v>
      </c>
      <c r="E297" s="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4">
        <v>39455.0</v>
      </c>
      <c r="B298" s="5">
        <v>1420.0</v>
      </c>
      <c r="C298" s="6" t="s">
        <v>5</v>
      </c>
      <c r="D298" s="6" t="s">
        <v>26</v>
      </c>
      <c r="E298" s="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4">
        <v>39455.0</v>
      </c>
      <c r="B299" s="5">
        <v>1419.0</v>
      </c>
      <c r="C299" s="6" t="s">
        <v>5</v>
      </c>
      <c r="D299" s="6" t="s">
        <v>21</v>
      </c>
      <c r="E299" s="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4">
        <v>39455.0</v>
      </c>
      <c r="B300" s="5">
        <v>1400.0</v>
      </c>
      <c r="C300" s="6" t="s">
        <v>5</v>
      </c>
      <c r="D300" s="6" t="s">
        <v>18</v>
      </c>
      <c r="E300" s="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4">
        <v>39455.0</v>
      </c>
      <c r="B301" s="5">
        <v>1400.0</v>
      </c>
      <c r="C301" s="6" t="s">
        <v>17</v>
      </c>
      <c r="D301" s="23" t="s">
        <v>38</v>
      </c>
      <c r="E301" s="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4">
        <v>39455.0</v>
      </c>
      <c r="B302" s="5">
        <v>1310.0</v>
      </c>
      <c r="C302" s="6" t="s">
        <v>5</v>
      </c>
      <c r="D302" s="6" t="s">
        <v>23</v>
      </c>
      <c r="E302" s="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4">
        <v>39455.0</v>
      </c>
      <c r="B303" s="5">
        <v>1230.0</v>
      </c>
      <c r="C303" s="6" t="s">
        <v>20</v>
      </c>
      <c r="D303" s="6" t="s">
        <v>30</v>
      </c>
      <c r="E303" s="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4">
        <v>39455.0</v>
      </c>
      <c r="B304" s="5">
        <v>1217.0</v>
      </c>
      <c r="C304" s="6" t="s">
        <v>17</v>
      </c>
      <c r="D304" s="6" t="s">
        <v>26</v>
      </c>
      <c r="E304" s="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4">
        <v>39455.0</v>
      </c>
      <c r="B305" s="5">
        <v>1200.0</v>
      </c>
      <c r="C305" s="6" t="s">
        <v>17</v>
      </c>
      <c r="D305" s="6" t="s">
        <v>32</v>
      </c>
      <c r="E305" s="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4">
        <v>39455.0</v>
      </c>
      <c r="B306" s="5">
        <v>1200.0</v>
      </c>
      <c r="C306" s="6" t="s">
        <v>17</v>
      </c>
      <c r="D306" s="6" t="s">
        <v>6</v>
      </c>
      <c r="E306" s="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4">
        <v>39455.0</v>
      </c>
      <c r="B307" s="5">
        <v>1155.0</v>
      </c>
      <c r="C307" s="6" t="s">
        <v>5</v>
      </c>
      <c r="D307" s="6" t="s">
        <v>26</v>
      </c>
      <c r="E307" s="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4">
        <v>39455.0</v>
      </c>
      <c r="B308" s="5">
        <v>1141.0</v>
      </c>
      <c r="C308" s="6" t="s">
        <v>5</v>
      </c>
      <c r="D308" s="6" t="s">
        <v>46</v>
      </c>
      <c r="E308" s="5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4">
        <v>39455.0</v>
      </c>
      <c r="B309" s="5">
        <v>1133.0</v>
      </c>
      <c r="C309" s="6" t="s">
        <v>5</v>
      </c>
      <c r="D309" s="6" t="s">
        <v>26</v>
      </c>
      <c r="E309" s="5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4">
        <v>39455.0</v>
      </c>
      <c r="B310" s="5">
        <v>1100.0</v>
      </c>
      <c r="C310" s="6" t="s">
        <v>5</v>
      </c>
      <c r="D310" s="6" t="s">
        <v>6</v>
      </c>
      <c r="E310" s="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4">
        <v>39455.0</v>
      </c>
      <c r="B311" s="5">
        <v>1000.0</v>
      </c>
      <c r="C311" s="6" t="s">
        <v>20</v>
      </c>
      <c r="D311" s="6" t="s">
        <v>32</v>
      </c>
      <c r="E311" s="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4">
        <v>39455.0</v>
      </c>
      <c r="B312" s="5">
        <v>930.0</v>
      </c>
      <c r="C312" s="6" t="s">
        <v>8</v>
      </c>
      <c r="D312" s="6" t="s">
        <v>6</v>
      </c>
      <c r="E312" s="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4">
        <v>39455.0</v>
      </c>
      <c r="B313" s="5">
        <v>915.0</v>
      </c>
      <c r="C313" s="6" t="s">
        <v>8</v>
      </c>
      <c r="D313" s="6" t="s">
        <v>6</v>
      </c>
      <c r="E313" s="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4">
        <v>39455.0</v>
      </c>
      <c r="B314" s="5">
        <v>900.0</v>
      </c>
      <c r="C314" s="6" t="s">
        <v>17</v>
      </c>
      <c r="D314" s="6" t="s">
        <v>32</v>
      </c>
      <c r="E314" s="5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4">
        <v>39455.0</v>
      </c>
      <c r="B315" s="5">
        <v>900.0</v>
      </c>
      <c r="C315" s="6" t="s">
        <v>8</v>
      </c>
      <c r="D315" s="6" t="s">
        <v>32</v>
      </c>
      <c r="E315" s="5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4">
        <v>39455.0</v>
      </c>
      <c r="B316" s="5">
        <v>700.0</v>
      </c>
      <c r="C316" s="6" t="s">
        <v>5</v>
      </c>
      <c r="D316" s="6" t="s">
        <v>18</v>
      </c>
      <c r="E316" s="5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4">
        <v>39455.0</v>
      </c>
      <c r="B317" s="5">
        <v>630.0</v>
      </c>
      <c r="C317" s="6" t="s">
        <v>14</v>
      </c>
      <c r="D317" s="6" t="s">
        <v>18</v>
      </c>
      <c r="E317" s="5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4">
        <v>39455.0</v>
      </c>
      <c r="B318" s="5">
        <v>345.0</v>
      </c>
      <c r="C318" s="6" t="s">
        <v>14</v>
      </c>
      <c r="D318" s="6" t="s">
        <v>31</v>
      </c>
      <c r="E318" s="5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4">
        <v>39455.0</v>
      </c>
      <c r="B319" s="5">
        <v>312.0</v>
      </c>
      <c r="C319" s="6" t="s">
        <v>5</v>
      </c>
      <c r="D319" s="23" t="s">
        <v>38</v>
      </c>
      <c r="E319" s="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4">
        <v>39455.0</v>
      </c>
      <c r="B320" s="5">
        <v>149.0</v>
      </c>
      <c r="C320" s="6" t="s">
        <v>5</v>
      </c>
      <c r="D320" s="6" t="s">
        <v>23</v>
      </c>
      <c r="E320" s="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4">
        <v>39455.0</v>
      </c>
      <c r="B321" s="5">
        <v>130.0</v>
      </c>
      <c r="C321" s="6" t="s">
        <v>17</v>
      </c>
      <c r="D321" s="6" t="s">
        <v>44</v>
      </c>
      <c r="E321" s="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4">
        <v>39455.0</v>
      </c>
      <c r="B322" s="5">
        <v>9.0</v>
      </c>
      <c r="C322" s="6" t="s">
        <v>20</v>
      </c>
      <c r="D322" s="6" t="s">
        <v>25</v>
      </c>
      <c r="E322" s="5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4">
        <v>39455.0</v>
      </c>
      <c r="B323" s="5">
        <v>0.0</v>
      </c>
      <c r="C323" s="6" t="s">
        <v>20</v>
      </c>
      <c r="D323" s="6" t="s">
        <v>18</v>
      </c>
      <c r="E323" s="5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4">
        <v>39455.0</v>
      </c>
      <c r="B324" s="5">
        <v>0.0</v>
      </c>
      <c r="C324" s="6" t="s">
        <v>17</v>
      </c>
      <c r="D324" s="6" t="s">
        <v>6</v>
      </c>
      <c r="E324" s="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4">
        <v>39456.0</v>
      </c>
      <c r="B325" s="5">
        <v>2358.0</v>
      </c>
      <c r="C325" s="6" t="s">
        <v>5</v>
      </c>
      <c r="D325" s="6" t="s">
        <v>22</v>
      </c>
      <c r="E325" s="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4">
        <v>39456.0</v>
      </c>
      <c r="B326" s="5">
        <v>2330.0</v>
      </c>
      <c r="C326" s="6" t="s">
        <v>20</v>
      </c>
      <c r="D326" s="6" t="s">
        <v>37</v>
      </c>
      <c r="E326" s="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4">
        <v>39456.0</v>
      </c>
      <c r="B327" s="5">
        <v>2300.0</v>
      </c>
      <c r="C327" s="6" t="s">
        <v>14</v>
      </c>
      <c r="D327" s="6" t="s">
        <v>6</v>
      </c>
      <c r="E327" s="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4">
        <v>39456.0</v>
      </c>
      <c r="B328" s="5">
        <v>2300.0</v>
      </c>
      <c r="C328" s="6" t="s">
        <v>17</v>
      </c>
      <c r="D328" s="6" t="s">
        <v>32</v>
      </c>
      <c r="E328" s="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4">
        <v>39456.0</v>
      </c>
      <c r="B329" s="5">
        <v>2300.0</v>
      </c>
      <c r="C329" s="6" t="s">
        <v>14</v>
      </c>
      <c r="D329" s="6" t="s">
        <v>6</v>
      </c>
      <c r="E329" s="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4">
        <v>39456.0</v>
      </c>
      <c r="B330" s="5">
        <v>2237.0</v>
      </c>
      <c r="C330" s="6" t="s">
        <v>5</v>
      </c>
      <c r="D330" s="6" t="s">
        <v>24</v>
      </c>
      <c r="E330" s="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4">
        <v>39456.0</v>
      </c>
      <c r="B331" s="5">
        <v>2230.0</v>
      </c>
      <c r="C331" s="6" t="s">
        <v>17</v>
      </c>
      <c r="D331" s="6" t="s">
        <v>18</v>
      </c>
      <c r="E331" s="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4">
        <v>39456.0</v>
      </c>
      <c r="B332" s="5">
        <v>2200.0</v>
      </c>
      <c r="C332" s="6" t="s">
        <v>14</v>
      </c>
      <c r="D332" s="6" t="s">
        <v>27</v>
      </c>
      <c r="E332" s="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4">
        <v>39456.0</v>
      </c>
      <c r="B333" s="5">
        <v>2148.0</v>
      </c>
      <c r="C333" s="6" t="s">
        <v>5</v>
      </c>
      <c r="D333" s="6" t="s">
        <v>23</v>
      </c>
      <c r="E333" s="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4">
        <v>39456.0</v>
      </c>
      <c r="B334" s="5">
        <v>2130.0</v>
      </c>
      <c r="C334" s="6" t="s">
        <v>17</v>
      </c>
      <c r="D334" s="6" t="s">
        <v>6</v>
      </c>
      <c r="E334" s="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4">
        <v>39456.0</v>
      </c>
      <c r="B335" s="5">
        <v>2100.0</v>
      </c>
      <c r="C335" s="6" t="s">
        <v>17</v>
      </c>
      <c r="D335" s="6" t="s">
        <v>6</v>
      </c>
      <c r="E335" s="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4">
        <v>39456.0</v>
      </c>
      <c r="B336" s="5">
        <v>2042.0</v>
      </c>
      <c r="C336" s="6" t="s">
        <v>8</v>
      </c>
      <c r="D336" s="6" t="s">
        <v>23</v>
      </c>
      <c r="E336" s="5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4">
        <v>39456.0</v>
      </c>
      <c r="B337" s="5">
        <v>2030.0</v>
      </c>
      <c r="C337" s="6" t="s">
        <v>5</v>
      </c>
      <c r="D337" s="6" t="s">
        <v>6</v>
      </c>
      <c r="E337" s="5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4">
        <v>39456.0</v>
      </c>
      <c r="B338" s="5">
        <v>2020.0</v>
      </c>
      <c r="C338" s="6" t="s">
        <v>11</v>
      </c>
      <c r="D338" s="6" t="s">
        <v>48</v>
      </c>
      <c r="E338" s="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4">
        <v>39456.0</v>
      </c>
      <c r="B339" s="5">
        <v>2000.0</v>
      </c>
      <c r="C339" s="6" t="s">
        <v>17</v>
      </c>
      <c r="D339" s="23" t="s">
        <v>41</v>
      </c>
      <c r="E339" s="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4">
        <v>39456.0</v>
      </c>
      <c r="B340" s="5">
        <v>1935.0</v>
      </c>
      <c r="C340" s="6" t="s">
        <v>17</v>
      </c>
      <c r="D340" s="6" t="s">
        <v>26</v>
      </c>
      <c r="E340" s="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4">
        <v>39456.0</v>
      </c>
      <c r="B341" s="5">
        <v>1900.0</v>
      </c>
      <c r="C341" s="6" t="s">
        <v>5</v>
      </c>
      <c r="D341" s="6" t="s">
        <v>6</v>
      </c>
      <c r="E341" s="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4">
        <v>39456.0</v>
      </c>
      <c r="B342" s="5">
        <v>1815.0</v>
      </c>
      <c r="C342" s="6" t="s">
        <v>17</v>
      </c>
      <c r="D342" s="6" t="s">
        <v>26</v>
      </c>
      <c r="E342" s="5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4">
        <v>39456.0</v>
      </c>
      <c r="B343" s="5">
        <v>1815.0</v>
      </c>
      <c r="C343" s="6" t="s">
        <v>17</v>
      </c>
      <c r="D343" s="6" t="s">
        <v>31</v>
      </c>
      <c r="E343" s="5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4">
        <v>39456.0</v>
      </c>
      <c r="B344" s="5">
        <v>1800.0</v>
      </c>
      <c r="C344" s="6" t="s">
        <v>5</v>
      </c>
      <c r="D344" s="6" t="s">
        <v>6</v>
      </c>
      <c r="E344" s="5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4">
        <v>39456.0</v>
      </c>
      <c r="B345" s="5">
        <v>1800.0</v>
      </c>
      <c r="C345" s="6" t="s">
        <v>5</v>
      </c>
      <c r="D345" s="6" t="s">
        <v>6</v>
      </c>
      <c r="E345" s="5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4">
        <v>39456.0</v>
      </c>
      <c r="B346" s="5">
        <v>1800.0</v>
      </c>
      <c r="C346" s="6" t="s">
        <v>14</v>
      </c>
      <c r="D346" s="6" t="s">
        <v>6</v>
      </c>
      <c r="E346" s="5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4">
        <v>39456.0</v>
      </c>
      <c r="B347" s="5">
        <v>1800.0</v>
      </c>
      <c r="C347" s="6" t="s">
        <v>5</v>
      </c>
      <c r="D347" s="6" t="s">
        <v>32</v>
      </c>
      <c r="E347" s="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4">
        <v>39456.0</v>
      </c>
      <c r="B348" s="5">
        <v>1745.0</v>
      </c>
      <c r="C348" s="6" t="s">
        <v>5</v>
      </c>
      <c r="D348" s="6" t="s">
        <v>37</v>
      </c>
      <c r="E348" s="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4">
        <v>39456.0</v>
      </c>
      <c r="B349" s="5">
        <v>1739.0</v>
      </c>
      <c r="C349" s="6" t="s">
        <v>20</v>
      </c>
      <c r="D349" s="6" t="s">
        <v>27</v>
      </c>
      <c r="E349" s="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4">
        <v>39456.0</v>
      </c>
      <c r="B350" s="5">
        <v>1730.0</v>
      </c>
      <c r="C350" s="6" t="s">
        <v>5</v>
      </c>
      <c r="D350" s="6" t="s">
        <v>26</v>
      </c>
      <c r="E350" s="5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4">
        <v>39456.0</v>
      </c>
      <c r="B351" s="5">
        <v>1700.0</v>
      </c>
      <c r="C351" s="6" t="s">
        <v>17</v>
      </c>
      <c r="D351" s="6" t="s">
        <v>37</v>
      </c>
      <c r="E351" s="5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4">
        <v>39456.0</v>
      </c>
      <c r="B352" s="5">
        <v>1700.0</v>
      </c>
      <c r="C352" s="6" t="s">
        <v>14</v>
      </c>
      <c r="D352" s="6" t="s">
        <v>37</v>
      </c>
      <c r="E352" s="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4">
        <v>39456.0</v>
      </c>
      <c r="B353" s="5">
        <v>1700.0</v>
      </c>
      <c r="C353" s="6" t="s">
        <v>17</v>
      </c>
      <c r="D353" s="6" t="s">
        <v>48</v>
      </c>
      <c r="E353" s="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4">
        <v>39456.0</v>
      </c>
      <c r="B354" s="5">
        <v>1700.0</v>
      </c>
      <c r="C354" s="6" t="s">
        <v>5</v>
      </c>
      <c r="D354" s="6" t="s">
        <v>61</v>
      </c>
      <c r="E354" s="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4">
        <v>39456.0</v>
      </c>
      <c r="B355" s="5">
        <v>1650.0</v>
      </c>
      <c r="C355" s="6" t="s">
        <v>17</v>
      </c>
      <c r="D355" s="6" t="s">
        <v>26</v>
      </c>
      <c r="E355" s="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4">
        <v>39456.0</v>
      </c>
      <c r="B356" s="5">
        <v>1649.0</v>
      </c>
      <c r="C356" s="6" t="s">
        <v>17</v>
      </c>
      <c r="D356" s="6" t="s">
        <v>32</v>
      </c>
      <c r="E356" s="5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4">
        <v>39456.0</v>
      </c>
      <c r="B357" s="5">
        <v>1530.0</v>
      </c>
      <c r="C357" s="6" t="s">
        <v>8</v>
      </c>
      <c r="D357" s="6" t="s">
        <v>32</v>
      </c>
      <c r="E357" s="5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4">
        <v>39456.0</v>
      </c>
      <c r="B358" s="5">
        <v>1530.0</v>
      </c>
      <c r="C358" s="6" t="s">
        <v>8</v>
      </c>
      <c r="D358" s="6" t="s">
        <v>26</v>
      </c>
      <c r="E358" s="5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4">
        <v>39456.0</v>
      </c>
      <c r="B359" s="5">
        <v>1500.0</v>
      </c>
      <c r="C359" s="6" t="s">
        <v>20</v>
      </c>
      <c r="D359" s="6" t="s">
        <v>31</v>
      </c>
      <c r="E359" s="5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4">
        <v>39456.0</v>
      </c>
      <c r="B360" s="5">
        <v>1500.0</v>
      </c>
      <c r="C360" s="6" t="s">
        <v>20</v>
      </c>
      <c r="D360" s="6" t="s">
        <v>31</v>
      </c>
      <c r="E360" s="5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4">
        <v>39456.0</v>
      </c>
      <c r="B361" s="5">
        <v>1415.0</v>
      </c>
      <c r="C361" s="6" t="s">
        <v>17</v>
      </c>
      <c r="D361" s="6" t="s">
        <v>26</v>
      </c>
      <c r="E361" s="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4">
        <v>39456.0</v>
      </c>
      <c r="B362" s="5">
        <v>1401.0</v>
      </c>
      <c r="C362" s="6" t="s">
        <v>17</v>
      </c>
      <c r="D362" s="6" t="s">
        <v>44</v>
      </c>
      <c r="E362" s="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4">
        <v>39456.0</v>
      </c>
      <c r="B363" s="5">
        <v>1302.0</v>
      </c>
      <c r="C363" s="6" t="s">
        <v>5</v>
      </c>
      <c r="D363" s="6" t="s">
        <v>26</v>
      </c>
      <c r="E363" s="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4">
        <v>39456.0</v>
      </c>
      <c r="B364" s="5">
        <v>1300.0</v>
      </c>
      <c r="C364" s="6" t="s">
        <v>17</v>
      </c>
      <c r="D364" s="6" t="s">
        <v>6</v>
      </c>
      <c r="E364" s="5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4">
        <v>39456.0</v>
      </c>
      <c r="B365" s="5">
        <v>1300.0</v>
      </c>
      <c r="C365" s="6" t="s">
        <v>17</v>
      </c>
      <c r="D365" s="6" t="s">
        <v>19</v>
      </c>
      <c r="E365" s="5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4">
        <v>39456.0</v>
      </c>
      <c r="B366" s="5">
        <v>1300.0</v>
      </c>
      <c r="C366" s="6" t="s">
        <v>17</v>
      </c>
      <c r="D366" s="6" t="s">
        <v>19</v>
      </c>
      <c r="E366" s="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4">
        <v>39456.0</v>
      </c>
      <c r="B367" s="5">
        <v>1220.0</v>
      </c>
      <c r="C367" s="6" t="s">
        <v>5</v>
      </c>
      <c r="D367" s="6" t="s">
        <v>26</v>
      </c>
      <c r="E367" s="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4">
        <v>39456.0</v>
      </c>
      <c r="B368" s="5">
        <v>1200.0</v>
      </c>
      <c r="C368" s="6" t="s">
        <v>17</v>
      </c>
      <c r="D368" s="6" t="s">
        <v>26</v>
      </c>
      <c r="E368" s="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4">
        <v>39456.0</v>
      </c>
      <c r="B369" s="5">
        <v>1200.0</v>
      </c>
      <c r="C369" s="6" t="s">
        <v>17</v>
      </c>
      <c r="D369" s="6" t="s">
        <v>32</v>
      </c>
      <c r="E369" s="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4">
        <v>39456.0</v>
      </c>
      <c r="B370" s="5">
        <v>1055.0</v>
      </c>
      <c r="C370" s="6" t="s">
        <v>5</v>
      </c>
      <c r="D370" s="23" t="s">
        <v>29</v>
      </c>
      <c r="E370" s="5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4">
        <v>39456.0</v>
      </c>
      <c r="B371" s="5">
        <v>1030.0</v>
      </c>
      <c r="C371" s="6" t="s">
        <v>8</v>
      </c>
      <c r="D371" s="6" t="s">
        <v>6</v>
      </c>
      <c r="E371" s="5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4">
        <v>39456.0</v>
      </c>
      <c r="B372" s="5">
        <v>900.0</v>
      </c>
      <c r="C372" s="6" t="s">
        <v>5</v>
      </c>
      <c r="D372" s="6" t="s">
        <v>48</v>
      </c>
      <c r="E372" s="5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4">
        <v>39456.0</v>
      </c>
      <c r="B373" s="5">
        <v>900.0</v>
      </c>
      <c r="C373" s="6" t="s">
        <v>8</v>
      </c>
      <c r="D373" s="6" t="s">
        <v>32</v>
      </c>
      <c r="E373" s="5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4">
        <v>39456.0</v>
      </c>
      <c r="B374" s="5">
        <v>900.0</v>
      </c>
      <c r="C374" s="6" t="s">
        <v>20</v>
      </c>
      <c r="D374" s="23" t="s">
        <v>29</v>
      </c>
      <c r="E374" s="5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4">
        <v>39456.0</v>
      </c>
      <c r="B375" s="5">
        <v>845.0</v>
      </c>
      <c r="C375" s="6" t="s">
        <v>8</v>
      </c>
      <c r="D375" s="6" t="s">
        <v>9</v>
      </c>
      <c r="E375" s="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4">
        <v>39456.0</v>
      </c>
      <c r="B376" s="5">
        <v>800.0</v>
      </c>
      <c r="C376" s="6" t="s">
        <v>5</v>
      </c>
      <c r="D376" s="6" t="s">
        <v>18</v>
      </c>
      <c r="E376" s="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4">
        <v>39456.0</v>
      </c>
      <c r="B377" s="5">
        <v>800.0</v>
      </c>
      <c r="C377" s="6" t="s">
        <v>17</v>
      </c>
      <c r="D377" s="6" t="s">
        <v>6</v>
      </c>
      <c r="E377" s="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4">
        <v>39456.0</v>
      </c>
      <c r="B378" s="5">
        <v>730.0</v>
      </c>
      <c r="C378" s="6" t="s">
        <v>17</v>
      </c>
      <c r="D378" s="6" t="s">
        <v>32</v>
      </c>
      <c r="E378" s="5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4">
        <v>39456.0</v>
      </c>
      <c r="B379" s="5">
        <v>700.0</v>
      </c>
      <c r="C379" s="6" t="s">
        <v>20</v>
      </c>
      <c r="D379" s="6" t="s">
        <v>32</v>
      </c>
      <c r="E379" s="5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4">
        <v>39456.0</v>
      </c>
      <c r="B380" s="5">
        <v>700.0</v>
      </c>
      <c r="C380" s="6" t="s">
        <v>8</v>
      </c>
      <c r="D380" s="6" t="s">
        <v>62</v>
      </c>
      <c r="E380" s="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4">
        <v>39456.0</v>
      </c>
      <c r="B381" s="5">
        <v>645.0</v>
      </c>
      <c r="C381" s="6" t="s">
        <v>17</v>
      </c>
      <c r="D381" s="6" t="s">
        <v>31</v>
      </c>
      <c r="E381" s="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4">
        <v>39456.0</v>
      </c>
      <c r="B382" s="5">
        <v>507.0</v>
      </c>
      <c r="C382" s="6" t="s">
        <v>17</v>
      </c>
      <c r="D382" s="6" t="s">
        <v>27</v>
      </c>
      <c r="E382" s="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4">
        <v>39456.0</v>
      </c>
      <c r="B383" s="5">
        <v>400.0</v>
      </c>
      <c r="C383" s="6" t="s">
        <v>17</v>
      </c>
      <c r="D383" s="6" t="s">
        <v>26</v>
      </c>
      <c r="E383" s="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4">
        <v>39456.0</v>
      </c>
      <c r="B384" s="5">
        <v>330.0</v>
      </c>
      <c r="C384" s="6" t="s">
        <v>17</v>
      </c>
      <c r="D384" s="6" t="s">
        <v>33</v>
      </c>
      <c r="E384" s="5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4">
        <v>39456.0</v>
      </c>
      <c r="B385" s="5">
        <v>300.0</v>
      </c>
      <c r="C385" s="6" t="s">
        <v>20</v>
      </c>
      <c r="D385" s="6" t="s">
        <v>63</v>
      </c>
      <c r="E385" s="5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4">
        <v>39456.0</v>
      </c>
      <c r="B386" s="5">
        <v>1.0</v>
      </c>
      <c r="C386" s="6" t="s">
        <v>17</v>
      </c>
      <c r="D386" s="6" t="s">
        <v>32</v>
      </c>
      <c r="E386" s="5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4">
        <v>39456.0</v>
      </c>
      <c r="B387" s="5">
        <v>1.0</v>
      </c>
      <c r="C387" s="6" t="s">
        <v>5</v>
      </c>
      <c r="D387" s="6" t="s">
        <v>31</v>
      </c>
      <c r="E387" s="5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4">
        <v>39456.0</v>
      </c>
      <c r="B388" s="5">
        <v>0.0</v>
      </c>
      <c r="C388" s="6" t="s">
        <v>5</v>
      </c>
      <c r="D388" s="6" t="s">
        <v>18</v>
      </c>
      <c r="E388" s="5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7" t="s">
        <v>68</v>
      </c>
      <c r="B389" s="5">
        <v>2200.0</v>
      </c>
      <c r="C389" s="6" t="s">
        <v>17</v>
      </c>
      <c r="D389" s="6" t="s">
        <v>61</v>
      </c>
      <c r="E389" s="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7" t="s">
        <v>68</v>
      </c>
      <c r="B390" s="5">
        <v>2134.0</v>
      </c>
      <c r="C390" s="6" t="s">
        <v>17</v>
      </c>
      <c r="D390" s="6" t="s">
        <v>12</v>
      </c>
      <c r="E390" s="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7" t="s">
        <v>68</v>
      </c>
      <c r="B391" s="5">
        <v>2100.0</v>
      </c>
      <c r="C391" s="6" t="s">
        <v>5</v>
      </c>
      <c r="D391" s="6" t="s">
        <v>6</v>
      </c>
      <c r="E391" s="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7" t="s">
        <v>68</v>
      </c>
      <c r="B392" s="5">
        <v>1946.0</v>
      </c>
      <c r="C392" s="6" t="s">
        <v>5</v>
      </c>
      <c r="D392" s="6" t="s">
        <v>26</v>
      </c>
      <c r="E392" s="5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7" t="s">
        <v>68</v>
      </c>
      <c r="B393" s="5">
        <v>1937.0</v>
      </c>
      <c r="C393" s="6" t="s">
        <v>5</v>
      </c>
      <c r="D393" s="6" t="s">
        <v>23</v>
      </c>
      <c r="E393" s="5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7" t="s">
        <v>68</v>
      </c>
      <c r="B394" s="5">
        <v>1849.0</v>
      </c>
      <c r="C394" s="6" t="s">
        <v>20</v>
      </c>
      <c r="D394" s="23" t="s">
        <v>29</v>
      </c>
      <c r="E394" s="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7" t="s">
        <v>68</v>
      </c>
      <c r="B395" s="5">
        <v>1840.0</v>
      </c>
      <c r="C395" s="6" t="s">
        <v>5</v>
      </c>
      <c r="D395" s="6" t="s">
        <v>53</v>
      </c>
      <c r="E395" s="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7" t="s">
        <v>68</v>
      </c>
      <c r="B396" s="5">
        <v>1830.0</v>
      </c>
      <c r="C396" s="6" t="s">
        <v>5</v>
      </c>
      <c r="D396" s="6" t="s">
        <v>6</v>
      </c>
      <c r="E396" s="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7" t="s">
        <v>68</v>
      </c>
      <c r="B397" s="5">
        <v>1818.0</v>
      </c>
      <c r="C397" s="6" t="s">
        <v>20</v>
      </c>
      <c r="D397" s="6" t="s">
        <v>9</v>
      </c>
      <c r="E397" s="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7" t="s">
        <v>68</v>
      </c>
      <c r="B398" s="5">
        <v>1800.0</v>
      </c>
      <c r="C398" s="6" t="s">
        <v>5</v>
      </c>
      <c r="D398" s="6" t="s">
        <v>18</v>
      </c>
      <c r="E398" s="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7" t="s">
        <v>68</v>
      </c>
      <c r="B399" s="5">
        <v>1740.0</v>
      </c>
      <c r="C399" s="6" t="s">
        <v>17</v>
      </c>
      <c r="D399" s="6" t="s">
        <v>25</v>
      </c>
      <c r="E399" s="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7" t="s">
        <v>68</v>
      </c>
      <c r="B400" s="5">
        <v>1711.0</v>
      </c>
      <c r="C400" s="6" t="s">
        <v>20</v>
      </c>
      <c r="D400" s="6" t="s">
        <v>26</v>
      </c>
      <c r="E400" s="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7" t="s">
        <v>68</v>
      </c>
      <c r="B401" s="5">
        <v>1643.0</v>
      </c>
      <c r="C401" s="6" t="s">
        <v>5</v>
      </c>
      <c r="D401" s="6" t="s">
        <v>26</v>
      </c>
      <c r="E401" s="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7" t="s">
        <v>68</v>
      </c>
      <c r="B402" s="5">
        <v>1640.0</v>
      </c>
      <c r="C402" s="6" t="s">
        <v>20</v>
      </c>
      <c r="D402" s="23" t="s">
        <v>28</v>
      </c>
      <c r="E402" s="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7" t="s">
        <v>68</v>
      </c>
      <c r="B403" s="5">
        <v>1455.0</v>
      </c>
      <c r="C403" s="6" t="s">
        <v>8</v>
      </c>
      <c r="D403" s="23" t="s">
        <v>64</v>
      </c>
      <c r="E403" s="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7" t="s">
        <v>68</v>
      </c>
      <c r="B404" s="5">
        <v>1451.0</v>
      </c>
      <c r="C404" s="6" t="s">
        <v>8</v>
      </c>
      <c r="D404" s="6" t="s">
        <v>23</v>
      </c>
      <c r="E404" s="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7" t="s">
        <v>68</v>
      </c>
      <c r="B405" s="5">
        <v>1440.0</v>
      </c>
      <c r="C405" s="6" t="s">
        <v>5</v>
      </c>
      <c r="D405" s="6" t="s">
        <v>23</v>
      </c>
      <c r="E405" s="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7" t="s">
        <v>68</v>
      </c>
      <c r="B406" s="5">
        <v>1431.0</v>
      </c>
      <c r="C406" s="6" t="s">
        <v>5</v>
      </c>
      <c r="D406" s="6" t="s">
        <v>26</v>
      </c>
      <c r="E406" s="5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7" t="s">
        <v>68</v>
      </c>
      <c r="B407" s="5">
        <v>1403.0</v>
      </c>
      <c r="C407" s="6" t="s">
        <v>17</v>
      </c>
      <c r="D407" s="6" t="s">
        <v>18</v>
      </c>
      <c r="E407" s="5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7" t="s">
        <v>68</v>
      </c>
      <c r="B408" s="5">
        <v>1350.0</v>
      </c>
      <c r="C408" s="6" t="s">
        <v>17</v>
      </c>
      <c r="D408" s="6" t="s">
        <v>6</v>
      </c>
      <c r="E408" s="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7" t="s">
        <v>68</v>
      </c>
      <c r="B409" s="5">
        <v>1330.0</v>
      </c>
      <c r="C409" s="6" t="s">
        <v>8</v>
      </c>
      <c r="D409" s="6" t="s">
        <v>37</v>
      </c>
      <c r="E409" s="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7" t="s">
        <v>68</v>
      </c>
      <c r="B410" s="5">
        <v>1309.0</v>
      </c>
      <c r="C410" s="6" t="s">
        <v>5</v>
      </c>
      <c r="D410" s="6" t="s">
        <v>23</v>
      </c>
      <c r="E410" s="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7" t="s">
        <v>68</v>
      </c>
      <c r="B411" s="5">
        <v>1236.0</v>
      </c>
      <c r="C411" s="6" t="s">
        <v>20</v>
      </c>
      <c r="D411" s="6" t="s">
        <v>23</v>
      </c>
      <c r="E411" s="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7" t="s">
        <v>68</v>
      </c>
      <c r="B412" s="5">
        <v>1200.0</v>
      </c>
      <c r="C412" s="6" t="s">
        <v>17</v>
      </c>
      <c r="D412" s="6" t="s">
        <v>18</v>
      </c>
      <c r="E412" s="5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7" t="s">
        <v>68</v>
      </c>
      <c r="B413" s="5">
        <v>1040.0</v>
      </c>
      <c r="C413" s="6" t="s">
        <v>5</v>
      </c>
      <c r="D413" s="6" t="s">
        <v>25</v>
      </c>
      <c r="E413" s="5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7" t="s">
        <v>68</v>
      </c>
      <c r="B414" s="5">
        <v>930.0</v>
      </c>
      <c r="C414" s="6" t="s">
        <v>20</v>
      </c>
      <c r="D414" s="6" t="s">
        <v>6</v>
      </c>
      <c r="E414" s="5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7" t="s">
        <v>68</v>
      </c>
      <c r="B415" s="5">
        <v>700.0</v>
      </c>
      <c r="C415" s="6" t="s">
        <v>5</v>
      </c>
      <c r="D415" s="6" t="s">
        <v>6</v>
      </c>
      <c r="E415" s="5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7" t="s">
        <v>68</v>
      </c>
      <c r="B416" s="5">
        <v>600.0</v>
      </c>
      <c r="C416" s="6" t="s">
        <v>17</v>
      </c>
      <c r="D416" s="6" t="s">
        <v>37</v>
      </c>
      <c r="E416" s="5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7" t="s">
        <v>68</v>
      </c>
      <c r="B417" s="5">
        <v>413.0</v>
      </c>
      <c r="C417" s="6" t="s">
        <v>17</v>
      </c>
      <c r="D417" s="6" t="s">
        <v>18</v>
      </c>
      <c r="E417" s="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7" t="s">
        <v>68</v>
      </c>
      <c r="B418" s="5">
        <v>235.0</v>
      </c>
      <c r="C418" s="6" t="s">
        <v>5</v>
      </c>
      <c r="D418" s="6" t="s">
        <v>31</v>
      </c>
      <c r="E418" s="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7" t="s">
        <v>68</v>
      </c>
      <c r="B419" s="5">
        <v>223.0</v>
      </c>
      <c r="C419" s="6" t="s">
        <v>14</v>
      </c>
      <c r="D419" s="6" t="s">
        <v>31</v>
      </c>
      <c r="E419" s="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7" t="s">
        <v>68</v>
      </c>
      <c r="B420" s="5">
        <v>140.0</v>
      </c>
      <c r="C420" s="6" t="s">
        <v>14</v>
      </c>
      <c r="D420" s="6" t="s">
        <v>49</v>
      </c>
      <c r="E420" s="5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7" t="s">
        <v>68</v>
      </c>
      <c r="B421" s="5">
        <v>130.0</v>
      </c>
      <c r="C421" s="6" t="s">
        <v>5</v>
      </c>
      <c r="D421" s="6" t="s">
        <v>23</v>
      </c>
      <c r="E421" s="5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7" t="s">
        <v>68</v>
      </c>
      <c r="B422" s="5">
        <v>104.0</v>
      </c>
      <c r="C422" s="6" t="s">
        <v>8</v>
      </c>
      <c r="D422" s="6" t="s">
        <v>39</v>
      </c>
      <c r="E422" s="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7" t="s">
        <v>68</v>
      </c>
      <c r="B423" s="5">
        <v>100.0</v>
      </c>
      <c r="C423" s="6" t="s">
        <v>20</v>
      </c>
      <c r="D423" s="6" t="s">
        <v>32</v>
      </c>
      <c r="E423" s="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7" t="s">
        <v>68</v>
      </c>
      <c r="B424" s="5">
        <v>49.0</v>
      </c>
      <c r="C424" s="6" t="s">
        <v>17</v>
      </c>
      <c r="D424" s="6" t="s">
        <v>6</v>
      </c>
      <c r="E424" s="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7" t="s">
        <v>68</v>
      </c>
      <c r="B425" s="5">
        <v>1.0</v>
      </c>
      <c r="C425" s="6" t="s">
        <v>17</v>
      </c>
      <c r="D425" s="6" t="s">
        <v>18</v>
      </c>
      <c r="E425" s="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7" t="s">
        <v>68</v>
      </c>
      <c r="B426" s="5">
        <v>0.0</v>
      </c>
      <c r="C426" s="6" t="s">
        <v>8</v>
      </c>
      <c r="D426" s="6" t="s">
        <v>37</v>
      </c>
      <c r="E426" s="5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7" t="s">
        <v>68</v>
      </c>
      <c r="B427" s="5">
        <v>2309.0</v>
      </c>
      <c r="C427" s="6" t="s">
        <v>5</v>
      </c>
      <c r="D427" s="6" t="s">
        <v>49</v>
      </c>
      <c r="E427" s="5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7" t="s">
        <v>68</v>
      </c>
      <c r="B428" s="5">
        <v>2230.0</v>
      </c>
      <c r="C428" s="6" t="s">
        <v>17</v>
      </c>
      <c r="D428" s="6" t="s">
        <v>6</v>
      </c>
      <c r="E428" s="5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7" t="s">
        <v>68</v>
      </c>
      <c r="B429" s="5">
        <v>2218.0</v>
      </c>
      <c r="C429" s="6" t="s">
        <v>17</v>
      </c>
      <c r="D429" s="6" t="s">
        <v>24</v>
      </c>
      <c r="E429" s="5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7" t="s">
        <v>68</v>
      </c>
      <c r="B430" s="5">
        <v>2200.0</v>
      </c>
      <c r="C430" s="6" t="s">
        <v>17</v>
      </c>
      <c r="D430" s="6" t="s">
        <v>6</v>
      </c>
      <c r="E430" s="5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7" t="s">
        <v>68</v>
      </c>
      <c r="B431" s="5">
        <v>2200.0</v>
      </c>
      <c r="C431" s="6" t="s">
        <v>14</v>
      </c>
      <c r="D431" s="6" t="s">
        <v>6</v>
      </c>
      <c r="E431" s="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7" t="s">
        <v>68</v>
      </c>
      <c r="B432" s="5">
        <v>2145.0</v>
      </c>
      <c r="C432" s="6" t="s">
        <v>17</v>
      </c>
      <c r="D432" s="6" t="s">
        <v>26</v>
      </c>
      <c r="E432" s="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7" t="s">
        <v>68</v>
      </c>
      <c r="B433" s="5">
        <v>2130.0</v>
      </c>
      <c r="C433" s="6" t="s">
        <v>14</v>
      </c>
      <c r="D433" s="23" t="s">
        <v>38</v>
      </c>
      <c r="E433" s="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7" t="s">
        <v>68</v>
      </c>
      <c r="B434" s="5">
        <v>2030.0</v>
      </c>
      <c r="C434" s="6" t="s">
        <v>20</v>
      </c>
      <c r="D434" s="6" t="s">
        <v>30</v>
      </c>
      <c r="E434" s="5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7" t="s">
        <v>68</v>
      </c>
      <c r="B435" s="5">
        <v>2000.0</v>
      </c>
      <c r="C435" s="6" t="s">
        <v>8</v>
      </c>
      <c r="D435" s="6" t="s">
        <v>6</v>
      </c>
      <c r="E435" s="5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7" t="s">
        <v>68</v>
      </c>
      <c r="B436" s="5">
        <v>2000.0</v>
      </c>
      <c r="C436" s="6" t="s">
        <v>5</v>
      </c>
      <c r="D436" s="23" t="s">
        <v>29</v>
      </c>
      <c r="E436" s="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7" t="s">
        <v>68</v>
      </c>
      <c r="B437" s="5">
        <v>2000.0</v>
      </c>
      <c r="C437" s="6" t="s">
        <v>17</v>
      </c>
      <c r="D437" s="6" t="s">
        <v>6</v>
      </c>
      <c r="E437" s="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7" t="s">
        <v>68</v>
      </c>
      <c r="B438" s="5">
        <v>1940.0</v>
      </c>
      <c r="C438" s="6" t="s">
        <v>17</v>
      </c>
      <c r="D438" s="23" t="s">
        <v>41</v>
      </c>
      <c r="E438" s="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7" t="s">
        <v>68</v>
      </c>
      <c r="B439" s="5">
        <v>1940.0</v>
      </c>
      <c r="C439" s="6" t="s">
        <v>17</v>
      </c>
      <c r="D439" s="6" t="s">
        <v>26</v>
      </c>
      <c r="E439" s="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7" t="s">
        <v>68</v>
      </c>
      <c r="B440" s="5">
        <v>1900.0</v>
      </c>
      <c r="C440" s="6" t="s">
        <v>17</v>
      </c>
      <c r="D440" s="6" t="s">
        <v>6</v>
      </c>
      <c r="E440" s="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7" t="s">
        <v>68</v>
      </c>
      <c r="B441" s="5">
        <v>1800.0</v>
      </c>
      <c r="C441" s="6" t="s">
        <v>8</v>
      </c>
      <c r="D441" s="6" t="s">
        <v>6</v>
      </c>
      <c r="E441" s="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7" t="s">
        <v>68</v>
      </c>
      <c r="B442" s="5">
        <v>1754.0</v>
      </c>
      <c r="C442" s="6" t="s">
        <v>14</v>
      </c>
      <c r="D442" s="6" t="s">
        <v>23</v>
      </c>
      <c r="E442" s="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7" t="s">
        <v>68</v>
      </c>
      <c r="B443" s="5">
        <v>1727.0</v>
      </c>
      <c r="C443" s="6" t="s">
        <v>20</v>
      </c>
      <c r="D443" s="6" t="s">
        <v>22</v>
      </c>
      <c r="E443" s="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7" t="s">
        <v>68</v>
      </c>
      <c r="B444" s="5">
        <v>1725.0</v>
      </c>
      <c r="C444" s="6" t="s">
        <v>17</v>
      </c>
      <c r="D444" s="6" t="s">
        <v>6</v>
      </c>
      <c r="E444" s="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7" t="s">
        <v>68</v>
      </c>
      <c r="B445" s="5">
        <v>1700.0</v>
      </c>
      <c r="C445" s="6" t="s">
        <v>5</v>
      </c>
      <c r="D445" s="6" t="s">
        <v>18</v>
      </c>
      <c r="E445" s="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7" t="s">
        <v>68</v>
      </c>
      <c r="B446" s="5">
        <v>1700.0</v>
      </c>
      <c r="C446" s="6" t="s">
        <v>17</v>
      </c>
      <c r="D446" s="23" t="s">
        <v>38</v>
      </c>
      <c r="E446" s="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7" t="s">
        <v>68</v>
      </c>
      <c r="B447" s="5">
        <v>1645.0</v>
      </c>
      <c r="C447" s="6" t="s">
        <v>20</v>
      </c>
      <c r="D447" s="6" t="s">
        <v>30</v>
      </c>
      <c r="E447" s="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7" t="s">
        <v>68</v>
      </c>
      <c r="B448" s="5">
        <v>1620.0</v>
      </c>
      <c r="C448" s="6" t="s">
        <v>17</v>
      </c>
      <c r="D448" s="6" t="s">
        <v>18</v>
      </c>
      <c r="E448" s="5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7" t="s">
        <v>68</v>
      </c>
      <c r="B449" s="5">
        <v>1600.0</v>
      </c>
      <c r="C449" s="6" t="s">
        <v>5</v>
      </c>
      <c r="D449" s="6" t="s">
        <v>18</v>
      </c>
      <c r="E449" s="5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7" t="s">
        <v>68</v>
      </c>
      <c r="B450" s="5">
        <v>1512.0</v>
      </c>
      <c r="C450" s="6" t="s">
        <v>20</v>
      </c>
      <c r="D450" s="23" t="s">
        <v>28</v>
      </c>
      <c r="E450" s="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7" t="s">
        <v>68</v>
      </c>
      <c r="B451" s="5">
        <v>1430.0</v>
      </c>
      <c r="C451" s="6" t="s">
        <v>5</v>
      </c>
      <c r="D451" s="6" t="s">
        <v>26</v>
      </c>
      <c r="E451" s="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7" t="s">
        <v>68</v>
      </c>
      <c r="B452" s="5">
        <v>1409.0</v>
      </c>
      <c r="C452" s="6" t="s">
        <v>20</v>
      </c>
      <c r="D452" s="6" t="s">
        <v>22</v>
      </c>
      <c r="E452" s="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7" t="s">
        <v>68</v>
      </c>
      <c r="B453" s="5">
        <v>1400.0</v>
      </c>
      <c r="C453" s="6" t="s">
        <v>20</v>
      </c>
      <c r="D453" s="6" t="s">
        <v>31</v>
      </c>
      <c r="E453" s="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7" t="s">
        <v>68</v>
      </c>
      <c r="B454" s="5">
        <v>1350.0</v>
      </c>
      <c r="C454" s="6" t="s">
        <v>14</v>
      </c>
      <c r="D454" s="6" t="s">
        <v>58</v>
      </c>
      <c r="E454" s="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7" t="s">
        <v>68</v>
      </c>
      <c r="B455" s="5">
        <v>1328.0</v>
      </c>
      <c r="C455" s="6" t="s">
        <v>17</v>
      </c>
      <c r="D455" s="6" t="s">
        <v>32</v>
      </c>
      <c r="E455" s="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7" t="s">
        <v>68</v>
      </c>
      <c r="B456" s="5">
        <v>1310.0</v>
      </c>
      <c r="C456" s="6" t="s">
        <v>14</v>
      </c>
      <c r="D456" s="23" t="s">
        <v>54</v>
      </c>
      <c r="E456" s="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7" t="s">
        <v>68</v>
      </c>
      <c r="B457" s="5">
        <v>1301.0</v>
      </c>
      <c r="C457" s="6" t="s">
        <v>17</v>
      </c>
      <c r="D457" s="6" t="s">
        <v>31</v>
      </c>
      <c r="E457" s="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7" t="s">
        <v>68</v>
      </c>
      <c r="B458" s="5">
        <v>1208.0</v>
      </c>
      <c r="C458" s="6" t="s">
        <v>5</v>
      </c>
      <c r="D458" s="6" t="s">
        <v>26</v>
      </c>
      <c r="E458" s="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7" t="s">
        <v>68</v>
      </c>
      <c r="B459" s="5">
        <v>1130.0</v>
      </c>
      <c r="C459" s="6" t="s">
        <v>20</v>
      </c>
      <c r="D459" s="6" t="s">
        <v>6</v>
      </c>
      <c r="E459" s="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7" t="s">
        <v>68</v>
      </c>
      <c r="B460" s="5">
        <v>1030.0</v>
      </c>
      <c r="C460" s="6" t="s">
        <v>20</v>
      </c>
      <c r="D460" s="6" t="s">
        <v>31</v>
      </c>
      <c r="E460" s="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7" t="s">
        <v>68</v>
      </c>
      <c r="B461" s="5">
        <v>1000.0</v>
      </c>
      <c r="C461" s="6" t="s">
        <v>20</v>
      </c>
      <c r="D461" s="6" t="s">
        <v>32</v>
      </c>
      <c r="E461" s="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7" t="s">
        <v>68</v>
      </c>
      <c r="B462" s="5">
        <v>930.0</v>
      </c>
      <c r="C462" s="6" t="s">
        <v>8</v>
      </c>
      <c r="D462" s="6" t="s">
        <v>6</v>
      </c>
      <c r="E462" s="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7" t="s">
        <v>68</v>
      </c>
      <c r="B463" s="5">
        <v>605.0</v>
      </c>
      <c r="C463" s="6" t="s">
        <v>5</v>
      </c>
      <c r="D463" s="6" t="s">
        <v>31</v>
      </c>
      <c r="E463" s="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7" t="s">
        <v>68</v>
      </c>
      <c r="B464" s="5">
        <v>300.0</v>
      </c>
      <c r="C464" s="6" t="s">
        <v>17</v>
      </c>
      <c r="D464" s="6" t="s">
        <v>31</v>
      </c>
      <c r="E464" s="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7" t="s">
        <v>68</v>
      </c>
      <c r="B465" s="5">
        <v>230.0</v>
      </c>
      <c r="C465" s="6" t="s">
        <v>17</v>
      </c>
      <c r="D465" s="6" t="s">
        <v>6</v>
      </c>
      <c r="E465" s="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7" t="s">
        <v>68</v>
      </c>
      <c r="B466" s="5">
        <v>152.0</v>
      </c>
      <c r="C466" s="6" t="s">
        <v>17</v>
      </c>
      <c r="D466" s="6" t="s">
        <v>6</v>
      </c>
      <c r="E466" s="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7" t="s">
        <v>68</v>
      </c>
      <c r="B467" s="5">
        <v>48.0</v>
      </c>
      <c r="C467" s="6" t="s">
        <v>20</v>
      </c>
      <c r="D467" s="6" t="s">
        <v>24</v>
      </c>
      <c r="E467" s="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7" t="s">
        <v>68</v>
      </c>
      <c r="B468" s="5">
        <v>5.0</v>
      </c>
      <c r="C468" s="6" t="s">
        <v>14</v>
      </c>
      <c r="D468" s="6" t="s">
        <v>6</v>
      </c>
      <c r="E468" s="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7" t="s">
        <v>68</v>
      </c>
      <c r="B469" s="5">
        <v>0.0</v>
      </c>
      <c r="C469" s="6" t="s">
        <v>17</v>
      </c>
      <c r="D469" s="23" t="s">
        <v>38</v>
      </c>
      <c r="E469" s="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7" t="s">
        <v>68</v>
      </c>
      <c r="B470" s="5">
        <v>0.0</v>
      </c>
      <c r="C470" s="6" t="s">
        <v>17</v>
      </c>
      <c r="D470" s="6" t="s">
        <v>18</v>
      </c>
      <c r="E470" s="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7" t="s">
        <v>68</v>
      </c>
      <c r="B471" s="5">
        <v>0.0</v>
      </c>
      <c r="C471" s="6" t="s">
        <v>8</v>
      </c>
      <c r="D471" s="6" t="s">
        <v>18</v>
      </c>
      <c r="E471" s="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7" t="s">
        <v>68</v>
      </c>
      <c r="B472" s="5">
        <v>2340.0</v>
      </c>
      <c r="C472" s="6" t="s">
        <v>17</v>
      </c>
      <c r="D472" s="6" t="s">
        <v>26</v>
      </c>
      <c r="E472" s="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7" t="s">
        <v>68</v>
      </c>
      <c r="B473" s="5">
        <v>2336.0</v>
      </c>
      <c r="C473" s="6" t="s">
        <v>8</v>
      </c>
      <c r="D473" s="6" t="s">
        <v>24</v>
      </c>
      <c r="E473" s="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7" t="s">
        <v>68</v>
      </c>
      <c r="B474" s="5">
        <v>2300.0</v>
      </c>
      <c r="C474" s="6" t="s">
        <v>5</v>
      </c>
      <c r="D474" s="6" t="s">
        <v>6</v>
      </c>
      <c r="E474" s="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7" t="s">
        <v>68</v>
      </c>
      <c r="B475" s="5">
        <v>2300.0</v>
      </c>
      <c r="C475" s="6" t="s">
        <v>5</v>
      </c>
      <c r="D475" s="6" t="s">
        <v>37</v>
      </c>
      <c r="E475" s="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7" t="s">
        <v>68</v>
      </c>
      <c r="B476" s="5">
        <v>2300.0</v>
      </c>
      <c r="C476" s="6" t="s">
        <v>14</v>
      </c>
      <c r="D476" s="6" t="s">
        <v>63</v>
      </c>
      <c r="E476" s="5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7" t="s">
        <v>68</v>
      </c>
      <c r="B477" s="5">
        <v>2300.0</v>
      </c>
      <c r="C477" s="6" t="s">
        <v>17</v>
      </c>
      <c r="D477" s="6" t="s">
        <v>6</v>
      </c>
      <c r="E477" s="5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7" t="s">
        <v>68</v>
      </c>
      <c r="B478" s="5">
        <v>2300.0</v>
      </c>
      <c r="C478" s="6" t="s">
        <v>17</v>
      </c>
      <c r="D478" s="6" t="s">
        <v>48</v>
      </c>
      <c r="E478" s="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7" t="s">
        <v>68</v>
      </c>
      <c r="B479" s="5">
        <v>2251.0</v>
      </c>
      <c r="C479" s="6" t="s">
        <v>8</v>
      </c>
      <c r="D479" s="6" t="s">
        <v>23</v>
      </c>
      <c r="E479" s="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7" t="s">
        <v>68</v>
      </c>
      <c r="B480" s="5">
        <v>2245.0</v>
      </c>
      <c r="C480" s="6" t="s">
        <v>17</v>
      </c>
      <c r="D480" s="23" t="s">
        <v>65</v>
      </c>
      <c r="E480" s="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7" t="s">
        <v>68</v>
      </c>
      <c r="B481" s="5">
        <v>2215.0</v>
      </c>
      <c r="C481" s="6" t="s">
        <v>11</v>
      </c>
      <c r="D481" s="6" t="s">
        <v>6</v>
      </c>
      <c r="E481" s="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7" t="s">
        <v>68</v>
      </c>
      <c r="B482" s="5">
        <v>2208.0</v>
      </c>
      <c r="C482" s="6" t="s">
        <v>17</v>
      </c>
      <c r="D482" s="6" t="s">
        <v>56</v>
      </c>
      <c r="E482" s="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7" t="s">
        <v>68</v>
      </c>
      <c r="B483" s="5">
        <v>2200.0</v>
      </c>
      <c r="C483" s="6" t="s">
        <v>5</v>
      </c>
      <c r="D483" s="6" t="s">
        <v>31</v>
      </c>
      <c r="E483" s="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7" t="s">
        <v>68</v>
      </c>
      <c r="B484" s="5">
        <v>2200.0</v>
      </c>
      <c r="C484" s="6" t="s">
        <v>8</v>
      </c>
      <c r="D484" s="6" t="s">
        <v>12</v>
      </c>
      <c r="E484" s="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7" t="s">
        <v>68</v>
      </c>
      <c r="B485" s="5">
        <v>2112.0</v>
      </c>
      <c r="C485" s="6" t="s">
        <v>20</v>
      </c>
      <c r="D485" s="6" t="s">
        <v>66</v>
      </c>
      <c r="E485" s="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7" t="s">
        <v>68</v>
      </c>
      <c r="B486" s="5">
        <v>2100.0</v>
      </c>
      <c r="C486" s="6" t="s">
        <v>17</v>
      </c>
      <c r="D486" s="6" t="s">
        <v>44</v>
      </c>
      <c r="E486" s="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7" t="s">
        <v>68</v>
      </c>
      <c r="B487" s="5">
        <v>2037.0</v>
      </c>
      <c r="C487" s="6" t="s">
        <v>8</v>
      </c>
      <c r="D487" s="6" t="s">
        <v>6</v>
      </c>
      <c r="E487" s="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7" t="s">
        <v>68</v>
      </c>
      <c r="B488" s="5">
        <v>2030.0</v>
      </c>
      <c r="C488" s="6" t="s">
        <v>5</v>
      </c>
      <c r="D488" s="6" t="s">
        <v>31</v>
      </c>
      <c r="E488" s="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7" t="s">
        <v>68</v>
      </c>
      <c r="B489" s="5">
        <v>2021.0</v>
      </c>
      <c r="C489" s="6" t="s">
        <v>5</v>
      </c>
      <c r="D489" s="23" t="s">
        <v>29</v>
      </c>
      <c r="E489" s="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7" t="s">
        <v>68</v>
      </c>
      <c r="B490" s="5">
        <v>2000.0</v>
      </c>
      <c r="C490" s="6" t="s">
        <v>8</v>
      </c>
      <c r="D490" s="6" t="s">
        <v>31</v>
      </c>
      <c r="E490" s="5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7" t="s">
        <v>68</v>
      </c>
      <c r="B491" s="5">
        <v>2000.0</v>
      </c>
      <c r="C491" s="6" t="s">
        <v>5</v>
      </c>
      <c r="D491" s="6" t="s">
        <v>6</v>
      </c>
      <c r="E491" s="5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7" t="s">
        <v>68</v>
      </c>
      <c r="B492" s="5">
        <v>1940.0</v>
      </c>
      <c r="C492" s="6" t="s">
        <v>5</v>
      </c>
      <c r="D492" s="6" t="s">
        <v>26</v>
      </c>
      <c r="E492" s="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7" t="s">
        <v>68</v>
      </c>
      <c r="B493" s="5">
        <v>1900.0</v>
      </c>
      <c r="C493" s="6" t="s">
        <v>14</v>
      </c>
      <c r="D493" s="23" t="s">
        <v>51</v>
      </c>
      <c r="E493" s="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7" t="s">
        <v>68</v>
      </c>
      <c r="B494" s="5">
        <v>1800.0</v>
      </c>
      <c r="C494" s="6" t="s">
        <v>8</v>
      </c>
      <c r="D494" s="23" t="s">
        <v>38</v>
      </c>
      <c r="E494" s="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7" t="s">
        <v>68</v>
      </c>
      <c r="B495" s="5">
        <v>1500.0</v>
      </c>
      <c r="C495" s="6" t="s">
        <v>5</v>
      </c>
      <c r="D495" s="6" t="s">
        <v>37</v>
      </c>
      <c r="E495" s="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7" t="s">
        <v>68</v>
      </c>
      <c r="B496" s="5">
        <v>1430.0</v>
      </c>
      <c r="C496" s="6" t="s">
        <v>17</v>
      </c>
      <c r="D496" s="23" t="s">
        <v>38</v>
      </c>
      <c r="E496" s="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7" t="s">
        <v>68</v>
      </c>
      <c r="B497" s="5">
        <v>1430.0</v>
      </c>
      <c r="C497" s="6" t="s">
        <v>17</v>
      </c>
      <c r="D497" s="6" t="s">
        <v>26</v>
      </c>
      <c r="E497" s="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7" t="s">
        <v>68</v>
      </c>
      <c r="B498" s="5">
        <v>1349.0</v>
      </c>
      <c r="C498" s="6" t="s">
        <v>8</v>
      </c>
      <c r="D498" s="6" t="s">
        <v>26</v>
      </c>
      <c r="E498" s="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7" t="s">
        <v>68</v>
      </c>
      <c r="B499" s="5">
        <v>1330.0</v>
      </c>
      <c r="C499" s="6" t="s">
        <v>20</v>
      </c>
      <c r="D499" s="6" t="s">
        <v>18</v>
      </c>
      <c r="E499" s="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7" t="s">
        <v>68</v>
      </c>
      <c r="B500" s="5">
        <v>1300.0</v>
      </c>
      <c r="C500" s="6" t="s">
        <v>5</v>
      </c>
      <c r="D500" s="6" t="s">
        <v>26</v>
      </c>
      <c r="E500" s="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7" t="s">
        <v>68</v>
      </c>
      <c r="B501" s="5">
        <v>1300.0</v>
      </c>
      <c r="C501" s="6" t="s">
        <v>20</v>
      </c>
      <c r="D501" s="6" t="s">
        <v>6</v>
      </c>
      <c r="E501" s="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7"/>
      <c r="B502" s="5"/>
      <c r="C502" s="6"/>
      <c r="D502" s="6"/>
      <c r="E502" s="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7"/>
      <c r="B503" s="5"/>
      <c r="C503" s="6"/>
      <c r="D503" s="6"/>
      <c r="E503" s="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7"/>
      <c r="B504" s="5"/>
      <c r="C504" s="6"/>
      <c r="D504" s="6"/>
      <c r="E504" s="5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7"/>
      <c r="B505" s="5"/>
      <c r="C505" s="6"/>
      <c r="D505" s="6"/>
      <c r="E505" s="5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7"/>
      <c r="B506" s="5"/>
      <c r="C506" s="6"/>
      <c r="D506" s="6"/>
      <c r="E506" s="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7"/>
      <c r="B507" s="5"/>
      <c r="C507" s="6"/>
      <c r="D507" s="6"/>
      <c r="E507" s="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7"/>
      <c r="B508" s="5"/>
      <c r="C508" s="6"/>
      <c r="D508" s="6"/>
      <c r="E508" s="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7"/>
      <c r="B509" s="5"/>
      <c r="C509" s="6"/>
      <c r="D509" s="6"/>
      <c r="E509" s="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7"/>
      <c r="B510" s="5"/>
      <c r="C510" s="6"/>
      <c r="D510" s="6"/>
      <c r="E510" s="5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7"/>
      <c r="B511" s="5"/>
      <c r="C511" s="6"/>
      <c r="D511" s="6"/>
      <c r="E511" s="5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</sheetData>
  <mergeCells count="2">
    <mergeCell ref="G1:L1"/>
    <mergeCell ref="N1:R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1" t="s">
        <v>72</v>
      </c>
      <c r="M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>
        <v>39448.0</v>
      </c>
      <c r="B2" s="5">
        <v>0.0</v>
      </c>
      <c r="C2" s="6" t="s">
        <v>5</v>
      </c>
      <c r="D2" s="6" t="s">
        <v>6</v>
      </c>
      <c r="E2" s="5"/>
      <c r="F2" s="21" t="str">
        <f>IFERROR(__xludf.DUMMYFUNCTION("UNIQUE(D:D)"),"Offense")</f>
        <v>Offense</v>
      </c>
      <c r="G2" s="22" t="s">
        <v>5</v>
      </c>
      <c r="H2" s="22" t="s">
        <v>8</v>
      </c>
      <c r="I2" s="22" t="s">
        <v>11</v>
      </c>
      <c r="J2" s="22" t="s">
        <v>14</v>
      </c>
      <c r="K2" s="22" t="s">
        <v>17</v>
      </c>
      <c r="L2" s="22" t="s">
        <v>20</v>
      </c>
      <c r="M2" s="12"/>
      <c r="N2" s="12"/>
      <c r="O2" s="12"/>
      <c r="P2" s="12"/>
      <c r="Q2" s="1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>
        <v>39448.0</v>
      </c>
      <c r="B3" s="5">
        <v>0.0</v>
      </c>
      <c r="C3" s="6" t="s">
        <v>8</v>
      </c>
      <c r="D3" s="6" t="s">
        <v>9</v>
      </c>
      <c r="E3" s="5"/>
      <c r="F3" s="2" t="str">
        <f>IFERROR(__xludf.DUMMYFUNCTION("""COMPUTED_VALUE"""),"THEFT-CARPROWL")</f>
        <v>THEFT-CARPROWL</v>
      </c>
      <c r="G3" s="19">
        <f t="shared" ref="G3:L3" si="1">COUNTIFS($C:$C,G$2,$D:$D,$F3)</f>
        <v>34</v>
      </c>
      <c r="H3" s="19">
        <f t="shared" si="1"/>
        <v>10</v>
      </c>
      <c r="I3" s="19">
        <f t="shared" si="1"/>
        <v>1</v>
      </c>
      <c r="J3" s="19">
        <f t="shared" si="1"/>
        <v>9</v>
      </c>
      <c r="K3" s="19">
        <f t="shared" si="1"/>
        <v>42</v>
      </c>
      <c r="L3" s="19">
        <f t="shared" si="1"/>
        <v>6</v>
      </c>
      <c r="M3" s="12"/>
      <c r="N3" s="12"/>
      <c r="O3" s="12"/>
      <c r="P3" s="12"/>
      <c r="Q3" s="1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>
        <v>39448.0</v>
      </c>
      <c r="B4" s="5">
        <v>0.0</v>
      </c>
      <c r="C4" s="6" t="s">
        <v>11</v>
      </c>
      <c r="D4" s="6" t="s">
        <v>12</v>
      </c>
      <c r="E4" s="5"/>
      <c r="F4" s="18" t="str">
        <f>IFERROR(__xludf.DUMMYFUNCTION("""COMPUTED_VALUE"""),"CHILD-OTHER")</f>
        <v>CHILD-OTHER</v>
      </c>
      <c r="G4" s="19">
        <f t="shared" ref="G4:L4" si="2">COUNTIFS($C:$C,G$2,$D:$D,$F4)</f>
        <v>2</v>
      </c>
      <c r="H4" s="19">
        <f t="shared" si="2"/>
        <v>3</v>
      </c>
      <c r="I4" s="19">
        <f t="shared" si="2"/>
        <v>0</v>
      </c>
      <c r="J4" s="19">
        <f t="shared" si="2"/>
        <v>0</v>
      </c>
      <c r="K4" s="19">
        <f t="shared" si="2"/>
        <v>1</v>
      </c>
      <c r="L4" s="19">
        <f t="shared" si="2"/>
        <v>1</v>
      </c>
      <c r="M4" s="12"/>
      <c r="N4" s="12"/>
      <c r="O4" s="12"/>
      <c r="P4" s="12"/>
      <c r="Q4" s="1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>
        <v>39448.0</v>
      </c>
      <c r="B5" s="5">
        <v>0.0</v>
      </c>
      <c r="C5" s="6" t="s">
        <v>14</v>
      </c>
      <c r="D5" s="6" t="s">
        <v>15</v>
      </c>
      <c r="E5" s="5"/>
      <c r="F5" s="18" t="str">
        <f>IFERROR(__xludf.DUMMYFUNCTION("""COMPUTED_VALUE"""),"SEXOFF-OTHER")</f>
        <v>SEXOFF-OTHER</v>
      </c>
      <c r="G5" s="19">
        <f t="shared" ref="G5:L5" si="3">COUNTIFS($C:$C,G$2,$D:$D,$F5)</f>
        <v>1</v>
      </c>
      <c r="H5" s="19">
        <f t="shared" si="3"/>
        <v>1</v>
      </c>
      <c r="I5" s="19">
        <f t="shared" si="3"/>
        <v>1</v>
      </c>
      <c r="J5" s="19">
        <f t="shared" si="3"/>
        <v>0</v>
      </c>
      <c r="K5" s="19">
        <f t="shared" si="3"/>
        <v>1</v>
      </c>
      <c r="L5" s="19">
        <f t="shared" si="3"/>
        <v>0</v>
      </c>
      <c r="M5" s="12"/>
      <c r="N5" s="12"/>
      <c r="O5" s="12"/>
      <c r="P5" s="12"/>
      <c r="Q5" s="1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>
        <v>39448.0</v>
      </c>
      <c r="B6" s="5">
        <v>0.0</v>
      </c>
      <c r="C6" s="6" t="s">
        <v>17</v>
      </c>
      <c r="D6" s="6" t="s">
        <v>18</v>
      </c>
      <c r="E6" s="5"/>
      <c r="F6" s="18" t="str">
        <f>IFERROR(__xludf.DUMMYFUNCTION("""COMPUTED_VALUE"""),"CHILD-ABUSED-NOFORCE")</f>
        <v>CHILD-ABUSED-NOFORCE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>
        <v>39448.0</v>
      </c>
      <c r="B7" s="5">
        <v>0.0</v>
      </c>
      <c r="C7" s="6" t="s">
        <v>8</v>
      </c>
      <c r="D7" s="6" t="s">
        <v>9</v>
      </c>
      <c r="E7" s="5"/>
      <c r="F7" s="18" t="str">
        <f>IFERROR(__xludf.DUMMYFUNCTION("""COMPUTED_VALUE"""),"THEFT-OTH")</f>
        <v>THEFT-OTH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>
        <v>39448.0</v>
      </c>
      <c r="B8" s="5">
        <v>0.0</v>
      </c>
      <c r="C8" s="6" t="s">
        <v>17</v>
      </c>
      <c r="D8" s="6" t="s">
        <v>19</v>
      </c>
      <c r="E8" s="5"/>
      <c r="F8" s="18" t="str">
        <f>IFERROR(__xludf.DUMMYFUNCTION("""COMPUTED_VALUE"""),"BURGLARY-NOFORCE-RES")</f>
        <v>BURGLARY-NOFORCE-RES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>
        <v>39449.0</v>
      </c>
      <c r="B9" s="5">
        <v>2352.0</v>
      </c>
      <c r="C9" s="6" t="s">
        <v>20</v>
      </c>
      <c r="D9" s="6" t="s">
        <v>18</v>
      </c>
      <c r="E9" s="5"/>
      <c r="F9" s="18" t="str">
        <f>IFERROR(__xludf.DUMMYFUNCTION("""COMPUTED_VALUE"""),"NARC-POSSESS-OTHER")</f>
        <v>NARC-POSSESS-OTHER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>
        <v>39449.0</v>
      </c>
      <c r="B10" s="5">
        <v>2347.0</v>
      </c>
      <c r="C10" s="6" t="s">
        <v>14</v>
      </c>
      <c r="D10" s="6" t="s">
        <v>21</v>
      </c>
      <c r="E10" s="5"/>
      <c r="F10" s="18" t="str">
        <f>IFERROR(__xludf.DUMMYFUNCTION("""COMPUTED_VALUE"""),"NARC-SELL-COCAINE")</f>
        <v>NARC-SELL-COCAINE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4">
        <v>39449.0</v>
      </c>
      <c r="B11" s="5">
        <v>2328.0</v>
      </c>
      <c r="C11" s="6" t="s">
        <v>5</v>
      </c>
      <c r="D11" s="6" t="s">
        <v>22</v>
      </c>
      <c r="E11" s="5"/>
      <c r="F11" s="6" t="str">
        <f>IFERROR(__xludf.DUMMYFUNCTION("""COMPUTED_VALUE"""),"NARC-POSSESS-COCAINE")</f>
        <v>NARC-POSSESS-COCAINE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4">
        <v>39449.0</v>
      </c>
      <c r="B12" s="5">
        <v>2307.0</v>
      </c>
      <c r="C12" s="6" t="s">
        <v>5</v>
      </c>
      <c r="D12" s="6" t="s">
        <v>23</v>
      </c>
      <c r="E12" s="5"/>
      <c r="F12" s="6" t="str">
        <f>IFERROR(__xludf.DUMMYFUNCTION("""COMPUTED_VALUE"""),"DUI-LIQUOR")</f>
        <v>DUI-LIQUOR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4">
        <v>39449.0</v>
      </c>
      <c r="B13" s="5">
        <v>2228.0</v>
      </c>
      <c r="C13" s="6" t="s">
        <v>14</v>
      </c>
      <c r="D13" s="6" t="s">
        <v>24</v>
      </c>
      <c r="E13" s="5"/>
      <c r="F13" s="6" t="str">
        <f>IFERROR(__xludf.DUMMYFUNCTION("""COMPUTED_VALUE"""),"TRESPASS")</f>
        <v>TRESPASS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>
        <v>39449.0</v>
      </c>
      <c r="B14" s="5">
        <v>2200.0</v>
      </c>
      <c r="C14" s="6" t="s">
        <v>20</v>
      </c>
      <c r="D14" s="6" t="s">
        <v>6</v>
      </c>
      <c r="E14" s="5"/>
      <c r="F14" s="6" t="str">
        <f>IFERROR(__xludf.DUMMYFUNCTION("""COMPUTED_VALUE"""),"THEFT-SHOPLIFT")</f>
        <v>THEFT-SHOPLIFT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>
        <v>39449.0</v>
      </c>
      <c r="B15" s="5">
        <v>2145.0</v>
      </c>
      <c r="C15" s="6" t="s">
        <v>17</v>
      </c>
      <c r="D15" s="6" t="s">
        <v>6</v>
      </c>
      <c r="E15" s="5"/>
      <c r="F15" s="18" t="str">
        <f>IFERROR(__xludf.DUMMYFUNCTION("""COMPUTED_VALUE"""),"NARC-POSSESS-MARIJU")</f>
        <v>NARC-POSSESS-MARIJU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>
        <v>39449.0</v>
      </c>
      <c r="B16" s="5">
        <v>2130.0</v>
      </c>
      <c r="C16" s="6" t="s">
        <v>14</v>
      </c>
      <c r="D16" s="6" t="s">
        <v>6</v>
      </c>
      <c r="E16" s="5"/>
      <c r="F16" s="18" t="str">
        <f>IFERROR(__xludf.DUMMYFUNCTION("""COMPUTED_VALUE"""),"ROBBERY-STREET-WEAPON")</f>
        <v>ROBBERY-STREET-WEAPON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>
        <v>39449.0</v>
      </c>
      <c r="B17" s="5">
        <v>2100.0</v>
      </c>
      <c r="C17" s="6" t="s">
        <v>17</v>
      </c>
      <c r="D17" s="6" t="s">
        <v>6</v>
      </c>
      <c r="E17" s="5"/>
      <c r="F17" s="18" t="str">
        <f>IFERROR(__xludf.DUMMYFUNCTION("""COMPUTED_VALUE"""),"BURGLARY-NOFORCE-NONRES")</f>
        <v>BURGLARY-NOFORCE-NONRES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>
        <v>39449.0</v>
      </c>
      <c r="B18" s="5">
        <v>2057.0</v>
      </c>
      <c r="C18" s="6" t="s">
        <v>17</v>
      </c>
      <c r="D18" s="6" t="s">
        <v>25</v>
      </c>
      <c r="E18" s="5"/>
      <c r="F18" s="18" t="str">
        <f>IFERROR(__xludf.DUMMYFUNCTION("""COMPUTED_VALUE"""),"THEFT-BUILDING")</f>
        <v>THEFT-BUILDING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>
        <v>39449.0</v>
      </c>
      <c r="B19" s="5">
        <v>2000.0</v>
      </c>
      <c r="C19" s="6" t="s">
        <v>5</v>
      </c>
      <c r="D19" s="6" t="s">
        <v>19</v>
      </c>
      <c r="E19" s="5"/>
      <c r="F19" s="18" t="str">
        <f>IFERROR(__xludf.DUMMYFUNCTION("""COMPUTED_VALUE"""),"VEH-THEFT-AUTO")</f>
        <v>VEH-THEFT-AUTO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>
        <v>39449.0</v>
      </c>
      <c r="B20" s="5">
        <v>1900.0</v>
      </c>
      <c r="C20" s="6" t="s">
        <v>14</v>
      </c>
      <c r="D20" s="6" t="s">
        <v>6</v>
      </c>
      <c r="E20" s="5"/>
      <c r="F20" s="18" t="str">
        <f>IFERROR(__xludf.DUMMYFUNCTION("""COMPUTED_VALUE"""),"BURGLARY-FORCE-RES")</f>
        <v>BURGLARY-FORCE-RES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>
        <v>39449.0</v>
      </c>
      <c r="B21" s="5">
        <v>1830.0</v>
      </c>
      <c r="C21" s="6" t="s">
        <v>5</v>
      </c>
      <c r="D21" s="6" t="s">
        <v>9</v>
      </c>
      <c r="E21" s="5"/>
      <c r="F21" s="18" t="str">
        <f>IFERROR(__xludf.DUMMYFUNCTION("""COMPUTED_VALUE"""),"THEFT-BICYCLE")</f>
        <v>THEFT-BICYCLE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>
        <v>39449.0</v>
      </c>
      <c r="B22" s="5">
        <v>1826.0</v>
      </c>
      <c r="C22" s="6" t="s">
        <v>17</v>
      </c>
      <c r="D22" s="6" t="s">
        <v>26</v>
      </c>
      <c r="E22" s="5"/>
      <c r="F22" s="18" t="str">
        <f>IFERROR(__xludf.DUMMYFUNCTION("""COMPUTED_VALUE"""),"WEAPON-CONCEALED")</f>
        <v>WEAPON-CONCEALED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>
        <v>39449.0</v>
      </c>
      <c r="B23" s="5">
        <v>1800.0</v>
      </c>
      <c r="C23" s="6" t="s">
        <v>17</v>
      </c>
      <c r="D23" s="6" t="s">
        <v>6</v>
      </c>
      <c r="E23" s="5"/>
      <c r="F23" s="18" t="str">
        <f>IFERROR(__xludf.DUMMYFUNCTION("""COMPUTED_VALUE"""),"HOMICIDE-PREMEDITATED-GUN")</f>
        <v>HOMICIDE-PREMEDITATED-GUN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>
        <v>39449.0</v>
      </c>
      <c r="B24" s="5">
        <v>1634.0</v>
      </c>
      <c r="C24" s="6" t="s">
        <v>8</v>
      </c>
      <c r="D24" s="6" t="s">
        <v>27</v>
      </c>
      <c r="E24" s="5"/>
      <c r="F24" s="18" t="str">
        <f>IFERROR(__xludf.DUMMYFUNCTION("""COMPUTED_VALUE"""),"THEFT-PKPOCKET")</f>
        <v>THEFT-PKPOCKET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>
        <v>39449.0</v>
      </c>
      <c r="B25" s="5">
        <v>1615.0</v>
      </c>
      <c r="C25" s="6" t="s">
        <v>5</v>
      </c>
      <c r="D25" s="6" t="s">
        <v>26</v>
      </c>
      <c r="E25" s="5"/>
      <c r="F25" s="18" t="str">
        <f>IFERROR(__xludf.DUMMYFUNCTION("""COMPUTED_VALUE"""),"THEFT-AUTOACC")</f>
        <v>THEFT-AUTOACC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>
        <v>39449.0</v>
      </c>
      <c r="B26" s="5">
        <v>1544.0</v>
      </c>
      <c r="C26" s="6" t="s">
        <v>17</v>
      </c>
      <c r="D26" s="23" t="s">
        <v>28</v>
      </c>
      <c r="E26" s="5"/>
      <c r="F26" s="18" t="str">
        <f>IFERROR(__xludf.DUMMYFUNCTION("""COMPUTED_VALUE"""),"BURGLARY-FORCE-NONRES")</f>
        <v>BURGLARY-FORCE-NONRES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>
        <v>39449.0</v>
      </c>
      <c r="B27" s="5">
        <v>1445.0</v>
      </c>
      <c r="C27" s="6" t="s">
        <v>5</v>
      </c>
      <c r="D27" s="6" t="s">
        <v>6</v>
      </c>
      <c r="E27" s="5"/>
      <c r="F27" s="18" t="str">
        <f>IFERROR(__xludf.DUMMYFUNCTION("""COMPUTED_VALUE"""),"WEAPON-POSSESSION")</f>
        <v>WEAPON-POSSESSION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>
        <v>39449.0</v>
      </c>
      <c r="B28" s="5">
        <v>1430.0</v>
      </c>
      <c r="C28" s="6" t="s">
        <v>5</v>
      </c>
      <c r="D28" s="6" t="s">
        <v>6</v>
      </c>
      <c r="E28" s="5"/>
      <c r="F28" s="18" t="str">
        <f>IFERROR(__xludf.DUMMYFUNCTION("""COMPUTED_VALUE"""),"THEFT-PRSNATCH")</f>
        <v>THEFT-PRSNATCH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>
        <v>39449.0</v>
      </c>
      <c r="B29" s="5">
        <v>1410.0</v>
      </c>
      <c r="C29" s="6" t="s">
        <v>20</v>
      </c>
      <c r="D29" s="23" t="s">
        <v>29</v>
      </c>
      <c r="E29" s="5"/>
      <c r="F29" s="18" t="str">
        <f>IFERROR(__xludf.DUMMYFUNCTION("""COMPUTED_VALUE"""),"ROBBERY-STREET-BODYFORCE")</f>
        <v>ROBBERY-STREET-BODYFORCE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>
        <v>39449.0</v>
      </c>
      <c r="B30" s="5">
        <v>1351.0</v>
      </c>
      <c r="C30" s="6" t="s">
        <v>17</v>
      </c>
      <c r="D30" s="6" t="s">
        <v>30</v>
      </c>
      <c r="E30" s="5"/>
      <c r="F30" s="18" t="str">
        <f>IFERROR(__xludf.DUMMYFUNCTION("""COMPUTED_VALUE"""),"NARC-SELL-HEROIN")</f>
        <v>NARC-SELL-HEROIN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>
        <v>39449.0</v>
      </c>
      <c r="B31" s="5">
        <v>1340.0</v>
      </c>
      <c r="C31" s="6" t="s">
        <v>8</v>
      </c>
      <c r="D31" s="6" t="s">
        <v>18</v>
      </c>
      <c r="E31" s="5"/>
      <c r="F31" s="18" t="str">
        <f>IFERROR(__xludf.DUMMYFUNCTION("""COMPUTED_VALUE"""),"RAPE-OTHER")</f>
        <v>RAPE-OTHER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>
        <v>39449.0</v>
      </c>
      <c r="B32" s="5">
        <v>1250.0</v>
      </c>
      <c r="C32" s="6" t="s">
        <v>20</v>
      </c>
      <c r="D32" s="23" t="s">
        <v>29</v>
      </c>
      <c r="E32" s="5"/>
      <c r="F32" s="18" t="str">
        <f>IFERROR(__xludf.DUMMYFUNCTION("""COMPUTED_VALUE"""),"VEH-THEFT-TRUCK")</f>
        <v>VEH-THEFT-TRUCK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>
        <v>39449.0</v>
      </c>
      <c r="B33" s="5">
        <v>1230.0</v>
      </c>
      <c r="C33" s="6" t="s">
        <v>17</v>
      </c>
      <c r="D33" s="6" t="s">
        <v>31</v>
      </c>
      <c r="E33" s="5"/>
      <c r="F33" s="18" t="str">
        <f>IFERROR(__xludf.DUMMYFUNCTION("""COMPUTED_VALUE"""),"SEXOFF-INDECENT EXPOSURE")</f>
        <v>SEXOFF-INDECENT EXPOSURE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>
        <v>39449.0</v>
      </c>
      <c r="B34" s="5">
        <v>1220.0</v>
      </c>
      <c r="C34" s="6" t="s">
        <v>8</v>
      </c>
      <c r="D34" s="6" t="s">
        <v>26</v>
      </c>
      <c r="E34" s="5"/>
      <c r="F34" s="18" t="str">
        <f>IFERROR(__xludf.DUMMYFUNCTION("""COMPUTED_VALUE"""),"LIQUOR LAW VIOLATION")</f>
        <v>LIQUOR LAW VIOLATION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>
        <v>39449.0</v>
      </c>
      <c r="B35" s="5">
        <v>1100.0</v>
      </c>
      <c r="C35" s="6" t="s">
        <v>5</v>
      </c>
      <c r="D35" s="6" t="s">
        <v>6</v>
      </c>
      <c r="E35" s="5"/>
      <c r="F35" s="18" t="str">
        <f>IFERROR(__xludf.DUMMYFUNCTION("""COMPUTED_VALUE"""),"HARBOR - BOATING UNDER INFLUENCE")</f>
        <v>HARBOR - BOATING UNDER INFLUENCE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>
        <v>39449.0</v>
      </c>
      <c r="B36" s="5">
        <v>1035.0</v>
      </c>
      <c r="C36" s="6" t="s">
        <v>17</v>
      </c>
      <c r="D36" s="6" t="s">
        <v>27</v>
      </c>
      <c r="E36" s="5"/>
      <c r="F36" s="18" t="str">
        <f>IFERROR(__xludf.DUMMYFUNCTION("""COMPUTED_VALUE"""),"THEFT-LICENSE PLATE")</f>
        <v>THEFT-LICENSE PLATE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>
        <v>39449.0</v>
      </c>
      <c r="B37" s="5">
        <v>1000.0</v>
      </c>
      <c r="C37" s="6" t="s">
        <v>17</v>
      </c>
      <c r="D37" s="6" t="s">
        <v>32</v>
      </c>
      <c r="E37" s="5"/>
      <c r="F37" s="18" t="str">
        <f>IFERROR(__xludf.DUMMYFUNCTION("""COMPUTED_VALUE"""),"ASSLT-AGG-WEAPON")</f>
        <v>ASSLT-AGG-WEAPON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>
        <v>39449.0</v>
      </c>
      <c r="B38" s="5">
        <v>1000.0</v>
      </c>
      <c r="C38" s="6" t="s">
        <v>5</v>
      </c>
      <c r="D38" s="6" t="s">
        <v>6</v>
      </c>
      <c r="E38" s="5"/>
      <c r="F38" s="18" t="str">
        <f>IFERROR(__xludf.DUMMYFUNCTION("""COMPUTED_VALUE"""),"ROBBERY-BUSINESS-WEAPON")</f>
        <v>ROBBERY-BUSINESS-WEAPON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>
        <v>39449.0</v>
      </c>
      <c r="B39" s="5">
        <v>1000.0</v>
      </c>
      <c r="C39" s="6" t="s">
        <v>5</v>
      </c>
      <c r="D39" s="6" t="s">
        <v>6</v>
      </c>
      <c r="E39" s="5"/>
      <c r="F39" s="18" t="str">
        <f>IFERROR(__xludf.DUMMYFUNCTION("""COMPUTED_VALUE"""),"ASSLT-AGG-DV-BODYFORCE")</f>
        <v>ASSLT-AGG-DV-BODYFORCE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4">
        <v>39449.0</v>
      </c>
      <c r="B40" s="5">
        <v>1000.0</v>
      </c>
      <c r="C40" s="6" t="s">
        <v>17</v>
      </c>
      <c r="D40" s="6" t="s">
        <v>32</v>
      </c>
      <c r="E40" s="5"/>
      <c r="F40" s="18" t="str">
        <f>IFERROR(__xludf.DUMMYFUNCTION("""COMPUTED_VALUE"""),"PROSTITUTION-ASSIST-PROMOTE")</f>
        <v>PROSTITUTION-ASSIST-PROMOTE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4">
        <v>39449.0</v>
      </c>
      <c r="B41" s="5">
        <v>945.0</v>
      </c>
      <c r="C41" s="6" t="s">
        <v>17</v>
      </c>
      <c r="D41" s="6" t="s">
        <v>23</v>
      </c>
      <c r="E41" s="5"/>
      <c r="F41" s="18" t="str">
        <f>IFERROR(__xludf.DUMMYFUNCTION("""COMPUTED_VALUE"""),"THEFT-COINOP")</f>
        <v>THEFT-COINOP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4">
        <v>39449.0</v>
      </c>
      <c r="B42" s="5">
        <v>930.0</v>
      </c>
      <c r="C42" s="6" t="s">
        <v>5</v>
      </c>
      <c r="D42" s="6" t="s">
        <v>33</v>
      </c>
      <c r="E42" s="5"/>
      <c r="F42" s="18" t="str">
        <f>IFERROR(__xludf.DUMMYFUNCTION("""COMPUTED_VALUE"""),"SEXOFF-INDECENT LIBERTIES")</f>
        <v>SEXOFF-INDECENT LIBERTIES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4">
        <v>39449.0</v>
      </c>
      <c r="B43" s="5">
        <v>900.0</v>
      </c>
      <c r="C43" s="6" t="s">
        <v>20</v>
      </c>
      <c r="D43" s="6" t="s">
        <v>19</v>
      </c>
      <c r="E43" s="5"/>
      <c r="F43" s="18" t="str">
        <f>IFERROR(__xludf.DUMMYFUNCTION("""COMPUTED_VALUE"""),"DUI-DRUGS")</f>
        <v>DUI-DRUGS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4">
        <v>39449.0</v>
      </c>
      <c r="B44" s="5">
        <v>835.0</v>
      </c>
      <c r="C44" s="6" t="s">
        <v>20</v>
      </c>
      <c r="D44" s="6" t="s">
        <v>31</v>
      </c>
      <c r="E44" s="5"/>
      <c r="F44" s="18" t="str">
        <f>IFERROR(__xludf.DUMMYFUNCTION("""COMPUTED_VALUE"""),"PROSTITUTION")</f>
        <v>PROSTITUTION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4">
        <v>39449.0</v>
      </c>
      <c r="B45" s="5">
        <v>250.0</v>
      </c>
      <c r="C45" s="6" t="s">
        <v>20</v>
      </c>
      <c r="D45" s="6" t="s">
        <v>25</v>
      </c>
      <c r="E45" s="5"/>
      <c r="F45" s="18" t="str">
        <f>IFERROR(__xludf.DUMMYFUNCTION("""COMPUTED_VALUE"""),"ASSLT-AGG-GUN")</f>
        <v>ASSLT-AGG-GUN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4">
        <v>39449.0</v>
      </c>
      <c r="B46" s="5">
        <v>130.0</v>
      </c>
      <c r="C46" s="6" t="s">
        <v>20</v>
      </c>
      <c r="D46" s="6" t="s">
        <v>6</v>
      </c>
      <c r="E46" s="5"/>
      <c r="F46" s="18" t="str">
        <f>IFERROR(__xludf.DUMMYFUNCTION("""COMPUTED_VALUE"""),"ASSLT-AGG-DV-WEAPON")</f>
        <v>ASSLT-AGG-DV-WEAPON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4">
        <v>39449.0</v>
      </c>
      <c r="B47" s="5">
        <v>100.0</v>
      </c>
      <c r="C47" s="6" t="s">
        <v>14</v>
      </c>
      <c r="D47" s="6" t="s">
        <v>6</v>
      </c>
      <c r="E47" s="5"/>
      <c r="F47" s="18" t="str">
        <f>IFERROR(__xludf.DUMMYFUNCTION("""COMPUTED_VALUE"""),"NARC-FRAUD-PRESCRIPTION")</f>
        <v>NARC-FRAUD-PRESCRIPTION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4">
        <v>39449.0</v>
      </c>
      <c r="B48" s="5">
        <v>32.0</v>
      </c>
      <c r="C48" s="6" t="s">
        <v>8</v>
      </c>
      <c r="D48" s="6" t="s">
        <v>34</v>
      </c>
      <c r="E48" s="5"/>
      <c r="F48" s="18" t="str">
        <f>IFERROR(__xludf.DUMMYFUNCTION("""COMPUTED_VALUE"""),"ROBBERY-RESIDENCE-GUN")</f>
        <v>ROBBERY-RESIDENCE-GUN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4">
        <v>39449.0</v>
      </c>
      <c r="B49" s="5">
        <v>1.0</v>
      </c>
      <c r="C49" s="6" t="s">
        <v>17</v>
      </c>
      <c r="D49" s="6" t="s">
        <v>30</v>
      </c>
      <c r="E49" s="5"/>
      <c r="F49" s="18" t="str">
        <f>IFERROR(__xludf.DUMMYFUNCTION("""COMPUTED_VALUE"""),"BURGLARY-OTHER")</f>
        <v>BURGLARY-OTHER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4">
        <v>39450.0</v>
      </c>
      <c r="B50" s="5">
        <v>2335.0</v>
      </c>
      <c r="C50" s="6" t="s">
        <v>5</v>
      </c>
      <c r="D50" s="6" t="s">
        <v>24</v>
      </c>
      <c r="E50" s="5"/>
      <c r="F50" s="18" t="str">
        <f>IFERROR(__xludf.DUMMYFUNCTION("""COMPUTED_VALUE"""),"NARC-PRODUCE-MARIJU")</f>
        <v>NARC-PRODUCE-MARIJU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4">
        <v>39450.0</v>
      </c>
      <c r="B51" s="5">
        <v>2330.0</v>
      </c>
      <c r="C51" s="6" t="s">
        <v>5</v>
      </c>
      <c r="D51" s="23" t="s">
        <v>35</v>
      </c>
      <c r="E51" s="5"/>
      <c r="F51" s="18" t="str">
        <f>IFERROR(__xludf.DUMMYFUNCTION("""COMPUTED_VALUE"""),"ASSLT-AGG-BODYFORCE")</f>
        <v>ASSLT-AGG-BODYFORCE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4">
        <v>39450.0</v>
      </c>
      <c r="B52" s="5">
        <v>2330.0</v>
      </c>
      <c r="C52" s="6" t="s">
        <v>5</v>
      </c>
      <c r="D52" s="6" t="s">
        <v>36</v>
      </c>
      <c r="E52" s="5"/>
      <c r="F52" s="18" t="str">
        <f>IFERROR(__xludf.DUMMYFUNCTION("""COMPUTED_VALUE"""),"ASSLT-AGG-POLICE-BODYFORCE")</f>
        <v>ASSLT-AGG-POLICE-BODYFORCE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4">
        <v>39450.0</v>
      </c>
      <c r="B53" s="5">
        <v>2255.0</v>
      </c>
      <c r="C53" s="6" t="s">
        <v>5</v>
      </c>
      <c r="D53" s="6" t="s">
        <v>27</v>
      </c>
      <c r="E53" s="5"/>
      <c r="F53" s="18" t="str">
        <f>IFERROR(__xludf.DUMMYFUNCTION("""COMPUTED_VALUE"""),"ROBBERY-RESIDENCE-WEAPON")</f>
        <v>ROBBERY-RESIDENCE-WEAPON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4">
        <v>39450.0</v>
      </c>
      <c r="B54" s="5">
        <v>2242.0</v>
      </c>
      <c r="C54" s="6" t="s">
        <v>20</v>
      </c>
      <c r="D54" s="6" t="s">
        <v>23</v>
      </c>
      <c r="E54" s="5"/>
      <c r="F54" s="18" t="str">
        <f>IFERROR(__xludf.DUMMYFUNCTION("""COMPUTED_VALUE"""),"ROBBERY-STREET-GUN")</f>
        <v>ROBBERY-STREET-GUN</v>
      </c>
      <c r="G54" s="12"/>
      <c r="H54" s="12"/>
      <c r="I54" s="12"/>
      <c r="J54" s="12"/>
      <c r="K54" s="12"/>
      <c r="L54" s="1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4">
        <v>39450.0</v>
      </c>
      <c r="B55" s="5">
        <v>2200.0</v>
      </c>
      <c r="C55" s="6" t="s">
        <v>17</v>
      </c>
      <c r="D55" s="6" t="s">
        <v>18</v>
      </c>
      <c r="E55" s="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4">
        <v>39450.0</v>
      </c>
      <c r="B56" s="5">
        <v>2200.0</v>
      </c>
      <c r="C56" s="6" t="s">
        <v>20</v>
      </c>
      <c r="D56" s="6" t="s">
        <v>32</v>
      </c>
      <c r="E56" s="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4">
        <v>39450.0</v>
      </c>
      <c r="B57" s="5">
        <v>2134.0</v>
      </c>
      <c r="C57" s="6" t="s">
        <v>5</v>
      </c>
      <c r="D57" s="6" t="s">
        <v>25</v>
      </c>
      <c r="E57" s="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4">
        <v>39450.0</v>
      </c>
      <c r="B58" s="5">
        <v>2108.0</v>
      </c>
      <c r="C58" s="6" t="s">
        <v>20</v>
      </c>
      <c r="D58" s="6" t="s">
        <v>31</v>
      </c>
      <c r="E58" s="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4">
        <v>39450.0</v>
      </c>
      <c r="B59" s="5">
        <v>2028.0</v>
      </c>
      <c r="C59" s="6" t="s">
        <v>17</v>
      </c>
      <c r="D59" s="6" t="s">
        <v>26</v>
      </c>
      <c r="E59" s="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4">
        <v>39450.0</v>
      </c>
      <c r="B60" s="5">
        <v>2018.0</v>
      </c>
      <c r="C60" s="6" t="s">
        <v>20</v>
      </c>
      <c r="D60" s="6" t="s">
        <v>37</v>
      </c>
      <c r="E60" s="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4">
        <v>39450.0</v>
      </c>
      <c r="B61" s="5">
        <v>2000.0</v>
      </c>
      <c r="C61" s="6" t="s">
        <v>17</v>
      </c>
      <c r="D61" s="6" t="s">
        <v>32</v>
      </c>
      <c r="E61" s="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4">
        <v>39450.0</v>
      </c>
      <c r="B62" s="5">
        <v>2000.0</v>
      </c>
      <c r="C62" s="6" t="s">
        <v>20</v>
      </c>
      <c r="D62" s="6" t="s">
        <v>32</v>
      </c>
      <c r="E62" s="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4">
        <v>39450.0</v>
      </c>
      <c r="B63" s="5">
        <v>2000.0</v>
      </c>
      <c r="C63" s="6" t="s">
        <v>17</v>
      </c>
      <c r="D63" s="6" t="s">
        <v>6</v>
      </c>
      <c r="E63" s="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4">
        <v>39450.0</v>
      </c>
      <c r="B64" s="5">
        <v>1935.0</v>
      </c>
      <c r="C64" s="6" t="s">
        <v>17</v>
      </c>
      <c r="D64" s="23" t="s">
        <v>38</v>
      </c>
      <c r="E64" s="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4">
        <v>39450.0</v>
      </c>
      <c r="B65" s="5">
        <v>1900.0</v>
      </c>
      <c r="C65" s="6" t="s">
        <v>20</v>
      </c>
      <c r="D65" s="6" t="s">
        <v>39</v>
      </c>
      <c r="E65" s="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4">
        <v>39450.0</v>
      </c>
      <c r="B66" s="5">
        <v>1900.0</v>
      </c>
      <c r="C66" s="6" t="s">
        <v>17</v>
      </c>
      <c r="D66" s="23" t="s">
        <v>38</v>
      </c>
      <c r="E66" s="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4">
        <v>39450.0</v>
      </c>
      <c r="B67" s="5">
        <v>1858.0</v>
      </c>
      <c r="C67" s="6" t="s">
        <v>5</v>
      </c>
      <c r="D67" s="6" t="s">
        <v>26</v>
      </c>
      <c r="E67" s="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4">
        <v>39450.0</v>
      </c>
      <c r="B68" s="5">
        <v>1845.0</v>
      </c>
      <c r="C68" s="6" t="s">
        <v>20</v>
      </c>
      <c r="D68" s="6" t="s">
        <v>31</v>
      </c>
      <c r="E68" s="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4">
        <v>39450.0</v>
      </c>
      <c r="B69" s="5">
        <v>1830.0</v>
      </c>
      <c r="C69" s="6" t="s">
        <v>17</v>
      </c>
      <c r="D69" s="6" t="s">
        <v>32</v>
      </c>
      <c r="E69" s="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4">
        <v>39450.0</v>
      </c>
      <c r="B70" s="5">
        <v>1800.0</v>
      </c>
      <c r="C70" s="6" t="s">
        <v>5</v>
      </c>
      <c r="D70" s="6" t="s">
        <v>6</v>
      </c>
      <c r="E70" s="5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4">
        <v>39450.0</v>
      </c>
      <c r="B71" s="5">
        <v>1800.0</v>
      </c>
      <c r="C71" s="6" t="s">
        <v>17</v>
      </c>
      <c r="D71" s="6" t="s">
        <v>6</v>
      </c>
      <c r="E71" s="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4">
        <v>39450.0</v>
      </c>
      <c r="B72" s="5">
        <v>1745.0</v>
      </c>
      <c r="C72" s="6" t="s">
        <v>20</v>
      </c>
      <c r="D72" s="6" t="s">
        <v>6</v>
      </c>
      <c r="E72" s="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4">
        <v>39450.0</v>
      </c>
      <c r="B73" s="5">
        <v>1730.0</v>
      </c>
      <c r="C73" s="6" t="s">
        <v>5</v>
      </c>
      <c r="D73" s="6" t="s">
        <v>40</v>
      </c>
      <c r="E73" s="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4">
        <v>39450.0</v>
      </c>
      <c r="B74" s="5">
        <v>1715.0</v>
      </c>
      <c r="C74" s="6" t="s">
        <v>5</v>
      </c>
      <c r="D74" s="6" t="s">
        <v>6</v>
      </c>
      <c r="E74" s="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4">
        <v>39450.0</v>
      </c>
      <c r="B75" s="5">
        <v>1700.0</v>
      </c>
      <c r="C75" s="6" t="s">
        <v>14</v>
      </c>
      <c r="D75" s="6" t="s">
        <v>37</v>
      </c>
      <c r="E75" s="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4">
        <v>39450.0</v>
      </c>
      <c r="B76" s="5">
        <v>1655.0</v>
      </c>
      <c r="C76" s="6" t="s">
        <v>5</v>
      </c>
      <c r="D76" s="23" t="s">
        <v>41</v>
      </c>
      <c r="E76" s="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4">
        <v>39450.0</v>
      </c>
      <c r="B77" s="5">
        <v>1627.0</v>
      </c>
      <c r="C77" s="6" t="s">
        <v>17</v>
      </c>
      <c r="D77" s="6" t="s">
        <v>19</v>
      </c>
      <c r="E77" s="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4">
        <v>39450.0</v>
      </c>
      <c r="B78" s="5">
        <v>1600.0</v>
      </c>
      <c r="C78" s="6" t="s">
        <v>14</v>
      </c>
      <c r="D78" s="6" t="s">
        <v>19</v>
      </c>
      <c r="E78" s="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4">
        <v>39450.0</v>
      </c>
      <c r="B79" s="5">
        <v>1600.0</v>
      </c>
      <c r="C79" s="6" t="s">
        <v>5</v>
      </c>
      <c r="D79" s="6" t="s">
        <v>37</v>
      </c>
      <c r="E79" s="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4">
        <v>39450.0</v>
      </c>
      <c r="B80" s="5">
        <v>1545.0</v>
      </c>
      <c r="C80" s="6" t="s">
        <v>5</v>
      </c>
      <c r="D80" s="6" t="s">
        <v>42</v>
      </c>
      <c r="E80" s="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4">
        <v>39450.0</v>
      </c>
      <c r="B81" s="5">
        <v>1530.0</v>
      </c>
      <c r="C81" s="6" t="s">
        <v>11</v>
      </c>
      <c r="D81" s="6" t="s">
        <v>18</v>
      </c>
      <c r="E81" s="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4">
        <v>39450.0</v>
      </c>
      <c r="B82" s="5">
        <v>1500.0</v>
      </c>
      <c r="C82" s="6" t="s">
        <v>8</v>
      </c>
      <c r="D82" s="6" t="s">
        <v>19</v>
      </c>
      <c r="E82" s="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4">
        <v>39450.0</v>
      </c>
      <c r="B83" s="5">
        <v>1250.0</v>
      </c>
      <c r="C83" s="6" t="s">
        <v>8</v>
      </c>
      <c r="D83" s="6" t="s">
        <v>30</v>
      </c>
      <c r="E83" s="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4">
        <v>39450.0</v>
      </c>
      <c r="B84" s="5">
        <v>1241.0</v>
      </c>
      <c r="C84" s="6" t="s">
        <v>8</v>
      </c>
      <c r="D84" s="6" t="s">
        <v>6</v>
      </c>
      <c r="E84" s="5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4">
        <v>39450.0</v>
      </c>
      <c r="B85" s="5">
        <v>1100.0</v>
      </c>
      <c r="C85" s="6" t="s">
        <v>8</v>
      </c>
      <c r="D85" s="6" t="s">
        <v>32</v>
      </c>
      <c r="E85" s="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4">
        <v>39450.0</v>
      </c>
      <c r="B86" s="5">
        <v>1018.0</v>
      </c>
      <c r="C86" s="6" t="s">
        <v>17</v>
      </c>
      <c r="D86" s="6" t="s">
        <v>23</v>
      </c>
      <c r="E86" s="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4">
        <v>39450.0</v>
      </c>
      <c r="B87" s="5">
        <v>930.0</v>
      </c>
      <c r="C87" s="6" t="s">
        <v>5</v>
      </c>
      <c r="D87" s="6" t="s">
        <v>37</v>
      </c>
      <c r="E87" s="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4">
        <v>39450.0</v>
      </c>
      <c r="B88" s="5">
        <v>900.0</v>
      </c>
      <c r="C88" s="6" t="s">
        <v>8</v>
      </c>
      <c r="D88" s="6" t="s">
        <v>32</v>
      </c>
      <c r="E88" s="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4">
        <v>39450.0</v>
      </c>
      <c r="B89" s="5">
        <v>735.0</v>
      </c>
      <c r="C89" s="6" t="s">
        <v>8</v>
      </c>
      <c r="D89" s="6" t="s">
        <v>26</v>
      </c>
      <c r="E89" s="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4">
        <v>39450.0</v>
      </c>
      <c r="B90" s="5">
        <v>645.0</v>
      </c>
      <c r="C90" s="6" t="s">
        <v>5</v>
      </c>
      <c r="D90" s="6" t="s">
        <v>6</v>
      </c>
      <c r="E90" s="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4">
        <v>39450.0</v>
      </c>
      <c r="B91" s="5">
        <v>600.0</v>
      </c>
      <c r="C91" s="6" t="s">
        <v>8</v>
      </c>
      <c r="D91" s="6" t="s">
        <v>32</v>
      </c>
      <c r="E91" s="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4">
        <v>39450.0</v>
      </c>
      <c r="B92" s="5">
        <v>507.0</v>
      </c>
      <c r="C92" s="6" t="s">
        <v>14</v>
      </c>
      <c r="D92" s="23" t="s">
        <v>38</v>
      </c>
      <c r="E92" s="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4">
        <v>39450.0</v>
      </c>
      <c r="B93" s="5">
        <v>425.0</v>
      </c>
      <c r="C93" s="6" t="s">
        <v>5</v>
      </c>
      <c r="D93" s="6" t="s">
        <v>43</v>
      </c>
      <c r="E93" s="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4">
        <v>39450.0</v>
      </c>
      <c r="B94" s="5">
        <v>230.0</v>
      </c>
      <c r="C94" s="6" t="s">
        <v>17</v>
      </c>
      <c r="D94" s="6" t="s">
        <v>32</v>
      </c>
      <c r="E94" s="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4">
        <v>39450.0</v>
      </c>
      <c r="B95" s="5">
        <v>150.0</v>
      </c>
      <c r="C95" s="6" t="s">
        <v>20</v>
      </c>
      <c r="D95" s="6" t="s">
        <v>18</v>
      </c>
      <c r="E95" s="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4">
        <v>39450.0</v>
      </c>
      <c r="B96" s="5">
        <v>136.0</v>
      </c>
      <c r="C96" s="6" t="s">
        <v>5</v>
      </c>
      <c r="D96" s="6" t="s">
        <v>23</v>
      </c>
      <c r="E96" s="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4">
        <v>39450.0</v>
      </c>
      <c r="B97" s="5">
        <v>20.0</v>
      </c>
      <c r="C97" s="6" t="s">
        <v>14</v>
      </c>
      <c r="D97" s="6" t="s">
        <v>44</v>
      </c>
      <c r="E97" s="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4">
        <v>39450.0</v>
      </c>
      <c r="B98" s="5">
        <v>1.0</v>
      </c>
      <c r="C98" s="6" t="s">
        <v>8</v>
      </c>
      <c r="D98" s="6" t="s">
        <v>31</v>
      </c>
      <c r="E98" s="5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4">
        <v>39450.0</v>
      </c>
      <c r="B99" s="5">
        <v>0.0</v>
      </c>
      <c r="C99" s="6" t="s">
        <v>20</v>
      </c>
      <c r="D99" s="6" t="s">
        <v>39</v>
      </c>
      <c r="E99" s="5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4">
        <v>39450.0</v>
      </c>
      <c r="B100" s="5">
        <v>0.0</v>
      </c>
      <c r="C100" s="6" t="s">
        <v>17</v>
      </c>
      <c r="D100" s="23" t="s">
        <v>45</v>
      </c>
      <c r="E100" s="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4">
        <v>39450.0</v>
      </c>
      <c r="B101" s="5">
        <v>0.0</v>
      </c>
      <c r="C101" s="6" t="s">
        <v>8</v>
      </c>
      <c r="D101" s="6" t="s">
        <v>44</v>
      </c>
      <c r="E101" s="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4">
        <v>39451.0</v>
      </c>
      <c r="B102" s="5">
        <v>2359.0</v>
      </c>
      <c r="C102" s="6" t="s">
        <v>5</v>
      </c>
      <c r="D102" s="6" t="s">
        <v>6</v>
      </c>
      <c r="E102" s="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4">
        <v>39451.0</v>
      </c>
      <c r="B103" s="5">
        <v>2300.0</v>
      </c>
      <c r="C103" s="6" t="s">
        <v>17</v>
      </c>
      <c r="D103" s="6" t="s">
        <v>37</v>
      </c>
      <c r="E103" s="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4">
        <v>39451.0</v>
      </c>
      <c r="B104" s="5">
        <v>2253.0</v>
      </c>
      <c r="C104" s="6" t="s">
        <v>5</v>
      </c>
      <c r="D104" s="6" t="s">
        <v>39</v>
      </c>
      <c r="E104" s="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4">
        <v>39451.0</v>
      </c>
      <c r="B105" s="5">
        <v>2237.0</v>
      </c>
      <c r="C105" s="6" t="s">
        <v>17</v>
      </c>
      <c r="D105" s="6" t="s">
        <v>27</v>
      </c>
      <c r="E105" s="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4">
        <v>39451.0</v>
      </c>
      <c r="B106" s="5">
        <v>2230.0</v>
      </c>
      <c r="C106" s="6" t="s">
        <v>17</v>
      </c>
      <c r="D106" s="6" t="s">
        <v>6</v>
      </c>
      <c r="E106" s="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4">
        <v>39451.0</v>
      </c>
      <c r="B107" s="5">
        <v>2230.0</v>
      </c>
      <c r="C107" s="6" t="s">
        <v>14</v>
      </c>
      <c r="D107" s="6" t="s">
        <v>44</v>
      </c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4">
        <v>39451.0</v>
      </c>
      <c r="B108" s="5">
        <v>2200.0</v>
      </c>
      <c r="C108" s="6" t="s">
        <v>17</v>
      </c>
      <c r="D108" s="6" t="s">
        <v>32</v>
      </c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4">
        <v>39451.0</v>
      </c>
      <c r="B109" s="5">
        <v>2145.0</v>
      </c>
      <c r="C109" s="6" t="s">
        <v>5</v>
      </c>
      <c r="D109" s="6" t="s">
        <v>18</v>
      </c>
      <c r="E109" s="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4">
        <v>39451.0</v>
      </c>
      <c r="B110" s="5">
        <v>2130.0</v>
      </c>
      <c r="C110" s="6" t="s">
        <v>5</v>
      </c>
      <c r="D110" s="6" t="s">
        <v>6</v>
      </c>
      <c r="E110" s="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4">
        <v>39451.0</v>
      </c>
      <c r="B111" s="5">
        <v>2115.0</v>
      </c>
      <c r="C111" s="6" t="s">
        <v>17</v>
      </c>
      <c r="D111" s="6" t="s">
        <v>6</v>
      </c>
      <c r="E111" s="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4">
        <v>39451.0</v>
      </c>
      <c r="B112" s="5">
        <v>2100.0</v>
      </c>
      <c r="C112" s="6" t="s">
        <v>17</v>
      </c>
      <c r="D112" s="6" t="s">
        <v>32</v>
      </c>
      <c r="E112" s="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4">
        <v>39451.0</v>
      </c>
      <c r="B113" s="5">
        <v>2100.0</v>
      </c>
      <c r="C113" s="6" t="s">
        <v>17</v>
      </c>
      <c r="D113" s="6" t="s">
        <v>6</v>
      </c>
      <c r="E113" s="5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4">
        <v>39451.0</v>
      </c>
      <c r="B114" s="5">
        <v>2000.0</v>
      </c>
      <c r="C114" s="6" t="s">
        <v>5</v>
      </c>
      <c r="D114" s="23" t="s">
        <v>38</v>
      </c>
      <c r="E114" s="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4">
        <v>39451.0</v>
      </c>
      <c r="B115" s="5">
        <v>1943.0</v>
      </c>
      <c r="C115" s="6" t="s">
        <v>5</v>
      </c>
      <c r="D115" s="6" t="s">
        <v>22</v>
      </c>
      <c r="E115" s="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4">
        <v>39451.0</v>
      </c>
      <c r="B116" s="5">
        <v>1900.0</v>
      </c>
      <c r="C116" s="6" t="s">
        <v>5</v>
      </c>
      <c r="D116" s="6" t="s">
        <v>6</v>
      </c>
      <c r="E116" s="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4">
        <v>39451.0</v>
      </c>
      <c r="B117" s="5">
        <v>1900.0</v>
      </c>
      <c r="C117" s="6" t="s">
        <v>8</v>
      </c>
      <c r="D117" s="6" t="s">
        <v>46</v>
      </c>
      <c r="E117" s="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4">
        <v>39451.0</v>
      </c>
      <c r="B118" s="5">
        <v>1900.0</v>
      </c>
      <c r="C118" s="6" t="s">
        <v>5</v>
      </c>
      <c r="D118" s="23" t="s">
        <v>38</v>
      </c>
      <c r="E118" s="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4">
        <v>39451.0</v>
      </c>
      <c r="B119" s="5">
        <v>1900.0</v>
      </c>
      <c r="C119" s="6" t="s">
        <v>8</v>
      </c>
      <c r="D119" s="6" t="s">
        <v>37</v>
      </c>
      <c r="E119" s="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4">
        <v>39451.0</v>
      </c>
      <c r="B120" s="5">
        <v>1900.0</v>
      </c>
      <c r="C120" s="6" t="s">
        <v>20</v>
      </c>
      <c r="D120" s="6" t="s">
        <v>44</v>
      </c>
      <c r="E120" s="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4">
        <v>39451.0</v>
      </c>
      <c r="B121" s="5">
        <v>1857.0</v>
      </c>
      <c r="C121" s="6" t="s">
        <v>8</v>
      </c>
      <c r="D121" s="6" t="s">
        <v>24</v>
      </c>
      <c r="E121" s="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4">
        <v>39451.0</v>
      </c>
      <c r="B122" s="5">
        <v>1730.0</v>
      </c>
      <c r="C122" s="6" t="s">
        <v>5</v>
      </c>
      <c r="D122" s="6" t="s">
        <v>19</v>
      </c>
      <c r="E122" s="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4">
        <v>39451.0</v>
      </c>
      <c r="B123" s="5">
        <v>1715.0</v>
      </c>
      <c r="C123" s="6" t="s">
        <v>5</v>
      </c>
      <c r="D123" s="6" t="s">
        <v>6</v>
      </c>
      <c r="E123" s="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4">
        <v>39451.0</v>
      </c>
      <c r="B124" s="5">
        <v>1705.0</v>
      </c>
      <c r="C124" s="6" t="s">
        <v>5</v>
      </c>
      <c r="D124" s="6" t="s">
        <v>26</v>
      </c>
      <c r="E124" s="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4">
        <v>39451.0</v>
      </c>
      <c r="B125" s="5">
        <v>1700.0</v>
      </c>
      <c r="C125" s="6" t="s">
        <v>17</v>
      </c>
      <c r="D125" s="6" t="s">
        <v>32</v>
      </c>
      <c r="E125" s="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4">
        <v>39451.0</v>
      </c>
      <c r="B126" s="5">
        <v>1700.0</v>
      </c>
      <c r="C126" s="6" t="s">
        <v>14</v>
      </c>
      <c r="D126" s="6" t="s">
        <v>32</v>
      </c>
      <c r="E126" s="5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4">
        <v>39451.0</v>
      </c>
      <c r="B127" s="5">
        <v>1649.0</v>
      </c>
      <c r="C127" s="6" t="s">
        <v>5</v>
      </c>
      <c r="D127" s="6" t="s">
        <v>22</v>
      </c>
      <c r="E127" s="5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4">
        <v>39451.0</v>
      </c>
      <c r="B128" s="5">
        <v>1630.0</v>
      </c>
      <c r="C128" s="6" t="s">
        <v>17</v>
      </c>
      <c r="D128" s="6" t="s">
        <v>6</v>
      </c>
      <c r="E128" s="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4">
        <v>39451.0</v>
      </c>
      <c r="B129" s="5">
        <v>1600.0</v>
      </c>
      <c r="C129" s="6" t="s">
        <v>17</v>
      </c>
      <c r="D129" s="6" t="s">
        <v>6</v>
      </c>
      <c r="E129" s="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4">
        <v>39451.0</v>
      </c>
      <c r="B130" s="5">
        <v>1530.0</v>
      </c>
      <c r="C130" s="6" t="s">
        <v>17</v>
      </c>
      <c r="D130" s="6" t="s">
        <v>26</v>
      </c>
      <c r="E130" s="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4">
        <v>39451.0</v>
      </c>
      <c r="B131" s="5">
        <v>1500.0</v>
      </c>
      <c r="C131" s="6" t="s">
        <v>8</v>
      </c>
      <c r="D131" s="6" t="s">
        <v>31</v>
      </c>
      <c r="E131" s="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4">
        <v>39451.0</v>
      </c>
      <c r="B132" s="5">
        <v>1500.0</v>
      </c>
      <c r="C132" s="6" t="s">
        <v>5</v>
      </c>
      <c r="D132" s="6" t="s">
        <v>33</v>
      </c>
      <c r="E132" s="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4">
        <v>39451.0</v>
      </c>
      <c r="B133" s="5">
        <v>1455.0</v>
      </c>
      <c r="C133" s="6" t="s">
        <v>17</v>
      </c>
      <c r="D133" s="23" t="s">
        <v>47</v>
      </c>
      <c r="E133" s="2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4">
        <v>39451.0</v>
      </c>
      <c r="B134" s="5">
        <v>1445.0</v>
      </c>
      <c r="C134" s="6" t="s">
        <v>8</v>
      </c>
      <c r="D134" s="6" t="s">
        <v>32</v>
      </c>
      <c r="E134" s="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4">
        <v>39451.0</v>
      </c>
      <c r="B135" s="5">
        <v>1436.0</v>
      </c>
      <c r="C135" s="6" t="s">
        <v>17</v>
      </c>
      <c r="D135" s="6" t="s">
        <v>21</v>
      </c>
      <c r="E135" s="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4">
        <v>39451.0</v>
      </c>
      <c r="B136" s="5">
        <v>1430.0</v>
      </c>
      <c r="C136" s="6" t="s">
        <v>14</v>
      </c>
      <c r="D136" s="6" t="s">
        <v>19</v>
      </c>
      <c r="E136" s="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4">
        <v>39451.0</v>
      </c>
      <c r="B137" s="5">
        <v>1350.0</v>
      </c>
      <c r="C137" s="6" t="s">
        <v>5</v>
      </c>
      <c r="D137" s="6" t="s">
        <v>30</v>
      </c>
      <c r="E137" s="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4">
        <v>39451.0</v>
      </c>
      <c r="B138" s="5">
        <v>1230.0</v>
      </c>
      <c r="C138" s="6" t="s">
        <v>17</v>
      </c>
      <c r="D138" s="6" t="s">
        <v>18</v>
      </c>
      <c r="E138" s="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4">
        <v>39451.0</v>
      </c>
      <c r="B139" s="5">
        <v>1200.0</v>
      </c>
      <c r="C139" s="6" t="s">
        <v>8</v>
      </c>
      <c r="D139" s="6" t="s">
        <v>48</v>
      </c>
      <c r="E139" s="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4">
        <v>39451.0</v>
      </c>
      <c r="B140" s="5">
        <v>1128.0</v>
      </c>
      <c r="C140" s="6" t="s">
        <v>8</v>
      </c>
      <c r="D140" s="6" t="s">
        <v>49</v>
      </c>
      <c r="E140" s="5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4">
        <v>39451.0</v>
      </c>
      <c r="B141" s="5">
        <v>1100.0</v>
      </c>
      <c r="C141" s="6" t="s">
        <v>14</v>
      </c>
      <c r="D141" s="6" t="s">
        <v>32</v>
      </c>
      <c r="E141" s="5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4">
        <v>39451.0</v>
      </c>
      <c r="B142" s="5">
        <v>1030.0</v>
      </c>
      <c r="C142" s="6" t="s">
        <v>5</v>
      </c>
      <c r="D142" s="6" t="s">
        <v>23</v>
      </c>
      <c r="E142" s="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4">
        <v>39451.0</v>
      </c>
      <c r="B143" s="5">
        <v>900.0</v>
      </c>
      <c r="C143" s="6" t="s">
        <v>20</v>
      </c>
      <c r="D143" s="6" t="s">
        <v>32</v>
      </c>
      <c r="E143" s="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4">
        <v>39451.0</v>
      </c>
      <c r="B144" s="5">
        <v>830.0</v>
      </c>
      <c r="C144" s="6" t="s">
        <v>17</v>
      </c>
      <c r="D144" s="6" t="s">
        <v>32</v>
      </c>
      <c r="E144" s="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4">
        <v>39451.0</v>
      </c>
      <c r="B145" s="5">
        <v>815.0</v>
      </c>
      <c r="C145" s="6" t="s">
        <v>17</v>
      </c>
      <c r="D145" s="6" t="s">
        <v>32</v>
      </c>
      <c r="E145" s="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4">
        <v>39451.0</v>
      </c>
      <c r="B146" s="5">
        <v>800.0</v>
      </c>
      <c r="C146" s="6" t="s">
        <v>17</v>
      </c>
      <c r="D146" s="6" t="s">
        <v>32</v>
      </c>
      <c r="E146" s="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4">
        <v>39451.0</v>
      </c>
      <c r="B147" s="5">
        <v>205.0</v>
      </c>
      <c r="C147" s="6" t="s">
        <v>20</v>
      </c>
      <c r="D147" s="6" t="s">
        <v>24</v>
      </c>
      <c r="E147" s="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4">
        <v>39451.0</v>
      </c>
      <c r="B148" s="5">
        <v>148.0</v>
      </c>
      <c r="C148" s="6" t="s">
        <v>17</v>
      </c>
      <c r="D148" s="6" t="s">
        <v>24</v>
      </c>
      <c r="E148" s="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4">
        <v>39451.0</v>
      </c>
      <c r="B149" s="5">
        <v>101.0</v>
      </c>
      <c r="C149" s="6" t="s">
        <v>17</v>
      </c>
      <c r="D149" s="6" t="s">
        <v>23</v>
      </c>
      <c r="E149" s="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4">
        <v>39451.0</v>
      </c>
      <c r="B150" s="5">
        <v>9.0</v>
      </c>
      <c r="C150" s="6" t="s">
        <v>8</v>
      </c>
      <c r="D150" s="6" t="s">
        <v>27</v>
      </c>
      <c r="E150" s="5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4">
        <v>39452.0</v>
      </c>
      <c r="B151" s="5">
        <v>2352.0</v>
      </c>
      <c r="C151" s="6" t="s">
        <v>5</v>
      </c>
      <c r="D151" s="23" t="s">
        <v>38</v>
      </c>
      <c r="E151" s="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4">
        <v>39452.0</v>
      </c>
      <c r="B152" s="5">
        <v>2300.0</v>
      </c>
      <c r="C152" s="6" t="s">
        <v>5</v>
      </c>
      <c r="D152" s="6" t="s">
        <v>18</v>
      </c>
      <c r="E152" s="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4">
        <v>39452.0</v>
      </c>
      <c r="B153" s="5">
        <v>2300.0</v>
      </c>
      <c r="C153" s="6" t="s">
        <v>17</v>
      </c>
      <c r="D153" s="23" t="s">
        <v>38</v>
      </c>
      <c r="E153" s="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4">
        <v>39452.0</v>
      </c>
      <c r="B154" s="5">
        <v>2257.0</v>
      </c>
      <c r="C154" s="6" t="s">
        <v>20</v>
      </c>
      <c r="D154" s="6" t="s">
        <v>24</v>
      </c>
      <c r="E154" s="5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4">
        <v>39452.0</v>
      </c>
      <c r="B155" s="5">
        <v>2241.0</v>
      </c>
      <c r="C155" s="6" t="s">
        <v>17</v>
      </c>
      <c r="D155" s="6" t="s">
        <v>24</v>
      </c>
      <c r="E155" s="5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4">
        <v>39452.0</v>
      </c>
      <c r="B156" s="5">
        <v>2200.0</v>
      </c>
      <c r="C156" s="6" t="s">
        <v>17</v>
      </c>
      <c r="D156" s="6" t="s">
        <v>6</v>
      </c>
      <c r="E156" s="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4">
        <v>39452.0</v>
      </c>
      <c r="B157" s="5">
        <v>2129.0</v>
      </c>
      <c r="C157" s="6" t="s">
        <v>20</v>
      </c>
      <c r="D157" s="6" t="s">
        <v>23</v>
      </c>
      <c r="E157" s="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4">
        <v>39452.0</v>
      </c>
      <c r="B158" s="5">
        <v>2100.0</v>
      </c>
      <c r="C158" s="6" t="s">
        <v>17</v>
      </c>
      <c r="D158" s="6" t="s">
        <v>9</v>
      </c>
      <c r="E158" s="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4">
        <v>39452.0</v>
      </c>
      <c r="B159" s="5">
        <v>2100.0</v>
      </c>
      <c r="C159" s="6" t="s">
        <v>17</v>
      </c>
      <c r="D159" s="6" t="s">
        <v>31</v>
      </c>
      <c r="E159" s="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4">
        <v>39452.0</v>
      </c>
      <c r="B160" s="5">
        <v>2015.0</v>
      </c>
      <c r="C160" s="6" t="s">
        <v>5</v>
      </c>
      <c r="D160" s="6" t="s">
        <v>30</v>
      </c>
      <c r="E160" s="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4">
        <v>39452.0</v>
      </c>
      <c r="B161" s="5">
        <v>2000.0</v>
      </c>
      <c r="C161" s="6" t="s">
        <v>17</v>
      </c>
      <c r="D161" s="6" t="s">
        <v>31</v>
      </c>
      <c r="E161" s="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4">
        <v>39452.0</v>
      </c>
      <c r="B162" s="5">
        <v>1937.0</v>
      </c>
      <c r="C162" s="6" t="s">
        <v>5</v>
      </c>
      <c r="D162" s="6" t="s">
        <v>44</v>
      </c>
      <c r="E162" s="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4">
        <v>39452.0</v>
      </c>
      <c r="B163" s="5">
        <v>1930.0</v>
      </c>
      <c r="C163" s="6" t="s">
        <v>5</v>
      </c>
      <c r="D163" s="6" t="s">
        <v>30</v>
      </c>
      <c r="E163" s="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4">
        <v>39452.0</v>
      </c>
      <c r="B164" s="5">
        <v>1911.0</v>
      </c>
      <c r="C164" s="6" t="s">
        <v>5</v>
      </c>
      <c r="D164" s="23" t="s">
        <v>50</v>
      </c>
      <c r="E164" s="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4">
        <v>39452.0</v>
      </c>
      <c r="B165" s="5">
        <v>1900.0</v>
      </c>
      <c r="C165" s="6" t="s">
        <v>17</v>
      </c>
      <c r="D165" s="23" t="s">
        <v>38</v>
      </c>
      <c r="E165" s="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4">
        <v>39452.0</v>
      </c>
      <c r="B166" s="5">
        <v>1900.0</v>
      </c>
      <c r="C166" s="6" t="s">
        <v>17</v>
      </c>
      <c r="D166" s="6" t="s">
        <v>31</v>
      </c>
      <c r="E166" s="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4">
        <v>39452.0</v>
      </c>
      <c r="B167" s="5">
        <v>1840.0</v>
      </c>
      <c r="C167" s="6" t="s">
        <v>14</v>
      </c>
      <c r="D167" s="6" t="s">
        <v>26</v>
      </c>
      <c r="E167" s="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4">
        <v>39452.0</v>
      </c>
      <c r="B168" s="5">
        <v>1806.0</v>
      </c>
      <c r="C168" s="6" t="s">
        <v>14</v>
      </c>
      <c r="D168" s="23" t="s">
        <v>51</v>
      </c>
      <c r="E168" s="5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4">
        <v>39452.0</v>
      </c>
      <c r="B169" s="5">
        <v>1800.0</v>
      </c>
      <c r="C169" s="6" t="s">
        <v>17</v>
      </c>
      <c r="D169" s="6" t="s">
        <v>6</v>
      </c>
      <c r="E169" s="5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4">
        <v>39452.0</v>
      </c>
      <c r="B170" s="5">
        <v>1800.0</v>
      </c>
      <c r="C170" s="6" t="s">
        <v>5</v>
      </c>
      <c r="D170" s="6" t="s">
        <v>18</v>
      </c>
      <c r="E170" s="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4">
        <v>39452.0</v>
      </c>
      <c r="B171" s="5">
        <v>1724.0</v>
      </c>
      <c r="C171" s="6" t="s">
        <v>5</v>
      </c>
      <c r="D171" s="6" t="s">
        <v>26</v>
      </c>
      <c r="E171" s="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4">
        <v>39452.0</v>
      </c>
      <c r="B172" s="5">
        <v>1500.0</v>
      </c>
      <c r="C172" s="6" t="s">
        <v>17</v>
      </c>
      <c r="D172" s="6" t="s">
        <v>18</v>
      </c>
      <c r="E172" s="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4">
        <v>39452.0</v>
      </c>
      <c r="B173" s="5">
        <v>1500.0</v>
      </c>
      <c r="C173" s="6" t="s">
        <v>5</v>
      </c>
      <c r="D173" s="6" t="s">
        <v>26</v>
      </c>
      <c r="E173" s="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4">
        <v>39452.0</v>
      </c>
      <c r="B174" s="5">
        <v>1408.0</v>
      </c>
      <c r="C174" s="6" t="s">
        <v>5</v>
      </c>
      <c r="D174" s="6" t="s">
        <v>25</v>
      </c>
      <c r="E174" s="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4">
        <v>39452.0</v>
      </c>
      <c r="B175" s="5">
        <v>1230.0</v>
      </c>
      <c r="C175" s="6" t="s">
        <v>8</v>
      </c>
      <c r="D175" s="6" t="s">
        <v>6</v>
      </c>
      <c r="E175" s="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4">
        <v>39452.0</v>
      </c>
      <c r="B176" s="5">
        <v>1230.0</v>
      </c>
      <c r="C176" s="6" t="s">
        <v>20</v>
      </c>
      <c r="D176" s="6" t="s">
        <v>18</v>
      </c>
      <c r="E176" s="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4">
        <v>39452.0</v>
      </c>
      <c r="B177" s="5">
        <v>1200.0</v>
      </c>
      <c r="C177" s="6" t="s">
        <v>5</v>
      </c>
      <c r="D177" s="6" t="s">
        <v>18</v>
      </c>
      <c r="E177" s="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4">
        <v>39452.0</v>
      </c>
      <c r="B178" s="5">
        <v>1200.0</v>
      </c>
      <c r="C178" s="6" t="s">
        <v>14</v>
      </c>
      <c r="D178" s="6" t="s">
        <v>6</v>
      </c>
      <c r="E178" s="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4">
        <v>39452.0</v>
      </c>
      <c r="B179" s="5">
        <v>1100.0</v>
      </c>
      <c r="C179" s="6" t="s">
        <v>17</v>
      </c>
      <c r="D179" s="6" t="s">
        <v>6</v>
      </c>
      <c r="E179" s="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4">
        <v>39452.0</v>
      </c>
      <c r="B180" s="5">
        <v>1041.0</v>
      </c>
      <c r="C180" s="6" t="s">
        <v>5</v>
      </c>
      <c r="D180" s="6" t="s">
        <v>27</v>
      </c>
      <c r="E180" s="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4">
        <v>39452.0</v>
      </c>
      <c r="B181" s="5">
        <v>1030.0</v>
      </c>
      <c r="C181" s="6" t="s">
        <v>5</v>
      </c>
      <c r="D181" s="6" t="s">
        <v>6</v>
      </c>
      <c r="E181" s="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4">
        <v>39452.0</v>
      </c>
      <c r="B182" s="5">
        <v>1000.0</v>
      </c>
      <c r="C182" s="6" t="s">
        <v>14</v>
      </c>
      <c r="D182" s="6" t="s">
        <v>32</v>
      </c>
      <c r="E182" s="5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4">
        <v>39452.0</v>
      </c>
      <c r="B183" s="5">
        <v>1000.0</v>
      </c>
      <c r="C183" s="6" t="s">
        <v>8</v>
      </c>
      <c r="D183" s="23" t="s">
        <v>52</v>
      </c>
      <c r="E183" s="5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4">
        <v>39452.0</v>
      </c>
      <c r="B184" s="5">
        <v>942.0</v>
      </c>
      <c r="C184" s="6" t="s">
        <v>5</v>
      </c>
      <c r="D184" s="6" t="s">
        <v>18</v>
      </c>
      <c r="E184" s="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4">
        <v>39452.0</v>
      </c>
      <c r="B185" s="5">
        <v>738.0</v>
      </c>
      <c r="C185" s="6" t="s">
        <v>20</v>
      </c>
      <c r="D185" s="6" t="s">
        <v>32</v>
      </c>
      <c r="E185" s="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4">
        <v>39452.0</v>
      </c>
      <c r="B186" s="5">
        <v>245.0</v>
      </c>
      <c r="C186" s="6" t="s">
        <v>5</v>
      </c>
      <c r="D186" s="23" t="s">
        <v>38</v>
      </c>
      <c r="E186" s="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4">
        <v>39452.0</v>
      </c>
      <c r="B187" s="5">
        <v>200.0</v>
      </c>
      <c r="C187" s="6" t="s">
        <v>5</v>
      </c>
      <c r="D187" s="6" t="s">
        <v>19</v>
      </c>
      <c r="E187" s="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4">
        <v>39452.0</v>
      </c>
      <c r="B188" s="5">
        <v>200.0</v>
      </c>
      <c r="C188" s="6" t="s">
        <v>5</v>
      </c>
      <c r="D188" s="23" t="s">
        <v>51</v>
      </c>
      <c r="E188" s="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4">
        <v>39452.0</v>
      </c>
      <c r="B189" s="5">
        <v>130.0</v>
      </c>
      <c r="C189" s="6" t="s">
        <v>14</v>
      </c>
      <c r="D189" s="6" t="s">
        <v>49</v>
      </c>
      <c r="E189" s="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4">
        <v>39452.0</v>
      </c>
      <c r="B190" s="5">
        <v>130.0</v>
      </c>
      <c r="C190" s="6" t="s">
        <v>5</v>
      </c>
      <c r="D190" s="6" t="s">
        <v>18</v>
      </c>
      <c r="E190" s="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4">
        <v>39452.0</v>
      </c>
      <c r="B191" s="5">
        <v>116.0</v>
      </c>
      <c r="C191" s="6" t="s">
        <v>20</v>
      </c>
      <c r="D191" s="6" t="s">
        <v>53</v>
      </c>
      <c r="E191" s="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4">
        <v>39452.0</v>
      </c>
      <c r="B192" s="5">
        <v>100.0</v>
      </c>
      <c r="C192" s="6" t="s">
        <v>17</v>
      </c>
      <c r="D192" s="6" t="s">
        <v>32</v>
      </c>
      <c r="E192" s="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4">
        <v>39452.0</v>
      </c>
      <c r="B193" s="5">
        <v>15.0</v>
      </c>
      <c r="C193" s="6" t="s">
        <v>11</v>
      </c>
      <c r="D193" s="6" t="s">
        <v>31</v>
      </c>
      <c r="E193" s="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4">
        <v>39452.0</v>
      </c>
      <c r="B194" s="5">
        <v>0.0</v>
      </c>
      <c r="C194" s="6" t="s">
        <v>17</v>
      </c>
      <c r="D194" s="6" t="s">
        <v>31</v>
      </c>
      <c r="E194" s="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4">
        <v>39453.0</v>
      </c>
      <c r="B195" s="5">
        <v>2300.0</v>
      </c>
      <c r="C195" s="6" t="s">
        <v>17</v>
      </c>
      <c r="D195" s="6" t="s">
        <v>6</v>
      </c>
      <c r="E195" s="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4">
        <v>39453.0</v>
      </c>
      <c r="B196" s="5">
        <v>2130.0</v>
      </c>
      <c r="C196" s="6" t="s">
        <v>5</v>
      </c>
      <c r="D196" s="6" t="s">
        <v>6</v>
      </c>
      <c r="E196" s="5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4">
        <v>39453.0</v>
      </c>
      <c r="B197" s="5">
        <v>1950.0</v>
      </c>
      <c r="C197" s="6" t="s">
        <v>17</v>
      </c>
      <c r="D197" s="6" t="s">
        <v>31</v>
      </c>
      <c r="E197" s="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4">
        <v>39453.0</v>
      </c>
      <c r="B198" s="5">
        <v>1900.0</v>
      </c>
      <c r="C198" s="6" t="s">
        <v>20</v>
      </c>
      <c r="D198" s="6" t="s">
        <v>31</v>
      </c>
      <c r="E198" s="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4">
        <v>39453.0</v>
      </c>
      <c r="B199" s="5">
        <v>1900.0</v>
      </c>
      <c r="C199" s="6" t="s">
        <v>17</v>
      </c>
      <c r="D199" s="6" t="s">
        <v>6</v>
      </c>
      <c r="E199" s="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4">
        <v>39453.0</v>
      </c>
      <c r="B200" s="5">
        <v>1900.0</v>
      </c>
      <c r="C200" s="6" t="s">
        <v>14</v>
      </c>
      <c r="D200" s="6" t="s">
        <v>31</v>
      </c>
      <c r="E200" s="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4">
        <v>39453.0</v>
      </c>
      <c r="B201" s="5">
        <v>1730.0</v>
      </c>
      <c r="C201" s="6" t="s">
        <v>14</v>
      </c>
      <c r="D201" s="6" t="s">
        <v>49</v>
      </c>
      <c r="E201" s="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4">
        <v>39453.0</v>
      </c>
      <c r="B202" s="5">
        <v>1720.0</v>
      </c>
      <c r="C202" s="6" t="s">
        <v>5</v>
      </c>
      <c r="D202" s="6" t="s">
        <v>26</v>
      </c>
      <c r="E202" s="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4">
        <v>39453.0</v>
      </c>
      <c r="B203" s="5">
        <v>1700.0</v>
      </c>
      <c r="C203" s="6" t="s">
        <v>8</v>
      </c>
      <c r="D203" s="6" t="s">
        <v>18</v>
      </c>
      <c r="E203" s="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4">
        <v>39453.0</v>
      </c>
      <c r="B204" s="5">
        <v>1700.0</v>
      </c>
      <c r="C204" s="6" t="s">
        <v>5</v>
      </c>
      <c r="D204" s="6" t="s">
        <v>6</v>
      </c>
      <c r="E204" s="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4">
        <v>39453.0</v>
      </c>
      <c r="B205" s="5">
        <v>1520.0</v>
      </c>
      <c r="C205" s="6" t="s">
        <v>5</v>
      </c>
      <c r="D205" s="23" t="s">
        <v>54</v>
      </c>
      <c r="E205" s="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4">
        <v>39453.0</v>
      </c>
      <c r="B206" s="5">
        <v>1515.0</v>
      </c>
      <c r="C206" s="6" t="s">
        <v>17</v>
      </c>
      <c r="D206" s="6" t="s">
        <v>31</v>
      </c>
      <c r="E206" s="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4">
        <v>39453.0</v>
      </c>
      <c r="B207" s="5">
        <v>1513.0</v>
      </c>
      <c r="C207" s="6" t="s">
        <v>20</v>
      </c>
      <c r="D207" s="6" t="s">
        <v>39</v>
      </c>
      <c r="E207" s="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4">
        <v>39453.0</v>
      </c>
      <c r="B208" s="5">
        <v>1500.0</v>
      </c>
      <c r="C208" s="6" t="s">
        <v>17</v>
      </c>
      <c r="D208" s="6" t="s">
        <v>6</v>
      </c>
      <c r="E208" s="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4">
        <v>39453.0</v>
      </c>
      <c r="B209" s="5">
        <v>1500.0</v>
      </c>
      <c r="C209" s="6" t="s">
        <v>5</v>
      </c>
      <c r="D209" s="6" t="s">
        <v>6</v>
      </c>
      <c r="E209" s="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4">
        <v>39453.0</v>
      </c>
      <c r="B210" s="5">
        <v>1500.0</v>
      </c>
      <c r="C210" s="6" t="s">
        <v>17</v>
      </c>
      <c r="D210" s="6" t="s">
        <v>6</v>
      </c>
      <c r="E210" s="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4">
        <v>39453.0</v>
      </c>
      <c r="B211" s="5">
        <v>1450.0</v>
      </c>
      <c r="C211" s="6" t="s">
        <v>17</v>
      </c>
      <c r="D211" s="6" t="s">
        <v>26</v>
      </c>
      <c r="E211" s="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4">
        <v>39453.0</v>
      </c>
      <c r="B212" s="5">
        <v>1445.0</v>
      </c>
      <c r="C212" s="6" t="s">
        <v>17</v>
      </c>
      <c r="D212" s="23" t="s">
        <v>45</v>
      </c>
      <c r="E212" s="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4">
        <v>39453.0</v>
      </c>
      <c r="B213" s="5">
        <v>1420.0</v>
      </c>
      <c r="C213" s="6" t="s">
        <v>5</v>
      </c>
      <c r="D213" s="6" t="s">
        <v>26</v>
      </c>
      <c r="E213" s="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4">
        <v>39453.0</v>
      </c>
      <c r="B214" s="5">
        <v>1217.0</v>
      </c>
      <c r="C214" s="6" t="s">
        <v>5</v>
      </c>
      <c r="D214" s="6" t="s">
        <v>26</v>
      </c>
      <c r="E214" s="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4">
        <v>39453.0</v>
      </c>
      <c r="B215" s="5">
        <v>1202.0</v>
      </c>
      <c r="C215" s="6" t="s">
        <v>5</v>
      </c>
      <c r="D215" s="6" t="s">
        <v>55</v>
      </c>
      <c r="E215" s="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4">
        <v>39453.0</v>
      </c>
      <c r="B216" s="5">
        <v>1200.0</v>
      </c>
      <c r="C216" s="6" t="s">
        <v>5</v>
      </c>
      <c r="D216" s="6" t="s">
        <v>26</v>
      </c>
      <c r="E216" s="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4">
        <v>39453.0</v>
      </c>
      <c r="B217" s="5">
        <v>1200.0</v>
      </c>
      <c r="C217" s="6" t="s">
        <v>8</v>
      </c>
      <c r="D217" s="6" t="s">
        <v>32</v>
      </c>
      <c r="E217" s="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4">
        <v>39453.0</v>
      </c>
      <c r="B218" s="5">
        <v>1130.0</v>
      </c>
      <c r="C218" s="6" t="s">
        <v>17</v>
      </c>
      <c r="D218" s="6" t="s">
        <v>6</v>
      </c>
      <c r="E218" s="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4">
        <v>39453.0</v>
      </c>
      <c r="B219" s="5">
        <v>1121.0</v>
      </c>
      <c r="C219" s="6" t="s">
        <v>5</v>
      </c>
      <c r="D219" s="6" t="s">
        <v>18</v>
      </c>
      <c r="E219" s="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4">
        <v>39453.0</v>
      </c>
      <c r="B220" s="5">
        <v>1045.0</v>
      </c>
      <c r="C220" s="6" t="s">
        <v>14</v>
      </c>
      <c r="D220" s="6" t="s">
        <v>18</v>
      </c>
      <c r="E220" s="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4">
        <v>39453.0</v>
      </c>
      <c r="B221" s="5">
        <v>1000.0</v>
      </c>
      <c r="C221" s="6" t="s">
        <v>14</v>
      </c>
      <c r="D221" s="6" t="s">
        <v>32</v>
      </c>
      <c r="E221" s="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4">
        <v>39453.0</v>
      </c>
      <c r="B222" s="5">
        <v>1000.0</v>
      </c>
      <c r="C222" s="6" t="s">
        <v>17</v>
      </c>
      <c r="D222" s="6" t="s">
        <v>6</v>
      </c>
      <c r="E222" s="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4">
        <v>39453.0</v>
      </c>
      <c r="B223" s="5">
        <v>900.0</v>
      </c>
      <c r="C223" s="6" t="s">
        <v>5</v>
      </c>
      <c r="D223" s="6" t="s">
        <v>18</v>
      </c>
      <c r="E223" s="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4">
        <v>39453.0</v>
      </c>
      <c r="B224" s="5">
        <v>530.0</v>
      </c>
      <c r="C224" s="6" t="s">
        <v>8</v>
      </c>
      <c r="D224" s="23" t="s">
        <v>51</v>
      </c>
      <c r="E224" s="5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4">
        <v>39453.0</v>
      </c>
      <c r="B225" s="5">
        <v>500.0</v>
      </c>
      <c r="C225" s="6" t="s">
        <v>14</v>
      </c>
      <c r="D225" s="6" t="s">
        <v>18</v>
      </c>
      <c r="E225" s="5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4">
        <v>39453.0</v>
      </c>
      <c r="B226" s="5">
        <v>400.0</v>
      </c>
      <c r="C226" s="6" t="s">
        <v>5</v>
      </c>
      <c r="D226" s="6" t="s">
        <v>19</v>
      </c>
      <c r="E226" s="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4">
        <v>39453.0</v>
      </c>
      <c r="B227" s="5">
        <v>250.0</v>
      </c>
      <c r="C227" s="6" t="s">
        <v>14</v>
      </c>
      <c r="D227" s="6" t="s">
        <v>24</v>
      </c>
      <c r="E227" s="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4">
        <v>39453.0</v>
      </c>
      <c r="B228" s="5">
        <v>240.0</v>
      </c>
      <c r="C228" s="6" t="s">
        <v>17</v>
      </c>
      <c r="D228" s="6" t="s">
        <v>6</v>
      </c>
      <c r="E228" s="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4">
        <v>39453.0</v>
      </c>
      <c r="B229" s="5">
        <v>114.0</v>
      </c>
      <c r="C229" s="6" t="s">
        <v>8</v>
      </c>
      <c r="D229" s="6" t="s">
        <v>26</v>
      </c>
      <c r="E229" s="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4">
        <v>39453.0</v>
      </c>
      <c r="B230" s="5">
        <v>100.0</v>
      </c>
      <c r="C230" s="6" t="s">
        <v>5</v>
      </c>
      <c r="D230" s="6" t="s">
        <v>31</v>
      </c>
      <c r="E230" s="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4">
        <v>39453.0</v>
      </c>
      <c r="B231" s="5">
        <v>44.0</v>
      </c>
      <c r="C231" s="6" t="s">
        <v>5</v>
      </c>
      <c r="D231" s="6" t="s">
        <v>56</v>
      </c>
      <c r="E231" s="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4">
        <v>39453.0</v>
      </c>
      <c r="B232" s="5">
        <v>1.0</v>
      </c>
      <c r="C232" s="6" t="s">
        <v>8</v>
      </c>
      <c r="D232" s="6" t="s">
        <v>57</v>
      </c>
      <c r="E232" s="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4">
        <v>39453.0</v>
      </c>
      <c r="B233" s="5">
        <v>0.0</v>
      </c>
      <c r="C233" s="6" t="s">
        <v>20</v>
      </c>
      <c r="D233" s="6" t="s">
        <v>18</v>
      </c>
      <c r="E233" s="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4">
        <v>39454.0</v>
      </c>
      <c r="B234" s="5">
        <v>2309.0</v>
      </c>
      <c r="C234" s="6" t="s">
        <v>5</v>
      </c>
      <c r="D234" s="6" t="s">
        <v>9</v>
      </c>
      <c r="E234" s="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4">
        <v>39454.0</v>
      </c>
      <c r="B235" s="5">
        <v>2200.0</v>
      </c>
      <c r="C235" s="6" t="s">
        <v>17</v>
      </c>
      <c r="D235" s="6" t="s">
        <v>6</v>
      </c>
      <c r="E235" s="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4">
        <v>39454.0</v>
      </c>
      <c r="B236" s="5">
        <v>2139.0</v>
      </c>
      <c r="C236" s="6" t="s">
        <v>17</v>
      </c>
      <c r="D236" s="6" t="s">
        <v>19</v>
      </c>
      <c r="E236" s="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4">
        <v>39454.0</v>
      </c>
      <c r="B237" s="5">
        <v>2130.0</v>
      </c>
      <c r="C237" s="6" t="s">
        <v>5</v>
      </c>
      <c r="D237" s="6" t="s">
        <v>58</v>
      </c>
      <c r="E237" s="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4">
        <v>39454.0</v>
      </c>
      <c r="B238" s="5">
        <v>2100.0</v>
      </c>
      <c r="C238" s="6" t="s">
        <v>17</v>
      </c>
      <c r="D238" s="23" t="s">
        <v>54</v>
      </c>
      <c r="E238" s="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4">
        <v>39454.0</v>
      </c>
      <c r="B239" s="5">
        <v>2030.0</v>
      </c>
      <c r="C239" s="6" t="s">
        <v>5</v>
      </c>
      <c r="D239" s="6" t="s">
        <v>6</v>
      </c>
      <c r="E239" s="5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4">
        <v>39454.0</v>
      </c>
      <c r="B240" s="5">
        <v>1940.0</v>
      </c>
      <c r="C240" s="6" t="s">
        <v>5</v>
      </c>
      <c r="D240" s="6" t="s">
        <v>26</v>
      </c>
      <c r="E240" s="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4">
        <v>39454.0</v>
      </c>
      <c r="B241" s="5">
        <v>1907.0</v>
      </c>
      <c r="C241" s="6" t="s">
        <v>17</v>
      </c>
      <c r="D241" s="6" t="s">
        <v>23</v>
      </c>
      <c r="E241" s="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4">
        <v>39454.0</v>
      </c>
      <c r="B242" s="5">
        <v>1900.0</v>
      </c>
      <c r="C242" s="6" t="s">
        <v>17</v>
      </c>
      <c r="D242" s="6" t="s">
        <v>31</v>
      </c>
      <c r="E242" s="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4">
        <v>39454.0</v>
      </c>
      <c r="B243" s="5">
        <v>1900.0</v>
      </c>
      <c r="C243" s="6" t="s">
        <v>5</v>
      </c>
      <c r="D243" s="6" t="s">
        <v>31</v>
      </c>
      <c r="E243" s="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4">
        <v>39454.0</v>
      </c>
      <c r="B244" s="5">
        <v>1900.0</v>
      </c>
      <c r="C244" s="6" t="s">
        <v>5</v>
      </c>
      <c r="D244" s="6" t="s">
        <v>32</v>
      </c>
      <c r="E244" s="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4">
        <v>39454.0</v>
      </c>
      <c r="B245" s="5">
        <v>1845.0</v>
      </c>
      <c r="C245" s="6" t="s">
        <v>5</v>
      </c>
      <c r="D245" s="6" t="s">
        <v>6</v>
      </c>
      <c r="E245" s="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4">
        <v>39454.0</v>
      </c>
      <c r="B246" s="5">
        <v>1835.0</v>
      </c>
      <c r="C246" s="6" t="s">
        <v>17</v>
      </c>
      <c r="D246" s="6" t="s">
        <v>26</v>
      </c>
      <c r="E246" s="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4">
        <v>39454.0</v>
      </c>
      <c r="B247" s="5">
        <v>1815.0</v>
      </c>
      <c r="C247" s="6" t="s">
        <v>5</v>
      </c>
      <c r="D247" s="6" t="s">
        <v>36</v>
      </c>
      <c r="E247" s="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4">
        <v>39454.0</v>
      </c>
      <c r="B248" s="5">
        <v>1800.0</v>
      </c>
      <c r="C248" s="6" t="s">
        <v>5</v>
      </c>
      <c r="D248" s="6" t="s">
        <v>23</v>
      </c>
      <c r="E248" s="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4">
        <v>39454.0</v>
      </c>
      <c r="B249" s="5">
        <v>1745.0</v>
      </c>
      <c r="C249" s="6" t="s">
        <v>5</v>
      </c>
      <c r="D249" s="6" t="s">
        <v>6</v>
      </c>
      <c r="E249" s="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4">
        <v>39454.0</v>
      </c>
      <c r="B250" s="5">
        <v>1718.0</v>
      </c>
      <c r="C250" s="6" t="s">
        <v>8</v>
      </c>
      <c r="D250" s="6" t="s">
        <v>27</v>
      </c>
      <c r="E250" s="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4">
        <v>39454.0</v>
      </c>
      <c r="B251" s="5">
        <v>1700.0</v>
      </c>
      <c r="C251" s="6" t="s">
        <v>17</v>
      </c>
      <c r="D251" s="6" t="s">
        <v>6</v>
      </c>
      <c r="E251" s="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4">
        <v>39454.0</v>
      </c>
      <c r="B252" s="5">
        <v>1700.0</v>
      </c>
      <c r="C252" s="6" t="s">
        <v>8</v>
      </c>
      <c r="D252" s="6" t="s">
        <v>30</v>
      </c>
      <c r="E252" s="5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4">
        <v>39454.0</v>
      </c>
      <c r="B253" s="5">
        <v>1700.0</v>
      </c>
      <c r="C253" s="6" t="s">
        <v>5</v>
      </c>
      <c r="D253" s="23" t="s">
        <v>29</v>
      </c>
      <c r="E253" s="5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4">
        <v>39454.0</v>
      </c>
      <c r="B254" s="5">
        <v>1700.0</v>
      </c>
      <c r="C254" s="6" t="s">
        <v>14</v>
      </c>
      <c r="D254" s="6" t="s">
        <v>19</v>
      </c>
      <c r="E254" s="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4">
        <v>39454.0</v>
      </c>
      <c r="B255" s="5">
        <v>1700.0</v>
      </c>
      <c r="C255" s="6" t="s">
        <v>5</v>
      </c>
      <c r="D255" s="23" t="s">
        <v>59</v>
      </c>
      <c r="E255" s="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4">
        <v>39454.0</v>
      </c>
      <c r="B256" s="5">
        <v>1542.0</v>
      </c>
      <c r="C256" s="6" t="s">
        <v>17</v>
      </c>
      <c r="D256" s="6" t="s">
        <v>19</v>
      </c>
      <c r="E256" s="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4">
        <v>39454.0</v>
      </c>
      <c r="B257" s="5">
        <v>1530.0</v>
      </c>
      <c r="C257" s="6" t="s">
        <v>5</v>
      </c>
      <c r="D257" s="6" t="s">
        <v>18</v>
      </c>
      <c r="E257" s="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4">
        <v>39454.0</v>
      </c>
      <c r="B258" s="5">
        <v>1528.0</v>
      </c>
      <c r="C258" s="6" t="s">
        <v>5</v>
      </c>
      <c r="D258" s="6" t="s">
        <v>26</v>
      </c>
      <c r="E258" s="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4">
        <v>39454.0</v>
      </c>
      <c r="B259" s="5">
        <v>1328.0</v>
      </c>
      <c r="C259" s="6" t="s">
        <v>5</v>
      </c>
      <c r="D259" s="6" t="s">
        <v>19</v>
      </c>
      <c r="E259" s="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4">
        <v>39454.0</v>
      </c>
      <c r="B260" s="5">
        <v>1245.0</v>
      </c>
      <c r="C260" s="6" t="s">
        <v>5</v>
      </c>
      <c r="D260" s="6" t="s">
        <v>26</v>
      </c>
      <c r="E260" s="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4">
        <v>39454.0</v>
      </c>
      <c r="B261" s="5">
        <v>1200.0</v>
      </c>
      <c r="C261" s="6" t="s">
        <v>17</v>
      </c>
      <c r="D261" s="6" t="s">
        <v>18</v>
      </c>
      <c r="E261" s="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4">
        <v>39454.0</v>
      </c>
      <c r="B262" s="5">
        <v>1130.0</v>
      </c>
      <c r="C262" s="6" t="s">
        <v>5</v>
      </c>
      <c r="D262" s="6" t="s">
        <v>30</v>
      </c>
      <c r="E262" s="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4">
        <v>39454.0</v>
      </c>
      <c r="B263" s="5">
        <v>1100.0</v>
      </c>
      <c r="C263" s="6" t="s">
        <v>20</v>
      </c>
      <c r="D263" s="6" t="s">
        <v>30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4">
        <v>39454.0</v>
      </c>
      <c r="B264" s="5">
        <v>1100.0</v>
      </c>
      <c r="C264" s="6" t="s">
        <v>17</v>
      </c>
      <c r="D264" s="6" t="s">
        <v>18</v>
      </c>
      <c r="E264" s="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4">
        <v>39454.0</v>
      </c>
      <c r="B265" s="5">
        <v>957.0</v>
      </c>
      <c r="C265" s="6" t="s">
        <v>5</v>
      </c>
      <c r="D265" s="6" t="s">
        <v>26</v>
      </c>
      <c r="E265" s="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4">
        <v>39454.0</v>
      </c>
      <c r="B266" s="5">
        <v>930.0</v>
      </c>
      <c r="C266" s="6" t="s">
        <v>5</v>
      </c>
      <c r="D266" s="6" t="s">
        <v>32</v>
      </c>
      <c r="E266" s="5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4">
        <v>39454.0</v>
      </c>
      <c r="B267" s="5">
        <v>930.0</v>
      </c>
      <c r="C267" s="6" t="s">
        <v>8</v>
      </c>
      <c r="D267" s="6" t="s">
        <v>32</v>
      </c>
      <c r="E267" s="5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4">
        <v>39454.0</v>
      </c>
      <c r="B268" s="5">
        <v>930.0</v>
      </c>
      <c r="C268" s="6" t="s">
        <v>5</v>
      </c>
      <c r="D268" s="6" t="s">
        <v>58</v>
      </c>
      <c r="E268" s="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4">
        <v>39454.0</v>
      </c>
      <c r="B269" s="5">
        <v>930.0</v>
      </c>
      <c r="C269" s="6" t="s">
        <v>8</v>
      </c>
      <c r="D269" s="6" t="s">
        <v>26</v>
      </c>
      <c r="E269" s="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4">
        <v>39454.0</v>
      </c>
      <c r="B270" s="5">
        <v>830.0</v>
      </c>
      <c r="C270" s="6" t="s">
        <v>17</v>
      </c>
      <c r="D270" s="6" t="s">
        <v>19</v>
      </c>
      <c r="E270" s="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4">
        <v>39454.0</v>
      </c>
      <c r="B271" s="5">
        <v>800.0</v>
      </c>
      <c r="C271" s="6" t="s">
        <v>8</v>
      </c>
      <c r="D271" s="6" t="s">
        <v>18</v>
      </c>
      <c r="E271" s="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4">
        <v>39454.0</v>
      </c>
      <c r="B272" s="5">
        <v>755.0</v>
      </c>
      <c r="C272" s="6" t="s">
        <v>8</v>
      </c>
      <c r="D272" s="6" t="s">
        <v>32</v>
      </c>
      <c r="E272" s="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4">
        <v>39454.0</v>
      </c>
      <c r="B273" s="5">
        <v>15.0</v>
      </c>
      <c r="C273" s="6" t="s">
        <v>17</v>
      </c>
      <c r="D273" s="6" t="s">
        <v>6</v>
      </c>
      <c r="E273" s="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4">
        <v>39454.0</v>
      </c>
      <c r="B274" s="5">
        <v>1.0</v>
      </c>
      <c r="C274" s="6" t="s">
        <v>17</v>
      </c>
      <c r="D274" s="6" t="s">
        <v>6</v>
      </c>
      <c r="E274" s="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4">
        <v>39454.0</v>
      </c>
      <c r="B275" s="5">
        <v>0.0</v>
      </c>
      <c r="C275" s="6" t="s">
        <v>8</v>
      </c>
      <c r="D275" s="6" t="s">
        <v>32</v>
      </c>
      <c r="E275" s="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4">
        <v>39455.0</v>
      </c>
      <c r="B276" s="5">
        <v>2335.0</v>
      </c>
      <c r="C276" s="6" t="s">
        <v>5</v>
      </c>
      <c r="D276" s="6" t="s">
        <v>6</v>
      </c>
      <c r="E276" s="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4">
        <v>39455.0</v>
      </c>
      <c r="B277" s="5">
        <v>2200.0</v>
      </c>
      <c r="C277" s="6" t="s">
        <v>17</v>
      </c>
      <c r="D277" s="6" t="s">
        <v>6</v>
      </c>
      <c r="E277" s="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4">
        <v>39455.0</v>
      </c>
      <c r="B278" s="5">
        <v>2145.0</v>
      </c>
      <c r="C278" s="6" t="s">
        <v>5</v>
      </c>
      <c r="D278" s="6" t="s">
        <v>22</v>
      </c>
      <c r="E278" s="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4">
        <v>39455.0</v>
      </c>
      <c r="B279" s="5">
        <v>2100.0</v>
      </c>
      <c r="C279" s="6" t="s">
        <v>17</v>
      </c>
      <c r="D279" s="6" t="s">
        <v>6</v>
      </c>
      <c r="E279" s="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4">
        <v>39455.0</v>
      </c>
      <c r="B280" s="5">
        <v>2100.0</v>
      </c>
      <c r="C280" s="6" t="s">
        <v>5</v>
      </c>
      <c r="D280" s="6" t="s">
        <v>6</v>
      </c>
      <c r="E280" s="5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4">
        <v>39455.0</v>
      </c>
      <c r="B281" s="5">
        <v>2000.0</v>
      </c>
      <c r="C281" s="6" t="s">
        <v>5</v>
      </c>
      <c r="D281" s="23" t="s">
        <v>38</v>
      </c>
      <c r="E281" s="5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4">
        <v>39455.0</v>
      </c>
      <c r="B282" s="5">
        <v>2000.0</v>
      </c>
      <c r="C282" s="6" t="s">
        <v>5</v>
      </c>
      <c r="D282" s="6" t="s">
        <v>19</v>
      </c>
      <c r="E282" s="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4">
        <v>39455.0</v>
      </c>
      <c r="B283" s="5">
        <v>1930.0</v>
      </c>
      <c r="C283" s="6" t="s">
        <v>20</v>
      </c>
      <c r="D283" s="6" t="s">
        <v>31</v>
      </c>
      <c r="E283" s="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4">
        <v>39455.0</v>
      </c>
      <c r="B284" s="5">
        <v>1930.0</v>
      </c>
      <c r="C284" s="6" t="s">
        <v>8</v>
      </c>
      <c r="D284" s="6" t="s">
        <v>44</v>
      </c>
      <c r="E284" s="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4">
        <v>39455.0</v>
      </c>
      <c r="B285" s="5">
        <v>1900.0</v>
      </c>
      <c r="C285" s="6" t="s">
        <v>5</v>
      </c>
      <c r="D285" s="23" t="s">
        <v>38</v>
      </c>
      <c r="E285" s="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4">
        <v>39455.0</v>
      </c>
      <c r="B286" s="5">
        <v>1844.0</v>
      </c>
      <c r="C286" s="6" t="s">
        <v>5</v>
      </c>
      <c r="D286" s="23" t="s">
        <v>29</v>
      </c>
      <c r="E286" s="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4">
        <v>39455.0</v>
      </c>
      <c r="B287" s="5">
        <v>1840.0</v>
      </c>
      <c r="C287" s="6" t="s">
        <v>5</v>
      </c>
      <c r="D287" s="6" t="s">
        <v>12</v>
      </c>
      <c r="E287" s="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4">
        <v>39455.0</v>
      </c>
      <c r="B288" s="5">
        <v>1810.0</v>
      </c>
      <c r="C288" s="6" t="s">
        <v>8</v>
      </c>
      <c r="D288" s="6" t="s">
        <v>6</v>
      </c>
      <c r="E288" s="5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4">
        <v>39455.0</v>
      </c>
      <c r="B289" s="5">
        <v>1740.0</v>
      </c>
      <c r="C289" s="6" t="s">
        <v>5</v>
      </c>
      <c r="D289" s="6" t="s">
        <v>26</v>
      </c>
      <c r="E289" s="5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4">
        <v>39455.0</v>
      </c>
      <c r="B290" s="5">
        <v>1715.0</v>
      </c>
      <c r="C290" s="6" t="s">
        <v>8</v>
      </c>
      <c r="D290" s="23" t="s">
        <v>60</v>
      </c>
      <c r="E290" s="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4">
        <v>39455.0</v>
      </c>
      <c r="B291" s="5">
        <v>1710.0</v>
      </c>
      <c r="C291" s="6" t="s">
        <v>17</v>
      </c>
      <c r="D291" s="6" t="s">
        <v>32</v>
      </c>
      <c r="E291" s="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4">
        <v>39455.0</v>
      </c>
      <c r="B292" s="5">
        <v>1600.0</v>
      </c>
      <c r="C292" s="6" t="s">
        <v>17</v>
      </c>
      <c r="D292" s="6" t="s">
        <v>30</v>
      </c>
      <c r="E292" s="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4">
        <v>39455.0</v>
      </c>
      <c r="B293" s="5">
        <v>1600.0</v>
      </c>
      <c r="C293" s="6" t="s">
        <v>5</v>
      </c>
      <c r="D293" s="6" t="s">
        <v>6</v>
      </c>
      <c r="E293" s="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4">
        <v>39455.0</v>
      </c>
      <c r="B294" s="5">
        <v>1550.0</v>
      </c>
      <c r="C294" s="6" t="s">
        <v>5</v>
      </c>
      <c r="D294" s="6" t="s">
        <v>6</v>
      </c>
      <c r="E294" s="5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4">
        <v>39455.0</v>
      </c>
      <c r="B295" s="5">
        <v>1530.0</v>
      </c>
      <c r="C295" s="6" t="s">
        <v>17</v>
      </c>
      <c r="D295" s="6" t="s">
        <v>31</v>
      </c>
      <c r="E295" s="5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4">
        <v>39455.0</v>
      </c>
      <c r="B296" s="5">
        <v>1515.0</v>
      </c>
      <c r="C296" s="6" t="s">
        <v>14</v>
      </c>
      <c r="D296" s="6" t="s">
        <v>26</v>
      </c>
      <c r="E296" s="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4">
        <v>39455.0</v>
      </c>
      <c r="B297" s="5">
        <v>1445.0</v>
      </c>
      <c r="C297" s="6" t="s">
        <v>14</v>
      </c>
      <c r="D297" s="6" t="s">
        <v>26</v>
      </c>
      <c r="E297" s="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4">
        <v>39455.0</v>
      </c>
      <c r="B298" s="5">
        <v>1420.0</v>
      </c>
      <c r="C298" s="6" t="s">
        <v>5</v>
      </c>
      <c r="D298" s="6" t="s">
        <v>26</v>
      </c>
      <c r="E298" s="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4">
        <v>39455.0</v>
      </c>
      <c r="B299" s="5">
        <v>1419.0</v>
      </c>
      <c r="C299" s="6" t="s">
        <v>5</v>
      </c>
      <c r="D299" s="6" t="s">
        <v>21</v>
      </c>
      <c r="E299" s="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4">
        <v>39455.0</v>
      </c>
      <c r="B300" s="5">
        <v>1400.0</v>
      </c>
      <c r="C300" s="6" t="s">
        <v>5</v>
      </c>
      <c r="D300" s="6" t="s">
        <v>18</v>
      </c>
      <c r="E300" s="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4">
        <v>39455.0</v>
      </c>
      <c r="B301" s="5">
        <v>1400.0</v>
      </c>
      <c r="C301" s="6" t="s">
        <v>17</v>
      </c>
      <c r="D301" s="23" t="s">
        <v>38</v>
      </c>
      <c r="E301" s="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4">
        <v>39455.0</v>
      </c>
      <c r="B302" s="5">
        <v>1310.0</v>
      </c>
      <c r="C302" s="6" t="s">
        <v>5</v>
      </c>
      <c r="D302" s="6" t="s">
        <v>23</v>
      </c>
      <c r="E302" s="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4">
        <v>39455.0</v>
      </c>
      <c r="B303" s="5">
        <v>1230.0</v>
      </c>
      <c r="C303" s="6" t="s">
        <v>20</v>
      </c>
      <c r="D303" s="6" t="s">
        <v>30</v>
      </c>
      <c r="E303" s="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4">
        <v>39455.0</v>
      </c>
      <c r="B304" s="5">
        <v>1217.0</v>
      </c>
      <c r="C304" s="6" t="s">
        <v>17</v>
      </c>
      <c r="D304" s="6" t="s">
        <v>26</v>
      </c>
      <c r="E304" s="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4">
        <v>39455.0</v>
      </c>
      <c r="B305" s="5">
        <v>1200.0</v>
      </c>
      <c r="C305" s="6" t="s">
        <v>17</v>
      </c>
      <c r="D305" s="6" t="s">
        <v>32</v>
      </c>
      <c r="E305" s="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4">
        <v>39455.0</v>
      </c>
      <c r="B306" s="5">
        <v>1200.0</v>
      </c>
      <c r="C306" s="6" t="s">
        <v>17</v>
      </c>
      <c r="D306" s="6" t="s">
        <v>6</v>
      </c>
      <c r="E306" s="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4">
        <v>39455.0</v>
      </c>
      <c r="B307" s="5">
        <v>1155.0</v>
      </c>
      <c r="C307" s="6" t="s">
        <v>5</v>
      </c>
      <c r="D307" s="6" t="s">
        <v>26</v>
      </c>
      <c r="E307" s="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4">
        <v>39455.0</v>
      </c>
      <c r="B308" s="5">
        <v>1141.0</v>
      </c>
      <c r="C308" s="6" t="s">
        <v>5</v>
      </c>
      <c r="D308" s="6" t="s">
        <v>46</v>
      </c>
      <c r="E308" s="5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4">
        <v>39455.0</v>
      </c>
      <c r="B309" s="5">
        <v>1133.0</v>
      </c>
      <c r="C309" s="6" t="s">
        <v>5</v>
      </c>
      <c r="D309" s="6" t="s">
        <v>26</v>
      </c>
      <c r="E309" s="5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4">
        <v>39455.0</v>
      </c>
      <c r="B310" s="5">
        <v>1100.0</v>
      </c>
      <c r="C310" s="6" t="s">
        <v>5</v>
      </c>
      <c r="D310" s="6" t="s">
        <v>6</v>
      </c>
      <c r="E310" s="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4">
        <v>39455.0</v>
      </c>
      <c r="B311" s="5">
        <v>1000.0</v>
      </c>
      <c r="C311" s="6" t="s">
        <v>20</v>
      </c>
      <c r="D311" s="6" t="s">
        <v>32</v>
      </c>
      <c r="E311" s="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4">
        <v>39455.0</v>
      </c>
      <c r="B312" s="5">
        <v>930.0</v>
      </c>
      <c r="C312" s="6" t="s">
        <v>8</v>
      </c>
      <c r="D312" s="6" t="s">
        <v>6</v>
      </c>
      <c r="E312" s="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4">
        <v>39455.0</v>
      </c>
      <c r="B313" s="5">
        <v>915.0</v>
      </c>
      <c r="C313" s="6" t="s">
        <v>8</v>
      </c>
      <c r="D313" s="6" t="s">
        <v>6</v>
      </c>
      <c r="E313" s="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4">
        <v>39455.0</v>
      </c>
      <c r="B314" s="5">
        <v>900.0</v>
      </c>
      <c r="C314" s="6" t="s">
        <v>17</v>
      </c>
      <c r="D314" s="6" t="s">
        <v>32</v>
      </c>
      <c r="E314" s="5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4">
        <v>39455.0</v>
      </c>
      <c r="B315" s="5">
        <v>900.0</v>
      </c>
      <c r="C315" s="6" t="s">
        <v>8</v>
      </c>
      <c r="D315" s="6" t="s">
        <v>32</v>
      </c>
      <c r="E315" s="5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4">
        <v>39455.0</v>
      </c>
      <c r="B316" s="5">
        <v>700.0</v>
      </c>
      <c r="C316" s="6" t="s">
        <v>5</v>
      </c>
      <c r="D316" s="6" t="s">
        <v>18</v>
      </c>
      <c r="E316" s="5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4">
        <v>39455.0</v>
      </c>
      <c r="B317" s="5">
        <v>630.0</v>
      </c>
      <c r="C317" s="6" t="s">
        <v>14</v>
      </c>
      <c r="D317" s="6" t="s">
        <v>18</v>
      </c>
      <c r="E317" s="5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4">
        <v>39455.0</v>
      </c>
      <c r="B318" s="5">
        <v>345.0</v>
      </c>
      <c r="C318" s="6" t="s">
        <v>14</v>
      </c>
      <c r="D318" s="6" t="s">
        <v>31</v>
      </c>
      <c r="E318" s="5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4">
        <v>39455.0</v>
      </c>
      <c r="B319" s="5">
        <v>312.0</v>
      </c>
      <c r="C319" s="6" t="s">
        <v>5</v>
      </c>
      <c r="D319" s="23" t="s">
        <v>38</v>
      </c>
      <c r="E319" s="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4">
        <v>39455.0</v>
      </c>
      <c r="B320" s="5">
        <v>149.0</v>
      </c>
      <c r="C320" s="6" t="s">
        <v>5</v>
      </c>
      <c r="D320" s="6" t="s">
        <v>23</v>
      </c>
      <c r="E320" s="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4">
        <v>39455.0</v>
      </c>
      <c r="B321" s="5">
        <v>130.0</v>
      </c>
      <c r="C321" s="6" t="s">
        <v>17</v>
      </c>
      <c r="D321" s="6" t="s">
        <v>44</v>
      </c>
      <c r="E321" s="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4">
        <v>39455.0</v>
      </c>
      <c r="B322" s="5">
        <v>9.0</v>
      </c>
      <c r="C322" s="6" t="s">
        <v>20</v>
      </c>
      <c r="D322" s="6" t="s">
        <v>25</v>
      </c>
      <c r="E322" s="5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4">
        <v>39455.0</v>
      </c>
      <c r="B323" s="5">
        <v>0.0</v>
      </c>
      <c r="C323" s="6" t="s">
        <v>20</v>
      </c>
      <c r="D323" s="6" t="s">
        <v>18</v>
      </c>
      <c r="E323" s="5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4">
        <v>39455.0</v>
      </c>
      <c r="B324" s="5">
        <v>0.0</v>
      </c>
      <c r="C324" s="6" t="s">
        <v>17</v>
      </c>
      <c r="D324" s="6" t="s">
        <v>6</v>
      </c>
      <c r="E324" s="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4">
        <v>39456.0</v>
      </c>
      <c r="B325" s="5">
        <v>2358.0</v>
      </c>
      <c r="C325" s="6" t="s">
        <v>5</v>
      </c>
      <c r="D325" s="6" t="s">
        <v>22</v>
      </c>
      <c r="E325" s="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4">
        <v>39456.0</v>
      </c>
      <c r="B326" s="5">
        <v>2330.0</v>
      </c>
      <c r="C326" s="6" t="s">
        <v>20</v>
      </c>
      <c r="D326" s="6" t="s">
        <v>37</v>
      </c>
      <c r="E326" s="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4">
        <v>39456.0</v>
      </c>
      <c r="B327" s="5">
        <v>2300.0</v>
      </c>
      <c r="C327" s="6" t="s">
        <v>14</v>
      </c>
      <c r="D327" s="6" t="s">
        <v>6</v>
      </c>
      <c r="E327" s="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4">
        <v>39456.0</v>
      </c>
      <c r="B328" s="5">
        <v>2300.0</v>
      </c>
      <c r="C328" s="6" t="s">
        <v>17</v>
      </c>
      <c r="D328" s="6" t="s">
        <v>32</v>
      </c>
      <c r="E328" s="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4">
        <v>39456.0</v>
      </c>
      <c r="B329" s="5">
        <v>2300.0</v>
      </c>
      <c r="C329" s="6" t="s">
        <v>14</v>
      </c>
      <c r="D329" s="6" t="s">
        <v>6</v>
      </c>
      <c r="E329" s="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4">
        <v>39456.0</v>
      </c>
      <c r="B330" s="5">
        <v>2237.0</v>
      </c>
      <c r="C330" s="6" t="s">
        <v>5</v>
      </c>
      <c r="D330" s="6" t="s">
        <v>24</v>
      </c>
      <c r="E330" s="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4">
        <v>39456.0</v>
      </c>
      <c r="B331" s="5">
        <v>2230.0</v>
      </c>
      <c r="C331" s="6" t="s">
        <v>17</v>
      </c>
      <c r="D331" s="6" t="s">
        <v>18</v>
      </c>
      <c r="E331" s="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4">
        <v>39456.0</v>
      </c>
      <c r="B332" s="5">
        <v>2200.0</v>
      </c>
      <c r="C332" s="6" t="s">
        <v>14</v>
      </c>
      <c r="D332" s="6" t="s">
        <v>27</v>
      </c>
      <c r="E332" s="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4">
        <v>39456.0</v>
      </c>
      <c r="B333" s="5">
        <v>2148.0</v>
      </c>
      <c r="C333" s="6" t="s">
        <v>5</v>
      </c>
      <c r="D333" s="6" t="s">
        <v>23</v>
      </c>
      <c r="E333" s="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4">
        <v>39456.0</v>
      </c>
      <c r="B334" s="5">
        <v>2130.0</v>
      </c>
      <c r="C334" s="6" t="s">
        <v>17</v>
      </c>
      <c r="D334" s="6" t="s">
        <v>6</v>
      </c>
      <c r="E334" s="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4">
        <v>39456.0</v>
      </c>
      <c r="B335" s="5">
        <v>2100.0</v>
      </c>
      <c r="C335" s="6" t="s">
        <v>17</v>
      </c>
      <c r="D335" s="6" t="s">
        <v>6</v>
      </c>
      <c r="E335" s="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4">
        <v>39456.0</v>
      </c>
      <c r="B336" s="5">
        <v>2042.0</v>
      </c>
      <c r="C336" s="6" t="s">
        <v>8</v>
      </c>
      <c r="D336" s="6" t="s">
        <v>23</v>
      </c>
      <c r="E336" s="5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4">
        <v>39456.0</v>
      </c>
      <c r="B337" s="5">
        <v>2030.0</v>
      </c>
      <c r="C337" s="6" t="s">
        <v>5</v>
      </c>
      <c r="D337" s="6" t="s">
        <v>6</v>
      </c>
      <c r="E337" s="5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4">
        <v>39456.0</v>
      </c>
      <c r="B338" s="5">
        <v>2020.0</v>
      </c>
      <c r="C338" s="6" t="s">
        <v>11</v>
      </c>
      <c r="D338" s="6" t="s">
        <v>48</v>
      </c>
      <c r="E338" s="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4">
        <v>39456.0</v>
      </c>
      <c r="B339" s="5">
        <v>2000.0</v>
      </c>
      <c r="C339" s="6" t="s">
        <v>17</v>
      </c>
      <c r="D339" s="23" t="s">
        <v>41</v>
      </c>
      <c r="E339" s="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4">
        <v>39456.0</v>
      </c>
      <c r="B340" s="5">
        <v>1935.0</v>
      </c>
      <c r="C340" s="6" t="s">
        <v>17</v>
      </c>
      <c r="D340" s="6" t="s">
        <v>26</v>
      </c>
      <c r="E340" s="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4">
        <v>39456.0</v>
      </c>
      <c r="B341" s="5">
        <v>1900.0</v>
      </c>
      <c r="C341" s="6" t="s">
        <v>5</v>
      </c>
      <c r="D341" s="6" t="s">
        <v>6</v>
      </c>
      <c r="E341" s="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4">
        <v>39456.0</v>
      </c>
      <c r="B342" s="5">
        <v>1815.0</v>
      </c>
      <c r="C342" s="6" t="s">
        <v>17</v>
      </c>
      <c r="D342" s="6" t="s">
        <v>26</v>
      </c>
      <c r="E342" s="5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4">
        <v>39456.0</v>
      </c>
      <c r="B343" s="5">
        <v>1815.0</v>
      </c>
      <c r="C343" s="6" t="s">
        <v>17</v>
      </c>
      <c r="D343" s="6" t="s">
        <v>31</v>
      </c>
      <c r="E343" s="5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4">
        <v>39456.0</v>
      </c>
      <c r="B344" s="5">
        <v>1800.0</v>
      </c>
      <c r="C344" s="6" t="s">
        <v>5</v>
      </c>
      <c r="D344" s="6" t="s">
        <v>6</v>
      </c>
      <c r="E344" s="5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4">
        <v>39456.0</v>
      </c>
      <c r="B345" s="5">
        <v>1800.0</v>
      </c>
      <c r="C345" s="6" t="s">
        <v>5</v>
      </c>
      <c r="D345" s="6" t="s">
        <v>6</v>
      </c>
      <c r="E345" s="5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4">
        <v>39456.0</v>
      </c>
      <c r="B346" s="5">
        <v>1800.0</v>
      </c>
      <c r="C346" s="6" t="s">
        <v>14</v>
      </c>
      <c r="D346" s="6" t="s">
        <v>6</v>
      </c>
      <c r="E346" s="5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4">
        <v>39456.0</v>
      </c>
      <c r="B347" s="5">
        <v>1800.0</v>
      </c>
      <c r="C347" s="6" t="s">
        <v>5</v>
      </c>
      <c r="D347" s="6" t="s">
        <v>32</v>
      </c>
      <c r="E347" s="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4">
        <v>39456.0</v>
      </c>
      <c r="B348" s="5">
        <v>1745.0</v>
      </c>
      <c r="C348" s="6" t="s">
        <v>5</v>
      </c>
      <c r="D348" s="6" t="s">
        <v>37</v>
      </c>
      <c r="E348" s="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4">
        <v>39456.0</v>
      </c>
      <c r="B349" s="5">
        <v>1739.0</v>
      </c>
      <c r="C349" s="6" t="s">
        <v>20</v>
      </c>
      <c r="D349" s="6" t="s">
        <v>27</v>
      </c>
      <c r="E349" s="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4">
        <v>39456.0</v>
      </c>
      <c r="B350" s="5">
        <v>1730.0</v>
      </c>
      <c r="C350" s="6" t="s">
        <v>5</v>
      </c>
      <c r="D350" s="6" t="s">
        <v>26</v>
      </c>
      <c r="E350" s="5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4">
        <v>39456.0</v>
      </c>
      <c r="B351" s="5">
        <v>1700.0</v>
      </c>
      <c r="C351" s="6" t="s">
        <v>17</v>
      </c>
      <c r="D351" s="6" t="s">
        <v>37</v>
      </c>
      <c r="E351" s="5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4">
        <v>39456.0</v>
      </c>
      <c r="B352" s="5">
        <v>1700.0</v>
      </c>
      <c r="C352" s="6" t="s">
        <v>14</v>
      </c>
      <c r="D352" s="6" t="s">
        <v>37</v>
      </c>
      <c r="E352" s="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4">
        <v>39456.0</v>
      </c>
      <c r="B353" s="5">
        <v>1700.0</v>
      </c>
      <c r="C353" s="6" t="s">
        <v>17</v>
      </c>
      <c r="D353" s="6" t="s">
        <v>48</v>
      </c>
      <c r="E353" s="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4">
        <v>39456.0</v>
      </c>
      <c r="B354" s="5">
        <v>1700.0</v>
      </c>
      <c r="C354" s="6" t="s">
        <v>5</v>
      </c>
      <c r="D354" s="6" t="s">
        <v>61</v>
      </c>
      <c r="E354" s="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4">
        <v>39456.0</v>
      </c>
      <c r="B355" s="5">
        <v>1650.0</v>
      </c>
      <c r="C355" s="6" t="s">
        <v>17</v>
      </c>
      <c r="D355" s="6" t="s">
        <v>26</v>
      </c>
      <c r="E355" s="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4">
        <v>39456.0</v>
      </c>
      <c r="B356" s="5">
        <v>1649.0</v>
      </c>
      <c r="C356" s="6" t="s">
        <v>17</v>
      </c>
      <c r="D356" s="6" t="s">
        <v>32</v>
      </c>
      <c r="E356" s="5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4">
        <v>39456.0</v>
      </c>
      <c r="B357" s="5">
        <v>1530.0</v>
      </c>
      <c r="C357" s="6" t="s">
        <v>8</v>
      </c>
      <c r="D357" s="6" t="s">
        <v>32</v>
      </c>
      <c r="E357" s="5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4">
        <v>39456.0</v>
      </c>
      <c r="B358" s="5">
        <v>1530.0</v>
      </c>
      <c r="C358" s="6" t="s">
        <v>8</v>
      </c>
      <c r="D358" s="6" t="s">
        <v>26</v>
      </c>
      <c r="E358" s="5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4">
        <v>39456.0</v>
      </c>
      <c r="B359" s="5">
        <v>1500.0</v>
      </c>
      <c r="C359" s="6" t="s">
        <v>20</v>
      </c>
      <c r="D359" s="6" t="s">
        <v>31</v>
      </c>
      <c r="E359" s="5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4">
        <v>39456.0</v>
      </c>
      <c r="B360" s="5">
        <v>1500.0</v>
      </c>
      <c r="C360" s="6" t="s">
        <v>20</v>
      </c>
      <c r="D360" s="6" t="s">
        <v>31</v>
      </c>
      <c r="E360" s="5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4">
        <v>39456.0</v>
      </c>
      <c r="B361" s="5">
        <v>1415.0</v>
      </c>
      <c r="C361" s="6" t="s">
        <v>17</v>
      </c>
      <c r="D361" s="6" t="s">
        <v>26</v>
      </c>
      <c r="E361" s="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4">
        <v>39456.0</v>
      </c>
      <c r="B362" s="5">
        <v>1401.0</v>
      </c>
      <c r="C362" s="6" t="s">
        <v>17</v>
      </c>
      <c r="D362" s="6" t="s">
        <v>44</v>
      </c>
      <c r="E362" s="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4">
        <v>39456.0</v>
      </c>
      <c r="B363" s="5">
        <v>1302.0</v>
      </c>
      <c r="C363" s="6" t="s">
        <v>5</v>
      </c>
      <c r="D363" s="6" t="s">
        <v>26</v>
      </c>
      <c r="E363" s="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4">
        <v>39456.0</v>
      </c>
      <c r="B364" s="5">
        <v>1300.0</v>
      </c>
      <c r="C364" s="6" t="s">
        <v>17</v>
      </c>
      <c r="D364" s="6" t="s">
        <v>6</v>
      </c>
      <c r="E364" s="5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4">
        <v>39456.0</v>
      </c>
      <c r="B365" s="5">
        <v>1300.0</v>
      </c>
      <c r="C365" s="6" t="s">
        <v>17</v>
      </c>
      <c r="D365" s="6" t="s">
        <v>19</v>
      </c>
      <c r="E365" s="5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4">
        <v>39456.0</v>
      </c>
      <c r="B366" s="5">
        <v>1300.0</v>
      </c>
      <c r="C366" s="6" t="s">
        <v>17</v>
      </c>
      <c r="D366" s="6" t="s">
        <v>19</v>
      </c>
      <c r="E366" s="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4">
        <v>39456.0</v>
      </c>
      <c r="B367" s="5">
        <v>1220.0</v>
      </c>
      <c r="C367" s="6" t="s">
        <v>5</v>
      </c>
      <c r="D367" s="6" t="s">
        <v>26</v>
      </c>
      <c r="E367" s="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4">
        <v>39456.0</v>
      </c>
      <c r="B368" s="5">
        <v>1200.0</v>
      </c>
      <c r="C368" s="6" t="s">
        <v>17</v>
      </c>
      <c r="D368" s="6" t="s">
        <v>26</v>
      </c>
      <c r="E368" s="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4">
        <v>39456.0</v>
      </c>
      <c r="B369" s="5">
        <v>1200.0</v>
      </c>
      <c r="C369" s="6" t="s">
        <v>17</v>
      </c>
      <c r="D369" s="6" t="s">
        <v>32</v>
      </c>
      <c r="E369" s="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4">
        <v>39456.0</v>
      </c>
      <c r="B370" s="5">
        <v>1055.0</v>
      </c>
      <c r="C370" s="6" t="s">
        <v>5</v>
      </c>
      <c r="D370" s="23" t="s">
        <v>29</v>
      </c>
      <c r="E370" s="5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4">
        <v>39456.0</v>
      </c>
      <c r="B371" s="5">
        <v>1030.0</v>
      </c>
      <c r="C371" s="6" t="s">
        <v>8</v>
      </c>
      <c r="D371" s="6" t="s">
        <v>6</v>
      </c>
      <c r="E371" s="5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4">
        <v>39456.0</v>
      </c>
      <c r="B372" s="5">
        <v>900.0</v>
      </c>
      <c r="C372" s="6" t="s">
        <v>5</v>
      </c>
      <c r="D372" s="6" t="s">
        <v>48</v>
      </c>
      <c r="E372" s="5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4">
        <v>39456.0</v>
      </c>
      <c r="B373" s="5">
        <v>900.0</v>
      </c>
      <c r="C373" s="6" t="s">
        <v>8</v>
      </c>
      <c r="D373" s="6" t="s">
        <v>32</v>
      </c>
      <c r="E373" s="5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4">
        <v>39456.0</v>
      </c>
      <c r="B374" s="5">
        <v>900.0</v>
      </c>
      <c r="C374" s="6" t="s">
        <v>20</v>
      </c>
      <c r="D374" s="23" t="s">
        <v>29</v>
      </c>
      <c r="E374" s="5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4">
        <v>39456.0</v>
      </c>
      <c r="B375" s="5">
        <v>845.0</v>
      </c>
      <c r="C375" s="6" t="s">
        <v>8</v>
      </c>
      <c r="D375" s="6" t="s">
        <v>9</v>
      </c>
      <c r="E375" s="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4">
        <v>39456.0</v>
      </c>
      <c r="B376" s="5">
        <v>800.0</v>
      </c>
      <c r="C376" s="6" t="s">
        <v>5</v>
      </c>
      <c r="D376" s="6" t="s">
        <v>18</v>
      </c>
      <c r="E376" s="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4">
        <v>39456.0</v>
      </c>
      <c r="B377" s="5">
        <v>800.0</v>
      </c>
      <c r="C377" s="6" t="s">
        <v>17</v>
      </c>
      <c r="D377" s="6" t="s">
        <v>6</v>
      </c>
      <c r="E377" s="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4">
        <v>39456.0</v>
      </c>
      <c r="B378" s="5">
        <v>730.0</v>
      </c>
      <c r="C378" s="6" t="s">
        <v>17</v>
      </c>
      <c r="D378" s="6" t="s">
        <v>32</v>
      </c>
      <c r="E378" s="5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4">
        <v>39456.0</v>
      </c>
      <c r="B379" s="5">
        <v>700.0</v>
      </c>
      <c r="C379" s="6" t="s">
        <v>20</v>
      </c>
      <c r="D379" s="6" t="s">
        <v>32</v>
      </c>
      <c r="E379" s="5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4">
        <v>39456.0</v>
      </c>
      <c r="B380" s="5">
        <v>700.0</v>
      </c>
      <c r="C380" s="6" t="s">
        <v>8</v>
      </c>
      <c r="D380" s="6" t="s">
        <v>62</v>
      </c>
      <c r="E380" s="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4">
        <v>39456.0</v>
      </c>
      <c r="B381" s="5">
        <v>645.0</v>
      </c>
      <c r="C381" s="6" t="s">
        <v>17</v>
      </c>
      <c r="D381" s="6" t="s">
        <v>31</v>
      </c>
      <c r="E381" s="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4">
        <v>39456.0</v>
      </c>
      <c r="B382" s="5">
        <v>507.0</v>
      </c>
      <c r="C382" s="6" t="s">
        <v>17</v>
      </c>
      <c r="D382" s="6" t="s">
        <v>27</v>
      </c>
      <c r="E382" s="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4">
        <v>39456.0</v>
      </c>
      <c r="B383" s="5">
        <v>400.0</v>
      </c>
      <c r="C383" s="6" t="s">
        <v>17</v>
      </c>
      <c r="D383" s="6" t="s">
        <v>26</v>
      </c>
      <c r="E383" s="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4">
        <v>39456.0</v>
      </c>
      <c r="B384" s="5">
        <v>330.0</v>
      </c>
      <c r="C384" s="6" t="s">
        <v>17</v>
      </c>
      <c r="D384" s="6" t="s">
        <v>33</v>
      </c>
      <c r="E384" s="5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4">
        <v>39456.0</v>
      </c>
      <c r="B385" s="5">
        <v>300.0</v>
      </c>
      <c r="C385" s="6" t="s">
        <v>20</v>
      </c>
      <c r="D385" s="6" t="s">
        <v>63</v>
      </c>
      <c r="E385" s="5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4">
        <v>39456.0</v>
      </c>
      <c r="B386" s="5">
        <v>1.0</v>
      </c>
      <c r="C386" s="6" t="s">
        <v>17</v>
      </c>
      <c r="D386" s="6" t="s">
        <v>32</v>
      </c>
      <c r="E386" s="5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4">
        <v>39456.0</v>
      </c>
      <c r="B387" s="5">
        <v>1.0</v>
      </c>
      <c r="C387" s="6" t="s">
        <v>5</v>
      </c>
      <c r="D387" s="6" t="s">
        <v>31</v>
      </c>
      <c r="E387" s="5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4">
        <v>39456.0</v>
      </c>
      <c r="B388" s="5">
        <v>0.0</v>
      </c>
      <c r="C388" s="6" t="s">
        <v>5</v>
      </c>
      <c r="D388" s="6" t="s">
        <v>18</v>
      </c>
      <c r="E388" s="5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7" t="s">
        <v>68</v>
      </c>
      <c r="B389" s="5">
        <v>2200.0</v>
      </c>
      <c r="C389" s="6" t="s">
        <v>17</v>
      </c>
      <c r="D389" s="6" t="s">
        <v>61</v>
      </c>
      <c r="E389" s="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7" t="s">
        <v>68</v>
      </c>
      <c r="B390" s="5">
        <v>2134.0</v>
      </c>
      <c r="C390" s="6" t="s">
        <v>17</v>
      </c>
      <c r="D390" s="6" t="s">
        <v>12</v>
      </c>
      <c r="E390" s="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7" t="s">
        <v>68</v>
      </c>
      <c r="B391" s="5">
        <v>2100.0</v>
      </c>
      <c r="C391" s="6" t="s">
        <v>5</v>
      </c>
      <c r="D391" s="6" t="s">
        <v>6</v>
      </c>
      <c r="E391" s="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7" t="s">
        <v>68</v>
      </c>
      <c r="B392" s="5">
        <v>1946.0</v>
      </c>
      <c r="C392" s="6" t="s">
        <v>5</v>
      </c>
      <c r="D392" s="6" t="s">
        <v>26</v>
      </c>
      <c r="E392" s="5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7" t="s">
        <v>68</v>
      </c>
      <c r="B393" s="5">
        <v>1937.0</v>
      </c>
      <c r="C393" s="6" t="s">
        <v>5</v>
      </c>
      <c r="D393" s="6" t="s">
        <v>23</v>
      </c>
      <c r="E393" s="5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7" t="s">
        <v>68</v>
      </c>
      <c r="B394" s="5">
        <v>1849.0</v>
      </c>
      <c r="C394" s="6" t="s">
        <v>20</v>
      </c>
      <c r="D394" s="23" t="s">
        <v>29</v>
      </c>
      <c r="E394" s="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7" t="s">
        <v>68</v>
      </c>
      <c r="B395" s="5">
        <v>1840.0</v>
      </c>
      <c r="C395" s="6" t="s">
        <v>5</v>
      </c>
      <c r="D395" s="6" t="s">
        <v>53</v>
      </c>
      <c r="E395" s="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7" t="s">
        <v>68</v>
      </c>
      <c r="B396" s="5">
        <v>1830.0</v>
      </c>
      <c r="C396" s="6" t="s">
        <v>5</v>
      </c>
      <c r="D396" s="6" t="s">
        <v>6</v>
      </c>
      <c r="E396" s="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7" t="s">
        <v>68</v>
      </c>
      <c r="B397" s="5">
        <v>1818.0</v>
      </c>
      <c r="C397" s="6" t="s">
        <v>20</v>
      </c>
      <c r="D397" s="6" t="s">
        <v>9</v>
      </c>
      <c r="E397" s="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7" t="s">
        <v>68</v>
      </c>
      <c r="B398" s="5">
        <v>1800.0</v>
      </c>
      <c r="C398" s="6" t="s">
        <v>5</v>
      </c>
      <c r="D398" s="6" t="s">
        <v>18</v>
      </c>
      <c r="E398" s="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7" t="s">
        <v>68</v>
      </c>
      <c r="B399" s="5">
        <v>1740.0</v>
      </c>
      <c r="C399" s="6" t="s">
        <v>17</v>
      </c>
      <c r="D399" s="6" t="s">
        <v>25</v>
      </c>
      <c r="E399" s="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7" t="s">
        <v>68</v>
      </c>
      <c r="B400" s="5">
        <v>1711.0</v>
      </c>
      <c r="C400" s="6" t="s">
        <v>20</v>
      </c>
      <c r="D400" s="6" t="s">
        <v>26</v>
      </c>
      <c r="E400" s="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7" t="s">
        <v>68</v>
      </c>
      <c r="B401" s="5">
        <v>1643.0</v>
      </c>
      <c r="C401" s="6" t="s">
        <v>5</v>
      </c>
      <c r="D401" s="6" t="s">
        <v>26</v>
      </c>
      <c r="E401" s="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7" t="s">
        <v>68</v>
      </c>
      <c r="B402" s="5">
        <v>1640.0</v>
      </c>
      <c r="C402" s="6" t="s">
        <v>20</v>
      </c>
      <c r="D402" s="23" t="s">
        <v>28</v>
      </c>
      <c r="E402" s="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7" t="s">
        <v>68</v>
      </c>
      <c r="B403" s="5">
        <v>1455.0</v>
      </c>
      <c r="C403" s="6" t="s">
        <v>8</v>
      </c>
      <c r="D403" s="23" t="s">
        <v>64</v>
      </c>
      <c r="E403" s="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7" t="s">
        <v>68</v>
      </c>
      <c r="B404" s="5">
        <v>1451.0</v>
      </c>
      <c r="C404" s="6" t="s">
        <v>8</v>
      </c>
      <c r="D404" s="6" t="s">
        <v>23</v>
      </c>
      <c r="E404" s="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7" t="s">
        <v>68</v>
      </c>
      <c r="B405" s="5">
        <v>1440.0</v>
      </c>
      <c r="C405" s="6" t="s">
        <v>5</v>
      </c>
      <c r="D405" s="6" t="s">
        <v>23</v>
      </c>
      <c r="E405" s="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7" t="s">
        <v>68</v>
      </c>
      <c r="B406" s="5">
        <v>1431.0</v>
      </c>
      <c r="C406" s="6" t="s">
        <v>5</v>
      </c>
      <c r="D406" s="6" t="s">
        <v>26</v>
      </c>
      <c r="E406" s="5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7" t="s">
        <v>68</v>
      </c>
      <c r="B407" s="5">
        <v>1403.0</v>
      </c>
      <c r="C407" s="6" t="s">
        <v>17</v>
      </c>
      <c r="D407" s="6" t="s">
        <v>18</v>
      </c>
      <c r="E407" s="5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7" t="s">
        <v>68</v>
      </c>
      <c r="B408" s="5">
        <v>1350.0</v>
      </c>
      <c r="C408" s="6" t="s">
        <v>17</v>
      </c>
      <c r="D408" s="6" t="s">
        <v>6</v>
      </c>
      <c r="E408" s="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7" t="s">
        <v>68</v>
      </c>
      <c r="B409" s="5">
        <v>1330.0</v>
      </c>
      <c r="C409" s="6" t="s">
        <v>8</v>
      </c>
      <c r="D409" s="6" t="s">
        <v>37</v>
      </c>
      <c r="E409" s="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7" t="s">
        <v>68</v>
      </c>
      <c r="B410" s="5">
        <v>1309.0</v>
      </c>
      <c r="C410" s="6" t="s">
        <v>5</v>
      </c>
      <c r="D410" s="6" t="s">
        <v>23</v>
      </c>
      <c r="E410" s="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7" t="s">
        <v>68</v>
      </c>
      <c r="B411" s="5">
        <v>1236.0</v>
      </c>
      <c r="C411" s="6" t="s">
        <v>20</v>
      </c>
      <c r="D411" s="6" t="s">
        <v>23</v>
      </c>
      <c r="E411" s="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7" t="s">
        <v>68</v>
      </c>
      <c r="B412" s="5">
        <v>1200.0</v>
      </c>
      <c r="C412" s="6" t="s">
        <v>17</v>
      </c>
      <c r="D412" s="6" t="s">
        <v>18</v>
      </c>
      <c r="E412" s="5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7" t="s">
        <v>68</v>
      </c>
      <c r="B413" s="5">
        <v>1040.0</v>
      </c>
      <c r="C413" s="6" t="s">
        <v>5</v>
      </c>
      <c r="D413" s="6" t="s">
        <v>25</v>
      </c>
      <c r="E413" s="5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7" t="s">
        <v>68</v>
      </c>
      <c r="B414" s="5">
        <v>930.0</v>
      </c>
      <c r="C414" s="6" t="s">
        <v>20</v>
      </c>
      <c r="D414" s="6" t="s">
        <v>6</v>
      </c>
      <c r="E414" s="5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7" t="s">
        <v>68</v>
      </c>
      <c r="B415" s="5">
        <v>700.0</v>
      </c>
      <c r="C415" s="6" t="s">
        <v>5</v>
      </c>
      <c r="D415" s="6" t="s">
        <v>6</v>
      </c>
      <c r="E415" s="5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7" t="s">
        <v>68</v>
      </c>
      <c r="B416" s="5">
        <v>600.0</v>
      </c>
      <c r="C416" s="6" t="s">
        <v>17</v>
      </c>
      <c r="D416" s="6" t="s">
        <v>37</v>
      </c>
      <c r="E416" s="5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7" t="s">
        <v>68</v>
      </c>
      <c r="B417" s="5">
        <v>413.0</v>
      </c>
      <c r="C417" s="6" t="s">
        <v>17</v>
      </c>
      <c r="D417" s="6" t="s">
        <v>18</v>
      </c>
      <c r="E417" s="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7" t="s">
        <v>68</v>
      </c>
      <c r="B418" s="5">
        <v>235.0</v>
      </c>
      <c r="C418" s="6" t="s">
        <v>5</v>
      </c>
      <c r="D418" s="6" t="s">
        <v>31</v>
      </c>
      <c r="E418" s="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7" t="s">
        <v>68</v>
      </c>
      <c r="B419" s="5">
        <v>223.0</v>
      </c>
      <c r="C419" s="6" t="s">
        <v>14</v>
      </c>
      <c r="D419" s="6" t="s">
        <v>31</v>
      </c>
      <c r="E419" s="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7" t="s">
        <v>68</v>
      </c>
      <c r="B420" s="5">
        <v>140.0</v>
      </c>
      <c r="C420" s="6" t="s">
        <v>14</v>
      </c>
      <c r="D420" s="6" t="s">
        <v>49</v>
      </c>
      <c r="E420" s="5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7" t="s">
        <v>68</v>
      </c>
      <c r="B421" s="5">
        <v>130.0</v>
      </c>
      <c r="C421" s="6" t="s">
        <v>5</v>
      </c>
      <c r="D421" s="6" t="s">
        <v>23</v>
      </c>
      <c r="E421" s="5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7" t="s">
        <v>68</v>
      </c>
      <c r="B422" s="5">
        <v>104.0</v>
      </c>
      <c r="C422" s="6" t="s">
        <v>8</v>
      </c>
      <c r="D422" s="6" t="s">
        <v>39</v>
      </c>
      <c r="E422" s="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7" t="s">
        <v>68</v>
      </c>
      <c r="B423" s="5">
        <v>100.0</v>
      </c>
      <c r="C423" s="6" t="s">
        <v>20</v>
      </c>
      <c r="D423" s="6" t="s">
        <v>32</v>
      </c>
      <c r="E423" s="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7" t="s">
        <v>68</v>
      </c>
      <c r="B424" s="5">
        <v>49.0</v>
      </c>
      <c r="C424" s="6" t="s">
        <v>17</v>
      </c>
      <c r="D424" s="6" t="s">
        <v>6</v>
      </c>
      <c r="E424" s="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7" t="s">
        <v>68</v>
      </c>
      <c r="B425" s="5">
        <v>1.0</v>
      </c>
      <c r="C425" s="6" t="s">
        <v>17</v>
      </c>
      <c r="D425" s="6" t="s">
        <v>18</v>
      </c>
      <c r="E425" s="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7" t="s">
        <v>68</v>
      </c>
      <c r="B426" s="5">
        <v>0.0</v>
      </c>
      <c r="C426" s="6" t="s">
        <v>8</v>
      </c>
      <c r="D426" s="6" t="s">
        <v>37</v>
      </c>
      <c r="E426" s="5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7" t="s">
        <v>68</v>
      </c>
      <c r="B427" s="5">
        <v>2309.0</v>
      </c>
      <c r="C427" s="6" t="s">
        <v>5</v>
      </c>
      <c r="D427" s="6" t="s">
        <v>49</v>
      </c>
      <c r="E427" s="5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7" t="s">
        <v>68</v>
      </c>
      <c r="B428" s="5">
        <v>2230.0</v>
      </c>
      <c r="C428" s="6" t="s">
        <v>17</v>
      </c>
      <c r="D428" s="6" t="s">
        <v>6</v>
      </c>
      <c r="E428" s="5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7" t="s">
        <v>68</v>
      </c>
      <c r="B429" s="5">
        <v>2218.0</v>
      </c>
      <c r="C429" s="6" t="s">
        <v>17</v>
      </c>
      <c r="D429" s="6" t="s">
        <v>24</v>
      </c>
      <c r="E429" s="5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7" t="s">
        <v>68</v>
      </c>
      <c r="B430" s="5">
        <v>2200.0</v>
      </c>
      <c r="C430" s="6" t="s">
        <v>17</v>
      </c>
      <c r="D430" s="6" t="s">
        <v>6</v>
      </c>
      <c r="E430" s="5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7" t="s">
        <v>68</v>
      </c>
      <c r="B431" s="5">
        <v>2200.0</v>
      </c>
      <c r="C431" s="6" t="s">
        <v>14</v>
      </c>
      <c r="D431" s="6" t="s">
        <v>6</v>
      </c>
      <c r="E431" s="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7" t="s">
        <v>68</v>
      </c>
      <c r="B432" s="5">
        <v>2145.0</v>
      </c>
      <c r="C432" s="6" t="s">
        <v>17</v>
      </c>
      <c r="D432" s="6" t="s">
        <v>26</v>
      </c>
      <c r="E432" s="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7" t="s">
        <v>68</v>
      </c>
      <c r="B433" s="5">
        <v>2130.0</v>
      </c>
      <c r="C433" s="6" t="s">
        <v>14</v>
      </c>
      <c r="D433" s="23" t="s">
        <v>38</v>
      </c>
      <c r="E433" s="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7" t="s">
        <v>68</v>
      </c>
      <c r="B434" s="5">
        <v>2030.0</v>
      </c>
      <c r="C434" s="6" t="s">
        <v>20</v>
      </c>
      <c r="D434" s="6" t="s">
        <v>30</v>
      </c>
      <c r="E434" s="5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7" t="s">
        <v>68</v>
      </c>
      <c r="B435" s="5">
        <v>2000.0</v>
      </c>
      <c r="C435" s="6" t="s">
        <v>8</v>
      </c>
      <c r="D435" s="6" t="s">
        <v>6</v>
      </c>
      <c r="E435" s="5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7" t="s">
        <v>68</v>
      </c>
      <c r="B436" s="5">
        <v>2000.0</v>
      </c>
      <c r="C436" s="6" t="s">
        <v>5</v>
      </c>
      <c r="D436" s="23" t="s">
        <v>29</v>
      </c>
      <c r="E436" s="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7" t="s">
        <v>68</v>
      </c>
      <c r="B437" s="5">
        <v>2000.0</v>
      </c>
      <c r="C437" s="6" t="s">
        <v>17</v>
      </c>
      <c r="D437" s="6" t="s">
        <v>6</v>
      </c>
      <c r="E437" s="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7" t="s">
        <v>68</v>
      </c>
      <c r="B438" s="5">
        <v>1940.0</v>
      </c>
      <c r="C438" s="6" t="s">
        <v>17</v>
      </c>
      <c r="D438" s="23" t="s">
        <v>41</v>
      </c>
      <c r="E438" s="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7" t="s">
        <v>68</v>
      </c>
      <c r="B439" s="5">
        <v>1940.0</v>
      </c>
      <c r="C439" s="6" t="s">
        <v>17</v>
      </c>
      <c r="D439" s="6" t="s">
        <v>26</v>
      </c>
      <c r="E439" s="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7" t="s">
        <v>68</v>
      </c>
      <c r="B440" s="5">
        <v>1900.0</v>
      </c>
      <c r="C440" s="6" t="s">
        <v>17</v>
      </c>
      <c r="D440" s="6" t="s">
        <v>6</v>
      </c>
      <c r="E440" s="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7" t="s">
        <v>68</v>
      </c>
      <c r="B441" s="5">
        <v>1800.0</v>
      </c>
      <c r="C441" s="6" t="s">
        <v>8</v>
      </c>
      <c r="D441" s="6" t="s">
        <v>6</v>
      </c>
      <c r="E441" s="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7" t="s">
        <v>68</v>
      </c>
      <c r="B442" s="5">
        <v>1754.0</v>
      </c>
      <c r="C442" s="6" t="s">
        <v>14</v>
      </c>
      <c r="D442" s="6" t="s">
        <v>23</v>
      </c>
      <c r="E442" s="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7" t="s">
        <v>68</v>
      </c>
      <c r="B443" s="5">
        <v>1727.0</v>
      </c>
      <c r="C443" s="6" t="s">
        <v>20</v>
      </c>
      <c r="D443" s="6" t="s">
        <v>22</v>
      </c>
      <c r="E443" s="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7" t="s">
        <v>68</v>
      </c>
      <c r="B444" s="5">
        <v>1725.0</v>
      </c>
      <c r="C444" s="6" t="s">
        <v>17</v>
      </c>
      <c r="D444" s="6" t="s">
        <v>6</v>
      </c>
      <c r="E444" s="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7" t="s">
        <v>68</v>
      </c>
      <c r="B445" s="5">
        <v>1700.0</v>
      </c>
      <c r="C445" s="6" t="s">
        <v>5</v>
      </c>
      <c r="D445" s="6" t="s">
        <v>18</v>
      </c>
      <c r="E445" s="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7" t="s">
        <v>68</v>
      </c>
      <c r="B446" s="5">
        <v>1700.0</v>
      </c>
      <c r="C446" s="6" t="s">
        <v>17</v>
      </c>
      <c r="D446" s="23" t="s">
        <v>38</v>
      </c>
      <c r="E446" s="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7" t="s">
        <v>68</v>
      </c>
      <c r="B447" s="5">
        <v>1645.0</v>
      </c>
      <c r="C447" s="6" t="s">
        <v>20</v>
      </c>
      <c r="D447" s="6" t="s">
        <v>30</v>
      </c>
      <c r="E447" s="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7" t="s">
        <v>68</v>
      </c>
      <c r="B448" s="5">
        <v>1620.0</v>
      </c>
      <c r="C448" s="6" t="s">
        <v>17</v>
      </c>
      <c r="D448" s="6" t="s">
        <v>18</v>
      </c>
      <c r="E448" s="5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7" t="s">
        <v>68</v>
      </c>
      <c r="B449" s="5">
        <v>1600.0</v>
      </c>
      <c r="C449" s="6" t="s">
        <v>5</v>
      </c>
      <c r="D449" s="6" t="s">
        <v>18</v>
      </c>
      <c r="E449" s="5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7" t="s">
        <v>68</v>
      </c>
      <c r="B450" s="5">
        <v>1512.0</v>
      </c>
      <c r="C450" s="6" t="s">
        <v>20</v>
      </c>
      <c r="D450" s="23" t="s">
        <v>28</v>
      </c>
      <c r="E450" s="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7" t="s">
        <v>68</v>
      </c>
      <c r="B451" s="5">
        <v>1430.0</v>
      </c>
      <c r="C451" s="6" t="s">
        <v>5</v>
      </c>
      <c r="D451" s="6" t="s">
        <v>26</v>
      </c>
      <c r="E451" s="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7" t="s">
        <v>68</v>
      </c>
      <c r="B452" s="5">
        <v>1409.0</v>
      </c>
      <c r="C452" s="6" t="s">
        <v>20</v>
      </c>
      <c r="D452" s="6" t="s">
        <v>22</v>
      </c>
      <c r="E452" s="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7" t="s">
        <v>68</v>
      </c>
      <c r="B453" s="5">
        <v>1400.0</v>
      </c>
      <c r="C453" s="6" t="s">
        <v>20</v>
      </c>
      <c r="D453" s="6" t="s">
        <v>31</v>
      </c>
      <c r="E453" s="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7" t="s">
        <v>68</v>
      </c>
      <c r="B454" s="5">
        <v>1350.0</v>
      </c>
      <c r="C454" s="6" t="s">
        <v>14</v>
      </c>
      <c r="D454" s="6" t="s">
        <v>58</v>
      </c>
      <c r="E454" s="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7" t="s">
        <v>68</v>
      </c>
      <c r="B455" s="5">
        <v>1328.0</v>
      </c>
      <c r="C455" s="6" t="s">
        <v>17</v>
      </c>
      <c r="D455" s="6" t="s">
        <v>32</v>
      </c>
      <c r="E455" s="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7" t="s">
        <v>68</v>
      </c>
      <c r="B456" s="5">
        <v>1310.0</v>
      </c>
      <c r="C456" s="6" t="s">
        <v>14</v>
      </c>
      <c r="D456" s="23" t="s">
        <v>54</v>
      </c>
      <c r="E456" s="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7" t="s">
        <v>68</v>
      </c>
      <c r="B457" s="5">
        <v>1301.0</v>
      </c>
      <c r="C457" s="6" t="s">
        <v>17</v>
      </c>
      <c r="D457" s="6" t="s">
        <v>31</v>
      </c>
      <c r="E457" s="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7" t="s">
        <v>68</v>
      </c>
      <c r="B458" s="5">
        <v>1208.0</v>
      </c>
      <c r="C458" s="6" t="s">
        <v>5</v>
      </c>
      <c r="D458" s="6" t="s">
        <v>26</v>
      </c>
      <c r="E458" s="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7" t="s">
        <v>68</v>
      </c>
      <c r="B459" s="5">
        <v>1130.0</v>
      </c>
      <c r="C459" s="6" t="s">
        <v>20</v>
      </c>
      <c r="D459" s="6" t="s">
        <v>6</v>
      </c>
      <c r="E459" s="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7" t="s">
        <v>68</v>
      </c>
      <c r="B460" s="5">
        <v>1030.0</v>
      </c>
      <c r="C460" s="6" t="s">
        <v>20</v>
      </c>
      <c r="D460" s="6" t="s">
        <v>31</v>
      </c>
      <c r="E460" s="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7" t="s">
        <v>68</v>
      </c>
      <c r="B461" s="5">
        <v>1000.0</v>
      </c>
      <c r="C461" s="6" t="s">
        <v>20</v>
      </c>
      <c r="D461" s="6" t="s">
        <v>32</v>
      </c>
      <c r="E461" s="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7" t="s">
        <v>68</v>
      </c>
      <c r="B462" s="5">
        <v>930.0</v>
      </c>
      <c r="C462" s="6" t="s">
        <v>8</v>
      </c>
      <c r="D462" s="6" t="s">
        <v>6</v>
      </c>
      <c r="E462" s="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7" t="s">
        <v>68</v>
      </c>
      <c r="B463" s="5">
        <v>605.0</v>
      </c>
      <c r="C463" s="6" t="s">
        <v>5</v>
      </c>
      <c r="D463" s="6" t="s">
        <v>31</v>
      </c>
      <c r="E463" s="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7" t="s">
        <v>68</v>
      </c>
      <c r="B464" s="5">
        <v>300.0</v>
      </c>
      <c r="C464" s="6" t="s">
        <v>17</v>
      </c>
      <c r="D464" s="6" t="s">
        <v>31</v>
      </c>
      <c r="E464" s="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7" t="s">
        <v>68</v>
      </c>
      <c r="B465" s="5">
        <v>230.0</v>
      </c>
      <c r="C465" s="6" t="s">
        <v>17</v>
      </c>
      <c r="D465" s="6" t="s">
        <v>6</v>
      </c>
      <c r="E465" s="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7" t="s">
        <v>68</v>
      </c>
      <c r="B466" s="5">
        <v>152.0</v>
      </c>
      <c r="C466" s="6" t="s">
        <v>17</v>
      </c>
      <c r="D466" s="6" t="s">
        <v>6</v>
      </c>
      <c r="E466" s="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7" t="s">
        <v>68</v>
      </c>
      <c r="B467" s="5">
        <v>48.0</v>
      </c>
      <c r="C467" s="6" t="s">
        <v>20</v>
      </c>
      <c r="D467" s="6" t="s">
        <v>24</v>
      </c>
      <c r="E467" s="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7" t="s">
        <v>68</v>
      </c>
      <c r="B468" s="5">
        <v>5.0</v>
      </c>
      <c r="C468" s="6" t="s">
        <v>14</v>
      </c>
      <c r="D468" s="6" t="s">
        <v>6</v>
      </c>
      <c r="E468" s="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7" t="s">
        <v>68</v>
      </c>
      <c r="B469" s="5">
        <v>0.0</v>
      </c>
      <c r="C469" s="6" t="s">
        <v>17</v>
      </c>
      <c r="D469" s="23" t="s">
        <v>38</v>
      </c>
      <c r="E469" s="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7" t="s">
        <v>68</v>
      </c>
      <c r="B470" s="5">
        <v>0.0</v>
      </c>
      <c r="C470" s="6" t="s">
        <v>17</v>
      </c>
      <c r="D470" s="6" t="s">
        <v>18</v>
      </c>
      <c r="E470" s="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7" t="s">
        <v>68</v>
      </c>
      <c r="B471" s="5">
        <v>0.0</v>
      </c>
      <c r="C471" s="6" t="s">
        <v>8</v>
      </c>
      <c r="D471" s="6" t="s">
        <v>18</v>
      </c>
      <c r="E471" s="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7" t="s">
        <v>68</v>
      </c>
      <c r="B472" s="5">
        <v>2340.0</v>
      </c>
      <c r="C472" s="6" t="s">
        <v>17</v>
      </c>
      <c r="D472" s="6" t="s">
        <v>26</v>
      </c>
      <c r="E472" s="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7" t="s">
        <v>68</v>
      </c>
      <c r="B473" s="5">
        <v>2336.0</v>
      </c>
      <c r="C473" s="6" t="s">
        <v>8</v>
      </c>
      <c r="D473" s="6" t="s">
        <v>24</v>
      </c>
      <c r="E473" s="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7" t="s">
        <v>68</v>
      </c>
      <c r="B474" s="5">
        <v>2300.0</v>
      </c>
      <c r="C474" s="6" t="s">
        <v>5</v>
      </c>
      <c r="D474" s="6" t="s">
        <v>6</v>
      </c>
      <c r="E474" s="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7" t="s">
        <v>68</v>
      </c>
      <c r="B475" s="5">
        <v>2300.0</v>
      </c>
      <c r="C475" s="6" t="s">
        <v>5</v>
      </c>
      <c r="D475" s="6" t="s">
        <v>37</v>
      </c>
      <c r="E475" s="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7" t="s">
        <v>68</v>
      </c>
      <c r="B476" s="5">
        <v>2300.0</v>
      </c>
      <c r="C476" s="6" t="s">
        <v>14</v>
      </c>
      <c r="D476" s="6" t="s">
        <v>63</v>
      </c>
      <c r="E476" s="5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7" t="s">
        <v>68</v>
      </c>
      <c r="B477" s="5">
        <v>2300.0</v>
      </c>
      <c r="C477" s="6" t="s">
        <v>17</v>
      </c>
      <c r="D477" s="6" t="s">
        <v>6</v>
      </c>
      <c r="E477" s="5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7" t="s">
        <v>68</v>
      </c>
      <c r="B478" s="5">
        <v>2300.0</v>
      </c>
      <c r="C478" s="6" t="s">
        <v>17</v>
      </c>
      <c r="D478" s="6" t="s">
        <v>48</v>
      </c>
      <c r="E478" s="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7" t="s">
        <v>68</v>
      </c>
      <c r="B479" s="5">
        <v>2251.0</v>
      </c>
      <c r="C479" s="6" t="s">
        <v>8</v>
      </c>
      <c r="D479" s="6" t="s">
        <v>23</v>
      </c>
      <c r="E479" s="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7" t="s">
        <v>68</v>
      </c>
      <c r="B480" s="5">
        <v>2245.0</v>
      </c>
      <c r="C480" s="6" t="s">
        <v>17</v>
      </c>
      <c r="D480" s="23" t="s">
        <v>65</v>
      </c>
      <c r="E480" s="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7" t="s">
        <v>68</v>
      </c>
      <c r="B481" s="5">
        <v>2215.0</v>
      </c>
      <c r="C481" s="6" t="s">
        <v>11</v>
      </c>
      <c r="D481" s="6" t="s">
        <v>6</v>
      </c>
      <c r="E481" s="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7" t="s">
        <v>68</v>
      </c>
      <c r="B482" s="5">
        <v>2208.0</v>
      </c>
      <c r="C482" s="6" t="s">
        <v>17</v>
      </c>
      <c r="D482" s="6" t="s">
        <v>56</v>
      </c>
      <c r="E482" s="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7" t="s">
        <v>68</v>
      </c>
      <c r="B483" s="5">
        <v>2200.0</v>
      </c>
      <c r="C483" s="6" t="s">
        <v>5</v>
      </c>
      <c r="D483" s="6" t="s">
        <v>31</v>
      </c>
      <c r="E483" s="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7" t="s">
        <v>68</v>
      </c>
      <c r="B484" s="5">
        <v>2200.0</v>
      </c>
      <c r="C484" s="6" t="s">
        <v>8</v>
      </c>
      <c r="D484" s="6" t="s">
        <v>12</v>
      </c>
      <c r="E484" s="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7" t="s">
        <v>68</v>
      </c>
      <c r="B485" s="5">
        <v>2112.0</v>
      </c>
      <c r="C485" s="6" t="s">
        <v>20</v>
      </c>
      <c r="D485" s="6" t="s">
        <v>66</v>
      </c>
      <c r="E485" s="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7" t="s">
        <v>68</v>
      </c>
      <c r="B486" s="5">
        <v>2100.0</v>
      </c>
      <c r="C486" s="6" t="s">
        <v>17</v>
      </c>
      <c r="D486" s="6" t="s">
        <v>44</v>
      </c>
      <c r="E486" s="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7" t="s">
        <v>68</v>
      </c>
      <c r="B487" s="5">
        <v>2037.0</v>
      </c>
      <c r="C487" s="6" t="s">
        <v>8</v>
      </c>
      <c r="D487" s="6" t="s">
        <v>6</v>
      </c>
      <c r="E487" s="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7" t="s">
        <v>68</v>
      </c>
      <c r="B488" s="5">
        <v>2030.0</v>
      </c>
      <c r="C488" s="6" t="s">
        <v>5</v>
      </c>
      <c r="D488" s="6" t="s">
        <v>31</v>
      </c>
      <c r="E488" s="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7" t="s">
        <v>68</v>
      </c>
      <c r="B489" s="5">
        <v>2021.0</v>
      </c>
      <c r="C489" s="6" t="s">
        <v>5</v>
      </c>
      <c r="D489" s="23" t="s">
        <v>29</v>
      </c>
      <c r="E489" s="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7" t="s">
        <v>68</v>
      </c>
      <c r="B490" s="5">
        <v>2000.0</v>
      </c>
      <c r="C490" s="6" t="s">
        <v>8</v>
      </c>
      <c r="D490" s="6" t="s">
        <v>31</v>
      </c>
      <c r="E490" s="5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7" t="s">
        <v>68</v>
      </c>
      <c r="B491" s="5">
        <v>2000.0</v>
      </c>
      <c r="C491" s="6" t="s">
        <v>5</v>
      </c>
      <c r="D491" s="6" t="s">
        <v>6</v>
      </c>
      <c r="E491" s="5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7" t="s">
        <v>68</v>
      </c>
      <c r="B492" s="5">
        <v>1940.0</v>
      </c>
      <c r="C492" s="6" t="s">
        <v>5</v>
      </c>
      <c r="D492" s="6" t="s">
        <v>26</v>
      </c>
      <c r="E492" s="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7" t="s">
        <v>68</v>
      </c>
      <c r="B493" s="5">
        <v>1900.0</v>
      </c>
      <c r="C493" s="6" t="s">
        <v>14</v>
      </c>
      <c r="D493" s="23" t="s">
        <v>51</v>
      </c>
      <c r="E493" s="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7" t="s">
        <v>68</v>
      </c>
      <c r="B494" s="5">
        <v>1800.0</v>
      </c>
      <c r="C494" s="6" t="s">
        <v>8</v>
      </c>
      <c r="D494" s="23" t="s">
        <v>38</v>
      </c>
      <c r="E494" s="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7" t="s">
        <v>68</v>
      </c>
      <c r="B495" s="5">
        <v>1500.0</v>
      </c>
      <c r="C495" s="6" t="s">
        <v>5</v>
      </c>
      <c r="D495" s="6" t="s">
        <v>37</v>
      </c>
      <c r="E495" s="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7" t="s">
        <v>68</v>
      </c>
      <c r="B496" s="5">
        <v>1430.0</v>
      </c>
      <c r="C496" s="6" t="s">
        <v>17</v>
      </c>
      <c r="D496" s="23" t="s">
        <v>38</v>
      </c>
      <c r="E496" s="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7" t="s">
        <v>68</v>
      </c>
      <c r="B497" s="5">
        <v>1430.0</v>
      </c>
      <c r="C497" s="6" t="s">
        <v>17</v>
      </c>
      <c r="D497" s="6" t="s">
        <v>26</v>
      </c>
      <c r="E497" s="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7" t="s">
        <v>68</v>
      </c>
      <c r="B498" s="5">
        <v>1349.0</v>
      </c>
      <c r="C498" s="6" t="s">
        <v>8</v>
      </c>
      <c r="D498" s="6" t="s">
        <v>26</v>
      </c>
      <c r="E498" s="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7" t="s">
        <v>68</v>
      </c>
      <c r="B499" s="5">
        <v>1330.0</v>
      </c>
      <c r="C499" s="6" t="s">
        <v>20</v>
      </c>
      <c r="D499" s="6" t="s">
        <v>18</v>
      </c>
      <c r="E499" s="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7" t="s">
        <v>68</v>
      </c>
      <c r="B500" s="5">
        <v>1300.0</v>
      </c>
      <c r="C500" s="6" t="s">
        <v>5</v>
      </c>
      <c r="D500" s="6" t="s">
        <v>26</v>
      </c>
      <c r="E500" s="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7" t="s">
        <v>68</v>
      </c>
      <c r="B501" s="5">
        <v>1300.0</v>
      </c>
      <c r="C501" s="6" t="s">
        <v>20</v>
      </c>
      <c r="D501" s="6" t="s">
        <v>6</v>
      </c>
      <c r="E501" s="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7"/>
      <c r="B502" s="5"/>
      <c r="C502" s="6"/>
      <c r="D502" s="6"/>
      <c r="E502" s="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7"/>
      <c r="B503" s="5"/>
      <c r="C503" s="6"/>
      <c r="D503" s="6"/>
      <c r="E503" s="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7"/>
      <c r="B504" s="5"/>
      <c r="C504" s="6"/>
      <c r="D504" s="6"/>
      <c r="E504" s="5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7"/>
      <c r="B505" s="5"/>
      <c r="C505" s="6"/>
      <c r="D505" s="6"/>
      <c r="E505" s="5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7"/>
      <c r="B506" s="5"/>
      <c r="C506" s="6"/>
      <c r="D506" s="6"/>
      <c r="E506" s="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7"/>
      <c r="B507" s="5"/>
      <c r="C507" s="6"/>
      <c r="D507" s="6"/>
      <c r="E507" s="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7"/>
      <c r="B508" s="5"/>
      <c r="C508" s="6"/>
      <c r="D508" s="6"/>
      <c r="E508" s="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7"/>
      <c r="B509" s="5"/>
      <c r="C509" s="6"/>
      <c r="D509" s="6"/>
      <c r="E509" s="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7"/>
      <c r="B510" s="5"/>
      <c r="C510" s="6"/>
      <c r="D510" s="6"/>
      <c r="E510" s="5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7"/>
      <c r="B511" s="5"/>
      <c r="C511" s="6"/>
      <c r="D511" s="6"/>
      <c r="E511" s="5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</sheetData>
  <mergeCells count="2">
    <mergeCell ref="G1:L1"/>
    <mergeCell ref="N1:R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1" t="s">
        <v>72</v>
      </c>
      <c r="M1" s="2"/>
      <c r="N1" s="25" t="s">
        <v>73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>
        <v>39448.0</v>
      </c>
      <c r="B2" s="5">
        <v>0.0</v>
      </c>
      <c r="C2" s="6" t="s">
        <v>5</v>
      </c>
      <c r="D2" s="6" t="s">
        <v>6</v>
      </c>
      <c r="E2" s="5"/>
      <c r="F2" s="21" t="str">
        <f>IFERROR(__xludf.DUMMYFUNCTION("unique(D:D)"),"Offense")</f>
        <v>Offense</v>
      </c>
      <c r="G2" s="22" t="s">
        <v>5</v>
      </c>
      <c r="H2" s="22" t="s">
        <v>8</v>
      </c>
      <c r="I2" s="22" t="s">
        <v>11</v>
      </c>
      <c r="J2" s="22" t="s">
        <v>14</v>
      </c>
      <c r="K2" s="22" t="s">
        <v>17</v>
      </c>
      <c r="L2" s="22" t="s">
        <v>20</v>
      </c>
      <c r="M2" s="12"/>
      <c r="N2" s="1" t="s">
        <v>74</v>
      </c>
      <c r="O2" s="26" t="s">
        <v>75</v>
      </c>
      <c r="P2" s="26" t="s">
        <v>76</v>
      </c>
      <c r="Q2" s="26" t="s">
        <v>77</v>
      </c>
      <c r="R2" s="27" t="s">
        <v>78</v>
      </c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>
        <v>39448.0</v>
      </c>
      <c r="B3" s="5">
        <v>0.0</v>
      </c>
      <c r="C3" s="6" t="s">
        <v>8</v>
      </c>
      <c r="D3" s="6" t="s">
        <v>9</v>
      </c>
      <c r="E3" s="5"/>
      <c r="F3" s="2" t="str">
        <f>IFERROR(__xludf.DUMMYFUNCTION("""COMPUTED_VALUE"""),"THEFT-CARPROWL")</f>
        <v>THEFT-CARPROWL</v>
      </c>
      <c r="G3" s="19">
        <f t="shared" ref="G3:L3" si="1">countifs($C$2:$C1000,G$2,$D$2:$D1000,$F3)</f>
        <v>34</v>
      </c>
      <c r="H3" s="19">
        <f t="shared" si="1"/>
        <v>10</v>
      </c>
      <c r="I3" s="19">
        <f t="shared" si="1"/>
        <v>1</v>
      </c>
      <c r="J3" s="19">
        <f t="shared" si="1"/>
        <v>9</v>
      </c>
      <c r="K3" s="19">
        <f t="shared" si="1"/>
        <v>42</v>
      </c>
      <c r="L3" s="19">
        <f t="shared" si="1"/>
        <v>6</v>
      </c>
      <c r="M3" s="12"/>
      <c r="N3" s="6">
        <f t="shared" ref="N3:R3" si="2">CORREL($G$3:$G$501, H3:H501)</f>
        <v>0.6936279079</v>
      </c>
      <c r="O3" s="6">
        <f t="shared" si="2"/>
        <v>0.4508517212</v>
      </c>
      <c r="P3" s="6">
        <f t="shared" si="2"/>
        <v>0.7700193788</v>
      </c>
      <c r="Q3" s="6">
        <f t="shared" si="2"/>
        <v>0.8520277308</v>
      </c>
      <c r="R3" s="6">
        <f t="shared" si="2"/>
        <v>0.4925010532</v>
      </c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>
        <v>39448.0</v>
      </c>
      <c r="B4" s="5">
        <v>0.0</v>
      </c>
      <c r="C4" s="6" t="s">
        <v>11</v>
      </c>
      <c r="D4" s="6" t="s">
        <v>12</v>
      </c>
      <c r="E4" s="5"/>
      <c r="F4" s="18" t="str">
        <f>IFERROR(__xludf.DUMMYFUNCTION("""COMPUTED_VALUE"""),"CHILD-OTHER")</f>
        <v>CHILD-OTHER</v>
      </c>
      <c r="G4" s="19">
        <f t="shared" ref="G4:L4" si="3">countifs($C$2:$C1000,G$2,$D$2:$D1000,$F4)</f>
        <v>2</v>
      </c>
      <c r="H4" s="19">
        <f t="shared" si="3"/>
        <v>3</v>
      </c>
      <c r="I4" s="19">
        <f t="shared" si="3"/>
        <v>0</v>
      </c>
      <c r="J4" s="19">
        <f t="shared" si="3"/>
        <v>0</v>
      </c>
      <c r="K4" s="19">
        <f t="shared" si="3"/>
        <v>1</v>
      </c>
      <c r="L4" s="19">
        <f t="shared" si="3"/>
        <v>1</v>
      </c>
      <c r="M4" s="12"/>
      <c r="N4" s="6"/>
      <c r="O4" s="12"/>
      <c r="P4" s="12"/>
      <c r="Q4" s="1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>
        <v>39448.0</v>
      </c>
      <c r="B5" s="5">
        <v>0.0</v>
      </c>
      <c r="C5" s="6" t="s">
        <v>14</v>
      </c>
      <c r="D5" s="6" t="s">
        <v>15</v>
      </c>
      <c r="E5" s="5"/>
      <c r="F5" s="18" t="str">
        <f>IFERROR(__xludf.DUMMYFUNCTION("""COMPUTED_VALUE"""),"SEXOFF-OTHER")</f>
        <v>SEXOFF-OTHER</v>
      </c>
      <c r="G5" s="19">
        <f t="shared" ref="G5:L5" si="4">countifs($C$2:$C1000,G$2,$D$2:$D1000,$F5)</f>
        <v>1</v>
      </c>
      <c r="H5" s="19">
        <f t="shared" si="4"/>
        <v>1</v>
      </c>
      <c r="I5" s="19">
        <f t="shared" si="4"/>
        <v>1</v>
      </c>
      <c r="J5" s="19">
        <f t="shared" si="4"/>
        <v>0</v>
      </c>
      <c r="K5" s="19">
        <f t="shared" si="4"/>
        <v>1</v>
      </c>
      <c r="L5" s="19">
        <f t="shared" si="4"/>
        <v>0</v>
      </c>
      <c r="M5" s="12"/>
      <c r="N5" s="6"/>
      <c r="O5" s="12"/>
      <c r="P5" s="12"/>
      <c r="Q5" s="1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>
        <v>39448.0</v>
      </c>
      <c r="B6" s="5">
        <v>0.0</v>
      </c>
      <c r="C6" s="6" t="s">
        <v>17</v>
      </c>
      <c r="D6" s="6" t="s">
        <v>18</v>
      </c>
      <c r="E6" s="5"/>
      <c r="F6" s="18" t="str">
        <f>IFERROR(__xludf.DUMMYFUNCTION("""COMPUTED_VALUE"""),"CHILD-ABUSED-NOFORCE")</f>
        <v>CHILD-ABUSED-NOFORCE</v>
      </c>
      <c r="G6" s="19">
        <f t="shared" ref="G6:L6" si="5">countifs($C$2:$C1000,G$2,$D$2:$D1000,$F6)</f>
        <v>0</v>
      </c>
      <c r="H6" s="19">
        <f t="shared" si="5"/>
        <v>0</v>
      </c>
      <c r="I6" s="19">
        <f t="shared" si="5"/>
        <v>0</v>
      </c>
      <c r="J6" s="19">
        <f t="shared" si="5"/>
        <v>1</v>
      </c>
      <c r="K6" s="19">
        <f t="shared" si="5"/>
        <v>0</v>
      </c>
      <c r="L6" s="19">
        <f t="shared" si="5"/>
        <v>0</v>
      </c>
      <c r="M6" s="12"/>
      <c r="N6" s="6"/>
      <c r="O6" s="12"/>
      <c r="P6" s="12"/>
      <c r="Q6" s="1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>
        <v>39448.0</v>
      </c>
      <c r="B7" s="5">
        <v>0.0</v>
      </c>
      <c r="C7" s="6" t="s">
        <v>8</v>
      </c>
      <c r="D7" s="6" t="s">
        <v>9</v>
      </c>
      <c r="E7" s="5"/>
      <c r="F7" s="18" t="str">
        <f>IFERROR(__xludf.DUMMYFUNCTION("""COMPUTED_VALUE"""),"THEFT-OTH")</f>
        <v>THEFT-OTH</v>
      </c>
      <c r="G7" s="19">
        <f t="shared" ref="G7:L7" si="6">countifs($C$2:$C1000,G$2,$D$2:$D1000,$F7)</f>
        <v>16</v>
      </c>
      <c r="H7" s="19">
        <f t="shared" si="6"/>
        <v>4</v>
      </c>
      <c r="I7" s="19">
        <f t="shared" si="6"/>
        <v>1</v>
      </c>
      <c r="J7" s="19">
        <f t="shared" si="6"/>
        <v>3</v>
      </c>
      <c r="K7" s="19">
        <f t="shared" si="6"/>
        <v>13</v>
      </c>
      <c r="L7" s="19">
        <f t="shared" si="6"/>
        <v>6</v>
      </c>
      <c r="M7" s="12"/>
      <c r="N7" s="12"/>
      <c r="O7" s="12"/>
      <c r="P7" s="12"/>
      <c r="Q7" s="1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>
        <v>39448.0</v>
      </c>
      <c r="B8" s="5">
        <v>0.0</v>
      </c>
      <c r="C8" s="6" t="s">
        <v>17</v>
      </c>
      <c r="D8" s="6" t="s">
        <v>19</v>
      </c>
      <c r="E8" s="5"/>
      <c r="F8" s="18" t="str">
        <f>IFERROR(__xludf.DUMMYFUNCTION("""COMPUTED_VALUE"""),"BURGLARY-NOFORCE-RES")</f>
        <v>BURGLARY-NOFORCE-RES</v>
      </c>
      <c r="G8" s="19">
        <f t="shared" ref="G8:L8" si="7">countifs($C$2:$C1000,G$2,$D$2:$D1000,$F8)</f>
        <v>6</v>
      </c>
      <c r="H8" s="19">
        <f t="shared" si="7"/>
        <v>1</v>
      </c>
      <c r="I8" s="19">
        <f t="shared" si="7"/>
        <v>0</v>
      </c>
      <c r="J8" s="19">
        <f t="shared" si="7"/>
        <v>3</v>
      </c>
      <c r="K8" s="19">
        <f t="shared" si="7"/>
        <v>7</v>
      </c>
      <c r="L8" s="19">
        <f t="shared" si="7"/>
        <v>1</v>
      </c>
      <c r="M8" s="12"/>
      <c r="N8" s="12"/>
      <c r="O8" s="12"/>
      <c r="P8" s="12"/>
      <c r="Q8" s="1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>
        <v>39449.0</v>
      </c>
      <c r="B9" s="5">
        <v>2352.0</v>
      </c>
      <c r="C9" s="6" t="s">
        <v>20</v>
      </c>
      <c r="D9" s="6" t="s">
        <v>18</v>
      </c>
      <c r="E9" s="5"/>
      <c r="F9" s="18" t="str">
        <f>IFERROR(__xludf.DUMMYFUNCTION("""COMPUTED_VALUE"""),"NARC-POSSESS-OTHER")</f>
        <v>NARC-POSSESS-OTHER</v>
      </c>
      <c r="G9" s="19">
        <f t="shared" ref="G9:L9" si="8">countifs($C$2:$C1000,G$2,$D$2:$D1000,$F9)</f>
        <v>1</v>
      </c>
      <c r="H9" s="19">
        <f t="shared" si="8"/>
        <v>0</v>
      </c>
      <c r="I9" s="19">
        <f t="shared" si="8"/>
        <v>0</v>
      </c>
      <c r="J9" s="19">
        <f t="shared" si="8"/>
        <v>1</v>
      </c>
      <c r="K9" s="19">
        <f t="shared" si="8"/>
        <v>1</v>
      </c>
      <c r="L9" s="19">
        <f t="shared" si="8"/>
        <v>0</v>
      </c>
      <c r="M9" s="12"/>
      <c r="N9" s="12"/>
      <c r="O9" s="12"/>
      <c r="P9" s="12"/>
      <c r="Q9" s="1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>
        <v>39449.0</v>
      </c>
      <c r="B10" s="5">
        <v>2347.0</v>
      </c>
      <c r="C10" s="6" t="s">
        <v>14</v>
      </c>
      <c r="D10" s="6" t="s">
        <v>21</v>
      </c>
      <c r="E10" s="5"/>
      <c r="F10" s="18" t="str">
        <f>IFERROR(__xludf.DUMMYFUNCTION("""COMPUTED_VALUE"""),"NARC-SELL-COCAINE")</f>
        <v>NARC-SELL-COCAINE</v>
      </c>
      <c r="G10" s="19">
        <f t="shared" ref="G10:L10" si="9">countifs($C$2:$C1000,G$2,$D$2:$D1000,$F10)</f>
        <v>5</v>
      </c>
      <c r="H10" s="19">
        <f t="shared" si="9"/>
        <v>0</v>
      </c>
      <c r="I10" s="19">
        <f t="shared" si="9"/>
        <v>0</v>
      </c>
      <c r="J10" s="19">
        <f t="shared" si="9"/>
        <v>0</v>
      </c>
      <c r="K10" s="19">
        <f t="shared" si="9"/>
        <v>0</v>
      </c>
      <c r="L10" s="19">
        <f t="shared" si="9"/>
        <v>2</v>
      </c>
      <c r="M10" s="12"/>
      <c r="N10" s="12"/>
      <c r="O10" s="12"/>
      <c r="P10" s="12"/>
      <c r="Q10" s="1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4">
        <v>39449.0</v>
      </c>
      <c r="B11" s="5">
        <v>2328.0</v>
      </c>
      <c r="C11" s="6" t="s">
        <v>5</v>
      </c>
      <c r="D11" s="6" t="s">
        <v>22</v>
      </c>
      <c r="E11" s="5"/>
      <c r="F11" s="6" t="str">
        <f>IFERROR(__xludf.DUMMYFUNCTION("""COMPUTED_VALUE"""),"NARC-POSSESS-COCAINE")</f>
        <v>NARC-POSSESS-COCAINE</v>
      </c>
      <c r="G11" s="19">
        <f t="shared" ref="G11:L11" si="10">countifs($C$2:$C1000,G$2,$D$2:$D1000,$F11)</f>
        <v>11</v>
      </c>
      <c r="H11" s="19">
        <f t="shared" si="10"/>
        <v>3</v>
      </c>
      <c r="I11" s="19">
        <f t="shared" si="10"/>
        <v>0</v>
      </c>
      <c r="J11" s="19">
        <f t="shared" si="10"/>
        <v>1</v>
      </c>
      <c r="K11" s="19">
        <f t="shared" si="10"/>
        <v>4</v>
      </c>
      <c r="L11" s="19">
        <f t="shared" si="10"/>
        <v>3</v>
      </c>
      <c r="M11" s="12"/>
      <c r="N11" s="12"/>
      <c r="O11" s="12"/>
      <c r="P11" s="12"/>
      <c r="Q11" s="1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4">
        <v>39449.0</v>
      </c>
      <c r="B12" s="5">
        <v>2307.0</v>
      </c>
      <c r="C12" s="6" t="s">
        <v>5</v>
      </c>
      <c r="D12" s="6" t="s">
        <v>23</v>
      </c>
      <c r="E12" s="5"/>
      <c r="F12" s="6" t="str">
        <f>IFERROR(__xludf.DUMMYFUNCTION("""COMPUTED_VALUE"""),"DUI-LIQUOR")</f>
        <v>DUI-LIQUOR</v>
      </c>
      <c r="G12" s="19">
        <f t="shared" ref="G12:L12" si="11">countifs($C$2:$C1000,G$2,$D$2:$D1000,$F12)</f>
        <v>2</v>
      </c>
      <c r="H12" s="19">
        <f t="shared" si="11"/>
        <v>2</v>
      </c>
      <c r="I12" s="19">
        <f t="shared" si="11"/>
        <v>0</v>
      </c>
      <c r="J12" s="19">
        <f t="shared" si="11"/>
        <v>2</v>
      </c>
      <c r="K12" s="19">
        <f t="shared" si="11"/>
        <v>3</v>
      </c>
      <c r="L12" s="19">
        <f t="shared" si="11"/>
        <v>3</v>
      </c>
      <c r="M12" s="12"/>
      <c r="N12" s="12"/>
      <c r="O12" s="12"/>
      <c r="P12" s="12"/>
      <c r="Q12" s="1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4">
        <v>39449.0</v>
      </c>
      <c r="B13" s="5">
        <v>2228.0</v>
      </c>
      <c r="C13" s="6" t="s">
        <v>14</v>
      </c>
      <c r="D13" s="6" t="s">
        <v>24</v>
      </c>
      <c r="E13" s="5"/>
      <c r="F13" s="6" t="str">
        <f>IFERROR(__xludf.DUMMYFUNCTION("""COMPUTED_VALUE"""),"TRESPASS")</f>
        <v>TRESPASS</v>
      </c>
      <c r="G13" s="19">
        <f t="shared" ref="G13:L13" si="12">countifs($C$2:$C1000,G$2,$D$2:$D1000,$F13)</f>
        <v>3</v>
      </c>
      <c r="H13" s="19">
        <f t="shared" si="12"/>
        <v>0</v>
      </c>
      <c r="I13" s="19">
        <f t="shared" si="12"/>
        <v>0</v>
      </c>
      <c r="J13" s="19">
        <f t="shared" si="12"/>
        <v>0</v>
      </c>
      <c r="K13" s="19">
        <f t="shared" si="12"/>
        <v>2</v>
      </c>
      <c r="L13" s="19">
        <f t="shared" si="12"/>
        <v>2</v>
      </c>
      <c r="M13" s="12"/>
      <c r="N13" s="12"/>
      <c r="O13" s="12"/>
      <c r="P13" s="12"/>
      <c r="Q13" s="1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>
        <v>39449.0</v>
      </c>
      <c r="B14" s="5">
        <v>2200.0</v>
      </c>
      <c r="C14" s="6" t="s">
        <v>20</v>
      </c>
      <c r="D14" s="6" t="s">
        <v>6</v>
      </c>
      <c r="E14" s="5"/>
      <c r="F14" s="6" t="str">
        <f>IFERROR(__xludf.DUMMYFUNCTION("""COMPUTED_VALUE"""),"THEFT-SHOPLIFT")</f>
        <v>THEFT-SHOPLIFT</v>
      </c>
      <c r="G14" s="19">
        <f t="shared" ref="G14:L14" si="13">countifs($C$2:$C1000,G$2,$D$2:$D1000,$F14)</f>
        <v>27</v>
      </c>
      <c r="H14" s="19">
        <f t="shared" si="13"/>
        <v>6</v>
      </c>
      <c r="I14" s="19">
        <f t="shared" si="13"/>
        <v>0</v>
      </c>
      <c r="J14" s="19">
        <f t="shared" si="13"/>
        <v>3</v>
      </c>
      <c r="K14" s="19">
        <f t="shared" si="13"/>
        <v>16</v>
      </c>
      <c r="L14" s="19">
        <f t="shared" si="13"/>
        <v>1</v>
      </c>
      <c r="M14" s="12"/>
      <c r="N14" s="12"/>
      <c r="O14" s="12"/>
      <c r="P14" s="12"/>
      <c r="Q14" s="1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>
        <v>39449.0</v>
      </c>
      <c r="B15" s="5">
        <v>2145.0</v>
      </c>
      <c r="C15" s="6" t="s">
        <v>17</v>
      </c>
      <c r="D15" s="6" t="s">
        <v>6</v>
      </c>
      <c r="E15" s="5"/>
      <c r="F15" s="18" t="str">
        <f>IFERROR(__xludf.DUMMYFUNCTION("""COMPUTED_VALUE"""),"NARC-POSSESS-MARIJU")</f>
        <v>NARC-POSSESS-MARIJU</v>
      </c>
      <c r="G15" s="19">
        <f t="shared" ref="G15:L15" si="14">countifs($C$2:$C1000,G$2,$D$2:$D1000,$F15)</f>
        <v>2</v>
      </c>
      <c r="H15" s="19">
        <f t="shared" si="14"/>
        <v>3</v>
      </c>
      <c r="I15" s="19">
        <f t="shared" si="14"/>
        <v>0</v>
      </c>
      <c r="J15" s="19">
        <f t="shared" si="14"/>
        <v>1</v>
      </c>
      <c r="K15" s="19">
        <f t="shared" si="14"/>
        <v>3</v>
      </c>
      <c r="L15" s="19">
        <f t="shared" si="14"/>
        <v>1</v>
      </c>
      <c r="M15" s="12"/>
      <c r="N15" s="12"/>
      <c r="O15" s="12"/>
      <c r="P15" s="12"/>
      <c r="Q15" s="1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>
        <v>39449.0</v>
      </c>
      <c r="B16" s="5">
        <v>2130.0</v>
      </c>
      <c r="C16" s="6" t="s">
        <v>14</v>
      </c>
      <c r="D16" s="6" t="s">
        <v>6</v>
      </c>
      <c r="E16" s="5"/>
      <c r="F16" s="18" t="str">
        <f>IFERROR(__xludf.DUMMYFUNCTION("""COMPUTED_VALUE"""),"ROBBERY-STREET-WEAPON")</f>
        <v>ROBBERY-STREET-WEAPON</v>
      </c>
      <c r="G16" s="19">
        <f t="shared" ref="G16:L16" si="15">countifs($C$2:$C1000,G$2,$D$2:$D1000,$F16)</f>
        <v>0</v>
      </c>
      <c r="H16" s="19">
        <f t="shared" si="15"/>
        <v>0</v>
      </c>
      <c r="I16" s="19">
        <f t="shared" si="15"/>
        <v>0</v>
      </c>
      <c r="J16" s="19">
        <f t="shared" si="15"/>
        <v>0</v>
      </c>
      <c r="K16" s="19">
        <f t="shared" si="15"/>
        <v>1</v>
      </c>
      <c r="L16" s="19">
        <f t="shared" si="15"/>
        <v>2</v>
      </c>
      <c r="M16" s="12"/>
      <c r="N16" s="12"/>
      <c r="O16" s="12"/>
      <c r="P16" s="12"/>
      <c r="Q16" s="1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>
        <v>39449.0</v>
      </c>
      <c r="B17" s="5">
        <v>2100.0</v>
      </c>
      <c r="C17" s="6" t="s">
        <v>17</v>
      </c>
      <c r="D17" s="6" t="s">
        <v>6</v>
      </c>
      <c r="E17" s="5"/>
      <c r="F17" s="18" t="str">
        <f>IFERROR(__xludf.DUMMYFUNCTION("""COMPUTED_VALUE"""),"BURGLARY-NOFORCE-NONRES")</f>
        <v>BURGLARY-NOFORCE-NONRES</v>
      </c>
      <c r="G17" s="19">
        <f t="shared" ref="G17:L17" si="16">countifs($C$2:$C1000,G$2,$D$2:$D1000,$F17)</f>
        <v>5</v>
      </c>
      <c r="H17" s="19">
        <f t="shared" si="16"/>
        <v>0</v>
      </c>
      <c r="I17" s="19">
        <f t="shared" si="16"/>
        <v>0</v>
      </c>
      <c r="J17" s="19">
        <f t="shared" si="16"/>
        <v>0</v>
      </c>
      <c r="K17" s="19">
        <f t="shared" si="16"/>
        <v>0</v>
      </c>
      <c r="L17" s="19">
        <f t="shared" si="16"/>
        <v>4</v>
      </c>
      <c r="M17" s="12"/>
      <c r="N17" s="12"/>
      <c r="O17" s="12"/>
      <c r="P17" s="12"/>
      <c r="Q17" s="1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>
        <v>39449.0</v>
      </c>
      <c r="B18" s="5">
        <v>2057.0</v>
      </c>
      <c r="C18" s="6" t="s">
        <v>17</v>
      </c>
      <c r="D18" s="6" t="s">
        <v>25</v>
      </c>
      <c r="E18" s="5"/>
      <c r="F18" s="18" t="str">
        <f>IFERROR(__xludf.DUMMYFUNCTION("""COMPUTED_VALUE"""),"THEFT-BUILDING")</f>
        <v>THEFT-BUILDING</v>
      </c>
      <c r="G18" s="19">
        <f t="shared" ref="G18:L18" si="17">countifs($C$2:$C1000,G$2,$D$2:$D1000,$F18)</f>
        <v>4</v>
      </c>
      <c r="H18" s="19">
        <f t="shared" si="17"/>
        <v>2</v>
      </c>
      <c r="I18" s="19">
        <f t="shared" si="17"/>
        <v>0</v>
      </c>
      <c r="J18" s="19">
        <f t="shared" si="17"/>
        <v>0</v>
      </c>
      <c r="K18" s="19">
        <f t="shared" si="17"/>
        <v>3</v>
      </c>
      <c r="L18" s="19">
        <f t="shared" si="17"/>
        <v>4</v>
      </c>
      <c r="M18" s="12"/>
      <c r="N18" s="12"/>
      <c r="O18" s="12"/>
      <c r="P18" s="12"/>
      <c r="Q18" s="1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>
        <v>39449.0</v>
      </c>
      <c r="B19" s="5">
        <v>2000.0</v>
      </c>
      <c r="C19" s="6" t="s">
        <v>5</v>
      </c>
      <c r="D19" s="6" t="s">
        <v>19</v>
      </c>
      <c r="E19" s="5"/>
      <c r="F19" s="18" t="str">
        <f>IFERROR(__xludf.DUMMYFUNCTION("""COMPUTED_VALUE"""),"VEH-THEFT-AUTO")</f>
        <v>VEH-THEFT-AUTO</v>
      </c>
      <c r="G19" s="19">
        <f t="shared" ref="G19:L19" si="18">countifs($C$2:$C1000,G$2,$D$2:$D1000,$F19)</f>
        <v>7</v>
      </c>
      <c r="H19" s="19">
        <f t="shared" si="18"/>
        <v>3</v>
      </c>
      <c r="I19" s="19">
        <f t="shared" si="18"/>
        <v>1</v>
      </c>
      <c r="J19" s="19">
        <f t="shared" si="18"/>
        <v>3</v>
      </c>
      <c r="K19" s="19">
        <f t="shared" si="18"/>
        <v>13</v>
      </c>
      <c r="L19" s="19">
        <f t="shared" si="18"/>
        <v>9</v>
      </c>
      <c r="M19" s="12"/>
      <c r="N19" s="12"/>
      <c r="O19" s="12"/>
      <c r="P19" s="12"/>
      <c r="Q19" s="1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>
        <v>39449.0</v>
      </c>
      <c r="B20" s="5">
        <v>1900.0</v>
      </c>
      <c r="C20" s="6" t="s">
        <v>14</v>
      </c>
      <c r="D20" s="6" t="s">
        <v>6</v>
      </c>
      <c r="E20" s="5"/>
      <c r="F20" s="18" t="str">
        <f>IFERROR(__xludf.DUMMYFUNCTION("""COMPUTED_VALUE"""),"BURGLARY-FORCE-RES")</f>
        <v>BURGLARY-FORCE-RES</v>
      </c>
      <c r="G20" s="19">
        <f t="shared" ref="G20:L20" si="19">countifs($C$2:$C1000,G$2,$D$2:$D1000,$F20)</f>
        <v>3</v>
      </c>
      <c r="H20" s="19">
        <f t="shared" si="19"/>
        <v>11</v>
      </c>
      <c r="I20" s="19">
        <f t="shared" si="19"/>
        <v>0</v>
      </c>
      <c r="J20" s="19">
        <f t="shared" si="19"/>
        <v>4</v>
      </c>
      <c r="K20" s="19">
        <f t="shared" si="19"/>
        <v>21</v>
      </c>
      <c r="L20" s="19">
        <f t="shared" si="19"/>
        <v>8</v>
      </c>
      <c r="M20" s="12"/>
      <c r="N20" s="12"/>
      <c r="O20" s="12"/>
      <c r="P20" s="12"/>
      <c r="Q20" s="1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>
        <v>39449.0</v>
      </c>
      <c r="B21" s="5">
        <v>1830.0</v>
      </c>
      <c r="C21" s="6" t="s">
        <v>5</v>
      </c>
      <c r="D21" s="6" t="s">
        <v>9</v>
      </c>
      <c r="E21" s="5"/>
      <c r="F21" s="18" t="str">
        <f>IFERROR(__xludf.DUMMYFUNCTION("""COMPUTED_VALUE"""),"THEFT-BICYCLE")</f>
        <v>THEFT-BICYCLE</v>
      </c>
      <c r="G21" s="19">
        <f t="shared" ref="G21:L21" si="20">countifs($C$2:$C1000,G$2,$D$2:$D1000,$F21)</f>
        <v>2</v>
      </c>
      <c r="H21" s="19">
        <f t="shared" si="20"/>
        <v>0</v>
      </c>
      <c r="I21" s="19">
        <f t="shared" si="20"/>
        <v>0</v>
      </c>
      <c r="J21" s="19">
        <f t="shared" si="20"/>
        <v>0</v>
      </c>
      <c r="K21" s="19">
        <f t="shared" si="20"/>
        <v>1</v>
      </c>
      <c r="L21" s="19">
        <f t="shared" si="20"/>
        <v>0</v>
      </c>
      <c r="M21" s="12"/>
      <c r="N21" s="12"/>
      <c r="O21" s="12"/>
      <c r="P21" s="12"/>
      <c r="Q21" s="1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>
        <v>39449.0</v>
      </c>
      <c r="B22" s="5">
        <v>1826.0</v>
      </c>
      <c r="C22" s="6" t="s">
        <v>17</v>
      </c>
      <c r="D22" s="6" t="s">
        <v>26</v>
      </c>
      <c r="E22" s="5"/>
      <c r="F22" s="18" t="str">
        <f>IFERROR(__xludf.DUMMYFUNCTION("""COMPUTED_VALUE"""),"WEAPON-CONCEALED")</f>
        <v>WEAPON-CONCEALED</v>
      </c>
      <c r="G22" s="19">
        <f t="shared" ref="G22:L22" si="21">countifs($C$2:$C1000,G$2,$D$2:$D1000,$F22)</f>
        <v>0</v>
      </c>
      <c r="H22" s="19">
        <f t="shared" si="21"/>
        <v>1</v>
      </c>
      <c r="I22" s="19">
        <f t="shared" si="21"/>
        <v>0</v>
      </c>
      <c r="J22" s="19">
        <f t="shared" si="21"/>
        <v>0</v>
      </c>
      <c r="K22" s="19">
        <f t="shared" si="21"/>
        <v>0</v>
      </c>
      <c r="L22" s="19">
        <f t="shared" si="21"/>
        <v>0</v>
      </c>
      <c r="M22" s="12"/>
      <c r="N22" s="12"/>
      <c r="O22" s="12"/>
      <c r="P22" s="12"/>
      <c r="Q22" s="1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>
        <v>39449.0</v>
      </c>
      <c r="B23" s="5">
        <v>1800.0</v>
      </c>
      <c r="C23" s="6" t="s">
        <v>17</v>
      </c>
      <c r="D23" s="6" t="s">
        <v>6</v>
      </c>
      <c r="E23" s="5"/>
      <c r="F23" s="18" t="str">
        <f>IFERROR(__xludf.DUMMYFUNCTION("""COMPUTED_VALUE"""),"HOMICIDE-PREMEDITATED-GUN")</f>
        <v>HOMICIDE-PREMEDITATED-GUN</v>
      </c>
      <c r="G23" s="19">
        <f t="shared" ref="G23:L23" si="22">countifs($C$2:$C1000,G$2,$D$2:$D1000,$F23)</f>
        <v>1</v>
      </c>
      <c r="H23" s="19">
        <f t="shared" si="22"/>
        <v>0</v>
      </c>
      <c r="I23" s="19">
        <f t="shared" si="22"/>
        <v>0</v>
      </c>
      <c r="J23" s="19">
        <f t="shared" si="22"/>
        <v>0</v>
      </c>
      <c r="K23" s="19">
        <f t="shared" si="22"/>
        <v>0</v>
      </c>
      <c r="L23" s="19">
        <f t="shared" si="22"/>
        <v>0</v>
      </c>
      <c r="M23" s="12"/>
      <c r="N23" s="12"/>
      <c r="O23" s="12"/>
      <c r="P23" s="12"/>
      <c r="Q23" s="1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>
        <v>39449.0</v>
      </c>
      <c r="B24" s="5">
        <v>1634.0</v>
      </c>
      <c r="C24" s="6" t="s">
        <v>8</v>
      </c>
      <c r="D24" s="6" t="s">
        <v>27</v>
      </c>
      <c r="E24" s="5"/>
      <c r="F24" s="18" t="str">
        <f>IFERROR(__xludf.DUMMYFUNCTION("""COMPUTED_VALUE"""),"THEFT-PKPOCKET")</f>
        <v>THEFT-PKPOCKET</v>
      </c>
      <c r="G24" s="19">
        <f t="shared" ref="G24:L24" si="23">countifs($C$2:$C1000,G$2,$D$2:$D1000,$F24)</f>
        <v>2</v>
      </c>
      <c r="H24" s="19">
        <f t="shared" si="23"/>
        <v>0</v>
      </c>
      <c r="I24" s="19">
        <f t="shared" si="23"/>
        <v>0</v>
      </c>
      <c r="J24" s="19">
        <f t="shared" si="23"/>
        <v>0</v>
      </c>
      <c r="K24" s="19">
        <f t="shared" si="23"/>
        <v>0</v>
      </c>
      <c r="L24" s="19">
        <f t="shared" si="23"/>
        <v>0</v>
      </c>
      <c r="M24" s="12"/>
      <c r="N24" s="12"/>
      <c r="O24" s="12"/>
      <c r="P24" s="12"/>
      <c r="Q24" s="1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>
        <v>39449.0</v>
      </c>
      <c r="B25" s="5">
        <v>1615.0</v>
      </c>
      <c r="C25" s="6" t="s">
        <v>5</v>
      </c>
      <c r="D25" s="6" t="s">
        <v>26</v>
      </c>
      <c r="E25" s="5"/>
      <c r="F25" s="18" t="str">
        <f>IFERROR(__xludf.DUMMYFUNCTION("""COMPUTED_VALUE"""),"THEFT-AUTOACC")</f>
        <v>THEFT-AUTOACC</v>
      </c>
      <c r="G25" s="19">
        <f t="shared" ref="G25:L25" si="24">countifs($C$2:$C1000,G$2,$D$2:$D1000,$F25)</f>
        <v>5</v>
      </c>
      <c r="H25" s="19">
        <f t="shared" si="24"/>
        <v>3</v>
      </c>
      <c r="I25" s="19">
        <f t="shared" si="24"/>
        <v>0</v>
      </c>
      <c r="J25" s="19">
        <f t="shared" si="24"/>
        <v>2</v>
      </c>
      <c r="K25" s="19">
        <f t="shared" si="24"/>
        <v>3</v>
      </c>
      <c r="L25" s="19">
        <f t="shared" si="24"/>
        <v>2</v>
      </c>
      <c r="M25" s="12"/>
      <c r="N25" s="12"/>
      <c r="O25" s="12"/>
      <c r="P25" s="12"/>
      <c r="Q25" s="1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>
        <v>39449.0</v>
      </c>
      <c r="B26" s="5">
        <v>1544.0</v>
      </c>
      <c r="C26" s="6" t="s">
        <v>17</v>
      </c>
      <c r="D26" s="23" t="s">
        <v>28</v>
      </c>
      <c r="E26" s="5"/>
      <c r="F26" s="18" t="str">
        <f>IFERROR(__xludf.DUMMYFUNCTION("""COMPUTED_VALUE"""),"BURGLARY-FORCE-NONRES")</f>
        <v>BURGLARY-FORCE-NONRES</v>
      </c>
      <c r="G26" s="19">
        <f t="shared" ref="G26:L26" si="25">countifs($C$2:$C1000,G$2,$D$2:$D1000,$F26)</f>
        <v>7</v>
      </c>
      <c r="H26" s="19">
        <f t="shared" si="25"/>
        <v>1</v>
      </c>
      <c r="I26" s="19">
        <f t="shared" si="25"/>
        <v>0</v>
      </c>
      <c r="J26" s="19">
        <f t="shared" si="25"/>
        <v>2</v>
      </c>
      <c r="K26" s="19">
        <f t="shared" si="25"/>
        <v>8</v>
      </c>
      <c r="L26" s="19">
        <f t="shared" si="25"/>
        <v>0</v>
      </c>
      <c r="M26" s="12"/>
      <c r="N26" s="12"/>
      <c r="O26" s="12"/>
      <c r="P26" s="12"/>
      <c r="Q26" s="1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>
        <v>39449.0</v>
      </c>
      <c r="B27" s="5">
        <v>1445.0</v>
      </c>
      <c r="C27" s="6" t="s">
        <v>5</v>
      </c>
      <c r="D27" s="6" t="s">
        <v>6</v>
      </c>
      <c r="E27" s="5"/>
      <c r="F27" s="18" t="str">
        <f>IFERROR(__xludf.DUMMYFUNCTION("""COMPUTED_VALUE"""),"WEAPON-POSSESSION")</f>
        <v>WEAPON-POSSESSION</v>
      </c>
      <c r="G27" s="19">
        <f t="shared" ref="G27:L27" si="26">countifs($C$2:$C1000,G$2,$D$2:$D1000,$F27)</f>
        <v>1</v>
      </c>
      <c r="H27" s="19">
        <f t="shared" si="26"/>
        <v>1</v>
      </c>
      <c r="I27" s="19">
        <f t="shared" si="26"/>
        <v>0</v>
      </c>
      <c r="J27" s="19">
        <f t="shared" si="26"/>
        <v>0</v>
      </c>
      <c r="K27" s="19">
        <f t="shared" si="26"/>
        <v>0</v>
      </c>
      <c r="L27" s="19">
        <f t="shared" si="26"/>
        <v>3</v>
      </c>
      <c r="M27" s="12"/>
      <c r="N27" s="12"/>
      <c r="O27" s="12"/>
      <c r="P27" s="12"/>
      <c r="Q27" s="1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>
        <v>39449.0</v>
      </c>
      <c r="B28" s="5">
        <v>1430.0</v>
      </c>
      <c r="C28" s="6" t="s">
        <v>5</v>
      </c>
      <c r="D28" s="6" t="s">
        <v>6</v>
      </c>
      <c r="E28" s="5"/>
      <c r="F28" s="18" t="str">
        <f>IFERROR(__xludf.DUMMYFUNCTION("""COMPUTED_VALUE"""),"THEFT-PRSNATCH")</f>
        <v>THEFT-PRSNATCH</v>
      </c>
      <c r="G28" s="19">
        <f t="shared" ref="G28:L28" si="27">countifs($C$2:$C1000,G$2,$D$2:$D1000,$F28)</f>
        <v>1</v>
      </c>
      <c r="H28" s="19">
        <f t="shared" si="27"/>
        <v>0</v>
      </c>
      <c r="I28" s="19">
        <f t="shared" si="27"/>
        <v>0</v>
      </c>
      <c r="J28" s="19">
        <f t="shared" si="27"/>
        <v>0</v>
      </c>
      <c r="K28" s="19">
        <f t="shared" si="27"/>
        <v>0</v>
      </c>
      <c r="L28" s="19">
        <f t="shared" si="27"/>
        <v>0</v>
      </c>
      <c r="M28" s="12"/>
      <c r="N28" s="12"/>
      <c r="O28" s="12"/>
      <c r="P28" s="12"/>
      <c r="Q28" s="1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>
        <v>39449.0</v>
      </c>
      <c r="B29" s="5">
        <v>1410.0</v>
      </c>
      <c r="C29" s="6" t="s">
        <v>20</v>
      </c>
      <c r="D29" s="23" t="s">
        <v>29</v>
      </c>
      <c r="E29" s="5"/>
      <c r="F29" s="18" t="str">
        <f>IFERROR(__xludf.DUMMYFUNCTION("""COMPUTED_VALUE"""),"ROBBERY-STREET-BODYFORCE")</f>
        <v>ROBBERY-STREET-BODYFORCE</v>
      </c>
      <c r="G29" s="19">
        <f t="shared" ref="G29:L29" si="28">countifs($C$2:$C1000,G$2,$D$2:$D1000,$F29)</f>
        <v>1</v>
      </c>
      <c r="H29" s="19">
        <f t="shared" si="28"/>
        <v>0</v>
      </c>
      <c r="I29" s="19">
        <f t="shared" si="28"/>
        <v>0</v>
      </c>
      <c r="J29" s="19">
        <f t="shared" si="28"/>
        <v>0</v>
      </c>
      <c r="K29" s="19">
        <f t="shared" si="28"/>
        <v>2</v>
      </c>
      <c r="L29" s="19">
        <f t="shared" si="28"/>
        <v>0</v>
      </c>
      <c r="M29" s="12"/>
      <c r="N29" s="12"/>
      <c r="O29" s="12"/>
      <c r="P29" s="12"/>
      <c r="Q29" s="1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>
        <v>39449.0</v>
      </c>
      <c r="B30" s="5">
        <v>1351.0</v>
      </c>
      <c r="C30" s="6" t="s">
        <v>17</v>
      </c>
      <c r="D30" s="6" t="s">
        <v>30</v>
      </c>
      <c r="E30" s="5"/>
      <c r="F30" s="18" t="str">
        <f>IFERROR(__xludf.DUMMYFUNCTION("""COMPUTED_VALUE"""),"NARC-SELL-HEROIN")</f>
        <v>NARC-SELL-HEROIN</v>
      </c>
      <c r="G30" s="19">
        <f t="shared" ref="G30:L30" si="29">countifs($C$2:$C1000,G$2,$D$2:$D1000,$F30)</f>
        <v>1</v>
      </c>
      <c r="H30" s="19">
        <f t="shared" si="29"/>
        <v>0</v>
      </c>
      <c r="I30" s="19">
        <f t="shared" si="29"/>
        <v>0</v>
      </c>
      <c r="J30" s="19">
        <f t="shared" si="29"/>
        <v>0</v>
      </c>
      <c r="K30" s="19">
        <f t="shared" si="29"/>
        <v>0</v>
      </c>
      <c r="L30" s="19">
        <f t="shared" si="29"/>
        <v>0</v>
      </c>
      <c r="M30" s="12"/>
      <c r="N30" s="12"/>
      <c r="O30" s="12"/>
      <c r="P30" s="12"/>
      <c r="Q30" s="1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>
        <v>39449.0</v>
      </c>
      <c r="B31" s="5">
        <v>1340.0</v>
      </c>
      <c r="C31" s="6" t="s">
        <v>8</v>
      </c>
      <c r="D31" s="6" t="s">
        <v>18</v>
      </c>
      <c r="E31" s="5"/>
      <c r="F31" s="18" t="str">
        <f>IFERROR(__xludf.DUMMYFUNCTION("""COMPUTED_VALUE"""),"RAPE-OTHER")</f>
        <v>RAPE-OTHER</v>
      </c>
      <c r="G31" s="19">
        <f t="shared" ref="G31:L31" si="30">countifs($C$2:$C1000,G$2,$D$2:$D1000,$F31)</f>
        <v>1</v>
      </c>
      <c r="H31" s="19">
        <f t="shared" si="30"/>
        <v>0</v>
      </c>
      <c r="I31" s="19">
        <f t="shared" si="30"/>
        <v>0</v>
      </c>
      <c r="J31" s="19">
        <f t="shared" si="30"/>
        <v>0</v>
      </c>
      <c r="K31" s="19">
        <f t="shared" si="30"/>
        <v>0</v>
      </c>
      <c r="L31" s="19">
        <f t="shared" si="30"/>
        <v>0</v>
      </c>
      <c r="M31" s="12"/>
      <c r="N31" s="12"/>
      <c r="O31" s="12"/>
      <c r="P31" s="12"/>
      <c r="Q31" s="1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>
        <v>39449.0</v>
      </c>
      <c r="B32" s="5">
        <v>1250.0</v>
      </c>
      <c r="C32" s="6" t="s">
        <v>20</v>
      </c>
      <c r="D32" s="23" t="s">
        <v>29</v>
      </c>
      <c r="E32" s="5"/>
      <c r="F32" s="18" t="str">
        <f>IFERROR(__xludf.DUMMYFUNCTION("""COMPUTED_VALUE"""),"VEH-THEFT-TRUCK")</f>
        <v>VEH-THEFT-TRUCK</v>
      </c>
      <c r="G32" s="19">
        <f t="shared" ref="G32:L32" si="31">countifs($C$2:$C1000,G$2,$D$2:$D1000,$F32)</f>
        <v>1</v>
      </c>
      <c r="H32" s="19">
        <f t="shared" si="31"/>
        <v>2</v>
      </c>
      <c r="I32" s="19">
        <f t="shared" si="31"/>
        <v>0</v>
      </c>
      <c r="J32" s="19">
        <f t="shared" si="31"/>
        <v>2</v>
      </c>
      <c r="K32" s="19">
        <f t="shared" si="31"/>
        <v>3</v>
      </c>
      <c r="L32" s="19">
        <f t="shared" si="31"/>
        <v>1</v>
      </c>
      <c r="M32" s="12"/>
      <c r="N32" s="12"/>
      <c r="O32" s="12"/>
      <c r="P32" s="12"/>
      <c r="Q32" s="1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>
        <v>39449.0</v>
      </c>
      <c r="B33" s="5">
        <v>1230.0</v>
      </c>
      <c r="C33" s="6" t="s">
        <v>17</v>
      </c>
      <c r="D33" s="6" t="s">
        <v>31</v>
      </c>
      <c r="E33" s="5"/>
      <c r="F33" s="18" t="str">
        <f>IFERROR(__xludf.DUMMYFUNCTION("""COMPUTED_VALUE"""),"SEXOFF-INDECENT EXPOSURE")</f>
        <v>SEXOFF-INDECENT EXPOSURE</v>
      </c>
      <c r="G33" s="19">
        <f t="shared" ref="G33:L33" si="32">countifs($C$2:$C1000,G$2,$D$2:$D1000,$F33)</f>
        <v>0</v>
      </c>
      <c r="H33" s="19">
        <f t="shared" si="32"/>
        <v>0</v>
      </c>
      <c r="I33" s="19">
        <f t="shared" si="32"/>
        <v>0</v>
      </c>
      <c r="J33" s="19">
        <f t="shared" si="32"/>
        <v>0</v>
      </c>
      <c r="K33" s="19">
        <f t="shared" si="32"/>
        <v>2</v>
      </c>
      <c r="L33" s="19">
        <f t="shared" si="32"/>
        <v>0</v>
      </c>
      <c r="M33" s="12"/>
      <c r="N33" s="12"/>
      <c r="O33" s="12"/>
      <c r="P33" s="12"/>
      <c r="Q33" s="1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>
        <v>39449.0</v>
      </c>
      <c r="B34" s="5">
        <v>1220.0</v>
      </c>
      <c r="C34" s="6" t="s">
        <v>8</v>
      </c>
      <c r="D34" s="6" t="s">
        <v>26</v>
      </c>
      <c r="E34" s="5"/>
      <c r="F34" s="18" t="str">
        <f>IFERROR(__xludf.DUMMYFUNCTION("""COMPUTED_VALUE"""),"LIQUOR LAW VIOLATION")</f>
        <v>LIQUOR LAW VIOLATION</v>
      </c>
      <c r="G34" s="19">
        <f t="shared" ref="G34:L34" si="33">countifs($C$2:$C1000,G$2,$D$2:$D1000,$F34)</f>
        <v>1</v>
      </c>
      <c r="H34" s="19">
        <f t="shared" si="33"/>
        <v>1</v>
      </c>
      <c r="I34" s="19">
        <f t="shared" si="33"/>
        <v>0</v>
      </c>
      <c r="J34" s="19">
        <f t="shared" si="33"/>
        <v>0</v>
      </c>
      <c r="K34" s="19">
        <f t="shared" si="33"/>
        <v>0</v>
      </c>
      <c r="L34" s="19">
        <f t="shared" si="33"/>
        <v>0</v>
      </c>
      <c r="M34" s="12"/>
      <c r="N34" s="12"/>
      <c r="O34" s="12"/>
      <c r="P34" s="12"/>
      <c r="Q34" s="1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>
        <v>39449.0</v>
      </c>
      <c r="B35" s="5">
        <v>1100.0</v>
      </c>
      <c r="C35" s="6" t="s">
        <v>5</v>
      </c>
      <c r="D35" s="6" t="s">
        <v>6</v>
      </c>
      <c r="E35" s="5"/>
      <c r="F35" s="18" t="str">
        <f>IFERROR(__xludf.DUMMYFUNCTION("""COMPUTED_VALUE"""),"HARBOR - BOATING UNDER INFLUENCE")</f>
        <v>HARBOR - BOATING UNDER INFLUENCE</v>
      </c>
      <c r="G35" s="19">
        <f t="shared" ref="G35:L35" si="34">countifs($C$2:$C1000,G$2,$D$2:$D1000,$F35)</f>
        <v>0</v>
      </c>
      <c r="H35" s="19">
        <f t="shared" si="34"/>
        <v>0</v>
      </c>
      <c r="I35" s="19">
        <f t="shared" si="34"/>
        <v>0</v>
      </c>
      <c r="J35" s="19">
        <f t="shared" si="34"/>
        <v>0</v>
      </c>
      <c r="K35" s="19">
        <f t="shared" si="34"/>
        <v>1</v>
      </c>
      <c r="L35" s="19">
        <f t="shared" si="34"/>
        <v>0</v>
      </c>
      <c r="M35" s="12"/>
      <c r="N35" s="12"/>
      <c r="O35" s="12"/>
      <c r="P35" s="12"/>
      <c r="Q35" s="1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>
        <v>39449.0</v>
      </c>
      <c r="B36" s="5">
        <v>1035.0</v>
      </c>
      <c r="C36" s="6" t="s">
        <v>17</v>
      </c>
      <c r="D36" s="6" t="s">
        <v>27</v>
      </c>
      <c r="E36" s="5"/>
      <c r="F36" s="18" t="str">
        <f>IFERROR(__xludf.DUMMYFUNCTION("""COMPUTED_VALUE"""),"THEFT-LICENSE PLATE")</f>
        <v>THEFT-LICENSE PLATE</v>
      </c>
      <c r="G36" s="19">
        <f t="shared" ref="G36:L36" si="35">countifs($C$2:$C1000,G$2,$D$2:$D1000,$F36)</f>
        <v>1</v>
      </c>
      <c r="H36" s="19">
        <f t="shared" si="35"/>
        <v>1</v>
      </c>
      <c r="I36" s="19">
        <f t="shared" si="35"/>
        <v>1</v>
      </c>
      <c r="J36" s="19">
        <f t="shared" si="35"/>
        <v>0</v>
      </c>
      <c r="K36" s="19">
        <f t="shared" si="35"/>
        <v>2</v>
      </c>
      <c r="L36" s="19">
        <f t="shared" si="35"/>
        <v>0</v>
      </c>
      <c r="M36" s="12"/>
      <c r="N36" s="12"/>
      <c r="O36" s="12"/>
      <c r="P36" s="12"/>
      <c r="Q36" s="1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>
        <v>39449.0</v>
      </c>
      <c r="B37" s="5">
        <v>1000.0</v>
      </c>
      <c r="C37" s="6" t="s">
        <v>17</v>
      </c>
      <c r="D37" s="6" t="s">
        <v>32</v>
      </c>
      <c r="E37" s="5"/>
      <c r="F37" s="18" t="str">
        <f>IFERROR(__xludf.DUMMYFUNCTION("""COMPUTED_VALUE"""),"ASSLT-AGG-WEAPON")</f>
        <v>ASSLT-AGG-WEAPON</v>
      </c>
      <c r="G37" s="19">
        <f t="shared" ref="G37:L37" si="36">countifs($C$2:$C1000,G$2,$D$2:$D1000,$F37)</f>
        <v>1</v>
      </c>
      <c r="H37" s="19">
        <f t="shared" si="36"/>
        <v>1</v>
      </c>
      <c r="I37" s="19">
        <f t="shared" si="36"/>
        <v>0</v>
      </c>
      <c r="J37" s="19">
        <f t="shared" si="36"/>
        <v>3</v>
      </c>
      <c r="K37" s="19">
        <f t="shared" si="36"/>
        <v>0</v>
      </c>
      <c r="L37" s="19">
        <f t="shared" si="36"/>
        <v>0</v>
      </c>
      <c r="M37" s="12"/>
      <c r="N37" s="12"/>
      <c r="O37" s="12"/>
      <c r="P37" s="12"/>
      <c r="Q37" s="1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>
        <v>39449.0</v>
      </c>
      <c r="B38" s="5">
        <v>1000.0</v>
      </c>
      <c r="C38" s="6" t="s">
        <v>5</v>
      </c>
      <c r="D38" s="6" t="s">
        <v>6</v>
      </c>
      <c r="E38" s="5"/>
      <c r="F38" s="18" t="str">
        <f>IFERROR(__xludf.DUMMYFUNCTION("""COMPUTED_VALUE"""),"ROBBERY-BUSINESS-WEAPON")</f>
        <v>ROBBERY-BUSINESS-WEAPON</v>
      </c>
      <c r="G38" s="19">
        <f t="shared" ref="G38:L38" si="37">countifs($C$2:$C1000,G$2,$D$2:$D1000,$F38)</f>
        <v>1</v>
      </c>
      <c r="H38" s="19">
        <f t="shared" si="37"/>
        <v>0</v>
      </c>
      <c r="I38" s="19">
        <f t="shared" si="37"/>
        <v>0</v>
      </c>
      <c r="J38" s="19">
        <f t="shared" si="37"/>
        <v>0</v>
      </c>
      <c r="K38" s="19">
        <f t="shared" si="37"/>
        <v>0</v>
      </c>
      <c r="L38" s="19">
        <f t="shared" si="37"/>
        <v>0</v>
      </c>
      <c r="M38" s="12"/>
      <c r="N38" s="12"/>
      <c r="O38" s="12"/>
      <c r="P38" s="12"/>
      <c r="Q38" s="1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>
        <v>39449.0</v>
      </c>
      <c r="B39" s="5">
        <v>1000.0</v>
      </c>
      <c r="C39" s="6" t="s">
        <v>5</v>
      </c>
      <c r="D39" s="6" t="s">
        <v>6</v>
      </c>
      <c r="E39" s="5"/>
      <c r="F39" s="18" t="str">
        <f>IFERROR(__xludf.DUMMYFUNCTION("""COMPUTED_VALUE"""),"ASSLT-AGG-DV-BODYFORCE")</f>
        <v>ASSLT-AGG-DV-BODYFORCE</v>
      </c>
      <c r="G39" s="19">
        <f t="shared" ref="G39:L39" si="38">countifs($C$2:$C1000,G$2,$D$2:$D1000,$F39)</f>
        <v>1</v>
      </c>
      <c r="H39" s="19">
        <f t="shared" si="38"/>
        <v>1</v>
      </c>
      <c r="I39" s="19">
        <f t="shared" si="38"/>
        <v>0</v>
      </c>
      <c r="J39" s="19">
        <f t="shared" si="38"/>
        <v>2</v>
      </c>
      <c r="K39" s="19">
        <f t="shared" si="38"/>
        <v>0</v>
      </c>
      <c r="L39" s="19">
        <f t="shared" si="38"/>
        <v>0</v>
      </c>
      <c r="M39" s="12"/>
      <c r="N39" s="12"/>
      <c r="O39" s="12"/>
      <c r="P39" s="12"/>
      <c r="Q39" s="1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4">
        <v>39449.0</v>
      </c>
      <c r="B40" s="5">
        <v>1000.0</v>
      </c>
      <c r="C40" s="6" t="s">
        <v>17</v>
      </c>
      <c r="D40" s="6" t="s">
        <v>32</v>
      </c>
      <c r="E40" s="5"/>
      <c r="F40" s="18" t="str">
        <f>IFERROR(__xludf.DUMMYFUNCTION("""COMPUTED_VALUE"""),"PROSTITUTION-ASSIST-PROMOTE")</f>
        <v>PROSTITUTION-ASSIST-PROMOTE</v>
      </c>
      <c r="G40" s="19">
        <f t="shared" ref="G40:L40" si="39">countifs($C$2:$C1000,G$2,$D$2:$D1000,$F40)</f>
        <v>0</v>
      </c>
      <c r="H40" s="19">
        <f t="shared" si="39"/>
        <v>1</v>
      </c>
      <c r="I40" s="19">
        <f t="shared" si="39"/>
        <v>0</v>
      </c>
      <c r="J40" s="19">
        <f t="shared" si="39"/>
        <v>0</v>
      </c>
      <c r="K40" s="19">
        <f t="shared" si="39"/>
        <v>0</v>
      </c>
      <c r="L40" s="19">
        <f t="shared" si="39"/>
        <v>0</v>
      </c>
      <c r="M40" s="12"/>
      <c r="N40" s="12"/>
      <c r="O40" s="12"/>
      <c r="P40" s="12"/>
      <c r="Q40" s="1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4">
        <v>39449.0</v>
      </c>
      <c r="B41" s="5">
        <v>945.0</v>
      </c>
      <c r="C41" s="6" t="s">
        <v>17</v>
      </c>
      <c r="D41" s="6" t="s">
        <v>23</v>
      </c>
      <c r="E41" s="5"/>
      <c r="F41" s="18" t="str">
        <f>IFERROR(__xludf.DUMMYFUNCTION("""COMPUTED_VALUE"""),"THEFT-COINOP")</f>
        <v>THEFT-COINOP</v>
      </c>
      <c r="G41" s="19">
        <f t="shared" ref="G41:L41" si="40">countifs($C$2:$C1000,G$2,$D$2:$D1000,$F41)</f>
        <v>1</v>
      </c>
      <c r="H41" s="19">
        <f t="shared" si="40"/>
        <v>0</v>
      </c>
      <c r="I41" s="19">
        <f t="shared" si="40"/>
        <v>0</v>
      </c>
      <c r="J41" s="19">
        <f t="shared" si="40"/>
        <v>0</v>
      </c>
      <c r="K41" s="19">
        <f t="shared" si="40"/>
        <v>0</v>
      </c>
      <c r="L41" s="19">
        <f t="shared" si="40"/>
        <v>1</v>
      </c>
      <c r="M41" s="12"/>
      <c r="N41" s="12"/>
      <c r="O41" s="12"/>
      <c r="P41" s="12"/>
      <c r="Q41" s="1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4">
        <v>39449.0</v>
      </c>
      <c r="B42" s="5">
        <v>930.0</v>
      </c>
      <c r="C42" s="6" t="s">
        <v>5</v>
      </c>
      <c r="D42" s="6" t="s">
        <v>33</v>
      </c>
      <c r="E42" s="5"/>
      <c r="F42" s="18" t="str">
        <f>IFERROR(__xludf.DUMMYFUNCTION("""COMPUTED_VALUE"""),"SEXOFF-INDECENT LIBERTIES")</f>
        <v>SEXOFF-INDECENT LIBERTIES</v>
      </c>
      <c r="G42" s="19">
        <f t="shared" ref="G42:L42" si="41">countifs($C$2:$C1000,G$2,$D$2:$D1000,$F42)</f>
        <v>1</v>
      </c>
      <c r="H42" s="19">
        <f t="shared" si="41"/>
        <v>0</v>
      </c>
      <c r="I42" s="19">
        <f t="shared" si="41"/>
        <v>0</v>
      </c>
      <c r="J42" s="19">
        <f t="shared" si="41"/>
        <v>1</v>
      </c>
      <c r="K42" s="19">
        <f t="shared" si="41"/>
        <v>1</v>
      </c>
      <c r="L42" s="19">
        <f t="shared" si="41"/>
        <v>0</v>
      </c>
      <c r="M42" s="12"/>
      <c r="N42" s="12"/>
      <c r="O42" s="12"/>
      <c r="P42" s="12"/>
      <c r="Q42" s="1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4">
        <v>39449.0</v>
      </c>
      <c r="B43" s="5">
        <v>900.0</v>
      </c>
      <c r="C43" s="6" t="s">
        <v>20</v>
      </c>
      <c r="D43" s="6" t="s">
        <v>19</v>
      </c>
      <c r="E43" s="5"/>
      <c r="F43" s="18" t="str">
        <f>IFERROR(__xludf.DUMMYFUNCTION("""COMPUTED_VALUE"""),"DUI-DRUGS")</f>
        <v>DUI-DRUGS</v>
      </c>
      <c r="G43" s="19">
        <f t="shared" ref="G43:L43" si="42">countifs($C$2:$C1000,G$2,$D$2:$D1000,$F43)</f>
        <v>1</v>
      </c>
      <c r="H43" s="19">
        <f t="shared" si="42"/>
        <v>0</v>
      </c>
      <c r="I43" s="19">
        <f t="shared" si="42"/>
        <v>0</v>
      </c>
      <c r="J43" s="19">
        <f t="shared" si="42"/>
        <v>0</v>
      </c>
      <c r="K43" s="19">
        <f t="shared" si="42"/>
        <v>0</v>
      </c>
      <c r="L43" s="19">
        <f t="shared" si="42"/>
        <v>0</v>
      </c>
      <c r="M43" s="12"/>
      <c r="N43" s="12"/>
      <c r="O43" s="12"/>
      <c r="P43" s="12"/>
      <c r="Q43" s="1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4">
        <v>39449.0</v>
      </c>
      <c r="B44" s="5">
        <v>835.0</v>
      </c>
      <c r="C44" s="6" t="s">
        <v>20</v>
      </c>
      <c r="D44" s="6" t="s">
        <v>31</v>
      </c>
      <c r="E44" s="5"/>
      <c r="F44" s="18" t="str">
        <f>IFERROR(__xludf.DUMMYFUNCTION("""COMPUTED_VALUE"""),"PROSTITUTION")</f>
        <v>PROSTITUTION</v>
      </c>
      <c r="G44" s="19">
        <f t="shared" ref="G44:L44" si="43">countifs($C$2:$C1000,G$2,$D$2:$D1000,$F44)</f>
        <v>1</v>
      </c>
      <c r="H44" s="19">
        <f t="shared" si="43"/>
        <v>0</v>
      </c>
      <c r="I44" s="19">
        <f t="shared" si="43"/>
        <v>0</v>
      </c>
      <c r="J44" s="19">
        <f t="shared" si="43"/>
        <v>0</v>
      </c>
      <c r="K44" s="19">
        <f t="shared" si="43"/>
        <v>1</v>
      </c>
      <c r="L44" s="19">
        <f t="shared" si="43"/>
        <v>0</v>
      </c>
      <c r="M44" s="12"/>
      <c r="N44" s="12"/>
      <c r="O44" s="12"/>
      <c r="P44" s="12"/>
      <c r="Q44" s="1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4">
        <v>39449.0</v>
      </c>
      <c r="B45" s="5">
        <v>250.0</v>
      </c>
      <c r="C45" s="6" t="s">
        <v>20</v>
      </c>
      <c r="D45" s="6" t="s">
        <v>25</v>
      </c>
      <c r="E45" s="5"/>
      <c r="F45" s="18" t="str">
        <f>IFERROR(__xludf.DUMMYFUNCTION("""COMPUTED_VALUE"""),"ASSLT-AGG-GUN")</f>
        <v>ASSLT-AGG-GUN</v>
      </c>
      <c r="G45" s="19">
        <f t="shared" ref="G45:L45" si="44">countifs($C$2:$C1000,G$2,$D$2:$D1000,$F45)</f>
        <v>0</v>
      </c>
      <c r="H45" s="19">
        <f t="shared" si="44"/>
        <v>1</v>
      </c>
      <c r="I45" s="19">
        <f t="shared" si="44"/>
        <v>0</v>
      </c>
      <c r="J45" s="19">
        <f t="shared" si="44"/>
        <v>0</v>
      </c>
      <c r="K45" s="19">
        <f t="shared" si="44"/>
        <v>0</v>
      </c>
      <c r="L45" s="19">
        <f t="shared" si="44"/>
        <v>0</v>
      </c>
      <c r="M45" s="12"/>
      <c r="N45" s="12"/>
      <c r="O45" s="12"/>
      <c r="P45" s="12"/>
      <c r="Q45" s="1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4">
        <v>39449.0</v>
      </c>
      <c r="B46" s="5">
        <v>130.0</v>
      </c>
      <c r="C46" s="6" t="s">
        <v>20</v>
      </c>
      <c r="D46" s="6" t="s">
        <v>6</v>
      </c>
      <c r="E46" s="5"/>
      <c r="F46" s="18" t="str">
        <f>IFERROR(__xludf.DUMMYFUNCTION("""COMPUTED_VALUE"""),"ASSLT-AGG-DV-WEAPON")</f>
        <v>ASSLT-AGG-DV-WEAPON</v>
      </c>
      <c r="G46" s="19">
        <f t="shared" ref="G46:L46" si="45">countifs($C$2:$C1000,G$2,$D$2:$D1000,$F46)</f>
        <v>2</v>
      </c>
      <c r="H46" s="19">
        <f t="shared" si="45"/>
        <v>0</v>
      </c>
      <c r="I46" s="19">
        <f t="shared" si="45"/>
        <v>0</v>
      </c>
      <c r="J46" s="19">
        <f t="shared" si="45"/>
        <v>1</v>
      </c>
      <c r="K46" s="19">
        <f t="shared" si="45"/>
        <v>0</v>
      </c>
      <c r="L46" s="19">
        <f t="shared" si="45"/>
        <v>0</v>
      </c>
      <c r="M46" s="12"/>
      <c r="N46" s="12"/>
      <c r="O46" s="12"/>
      <c r="P46" s="12"/>
      <c r="Q46" s="1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4">
        <v>39449.0</v>
      </c>
      <c r="B47" s="5">
        <v>100.0</v>
      </c>
      <c r="C47" s="6" t="s">
        <v>14</v>
      </c>
      <c r="D47" s="6" t="s">
        <v>6</v>
      </c>
      <c r="E47" s="5"/>
      <c r="F47" s="18" t="str">
        <f>IFERROR(__xludf.DUMMYFUNCTION("""COMPUTED_VALUE"""),"NARC-FRAUD-PRESCRIPTION")</f>
        <v>NARC-FRAUD-PRESCRIPTION</v>
      </c>
      <c r="G47" s="19">
        <f t="shared" ref="G47:L47" si="46">countifs($C$2:$C1000,G$2,$D$2:$D1000,$F47)</f>
        <v>1</v>
      </c>
      <c r="H47" s="19">
        <f t="shared" si="46"/>
        <v>0</v>
      </c>
      <c r="I47" s="19">
        <f t="shared" si="46"/>
        <v>0</v>
      </c>
      <c r="J47" s="19">
        <f t="shared" si="46"/>
        <v>0</v>
      </c>
      <c r="K47" s="19">
        <f t="shared" si="46"/>
        <v>0</v>
      </c>
      <c r="L47" s="19">
        <f t="shared" si="46"/>
        <v>0</v>
      </c>
      <c r="M47" s="12"/>
      <c r="N47" s="12"/>
      <c r="O47" s="12"/>
      <c r="P47" s="12"/>
      <c r="Q47" s="1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4">
        <v>39449.0</v>
      </c>
      <c r="B48" s="5">
        <v>32.0</v>
      </c>
      <c r="C48" s="6" t="s">
        <v>8</v>
      </c>
      <c r="D48" s="6" t="s">
        <v>34</v>
      </c>
      <c r="E48" s="5"/>
      <c r="F48" s="18" t="str">
        <f>IFERROR(__xludf.DUMMYFUNCTION("""COMPUTED_VALUE"""),"ROBBERY-RESIDENCE-GUN")</f>
        <v>ROBBERY-RESIDENCE-GUN</v>
      </c>
      <c r="G48" s="19">
        <f t="shared" ref="G48:L48" si="47">countifs($C$2:$C1000,G$2,$D$2:$D1000,$F48)</f>
        <v>0</v>
      </c>
      <c r="H48" s="19">
        <f t="shared" si="47"/>
        <v>1</v>
      </c>
      <c r="I48" s="19">
        <f t="shared" si="47"/>
        <v>0</v>
      </c>
      <c r="J48" s="19">
        <f t="shared" si="47"/>
        <v>0</v>
      </c>
      <c r="K48" s="19">
        <f t="shared" si="47"/>
        <v>0</v>
      </c>
      <c r="L48" s="19">
        <f t="shared" si="47"/>
        <v>0</v>
      </c>
      <c r="M48" s="12"/>
      <c r="N48" s="12"/>
      <c r="O48" s="12"/>
      <c r="P48" s="12"/>
      <c r="Q48" s="1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4">
        <v>39449.0</v>
      </c>
      <c r="B49" s="5">
        <v>1.0</v>
      </c>
      <c r="C49" s="6" t="s">
        <v>17</v>
      </c>
      <c r="D49" s="6" t="s">
        <v>30</v>
      </c>
      <c r="E49" s="5"/>
      <c r="F49" s="18" t="str">
        <f>IFERROR(__xludf.DUMMYFUNCTION("""COMPUTED_VALUE"""),"BURGLARY-OTHER")</f>
        <v>BURGLARY-OTHER</v>
      </c>
      <c r="G49" s="19">
        <f t="shared" ref="G49:L49" si="48">countifs($C$2:$C1000,G$2,$D$2:$D1000,$F49)</f>
        <v>1</v>
      </c>
      <c r="H49" s="19">
        <f t="shared" si="48"/>
        <v>0</v>
      </c>
      <c r="I49" s="19">
        <f t="shared" si="48"/>
        <v>0</v>
      </c>
      <c r="J49" s="19">
        <f t="shared" si="48"/>
        <v>0</v>
      </c>
      <c r="K49" s="19">
        <f t="shared" si="48"/>
        <v>1</v>
      </c>
      <c r="L49" s="19">
        <f t="shared" si="48"/>
        <v>0</v>
      </c>
      <c r="M49" s="12"/>
      <c r="N49" s="12"/>
      <c r="O49" s="12"/>
      <c r="P49" s="12"/>
      <c r="Q49" s="1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4">
        <v>39450.0</v>
      </c>
      <c r="B50" s="5">
        <v>2335.0</v>
      </c>
      <c r="C50" s="6" t="s">
        <v>5</v>
      </c>
      <c r="D50" s="6" t="s">
        <v>24</v>
      </c>
      <c r="E50" s="5"/>
      <c r="F50" s="18" t="str">
        <f>IFERROR(__xludf.DUMMYFUNCTION("""COMPUTED_VALUE"""),"NARC-PRODUCE-MARIJU")</f>
        <v>NARC-PRODUCE-MARIJU</v>
      </c>
      <c r="G50" s="19">
        <f t="shared" ref="G50:L50" si="49">countifs($C$2:$C1000,G$2,$D$2:$D1000,$F50)</f>
        <v>0</v>
      </c>
      <c r="H50" s="19">
        <f t="shared" si="49"/>
        <v>1</v>
      </c>
      <c r="I50" s="19">
        <f t="shared" si="49"/>
        <v>0</v>
      </c>
      <c r="J50" s="19">
        <f t="shared" si="49"/>
        <v>0</v>
      </c>
      <c r="K50" s="19">
        <f t="shared" si="49"/>
        <v>0</v>
      </c>
      <c r="L50" s="19">
        <f t="shared" si="49"/>
        <v>0</v>
      </c>
      <c r="M50" s="12"/>
      <c r="N50" s="12"/>
      <c r="O50" s="12"/>
      <c r="P50" s="12"/>
      <c r="Q50" s="1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4">
        <v>39450.0</v>
      </c>
      <c r="B51" s="5">
        <v>2330.0</v>
      </c>
      <c r="C51" s="6" t="s">
        <v>5</v>
      </c>
      <c r="D51" s="23" t="s">
        <v>35</v>
      </c>
      <c r="E51" s="5"/>
      <c r="F51" s="18" t="str">
        <f>IFERROR(__xludf.DUMMYFUNCTION("""COMPUTED_VALUE"""),"ASSLT-AGG-BODYFORCE")</f>
        <v>ASSLT-AGG-BODYFORCE</v>
      </c>
      <c r="G51" s="19">
        <f t="shared" ref="G51:L51" si="50">countifs($C$2:$C1000,G$2,$D$2:$D1000,$F51)</f>
        <v>0</v>
      </c>
      <c r="H51" s="19">
        <f t="shared" si="50"/>
        <v>0</v>
      </c>
      <c r="I51" s="19">
        <f t="shared" si="50"/>
        <v>0</v>
      </c>
      <c r="J51" s="19">
        <f t="shared" si="50"/>
        <v>1</v>
      </c>
      <c r="K51" s="19">
        <f t="shared" si="50"/>
        <v>0</v>
      </c>
      <c r="L51" s="19">
        <f t="shared" si="50"/>
        <v>1</v>
      </c>
      <c r="M51" s="12"/>
      <c r="N51" s="12"/>
      <c r="O51" s="12"/>
      <c r="P51" s="12"/>
      <c r="Q51" s="1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4">
        <v>39450.0</v>
      </c>
      <c r="B52" s="5">
        <v>2330.0</v>
      </c>
      <c r="C52" s="6" t="s">
        <v>5</v>
      </c>
      <c r="D52" s="6" t="s">
        <v>36</v>
      </c>
      <c r="E52" s="5"/>
      <c r="F52" s="18" t="str">
        <f>IFERROR(__xludf.DUMMYFUNCTION("""COMPUTED_VALUE"""),"ASSLT-AGG-POLICE-BODYFORCE")</f>
        <v>ASSLT-AGG-POLICE-BODYFORCE</v>
      </c>
      <c r="G52" s="19">
        <f t="shared" ref="G52:L52" si="51">countifs($C$2:$C1000,G$2,$D$2:$D1000,$F52)</f>
        <v>0</v>
      </c>
      <c r="H52" s="19">
        <f t="shared" si="51"/>
        <v>1</v>
      </c>
      <c r="I52" s="19">
        <f t="shared" si="51"/>
        <v>0</v>
      </c>
      <c r="J52" s="19">
        <f t="shared" si="51"/>
        <v>0</v>
      </c>
      <c r="K52" s="19">
        <f t="shared" si="51"/>
        <v>0</v>
      </c>
      <c r="L52" s="19">
        <f t="shared" si="51"/>
        <v>0</v>
      </c>
      <c r="M52" s="12"/>
      <c r="N52" s="12"/>
      <c r="O52" s="12"/>
      <c r="P52" s="12"/>
      <c r="Q52" s="1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4">
        <v>39450.0</v>
      </c>
      <c r="B53" s="5">
        <v>2255.0</v>
      </c>
      <c r="C53" s="6" t="s">
        <v>5</v>
      </c>
      <c r="D53" s="6" t="s">
        <v>27</v>
      </c>
      <c r="E53" s="5"/>
      <c r="F53" s="18" t="str">
        <f>IFERROR(__xludf.DUMMYFUNCTION("""COMPUTED_VALUE"""),"ROBBERY-RESIDENCE-WEAPON")</f>
        <v>ROBBERY-RESIDENCE-WEAPON</v>
      </c>
      <c r="G53" s="19">
        <f t="shared" ref="G53:L53" si="52">countifs($C$2:$C1000,G$2,$D$2:$D1000,$F53)</f>
        <v>0</v>
      </c>
      <c r="H53" s="19">
        <f t="shared" si="52"/>
        <v>0</v>
      </c>
      <c r="I53" s="19">
        <f t="shared" si="52"/>
        <v>0</v>
      </c>
      <c r="J53" s="19">
        <f t="shared" si="52"/>
        <v>0</v>
      </c>
      <c r="K53" s="19">
        <f t="shared" si="52"/>
        <v>1</v>
      </c>
      <c r="L53" s="19">
        <f t="shared" si="52"/>
        <v>0</v>
      </c>
      <c r="M53" s="12"/>
      <c r="N53" s="12"/>
      <c r="O53" s="12"/>
      <c r="P53" s="12"/>
      <c r="Q53" s="1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4">
        <v>39450.0</v>
      </c>
      <c r="B54" s="5">
        <v>2242.0</v>
      </c>
      <c r="C54" s="6" t="s">
        <v>20</v>
      </c>
      <c r="D54" s="6" t="s">
        <v>23</v>
      </c>
      <c r="E54" s="5"/>
      <c r="F54" s="18" t="str">
        <f>IFERROR(__xludf.DUMMYFUNCTION("""COMPUTED_VALUE"""),"ROBBERY-STREET-GUN")</f>
        <v>ROBBERY-STREET-GUN</v>
      </c>
      <c r="G54" s="19">
        <f t="shared" ref="G54:L54" si="53">countifs($C$2:$C1000,G$2,$D$2:$D1000,$F54)</f>
        <v>0</v>
      </c>
      <c r="H54" s="19">
        <f t="shared" si="53"/>
        <v>0</v>
      </c>
      <c r="I54" s="19">
        <f t="shared" si="53"/>
        <v>0</v>
      </c>
      <c r="J54" s="19">
        <f t="shared" si="53"/>
        <v>0</v>
      </c>
      <c r="K54" s="19">
        <f t="shared" si="53"/>
        <v>0</v>
      </c>
      <c r="L54" s="19">
        <f t="shared" si="53"/>
        <v>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4">
        <v>39450.0</v>
      </c>
      <c r="B55" s="5">
        <v>2200.0</v>
      </c>
      <c r="C55" s="6" t="s">
        <v>17</v>
      </c>
      <c r="D55" s="6" t="s">
        <v>18</v>
      </c>
      <c r="E55" s="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4">
        <v>39450.0</v>
      </c>
      <c r="B56" s="5">
        <v>2200.0</v>
      </c>
      <c r="C56" s="6" t="s">
        <v>20</v>
      </c>
      <c r="D56" s="6" t="s">
        <v>32</v>
      </c>
      <c r="E56" s="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4">
        <v>39450.0</v>
      </c>
      <c r="B57" s="5">
        <v>2134.0</v>
      </c>
      <c r="C57" s="6" t="s">
        <v>5</v>
      </c>
      <c r="D57" s="6" t="s">
        <v>25</v>
      </c>
      <c r="E57" s="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4">
        <v>39450.0</v>
      </c>
      <c r="B58" s="5">
        <v>2108.0</v>
      </c>
      <c r="C58" s="6" t="s">
        <v>20</v>
      </c>
      <c r="D58" s="6" t="s">
        <v>31</v>
      </c>
      <c r="E58" s="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4">
        <v>39450.0</v>
      </c>
      <c r="B59" s="5">
        <v>2028.0</v>
      </c>
      <c r="C59" s="6" t="s">
        <v>17</v>
      </c>
      <c r="D59" s="6" t="s">
        <v>26</v>
      </c>
      <c r="E59" s="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4">
        <v>39450.0</v>
      </c>
      <c r="B60" s="5">
        <v>2018.0</v>
      </c>
      <c r="C60" s="6" t="s">
        <v>20</v>
      </c>
      <c r="D60" s="6" t="s">
        <v>37</v>
      </c>
      <c r="E60" s="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4">
        <v>39450.0</v>
      </c>
      <c r="B61" s="5">
        <v>2000.0</v>
      </c>
      <c r="C61" s="6" t="s">
        <v>17</v>
      </c>
      <c r="D61" s="6" t="s">
        <v>32</v>
      </c>
      <c r="E61" s="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4">
        <v>39450.0</v>
      </c>
      <c r="B62" s="5">
        <v>2000.0</v>
      </c>
      <c r="C62" s="6" t="s">
        <v>20</v>
      </c>
      <c r="D62" s="6" t="s">
        <v>32</v>
      </c>
      <c r="E62" s="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4">
        <v>39450.0</v>
      </c>
      <c r="B63" s="5">
        <v>2000.0</v>
      </c>
      <c r="C63" s="6" t="s">
        <v>17</v>
      </c>
      <c r="D63" s="6" t="s">
        <v>6</v>
      </c>
      <c r="E63" s="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4">
        <v>39450.0</v>
      </c>
      <c r="B64" s="5">
        <v>1935.0</v>
      </c>
      <c r="C64" s="6" t="s">
        <v>17</v>
      </c>
      <c r="D64" s="23" t="s">
        <v>38</v>
      </c>
      <c r="E64" s="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4">
        <v>39450.0</v>
      </c>
      <c r="B65" s="5">
        <v>1900.0</v>
      </c>
      <c r="C65" s="6" t="s">
        <v>20</v>
      </c>
      <c r="D65" s="6" t="s">
        <v>39</v>
      </c>
      <c r="E65" s="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4">
        <v>39450.0</v>
      </c>
      <c r="B66" s="5">
        <v>1900.0</v>
      </c>
      <c r="C66" s="6" t="s">
        <v>17</v>
      </c>
      <c r="D66" s="23" t="s">
        <v>38</v>
      </c>
      <c r="E66" s="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4">
        <v>39450.0</v>
      </c>
      <c r="B67" s="5">
        <v>1858.0</v>
      </c>
      <c r="C67" s="6" t="s">
        <v>5</v>
      </c>
      <c r="D67" s="6" t="s">
        <v>26</v>
      </c>
      <c r="E67" s="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4">
        <v>39450.0</v>
      </c>
      <c r="B68" s="5">
        <v>1845.0</v>
      </c>
      <c r="C68" s="6" t="s">
        <v>20</v>
      </c>
      <c r="D68" s="6" t="s">
        <v>31</v>
      </c>
      <c r="E68" s="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4">
        <v>39450.0</v>
      </c>
      <c r="B69" s="5">
        <v>1830.0</v>
      </c>
      <c r="C69" s="6" t="s">
        <v>17</v>
      </c>
      <c r="D69" s="6" t="s">
        <v>32</v>
      </c>
      <c r="E69" s="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4">
        <v>39450.0</v>
      </c>
      <c r="B70" s="5">
        <v>1800.0</v>
      </c>
      <c r="C70" s="6" t="s">
        <v>5</v>
      </c>
      <c r="D70" s="6" t="s">
        <v>6</v>
      </c>
      <c r="E70" s="5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4">
        <v>39450.0</v>
      </c>
      <c r="B71" s="5">
        <v>1800.0</v>
      </c>
      <c r="C71" s="6" t="s">
        <v>17</v>
      </c>
      <c r="D71" s="6" t="s">
        <v>6</v>
      </c>
      <c r="E71" s="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4">
        <v>39450.0</v>
      </c>
      <c r="B72" s="5">
        <v>1745.0</v>
      </c>
      <c r="C72" s="6" t="s">
        <v>20</v>
      </c>
      <c r="D72" s="6" t="s">
        <v>6</v>
      </c>
      <c r="E72" s="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4">
        <v>39450.0</v>
      </c>
      <c r="B73" s="5">
        <v>1730.0</v>
      </c>
      <c r="C73" s="6" t="s">
        <v>5</v>
      </c>
      <c r="D73" s="6" t="s">
        <v>40</v>
      </c>
      <c r="E73" s="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4">
        <v>39450.0</v>
      </c>
      <c r="B74" s="5">
        <v>1715.0</v>
      </c>
      <c r="C74" s="6" t="s">
        <v>5</v>
      </c>
      <c r="D74" s="6" t="s">
        <v>6</v>
      </c>
      <c r="E74" s="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4">
        <v>39450.0</v>
      </c>
      <c r="B75" s="5">
        <v>1700.0</v>
      </c>
      <c r="C75" s="6" t="s">
        <v>14</v>
      </c>
      <c r="D75" s="6" t="s">
        <v>37</v>
      </c>
      <c r="E75" s="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4">
        <v>39450.0</v>
      </c>
      <c r="B76" s="5">
        <v>1655.0</v>
      </c>
      <c r="C76" s="6" t="s">
        <v>5</v>
      </c>
      <c r="D76" s="23" t="s">
        <v>41</v>
      </c>
      <c r="E76" s="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4">
        <v>39450.0</v>
      </c>
      <c r="B77" s="5">
        <v>1627.0</v>
      </c>
      <c r="C77" s="6" t="s">
        <v>17</v>
      </c>
      <c r="D77" s="6" t="s">
        <v>19</v>
      </c>
      <c r="E77" s="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4">
        <v>39450.0</v>
      </c>
      <c r="B78" s="5">
        <v>1600.0</v>
      </c>
      <c r="C78" s="6" t="s">
        <v>14</v>
      </c>
      <c r="D78" s="6" t="s">
        <v>19</v>
      </c>
      <c r="E78" s="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4">
        <v>39450.0</v>
      </c>
      <c r="B79" s="5">
        <v>1600.0</v>
      </c>
      <c r="C79" s="6" t="s">
        <v>5</v>
      </c>
      <c r="D79" s="6" t="s">
        <v>37</v>
      </c>
      <c r="E79" s="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4">
        <v>39450.0</v>
      </c>
      <c r="B80" s="5">
        <v>1545.0</v>
      </c>
      <c r="C80" s="6" t="s">
        <v>5</v>
      </c>
      <c r="D80" s="6" t="s">
        <v>42</v>
      </c>
      <c r="E80" s="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4">
        <v>39450.0</v>
      </c>
      <c r="B81" s="5">
        <v>1530.0</v>
      </c>
      <c r="C81" s="6" t="s">
        <v>11</v>
      </c>
      <c r="D81" s="6" t="s">
        <v>18</v>
      </c>
      <c r="E81" s="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4">
        <v>39450.0</v>
      </c>
      <c r="B82" s="5">
        <v>1500.0</v>
      </c>
      <c r="C82" s="6" t="s">
        <v>8</v>
      </c>
      <c r="D82" s="6" t="s">
        <v>19</v>
      </c>
      <c r="E82" s="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4">
        <v>39450.0</v>
      </c>
      <c r="B83" s="5">
        <v>1250.0</v>
      </c>
      <c r="C83" s="6" t="s">
        <v>8</v>
      </c>
      <c r="D83" s="6" t="s">
        <v>30</v>
      </c>
      <c r="E83" s="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4">
        <v>39450.0</v>
      </c>
      <c r="B84" s="5">
        <v>1241.0</v>
      </c>
      <c r="C84" s="6" t="s">
        <v>8</v>
      </c>
      <c r="D84" s="6" t="s">
        <v>6</v>
      </c>
      <c r="E84" s="5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4">
        <v>39450.0</v>
      </c>
      <c r="B85" s="5">
        <v>1100.0</v>
      </c>
      <c r="C85" s="6" t="s">
        <v>8</v>
      </c>
      <c r="D85" s="6" t="s">
        <v>32</v>
      </c>
      <c r="E85" s="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4">
        <v>39450.0</v>
      </c>
      <c r="B86" s="5">
        <v>1018.0</v>
      </c>
      <c r="C86" s="6" t="s">
        <v>17</v>
      </c>
      <c r="D86" s="6" t="s">
        <v>23</v>
      </c>
      <c r="E86" s="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4">
        <v>39450.0</v>
      </c>
      <c r="B87" s="5">
        <v>930.0</v>
      </c>
      <c r="C87" s="6" t="s">
        <v>5</v>
      </c>
      <c r="D87" s="6" t="s">
        <v>37</v>
      </c>
      <c r="E87" s="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4">
        <v>39450.0</v>
      </c>
      <c r="B88" s="5">
        <v>900.0</v>
      </c>
      <c r="C88" s="6" t="s">
        <v>8</v>
      </c>
      <c r="D88" s="6" t="s">
        <v>32</v>
      </c>
      <c r="E88" s="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4">
        <v>39450.0</v>
      </c>
      <c r="B89" s="5">
        <v>735.0</v>
      </c>
      <c r="C89" s="6" t="s">
        <v>8</v>
      </c>
      <c r="D89" s="6" t="s">
        <v>26</v>
      </c>
      <c r="E89" s="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4">
        <v>39450.0</v>
      </c>
      <c r="B90" s="5">
        <v>645.0</v>
      </c>
      <c r="C90" s="6" t="s">
        <v>5</v>
      </c>
      <c r="D90" s="6" t="s">
        <v>6</v>
      </c>
      <c r="E90" s="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4">
        <v>39450.0</v>
      </c>
      <c r="B91" s="5">
        <v>600.0</v>
      </c>
      <c r="C91" s="6" t="s">
        <v>8</v>
      </c>
      <c r="D91" s="6" t="s">
        <v>32</v>
      </c>
      <c r="E91" s="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4">
        <v>39450.0</v>
      </c>
      <c r="B92" s="5">
        <v>507.0</v>
      </c>
      <c r="C92" s="6" t="s">
        <v>14</v>
      </c>
      <c r="D92" s="23" t="s">
        <v>38</v>
      </c>
      <c r="E92" s="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4">
        <v>39450.0</v>
      </c>
      <c r="B93" s="5">
        <v>425.0</v>
      </c>
      <c r="C93" s="6" t="s">
        <v>5</v>
      </c>
      <c r="D93" s="6" t="s">
        <v>43</v>
      </c>
      <c r="E93" s="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4">
        <v>39450.0</v>
      </c>
      <c r="B94" s="5">
        <v>230.0</v>
      </c>
      <c r="C94" s="6" t="s">
        <v>17</v>
      </c>
      <c r="D94" s="6" t="s">
        <v>32</v>
      </c>
      <c r="E94" s="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4">
        <v>39450.0</v>
      </c>
      <c r="B95" s="5">
        <v>150.0</v>
      </c>
      <c r="C95" s="6" t="s">
        <v>20</v>
      </c>
      <c r="D95" s="6" t="s">
        <v>18</v>
      </c>
      <c r="E95" s="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4">
        <v>39450.0</v>
      </c>
      <c r="B96" s="5">
        <v>136.0</v>
      </c>
      <c r="C96" s="6" t="s">
        <v>5</v>
      </c>
      <c r="D96" s="6" t="s">
        <v>23</v>
      </c>
      <c r="E96" s="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4">
        <v>39450.0</v>
      </c>
      <c r="B97" s="5">
        <v>20.0</v>
      </c>
      <c r="C97" s="6" t="s">
        <v>14</v>
      </c>
      <c r="D97" s="6" t="s">
        <v>44</v>
      </c>
      <c r="E97" s="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4">
        <v>39450.0</v>
      </c>
      <c r="B98" s="5">
        <v>1.0</v>
      </c>
      <c r="C98" s="6" t="s">
        <v>8</v>
      </c>
      <c r="D98" s="6" t="s">
        <v>31</v>
      </c>
      <c r="E98" s="5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4">
        <v>39450.0</v>
      </c>
      <c r="B99" s="5">
        <v>0.0</v>
      </c>
      <c r="C99" s="6" t="s">
        <v>20</v>
      </c>
      <c r="D99" s="6" t="s">
        <v>39</v>
      </c>
      <c r="E99" s="5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4">
        <v>39450.0</v>
      </c>
      <c r="B100" s="5">
        <v>0.0</v>
      </c>
      <c r="C100" s="6" t="s">
        <v>17</v>
      </c>
      <c r="D100" s="23" t="s">
        <v>45</v>
      </c>
      <c r="E100" s="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4">
        <v>39450.0</v>
      </c>
      <c r="B101" s="5">
        <v>0.0</v>
      </c>
      <c r="C101" s="6" t="s">
        <v>8</v>
      </c>
      <c r="D101" s="6" t="s">
        <v>44</v>
      </c>
      <c r="E101" s="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4">
        <v>39451.0</v>
      </c>
      <c r="B102" s="5">
        <v>2359.0</v>
      </c>
      <c r="C102" s="6" t="s">
        <v>5</v>
      </c>
      <c r="D102" s="6" t="s">
        <v>6</v>
      </c>
      <c r="E102" s="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4">
        <v>39451.0</v>
      </c>
      <c r="B103" s="5">
        <v>2300.0</v>
      </c>
      <c r="C103" s="6" t="s">
        <v>17</v>
      </c>
      <c r="D103" s="6" t="s">
        <v>37</v>
      </c>
      <c r="E103" s="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4">
        <v>39451.0</v>
      </c>
      <c r="B104" s="5">
        <v>2253.0</v>
      </c>
      <c r="C104" s="6" t="s">
        <v>5</v>
      </c>
      <c r="D104" s="6" t="s">
        <v>39</v>
      </c>
      <c r="E104" s="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4">
        <v>39451.0</v>
      </c>
      <c r="B105" s="5">
        <v>2237.0</v>
      </c>
      <c r="C105" s="6" t="s">
        <v>17</v>
      </c>
      <c r="D105" s="6" t="s">
        <v>27</v>
      </c>
      <c r="E105" s="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4">
        <v>39451.0</v>
      </c>
      <c r="B106" s="5">
        <v>2230.0</v>
      </c>
      <c r="C106" s="6" t="s">
        <v>17</v>
      </c>
      <c r="D106" s="6" t="s">
        <v>6</v>
      </c>
      <c r="E106" s="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4">
        <v>39451.0</v>
      </c>
      <c r="B107" s="5">
        <v>2230.0</v>
      </c>
      <c r="C107" s="6" t="s">
        <v>14</v>
      </c>
      <c r="D107" s="6" t="s">
        <v>44</v>
      </c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4">
        <v>39451.0</v>
      </c>
      <c r="B108" s="5">
        <v>2200.0</v>
      </c>
      <c r="C108" s="6" t="s">
        <v>17</v>
      </c>
      <c r="D108" s="6" t="s">
        <v>32</v>
      </c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4">
        <v>39451.0</v>
      </c>
      <c r="B109" s="5">
        <v>2145.0</v>
      </c>
      <c r="C109" s="6" t="s">
        <v>5</v>
      </c>
      <c r="D109" s="6" t="s">
        <v>18</v>
      </c>
      <c r="E109" s="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4">
        <v>39451.0</v>
      </c>
      <c r="B110" s="5">
        <v>2130.0</v>
      </c>
      <c r="C110" s="6" t="s">
        <v>5</v>
      </c>
      <c r="D110" s="6" t="s">
        <v>6</v>
      </c>
      <c r="E110" s="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4">
        <v>39451.0</v>
      </c>
      <c r="B111" s="5">
        <v>2115.0</v>
      </c>
      <c r="C111" s="6" t="s">
        <v>17</v>
      </c>
      <c r="D111" s="6" t="s">
        <v>6</v>
      </c>
      <c r="E111" s="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4">
        <v>39451.0</v>
      </c>
      <c r="B112" s="5">
        <v>2100.0</v>
      </c>
      <c r="C112" s="6" t="s">
        <v>17</v>
      </c>
      <c r="D112" s="6" t="s">
        <v>32</v>
      </c>
      <c r="E112" s="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4">
        <v>39451.0</v>
      </c>
      <c r="B113" s="5">
        <v>2100.0</v>
      </c>
      <c r="C113" s="6" t="s">
        <v>17</v>
      </c>
      <c r="D113" s="6" t="s">
        <v>6</v>
      </c>
      <c r="E113" s="5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4">
        <v>39451.0</v>
      </c>
      <c r="B114" s="5">
        <v>2000.0</v>
      </c>
      <c r="C114" s="6" t="s">
        <v>5</v>
      </c>
      <c r="D114" s="23" t="s">
        <v>38</v>
      </c>
      <c r="E114" s="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4">
        <v>39451.0</v>
      </c>
      <c r="B115" s="5">
        <v>1943.0</v>
      </c>
      <c r="C115" s="6" t="s">
        <v>5</v>
      </c>
      <c r="D115" s="6" t="s">
        <v>22</v>
      </c>
      <c r="E115" s="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4">
        <v>39451.0</v>
      </c>
      <c r="B116" s="5">
        <v>1900.0</v>
      </c>
      <c r="C116" s="6" t="s">
        <v>5</v>
      </c>
      <c r="D116" s="6" t="s">
        <v>6</v>
      </c>
      <c r="E116" s="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4">
        <v>39451.0</v>
      </c>
      <c r="B117" s="5">
        <v>1900.0</v>
      </c>
      <c r="C117" s="6" t="s">
        <v>8</v>
      </c>
      <c r="D117" s="6" t="s">
        <v>46</v>
      </c>
      <c r="E117" s="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4">
        <v>39451.0</v>
      </c>
      <c r="B118" s="5">
        <v>1900.0</v>
      </c>
      <c r="C118" s="6" t="s">
        <v>5</v>
      </c>
      <c r="D118" s="23" t="s">
        <v>38</v>
      </c>
      <c r="E118" s="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4">
        <v>39451.0</v>
      </c>
      <c r="B119" s="5">
        <v>1900.0</v>
      </c>
      <c r="C119" s="6" t="s">
        <v>8</v>
      </c>
      <c r="D119" s="6" t="s">
        <v>37</v>
      </c>
      <c r="E119" s="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4">
        <v>39451.0</v>
      </c>
      <c r="B120" s="5">
        <v>1900.0</v>
      </c>
      <c r="C120" s="6" t="s">
        <v>20</v>
      </c>
      <c r="D120" s="6" t="s">
        <v>44</v>
      </c>
      <c r="E120" s="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4">
        <v>39451.0</v>
      </c>
      <c r="B121" s="5">
        <v>1857.0</v>
      </c>
      <c r="C121" s="6" t="s">
        <v>8</v>
      </c>
      <c r="D121" s="6" t="s">
        <v>24</v>
      </c>
      <c r="E121" s="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4">
        <v>39451.0</v>
      </c>
      <c r="B122" s="5">
        <v>1730.0</v>
      </c>
      <c r="C122" s="6" t="s">
        <v>5</v>
      </c>
      <c r="D122" s="6" t="s">
        <v>19</v>
      </c>
      <c r="E122" s="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4">
        <v>39451.0</v>
      </c>
      <c r="B123" s="5">
        <v>1715.0</v>
      </c>
      <c r="C123" s="6" t="s">
        <v>5</v>
      </c>
      <c r="D123" s="6" t="s">
        <v>6</v>
      </c>
      <c r="E123" s="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4">
        <v>39451.0</v>
      </c>
      <c r="B124" s="5">
        <v>1705.0</v>
      </c>
      <c r="C124" s="6" t="s">
        <v>5</v>
      </c>
      <c r="D124" s="6" t="s">
        <v>26</v>
      </c>
      <c r="E124" s="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4">
        <v>39451.0</v>
      </c>
      <c r="B125" s="5">
        <v>1700.0</v>
      </c>
      <c r="C125" s="6" t="s">
        <v>17</v>
      </c>
      <c r="D125" s="6" t="s">
        <v>32</v>
      </c>
      <c r="E125" s="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4">
        <v>39451.0</v>
      </c>
      <c r="B126" s="5">
        <v>1700.0</v>
      </c>
      <c r="C126" s="6" t="s">
        <v>14</v>
      </c>
      <c r="D126" s="6" t="s">
        <v>32</v>
      </c>
      <c r="E126" s="5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4">
        <v>39451.0</v>
      </c>
      <c r="B127" s="5">
        <v>1649.0</v>
      </c>
      <c r="C127" s="6" t="s">
        <v>5</v>
      </c>
      <c r="D127" s="6" t="s">
        <v>22</v>
      </c>
      <c r="E127" s="5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4">
        <v>39451.0</v>
      </c>
      <c r="B128" s="5">
        <v>1630.0</v>
      </c>
      <c r="C128" s="6" t="s">
        <v>17</v>
      </c>
      <c r="D128" s="6" t="s">
        <v>6</v>
      </c>
      <c r="E128" s="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4">
        <v>39451.0</v>
      </c>
      <c r="B129" s="5">
        <v>1600.0</v>
      </c>
      <c r="C129" s="6" t="s">
        <v>17</v>
      </c>
      <c r="D129" s="6" t="s">
        <v>6</v>
      </c>
      <c r="E129" s="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4">
        <v>39451.0</v>
      </c>
      <c r="B130" s="5">
        <v>1530.0</v>
      </c>
      <c r="C130" s="6" t="s">
        <v>17</v>
      </c>
      <c r="D130" s="6" t="s">
        <v>26</v>
      </c>
      <c r="E130" s="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4">
        <v>39451.0</v>
      </c>
      <c r="B131" s="5">
        <v>1500.0</v>
      </c>
      <c r="C131" s="6" t="s">
        <v>8</v>
      </c>
      <c r="D131" s="6" t="s">
        <v>31</v>
      </c>
      <c r="E131" s="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4">
        <v>39451.0</v>
      </c>
      <c r="B132" s="5">
        <v>1500.0</v>
      </c>
      <c r="C132" s="6" t="s">
        <v>5</v>
      </c>
      <c r="D132" s="6" t="s">
        <v>33</v>
      </c>
      <c r="E132" s="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4">
        <v>39451.0</v>
      </c>
      <c r="B133" s="5">
        <v>1455.0</v>
      </c>
      <c r="C133" s="6" t="s">
        <v>17</v>
      </c>
      <c r="D133" s="23" t="s">
        <v>47</v>
      </c>
      <c r="E133" s="2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4">
        <v>39451.0</v>
      </c>
      <c r="B134" s="5">
        <v>1445.0</v>
      </c>
      <c r="C134" s="6" t="s">
        <v>8</v>
      </c>
      <c r="D134" s="6" t="s">
        <v>32</v>
      </c>
      <c r="E134" s="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4">
        <v>39451.0</v>
      </c>
      <c r="B135" s="5">
        <v>1436.0</v>
      </c>
      <c r="C135" s="6" t="s">
        <v>17</v>
      </c>
      <c r="D135" s="6" t="s">
        <v>21</v>
      </c>
      <c r="E135" s="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4">
        <v>39451.0</v>
      </c>
      <c r="B136" s="5">
        <v>1430.0</v>
      </c>
      <c r="C136" s="6" t="s">
        <v>14</v>
      </c>
      <c r="D136" s="6" t="s">
        <v>19</v>
      </c>
      <c r="E136" s="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4">
        <v>39451.0</v>
      </c>
      <c r="B137" s="5">
        <v>1350.0</v>
      </c>
      <c r="C137" s="6" t="s">
        <v>5</v>
      </c>
      <c r="D137" s="6" t="s">
        <v>30</v>
      </c>
      <c r="E137" s="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4">
        <v>39451.0</v>
      </c>
      <c r="B138" s="5">
        <v>1230.0</v>
      </c>
      <c r="C138" s="6" t="s">
        <v>17</v>
      </c>
      <c r="D138" s="6" t="s">
        <v>18</v>
      </c>
      <c r="E138" s="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4">
        <v>39451.0</v>
      </c>
      <c r="B139" s="5">
        <v>1200.0</v>
      </c>
      <c r="C139" s="6" t="s">
        <v>8</v>
      </c>
      <c r="D139" s="6" t="s">
        <v>48</v>
      </c>
      <c r="E139" s="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4">
        <v>39451.0</v>
      </c>
      <c r="B140" s="5">
        <v>1128.0</v>
      </c>
      <c r="C140" s="6" t="s">
        <v>8</v>
      </c>
      <c r="D140" s="6" t="s">
        <v>49</v>
      </c>
      <c r="E140" s="5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4">
        <v>39451.0</v>
      </c>
      <c r="B141" s="5">
        <v>1100.0</v>
      </c>
      <c r="C141" s="6" t="s">
        <v>14</v>
      </c>
      <c r="D141" s="6" t="s">
        <v>32</v>
      </c>
      <c r="E141" s="5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4">
        <v>39451.0</v>
      </c>
      <c r="B142" s="5">
        <v>1030.0</v>
      </c>
      <c r="C142" s="6" t="s">
        <v>5</v>
      </c>
      <c r="D142" s="6" t="s">
        <v>23</v>
      </c>
      <c r="E142" s="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4">
        <v>39451.0</v>
      </c>
      <c r="B143" s="5">
        <v>900.0</v>
      </c>
      <c r="C143" s="6" t="s">
        <v>20</v>
      </c>
      <c r="D143" s="6" t="s">
        <v>32</v>
      </c>
      <c r="E143" s="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4">
        <v>39451.0</v>
      </c>
      <c r="B144" s="5">
        <v>830.0</v>
      </c>
      <c r="C144" s="6" t="s">
        <v>17</v>
      </c>
      <c r="D144" s="6" t="s">
        <v>32</v>
      </c>
      <c r="E144" s="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4">
        <v>39451.0</v>
      </c>
      <c r="B145" s="5">
        <v>815.0</v>
      </c>
      <c r="C145" s="6" t="s">
        <v>17</v>
      </c>
      <c r="D145" s="6" t="s">
        <v>32</v>
      </c>
      <c r="E145" s="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4">
        <v>39451.0</v>
      </c>
      <c r="B146" s="5">
        <v>800.0</v>
      </c>
      <c r="C146" s="6" t="s">
        <v>17</v>
      </c>
      <c r="D146" s="6" t="s">
        <v>32</v>
      </c>
      <c r="E146" s="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4">
        <v>39451.0</v>
      </c>
      <c r="B147" s="5">
        <v>205.0</v>
      </c>
      <c r="C147" s="6" t="s">
        <v>20</v>
      </c>
      <c r="D147" s="6" t="s">
        <v>24</v>
      </c>
      <c r="E147" s="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4">
        <v>39451.0</v>
      </c>
      <c r="B148" s="5">
        <v>148.0</v>
      </c>
      <c r="C148" s="6" t="s">
        <v>17</v>
      </c>
      <c r="D148" s="6" t="s">
        <v>24</v>
      </c>
      <c r="E148" s="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4">
        <v>39451.0</v>
      </c>
      <c r="B149" s="5">
        <v>101.0</v>
      </c>
      <c r="C149" s="6" t="s">
        <v>17</v>
      </c>
      <c r="D149" s="6" t="s">
        <v>23</v>
      </c>
      <c r="E149" s="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4">
        <v>39451.0</v>
      </c>
      <c r="B150" s="5">
        <v>9.0</v>
      </c>
      <c r="C150" s="6" t="s">
        <v>8</v>
      </c>
      <c r="D150" s="6" t="s">
        <v>27</v>
      </c>
      <c r="E150" s="5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4">
        <v>39452.0</v>
      </c>
      <c r="B151" s="5">
        <v>2352.0</v>
      </c>
      <c r="C151" s="6" t="s">
        <v>5</v>
      </c>
      <c r="D151" s="23" t="s">
        <v>38</v>
      </c>
      <c r="E151" s="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4">
        <v>39452.0</v>
      </c>
      <c r="B152" s="5">
        <v>2300.0</v>
      </c>
      <c r="C152" s="6" t="s">
        <v>5</v>
      </c>
      <c r="D152" s="6" t="s">
        <v>18</v>
      </c>
      <c r="E152" s="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4">
        <v>39452.0</v>
      </c>
      <c r="B153" s="5">
        <v>2300.0</v>
      </c>
      <c r="C153" s="6" t="s">
        <v>17</v>
      </c>
      <c r="D153" s="23" t="s">
        <v>38</v>
      </c>
      <c r="E153" s="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4">
        <v>39452.0</v>
      </c>
      <c r="B154" s="5">
        <v>2257.0</v>
      </c>
      <c r="C154" s="6" t="s">
        <v>20</v>
      </c>
      <c r="D154" s="6" t="s">
        <v>24</v>
      </c>
      <c r="E154" s="5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4">
        <v>39452.0</v>
      </c>
      <c r="B155" s="5">
        <v>2241.0</v>
      </c>
      <c r="C155" s="6" t="s">
        <v>17</v>
      </c>
      <c r="D155" s="6" t="s">
        <v>24</v>
      </c>
      <c r="E155" s="5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4">
        <v>39452.0</v>
      </c>
      <c r="B156" s="5">
        <v>2200.0</v>
      </c>
      <c r="C156" s="6" t="s">
        <v>17</v>
      </c>
      <c r="D156" s="6" t="s">
        <v>6</v>
      </c>
      <c r="E156" s="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4">
        <v>39452.0</v>
      </c>
      <c r="B157" s="5">
        <v>2129.0</v>
      </c>
      <c r="C157" s="6" t="s">
        <v>20</v>
      </c>
      <c r="D157" s="6" t="s">
        <v>23</v>
      </c>
      <c r="E157" s="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4">
        <v>39452.0</v>
      </c>
      <c r="B158" s="5">
        <v>2100.0</v>
      </c>
      <c r="C158" s="6" t="s">
        <v>17</v>
      </c>
      <c r="D158" s="6" t="s">
        <v>9</v>
      </c>
      <c r="E158" s="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4">
        <v>39452.0</v>
      </c>
      <c r="B159" s="5">
        <v>2100.0</v>
      </c>
      <c r="C159" s="6" t="s">
        <v>17</v>
      </c>
      <c r="D159" s="6" t="s">
        <v>31</v>
      </c>
      <c r="E159" s="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4">
        <v>39452.0</v>
      </c>
      <c r="B160" s="5">
        <v>2015.0</v>
      </c>
      <c r="C160" s="6" t="s">
        <v>5</v>
      </c>
      <c r="D160" s="6" t="s">
        <v>30</v>
      </c>
      <c r="E160" s="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4">
        <v>39452.0</v>
      </c>
      <c r="B161" s="5">
        <v>2000.0</v>
      </c>
      <c r="C161" s="6" t="s">
        <v>17</v>
      </c>
      <c r="D161" s="6" t="s">
        <v>31</v>
      </c>
      <c r="E161" s="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4">
        <v>39452.0</v>
      </c>
      <c r="B162" s="5">
        <v>1937.0</v>
      </c>
      <c r="C162" s="6" t="s">
        <v>5</v>
      </c>
      <c r="D162" s="6" t="s">
        <v>44</v>
      </c>
      <c r="E162" s="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4">
        <v>39452.0</v>
      </c>
      <c r="B163" s="5">
        <v>1930.0</v>
      </c>
      <c r="C163" s="6" t="s">
        <v>5</v>
      </c>
      <c r="D163" s="6" t="s">
        <v>30</v>
      </c>
      <c r="E163" s="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4">
        <v>39452.0</v>
      </c>
      <c r="B164" s="5">
        <v>1911.0</v>
      </c>
      <c r="C164" s="6" t="s">
        <v>5</v>
      </c>
      <c r="D164" s="23" t="s">
        <v>50</v>
      </c>
      <c r="E164" s="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4">
        <v>39452.0</v>
      </c>
      <c r="B165" s="5">
        <v>1900.0</v>
      </c>
      <c r="C165" s="6" t="s">
        <v>17</v>
      </c>
      <c r="D165" s="23" t="s">
        <v>38</v>
      </c>
      <c r="E165" s="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4">
        <v>39452.0</v>
      </c>
      <c r="B166" s="5">
        <v>1900.0</v>
      </c>
      <c r="C166" s="6" t="s">
        <v>17</v>
      </c>
      <c r="D166" s="6" t="s">
        <v>31</v>
      </c>
      <c r="E166" s="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4">
        <v>39452.0</v>
      </c>
      <c r="B167" s="5">
        <v>1840.0</v>
      </c>
      <c r="C167" s="6" t="s">
        <v>14</v>
      </c>
      <c r="D167" s="6" t="s">
        <v>26</v>
      </c>
      <c r="E167" s="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4">
        <v>39452.0</v>
      </c>
      <c r="B168" s="5">
        <v>1806.0</v>
      </c>
      <c r="C168" s="6" t="s">
        <v>14</v>
      </c>
      <c r="D168" s="23" t="s">
        <v>51</v>
      </c>
      <c r="E168" s="5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4">
        <v>39452.0</v>
      </c>
      <c r="B169" s="5">
        <v>1800.0</v>
      </c>
      <c r="C169" s="6" t="s">
        <v>17</v>
      </c>
      <c r="D169" s="6" t="s">
        <v>6</v>
      </c>
      <c r="E169" s="5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4">
        <v>39452.0</v>
      </c>
      <c r="B170" s="5">
        <v>1800.0</v>
      </c>
      <c r="C170" s="6" t="s">
        <v>5</v>
      </c>
      <c r="D170" s="6" t="s">
        <v>18</v>
      </c>
      <c r="E170" s="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4">
        <v>39452.0</v>
      </c>
      <c r="B171" s="5">
        <v>1724.0</v>
      </c>
      <c r="C171" s="6" t="s">
        <v>5</v>
      </c>
      <c r="D171" s="6" t="s">
        <v>26</v>
      </c>
      <c r="E171" s="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4">
        <v>39452.0</v>
      </c>
      <c r="B172" s="5">
        <v>1500.0</v>
      </c>
      <c r="C172" s="6" t="s">
        <v>17</v>
      </c>
      <c r="D172" s="6" t="s">
        <v>18</v>
      </c>
      <c r="E172" s="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4">
        <v>39452.0</v>
      </c>
      <c r="B173" s="5">
        <v>1500.0</v>
      </c>
      <c r="C173" s="6" t="s">
        <v>5</v>
      </c>
      <c r="D173" s="6" t="s">
        <v>26</v>
      </c>
      <c r="E173" s="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4">
        <v>39452.0</v>
      </c>
      <c r="B174" s="5">
        <v>1408.0</v>
      </c>
      <c r="C174" s="6" t="s">
        <v>5</v>
      </c>
      <c r="D174" s="6" t="s">
        <v>25</v>
      </c>
      <c r="E174" s="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4">
        <v>39452.0</v>
      </c>
      <c r="B175" s="5">
        <v>1230.0</v>
      </c>
      <c r="C175" s="6" t="s">
        <v>8</v>
      </c>
      <c r="D175" s="6" t="s">
        <v>6</v>
      </c>
      <c r="E175" s="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4">
        <v>39452.0</v>
      </c>
      <c r="B176" s="5">
        <v>1230.0</v>
      </c>
      <c r="C176" s="6" t="s">
        <v>20</v>
      </c>
      <c r="D176" s="6" t="s">
        <v>18</v>
      </c>
      <c r="E176" s="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4">
        <v>39452.0</v>
      </c>
      <c r="B177" s="5">
        <v>1200.0</v>
      </c>
      <c r="C177" s="6" t="s">
        <v>5</v>
      </c>
      <c r="D177" s="6" t="s">
        <v>18</v>
      </c>
      <c r="E177" s="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4">
        <v>39452.0</v>
      </c>
      <c r="B178" s="5">
        <v>1200.0</v>
      </c>
      <c r="C178" s="6" t="s">
        <v>14</v>
      </c>
      <c r="D178" s="6" t="s">
        <v>6</v>
      </c>
      <c r="E178" s="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4">
        <v>39452.0</v>
      </c>
      <c r="B179" s="5">
        <v>1100.0</v>
      </c>
      <c r="C179" s="6" t="s">
        <v>17</v>
      </c>
      <c r="D179" s="6" t="s">
        <v>6</v>
      </c>
      <c r="E179" s="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4">
        <v>39452.0</v>
      </c>
      <c r="B180" s="5">
        <v>1041.0</v>
      </c>
      <c r="C180" s="6" t="s">
        <v>5</v>
      </c>
      <c r="D180" s="6" t="s">
        <v>27</v>
      </c>
      <c r="E180" s="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4">
        <v>39452.0</v>
      </c>
      <c r="B181" s="5">
        <v>1030.0</v>
      </c>
      <c r="C181" s="6" t="s">
        <v>5</v>
      </c>
      <c r="D181" s="6" t="s">
        <v>6</v>
      </c>
      <c r="E181" s="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4">
        <v>39452.0</v>
      </c>
      <c r="B182" s="5">
        <v>1000.0</v>
      </c>
      <c r="C182" s="6" t="s">
        <v>14</v>
      </c>
      <c r="D182" s="6" t="s">
        <v>32</v>
      </c>
      <c r="E182" s="5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4">
        <v>39452.0</v>
      </c>
      <c r="B183" s="5">
        <v>1000.0</v>
      </c>
      <c r="C183" s="6" t="s">
        <v>8</v>
      </c>
      <c r="D183" s="23" t="s">
        <v>52</v>
      </c>
      <c r="E183" s="5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4">
        <v>39452.0</v>
      </c>
      <c r="B184" s="5">
        <v>942.0</v>
      </c>
      <c r="C184" s="6" t="s">
        <v>5</v>
      </c>
      <c r="D184" s="6" t="s">
        <v>18</v>
      </c>
      <c r="E184" s="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4">
        <v>39452.0</v>
      </c>
      <c r="B185" s="5">
        <v>738.0</v>
      </c>
      <c r="C185" s="6" t="s">
        <v>20</v>
      </c>
      <c r="D185" s="6" t="s">
        <v>32</v>
      </c>
      <c r="E185" s="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4">
        <v>39452.0</v>
      </c>
      <c r="B186" s="5">
        <v>245.0</v>
      </c>
      <c r="C186" s="6" t="s">
        <v>5</v>
      </c>
      <c r="D186" s="23" t="s">
        <v>38</v>
      </c>
      <c r="E186" s="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4">
        <v>39452.0</v>
      </c>
      <c r="B187" s="5">
        <v>200.0</v>
      </c>
      <c r="C187" s="6" t="s">
        <v>5</v>
      </c>
      <c r="D187" s="6" t="s">
        <v>19</v>
      </c>
      <c r="E187" s="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4">
        <v>39452.0</v>
      </c>
      <c r="B188" s="5">
        <v>200.0</v>
      </c>
      <c r="C188" s="6" t="s">
        <v>5</v>
      </c>
      <c r="D188" s="23" t="s">
        <v>51</v>
      </c>
      <c r="E188" s="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4">
        <v>39452.0</v>
      </c>
      <c r="B189" s="5">
        <v>130.0</v>
      </c>
      <c r="C189" s="6" t="s">
        <v>14</v>
      </c>
      <c r="D189" s="6" t="s">
        <v>49</v>
      </c>
      <c r="E189" s="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4">
        <v>39452.0</v>
      </c>
      <c r="B190" s="5">
        <v>130.0</v>
      </c>
      <c r="C190" s="6" t="s">
        <v>5</v>
      </c>
      <c r="D190" s="6" t="s">
        <v>18</v>
      </c>
      <c r="E190" s="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4">
        <v>39452.0</v>
      </c>
      <c r="B191" s="5">
        <v>116.0</v>
      </c>
      <c r="C191" s="6" t="s">
        <v>20</v>
      </c>
      <c r="D191" s="6" t="s">
        <v>53</v>
      </c>
      <c r="E191" s="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4">
        <v>39452.0</v>
      </c>
      <c r="B192" s="5">
        <v>100.0</v>
      </c>
      <c r="C192" s="6" t="s">
        <v>17</v>
      </c>
      <c r="D192" s="6" t="s">
        <v>32</v>
      </c>
      <c r="E192" s="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4">
        <v>39452.0</v>
      </c>
      <c r="B193" s="5">
        <v>15.0</v>
      </c>
      <c r="C193" s="6" t="s">
        <v>11</v>
      </c>
      <c r="D193" s="6" t="s">
        <v>31</v>
      </c>
      <c r="E193" s="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4">
        <v>39452.0</v>
      </c>
      <c r="B194" s="5">
        <v>0.0</v>
      </c>
      <c r="C194" s="6" t="s">
        <v>17</v>
      </c>
      <c r="D194" s="6" t="s">
        <v>31</v>
      </c>
      <c r="E194" s="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4">
        <v>39453.0</v>
      </c>
      <c r="B195" s="5">
        <v>2300.0</v>
      </c>
      <c r="C195" s="6" t="s">
        <v>17</v>
      </c>
      <c r="D195" s="6" t="s">
        <v>6</v>
      </c>
      <c r="E195" s="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4">
        <v>39453.0</v>
      </c>
      <c r="B196" s="5">
        <v>2130.0</v>
      </c>
      <c r="C196" s="6" t="s">
        <v>5</v>
      </c>
      <c r="D196" s="6" t="s">
        <v>6</v>
      </c>
      <c r="E196" s="5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4">
        <v>39453.0</v>
      </c>
      <c r="B197" s="5">
        <v>1950.0</v>
      </c>
      <c r="C197" s="6" t="s">
        <v>17</v>
      </c>
      <c r="D197" s="6" t="s">
        <v>31</v>
      </c>
      <c r="E197" s="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4">
        <v>39453.0</v>
      </c>
      <c r="B198" s="5">
        <v>1900.0</v>
      </c>
      <c r="C198" s="6" t="s">
        <v>20</v>
      </c>
      <c r="D198" s="6" t="s">
        <v>31</v>
      </c>
      <c r="E198" s="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4">
        <v>39453.0</v>
      </c>
      <c r="B199" s="5">
        <v>1900.0</v>
      </c>
      <c r="C199" s="6" t="s">
        <v>17</v>
      </c>
      <c r="D199" s="6" t="s">
        <v>6</v>
      </c>
      <c r="E199" s="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4">
        <v>39453.0</v>
      </c>
      <c r="B200" s="5">
        <v>1900.0</v>
      </c>
      <c r="C200" s="6" t="s">
        <v>14</v>
      </c>
      <c r="D200" s="6" t="s">
        <v>31</v>
      </c>
      <c r="E200" s="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4">
        <v>39453.0</v>
      </c>
      <c r="B201" s="5">
        <v>1730.0</v>
      </c>
      <c r="C201" s="6" t="s">
        <v>14</v>
      </c>
      <c r="D201" s="6" t="s">
        <v>49</v>
      </c>
      <c r="E201" s="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4">
        <v>39453.0</v>
      </c>
      <c r="B202" s="5">
        <v>1720.0</v>
      </c>
      <c r="C202" s="6" t="s">
        <v>5</v>
      </c>
      <c r="D202" s="6" t="s">
        <v>26</v>
      </c>
      <c r="E202" s="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4">
        <v>39453.0</v>
      </c>
      <c r="B203" s="5">
        <v>1700.0</v>
      </c>
      <c r="C203" s="6" t="s">
        <v>8</v>
      </c>
      <c r="D203" s="6" t="s">
        <v>18</v>
      </c>
      <c r="E203" s="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4">
        <v>39453.0</v>
      </c>
      <c r="B204" s="5">
        <v>1700.0</v>
      </c>
      <c r="C204" s="6" t="s">
        <v>5</v>
      </c>
      <c r="D204" s="6" t="s">
        <v>6</v>
      </c>
      <c r="E204" s="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4">
        <v>39453.0</v>
      </c>
      <c r="B205" s="5">
        <v>1520.0</v>
      </c>
      <c r="C205" s="6" t="s">
        <v>5</v>
      </c>
      <c r="D205" s="23" t="s">
        <v>54</v>
      </c>
      <c r="E205" s="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4">
        <v>39453.0</v>
      </c>
      <c r="B206" s="5">
        <v>1515.0</v>
      </c>
      <c r="C206" s="6" t="s">
        <v>17</v>
      </c>
      <c r="D206" s="6" t="s">
        <v>31</v>
      </c>
      <c r="E206" s="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4">
        <v>39453.0</v>
      </c>
      <c r="B207" s="5">
        <v>1513.0</v>
      </c>
      <c r="C207" s="6" t="s">
        <v>20</v>
      </c>
      <c r="D207" s="6" t="s">
        <v>39</v>
      </c>
      <c r="E207" s="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4">
        <v>39453.0</v>
      </c>
      <c r="B208" s="5">
        <v>1500.0</v>
      </c>
      <c r="C208" s="6" t="s">
        <v>17</v>
      </c>
      <c r="D208" s="6" t="s">
        <v>6</v>
      </c>
      <c r="E208" s="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4">
        <v>39453.0</v>
      </c>
      <c r="B209" s="5">
        <v>1500.0</v>
      </c>
      <c r="C209" s="6" t="s">
        <v>5</v>
      </c>
      <c r="D209" s="6" t="s">
        <v>6</v>
      </c>
      <c r="E209" s="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4">
        <v>39453.0</v>
      </c>
      <c r="B210" s="5">
        <v>1500.0</v>
      </c>
      <c r="C210" s="6" t="s">
        <v>17</v>
      </c>
      <c r="D210" s="6" t="s">
        <v>6</v>
      </c>
      <c r="E210" s="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4">
        <v>39453.0</v>
      </c>
      <c r="B211" s="5">
        <v>1450.0</v>
      </c>
      <c r="C211" s="6" t="s">
        <v>17</v>
      </c>
      <c r="D211" s="6" t="s">
        <v>26</v>
      </c>
      <c r="E211" s="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4">
        <v>39453.0</v>
      </c>
      <c r="B212" s="5">
        <v>1445.0</v>
      </c>
      <c r="C212" s="6" t="s">
        <v>17</v>
      </c>
      <c r="D212" s="23" t="s">
        <v>45</v>
      </c>
      <c r="E212" s="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4">
        <v>39453.0</v>
      </c>
      <c r="B213" s="5">
        <v>1420.0</v>
      </c>
      <c r="C213" s="6" t="s">
        <v>5</v>
      </c>
      <c r="D213" s="6" t="s">
        <v>26</v>
      </c>
      <c r="E213" s="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4">
        <v>39453.0</v>
      </c>
      <c r="B214" s="5">
        <v>1217.0</v>
      </c>
      <c r="C214" s="6" t="s">
        <v>5</v>
      </c>
      <c r="D214" s="6" t="s">
        <v>26</v>
      </c>
      <c r="E214" s="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4">
        <v>39453.0</v>
      </c>
      <c r="B215" s="5">
        <v>1202.0</v>
      </c>
      <c r="C215" s="6" t="s">
        <v>5</v>
      </c>
      <c r="D215" s="6" t="s">
        <v>55</v>
      </c>
      <c r="E215" s="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4">
        <v>39453.0</v>
      </c>
      <c r="B216" s="5">
        <v>1200.0</v>
      </c>
      <c r="C216" s="6" t="s">
        <v>5</v>
      </c>
      <c r="D216" s="6" t="s">
        <v>26</v>
      </c>
      <c r="E216" s="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4">
        <v>39453.0</v>
      </c>
      <c r="B217" s="5">
        <v>1200.0</v>
      </c>
      <c r="C217" s="6" t="s">
        <v>8</v>
      </c>
      <c r="D217" s="6" t="s">
        <v>32</v>
      </c>
      <c r="E217" s="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4">
        <v>39453.0</v>
      </c>
      <c r="B218" s="5">
        <v>1130.0</v>
      </c>
      <c r="C218" s="6" t="s">
        <v>17</v>
      </c>
      <c r="D218" s="6" t="s">
        <v>6</v>
      </c>
      <c r="E218" s="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4">
        <v>39453.0</v>
      </c>
      <c r="B219" s="5">
        <v>1121.0</v>
      </c>
      <c r="C219" s="6" t="s">
        <v>5</v>
      </c>
      <c r="D219" s="6" t="s">
        <v>18</v>
      </c>
      <c r="E219" s="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4">
        <v>39453.0</v>
      </c>
      <c r="B220" s="5">
        <v>1045.0</v>
      </c>
      <c r="C220" s="6" t="s">
        <v>14</v>
      </c>
      <c r="D220" s="6" t="s">
        <v>18</v>
      </c>
      <c r="E220" s="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4">
        <v>39453.0</v>
      </c>
      <c r="B221" s="5">
        <v>1000.0</v>
      </c>
      <c r="C221" s="6" t="s">
        <v>14</v>
      </c>
      <c r="D221" s="6" t="s">
        <v>32</v>
      </c>
      <c r="E221" s="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4">
        <v>39453.0</v>
      </c>
      <c r="B222" s="5">
        <v>1000.0</v>
      </c>
      <c r="C222" s="6" t="s">
        <v>17</v>
      </c>
      <c r="D222" s="6" t="s">
        <v>6</v>
      </c>
      <c r="E222" s="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4">
        <v>39453.0</v>
      </c>
      <c r="B223" s="5">
        <v>900.0</v>
      </c>
      <c r="C223" s="6" t="s">
        <v>5</v>
      </c>
      <c r="D223" s="6" t="s">
        <v>18</v>
      </c>
      <c r="E223" s="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4">
        <v>39453.0</v>
      </c>
      <c r="B224" s="5">
        <v>530.0</v>
      </c>
      <c r="C224" s="6" t="s">
        <v>8</v>
      </c>
      <c r="D224" s="23" t="s">
        <v>51</v>
      </c>
      <c r="E224" s="5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4">
        <v>39453.0</v>
      </c>
      <c r="B225" s="5">
        <v>500.0</v>
      </c>
      <c r="C225" s="6" t="s">
        <v>14</v>
      </c>
      <c r="D225" s="6" t="s">
        <v>18</v>
      </c>
      <c r="E225" s="5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4">
        <v>39453.0</v>
      </c>
      <c r="B226" s="5">
        <v>400.0</v>
      </c>
      <c r="C226" s="6" t="s">
        <v>5</v>
      </c>
      <c r="D226" s="6" t="s">
        <v>19</v>
      </c>
      <c r="E226" s="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4">
        <v>39453.0</v>
      </c>
      <c r="B227" s="5">
        <v>250.0</v>
      </c>
      <c r="C227" s="6" t="s">
        <v>14</v>
      </c>
      <c r="D227" s="6" t="s">
        <v>24</v>
      </c>
      <c r="E227" s="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4">
        <v>39453.0</v>
      </c>
      <c r="B228" s="5">
        <v>240.0</v>
      </c>
      <c r="C228" s="6" t="s">
        <v>17</v>
      </c>
      <c r="D228" s="6" t="s">
        <v>6</v>
      </c>
      <c r="E228" s="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4">
        <v>39453.0</v>
      </c>
      <c r="B229" s="5">
        <v>114.0</v>
      </c>
      <c r="C229" s="6" t="s">
        <v>8</v>
      </c>
      <c r="D229" s="6" t="s">
        <v>26</v>
      </c>
      <c r="E229" s="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4">
        <v>39453.0</v>
      </c>
      <c r="B230" s="5">
        <v>100.0</v>
      </c>
      <c r="C230" s="6" t="s">
        <v>5</v>
      </c>
      <c r="D230" s="6" t="s">
        <v>31</v>
      </c>
      <c r="E230" s="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4">
        <v>39453.0</v>
      </c>
      <c r="B231" s="5">
        <v>44.0</v>
      </c>
      <c r="C231" s="6" t="s">
        <v>5</v>
      </c>
      <c r="D231" s="6" t="s">
        <v>56</v>
      </c>
      <c r="E231" s="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4">
        <v>39453.0</v>
      </c>
      <c r="B232" s="5">
        <v>1.0</v>
      </c>
      <c r="C232" s="6" t="s">
        <v>8</v>
      </c>
      <c r="D232" s="6" t="s">
        <v>57</v>
      </c>
      <c r="E232" s="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4">
        <v>39453.0</v>
      </c>
      <c r="B233" s="5">
        <v>0.0</v>
      </c>
      <c r="C233" s="6" t="s">
        <v>20</v>
      </c>
      <c r="D233" s="6" t="s">
        <v>18</v>
      </c>
      <c r="E233" s="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4">
        <v>39454.0</v>
      </c>
      <c r="B234" s="5">
        <v>2309.0</v>
      </c>
      <c r="C234" s="6" t="s">
        <v>5</v>
      </c>
      <c r="D234" s="6" t="s">
        <v>9</v>
      </c>
      <c r="E234" s="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4">
        <v>39454.0</v>
      </c>
      <c r="B235" s="5">
        <v>2200.0</v>
      </c>
      <c r="C235" s="6" t="s">
        <v>17</v>
      </c>
      <c r="D235" s="6" t="s">
        <v>6</v>
      </c>
      <c r="E235" s="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4">
        <v>39454.0</v>
      </c>
      <c r="B236" s="5">
        <v>2139.0</v>
      </c>
      <c r="C236" s="6" t="s">
        <v>17</v>
      </c>
      <c r="D236" s="6" t="s">
        <v>19</v>
      </c>
      <c r="E236" s="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4">
        <v>39454.0</v>
      </c>
      <c r="B237" s="5">
        <v>2130.0</v>
      </c>
      <c r="C237" s="6" t="s">
        <v>5</v>
      </c>
      <c r="D237" s="6" t="s">
        <v>58</v>
      </c>
      <c r="E237" s="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4">
        <v>39454.0</v>
      </c>
      <c r="B238" s="5">
        <v>2100.0</v>
      </c>
      <c r="C238" s="6" t="s">
        <v>17</v>
      </c>
      <c r="D238" s="23" t="s">
        <v>54</v>
      </c>
      <c r="E238" s="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4">
        <v>39454.0</v>
      </c>
      <c r="B239" s="5">
        <v>2030.0</v>
      </c>
      <c r="C239" s="6" t="s">
        <v>5</v>
      </c>
      <c r="D239" s="6" t="s">
        <v>6</v>
      </c>
      <c r="E239" s="5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4">
        <v>39454.0</v>
      </c>
      <c r="B240" s="5">
        <v>1940.0</v>
      </c>
      <c r="C240" s="6" t="s">
        <v>5</v>
      </c>
      <c r="D240" s="6" t="s">
        <v>26</v>
      </c>
      <c r="E240" s="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4">
        <v>39454.0</v>
      </c>
      <c r="B241" s="5">
        <v>1907.0</v>
      </c>
      <c r="C241" s="6" t="s">
        <v>17</v>
      </c>
      <c r="D241" s="6" t="s">
        <v>23</v>
      </c>
      <c r="E241" s="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4">
        <v>39454.0</v>
      </c>
      <c r="B242" s="5">
        <v>1900.0</v>
      </c>
      <c r="C242" s="6" t="s">
        <v>17</v>
      </c>
      <c r="D242" s="6" t="s">
        <v>31</v>
      </c>
      <c r="E242" s="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4">
        <v>39454.0</v>
      </c>
      <c r="B243" s="5">
        <v>1900.0</v>
      </c>
      <c r="C243" s="6" t="s">
        <v>5</v>
      </c>
      <c r="D243" s="6" t="s">
        <v>31</v>
      </c>
      <c r="E243" s="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4">
        <v>39454.0</v>
      </c>
      <c r="B244" s="5">
        <v>1900.0</v>
      </c>
      <c r="C244" s="6" t="s">
        <v>5</v>
      </c>
      <c r="D244" s="6" t="s">
        <v>32</v>
      </c>
      <c r="E244" s="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4">
        <v>39454.0</v>
      </c>
      <c r="B245" s="5">
        <v>1845.0</v>
      </c>
      <c r="C245" s="6" t="s">
        <v>5</v>
      </c>
      <c r="D245" s="6" t="s">
        <v>6</v>
      </c>
      <c r="E245" s="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4">
        <v>39454.0</v>
      </c>
      <c r="B246" s="5">
        <v>1835.0</v>
      </c>
      <c r="C246" s="6" t="s">
        <v>17</v>
      </c>
      <c r="D246" s="6" t="s">
        <v>26</v>
      </c>
      <c r="E246" s="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4">
        <v>39454.0</v>
      </c>
      <c r="B247" s="5">
        <v>1815.0</v>
      </c>
      <c r="C247" s="6" t="s">
        <v>5</v>
      </c>
      <c r="D247" s="6" t="s">
        <v>36</v>
      </c>
      <c r="E247" s="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4">
        <v>39454.0</v>
      </c>
      <c r="B248" s="5">
        <v>1800.0</v>
      </c>
      <c r="C248" s="6" t="s">
        <v>5</v>
      </c>
      <c r="D248" s="6" t="s">
        <v>23</v>
      </c>
      <c r="E248" s="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4">
        <v>39454.0</v>
      </c>
      <c r="B249" s="5">
        <v>1745.0</v>
      </c>
      <c r="C249" s="6" t="s">
        <v>5</v>
      </c>
      <c r="D249" s="6" t="s">
        <v>6</v>
      </c>
      <c r="E249" s="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4">
        <v>39454.0</v>
      </c>
      <c r="B250" s="5">
        <v>1718.0</v>
      </c>
      <c r="C250" s="6" t="s">
        <v>8</v>
      </c>
      <c r="D250" s="6" t="s">
        <v>27</v>
      </c>
      <c r="E250" s="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4">
        <v>39454.0</v>
      </c>
      <c r="B251" s="5">
        <v>1700.0</v>
      </c>
      <c r="C251" s="6" t="s">
        <v>17</v>
      </c>
      <c r="D251" s="6" t="s">
        <v>6</v>
      </c>
      <c r="E251" s="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4">
        <v>39454.0</v>
      </c>
      <c r="B252" s="5">
        <v>1700.0</v>
      </c>
      <c r="C252" s="6" t="s">
        <v>8</v>
      </c>
      <c r="D252" s="6" t="s">
        <v>30</v>
      </c>
      <c r="E252" s="5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4">
        <v>39454.0</v>
      </c>
      <c r="B253" s="5">
        <v>1700.0</v>
      </c>
      <c r="C253" s="6" t="s">
        <v>5</v>
      </c>
      <c r="D253" s="23" t="s">
        <v>29</v>
      </c>
      <c r="E253" s="5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4">
        <v>39454.0</v>
      </c>
      <c r="B254" s="5">
        <v>1700.0</v>
      </c>
      <c r="C254" s="6" t="s">
        <v>14</v>
      </c>
      <c r="D254" s="6" t="s">
        <v>19</v>
      </c>
      <c r="E254" s="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4">
        <v>39454.0</v>
      </c>
      <c r="B255" s="5">
        <v>1700.0</v>
      </c>
      <c r="C255" s="6" t="s">
        <v>5</v>
      </c>
      <c r="D255" s="23" t="s">
        <v>59</v>
      </c>
      <c r="E255" s="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4">
        <v>39454.0</v>
      </c>
      <c r="B256" s="5">
        <v>1542.0</v>
      </c>
      <c r="C256" s="6" t="s">
        <v>17</v>
      </c>
      <c r="D256" s="6" t="s">
        <v>19</v>
      </c>
      <c r="E256" s="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4">
        <v>39454.0</v>
      </c>
      <c r="B257" s="5">
        <v>1530.0</v>
      </c>
      <c r="C257" s="6" t="s">
        <v>5</v>
      </c>
      <c r="D257" s="6" t="s">
        <v>18</v>
      </c>
      <c r="E257" s="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4">
        <v>39454.0</v>
      </c>
      <c r="B258" s="5">
        <v>1528.0</v>
      </c>
      <c r="C258" s="6" t="s">
        <v>5</v>
      </c>
      <c r="D258" s="6" t="s">
        <v>26</v>
      </c>
      <c r="E258" s="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4">
        <v>39454.0</v>
      </c>
      <c r="B259" s="5">
        <v>1328.0</v>
      </c>
      <c r="C259" s="6" t="s">
        <v>5</v>
      </c>
      <c r="D259" s="6" t="s">
        <v>19</v>
      </c>
      <c r="E259" s="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4">
        <v>39454.0</v>
      </c>
      <c r="B260" s="5">
        <v>1245.0</v>
      </c>
      <c r="C260" s="6" t="s">
        <v>5</v>
      </c>
      <c r="D260" s="6" t="s">
        <v>26</v>
      </c>
      <c r="E260" s="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4">
        <v>39454.0</v>
      </c>
      <c r="B261" s="5">
        <v>1200.0</v>
      </c>
      <c r="C261" s="6" t="s">
        <v>17</v>
      </c>
      <c r="D261" s="6" t="s">
        <v>18</v>
      </c>
      <c r="E261" s="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4">
        <v>39454.0</v>
      </c>
      <c r="B262" s="5">
        <v>1130.0</v>
      </c>
      <c r="C262" s="6" t="s">
        <v>5</v>
      </c>
      <c r="D262" s="6" t="s">
        <v>30</v>
      </c>
      <c r="E262" s="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4">
        <v>39454.0</v>
      </c>
      <c r="B263" s="5">
        <v>1100.0</v>
      </c>
      <c r="C263" s="6" t="s">
        <v>20</v>
      </c>
      <c r="D263" s="6" t="s">
        <v>30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4">
        <v>39454.0</v>
      </c>
      <c r="B264" s="5">
        <v>1100.0</v>
      </c>
      <c r="C264" s="6" t="s">
        <v>17</v>
      </c>
      <c r="D264" s="6" t="s">
        <v>18</v>
      </c>
      <c r="E264" s="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4">
        <v>39454.0</v>
      </c>
      <c r="B265" s="5">
        <v>957.0</v>
      </c>
      <c r="C265" s="6" t="s">
        <v>5</v>
      </c>
      <c r="D265" s="6" t="s">
        <v>26</v>
      </c>
      <c r="E265" s="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4">
        <v>39454.0</v>
      </c>
      <c r="B266" s="5">
        <v>930.0</v>
      </c>
      <c r="C266" s="6" t="s">
        <v>5</v>
      </c>
      <c r="D266" s="6" t="s">
        <v>32</v>
      </c>
      <c r="E266" s="5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4">
        <v>39454.0</v>
      </c>
      <c r="B267" s="5">
        <v>930.0</v>
      </c>
      <c r="C267" s="6" t="s">
        <v>8</v>
      </c>
      <c r="D267" s="6" t="s">
        <v>32</v>
      </c>
      <c r="E267" s="5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4">
        <v>39454.0</v>
      </c>
      <c r="B268" s="5">
        <v>930.0</v>
      </c>
      <c r="C268" s="6" t="s">
        <v>5</v>
      </c>
      <c r="D268" s="6" t="s">
        <v>58</v>
      </c>
      <c r="E268" s="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4">
        <v>39454.0</v>
      </c>
      <c r="B269" s="5">
        <v>930.0</v>
      </c>
      <c r="C269" s="6" t="s">
        <v>8</v>
      </c>
      <c r="D269" s="6" t="s">
        <v>26</v>
      </c>
      <c r="E269" s="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4">
        <v>39454.0</v>
      </c>
      <c r="B270" s="5">
        <v>830.0</v>
      </c>
      <c r="C270" s="6" t="s">
        <v>17</v>
      </c>
      <c r="D270" s="6" t="s">
        <v>19</v>
      </c>
      <c r="E270" s="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4">
        <v>39454.0</v>
      </c>
      <c r="B271" s="5">
        <v>800.0</v>
      </c>
      <c r="C271" s="6" t="s">
        <v>8</v>
      </c>
      <c r="D271" s="6" t="s">
        <v>18</v>
      </c>
      <c r="E271" s="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4">
        <v>39454.0</v>
      </c>
      <c r="B272" s="5">
        <v>755.0</v>
      </c>
      <c r="C272" s="6" t="s">
        <v>8</v>
      </c>
      <c r="D272" s="6" t="s">
        <v>32</v>
      </c>
      <c r="E272" s="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4">
        <v>39454.0</v>
      </c>
      <c r="B273" s="5">
        <v>15.0</v>
      </c>
      <c r="C273" s="6" t="s">
        <v>17</v>
      </c>
      <c r="D273" s="6" t="s">
        <v>6</v>
      </c>
      <c r="E273" s="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4">
        <v>39454.0</v>
      </c>
      <c r="B274" s="5">
        <v>1.0</v>
      </c>
      <c r="C274" s="6" t="s">
        <v>17</v>
      </c>
      <c r="D274" s="6" t="s">
        <v>6</v>
      </c>
      <c r="E274" s="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4">
        <v>39454.0</v>
      </c>
      <c r="B275" s="5">
        <v>0.0</v>
      </c>
      <c r="C275" s="6" t="s">
        <v>8</v>
      </c>
      <c r="D275" s="6" t="s">
        <v>32</v>
      </c>
      <c r="E275" s="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4">
        <v>39455.0</v>
      </c>
      <c r="B276" s="5">
        <v>2335.0</v>
      </c>
      <c r="C276" s="6" t="s">
        <v>5</v>
      </c>
      <c r="D276" s="6" t="s">
        <v>6</v>
      </c>
      <c r="E276" s="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4">
        <v>39455.0</v>
      </c>
      <c r="B277" s="5">
        <v>2200.0</v>
      </c>
      <c r="C277" s="6" t="s">
        <v>17</v>
      </c>
      <c r="D277" s="6" t="s">
        <v>6</v>
      </c>
      <c r="E277" s="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4">
        <v>39455.0</v>
      </c>
      <c r="B278" s="5">
        <v>2145.0</v>
      </c>
      <c r="C278" s="6" t="s">
        <v>5</v>
      </c>
      <c r="D278" s="6" t="s">
        <v>22</v>
      </c>
      <c r="E278" s="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4">
        <v>39455.0</v>
      </c>
      <c r="B279" s="5">
        <v>2100.0</v>
      </c>
      <c r="C279" s="6" t="s">
        <v>17</v>
      </c>
      <c r="D279" s="6" t="s">
        <v>6</v>
      </c>
      <c r="E279" s="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4">
        <v>39455.0</v>
      </c>
      <c r="B280" s="5">
        <v>2100.0</v>
      </c>
      <c r="C280" s="6" t="s">
        <v>5</v>
      </c>
      <c r="D280" s="6" t="s">
        <v>6</v>
      </c>
      <c r="E280" s="5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4">
        <v>39455.0</v>
      </c>
      <c r="B281" s="5">
        <v>2000.0</v>
      </c>
      <c r="C281" s="6" t="s">
        <v>5</v>
      </c>
      <c r="D281" s="23" t="s">
        <v>38</v>
      </c>
      <c r="E281" s="5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4">
        <v>39455.0</v>
      </c>
      <c r="B282" s="5">
        <v>2000.0</v>
      </c>
      <c r="C282" s="6" t="s">
        <v>5</v>
      </c>
      <c r="D282" s="6" t="s">
        <v>19</v>
      </c>
      <c r="E282" s="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4">
        <v>39455.0</v>
      </c>
      <c r="B283" s="5">
        <v>1930.0</v>
      </c>
      <c r="C283" s="6" t="s">
        <v>20</v>
      </c>
      <c r="D283" s="6" t="s">
        <v>31</v>
      </c>
      <c r="E283" s="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4">
        <v>39455.0</v>
      </c>
      <c r="B284" s="5">
        <v>1930.0</v>
      </c>
      <c r="C284" s="6" t="s">
        <v>8</v>
      </c>
      <c r="D284" s="6" t="s">
        <v>44</v>
      </c>
      <c r="E284" s="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4">
        <v>39455.0</v>
      </c>
      <c r="B285" s="5">
        <v>1900.0</v>
      </c>
      <c r="C285" s="6" t="s">
        <v>5</v>
      </c>
      <c r="D285" s="23" t="s">
        <v>38</v>
      </c>
      <c r="E285" s="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4">
        <v>39455.0</v>
      </c>
      <c r="B286" s="5">
        <v>1844.0</v>
      </c>
      <c r="C286" s="6" t="s">
        <v>5</v>
      </c>
      <c r="D286" s="23" t="s">
        <v>29</v>
      </c>
      <c r="E286" s="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4">
        <v>39455.0</v>
      </c>
      <c r="B287" s="5">
        <v>1840.0</v>
      </c>
      <c r="C287" s="6" t="s">
        <v>5</v>
      </c>
      <c r="D287" s="6" t="s">
        <v>12</v>
      </c>
      <c r="E287" s="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4">
        <v>39455.0</v>
      </c>
      <c r="B288" s="5">
        <v>1810.0</v>
      </c>
      <c r="C288" s="6" t="s">
        <v>8</v>
      </c>
      <c r="D288" s="6" t="s">
        <v>6</v>
      </c>
      <c r="E288" s="5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4">
        <v>39455.0</v>
      </c>
      <c r="B289" s="5">
        <v>1740.0</v>
      </c>
      <c r="C289" s="6" t="s">
        <v>5</v>
      </c>
      <c r="D289" s="6" t="s">
        <v>26</v>
      </c>
      <c r="E289" s="5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4">
        <v>39455.0</v>
      </c>
      <c r="B290" s="5">
        <v>1715.0</v>
      </c>
      <c r="C290" s="6" t="s">
        <v>8</v>
      </c>
      <c r="D290" s="23" t="s">
        <v>60</v>
      </c>
      <c r="E290" s="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4">
        <v>39455.0</v>
      </c>
      <c r="B291" s="5">
        <v>1710.0</v>
      </c>
      <c r="C291" s="6" t="s">
        <v>17</v>
      </c>
      <c r="D291" s="6" t="s">
        <v>32</v>
      </c>
      <c r="E291" s="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4">
        <v>39455.0</v>
      </c>
      <c r="B292" s="5">
        <v>1600.0</v>
      </c>
      <c r="C292" s="6" t="s">
        <v>17</v>
      </c>
      <c r="D292" s="6" t="s">
        <v>30</v>
      </c>
      <c r="E292" s="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4">
        <v>39455.0</v>
      </c>
      <c r="B293" s="5">
        <v>1600.0</v>
      </c>
      <c r="C293" s="6" t="s">
        <v>5</v>
      </c>
      <c r="D293" s="6" t="s">
        <v>6</v>
      </c>
      <c r="E293" s="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4">
        <v>39455.0</v>
      </c>
      <c r="B294" s="5">
        <v>1550.0</v>
      </c>
      <c r="C294" s="6" t="s">
        <v>5</v>
      </c>
      <c r="D294" s="6" t="s">
        <v>6</v>
      </c>
      <c r="E294" s="5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4">
        <v>39455.0</v>
      </c>
      <c r="B295" s="5">
        <v>1530.0</v>
      </c>
      <c r="C295" s="6" t="s">
        <v>17</v>
      </c>
      <c r="D295" s="6" t="s">
        <v>31</v>
      </c>
      <c r="E295" s="5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4">
        <v>39455.0</v>
      </c>
      <c r="B296" s="5">
        <v>1515.0</v>
      </c>
      <c r="C296" s="6" t="s">
        <v>14</v>
      </c>
      <c r="D296" s="6" t="s">
        <v>26</v>
      </c>
      <c r="E296" s="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4">
        <v>39455.0</v>
      </c>
      <c r="B297" s="5">
        <v>1445.0</v>
      </c>
      <c r="C297" s="6" t="s">
        <v>14</v>
      </c>
      <c r="D297" s="6" t="s">
        <v>26</v>
      </c>
      <c r="E297" s="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4">
        <v>39455.0</v>
      </c>
      <c r="B298" s="5">
        <v>1420.0</v>
      </c>
      <c r="C298" s="6" t="s">
        <v>5</v>
      </c>
      <c r="D298" s="6" t="s">
        <v>26</v>
      </c>
      <c r="E298" s="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4">
        <v>39455.0</v>
      </c>
      <c r="B299" s="5">
        <v>1419.0</v>
      </c>
      <c r="C299" s="6" t="s">
        <v>5</v>
      </c>
      <c r="D299" s="6" t="s">
        <v>21</v>
      </c>
      <c r="E299" s="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4">
        <v>39455.0</v>
      </c>
      <c r="B300" s="5">
        <v>1400.0</v>
      </c>
      <c r="C300" s="6" t="s">
        <v>5</v>
      </c>
      <c r="D300" s="6" t="s">
        <v>18</v>
      </c>
      <c r="E300" s="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4">
        <v>39455.0</v>
      </c>
      <c r="B301" s="5">
        <v>1400.0</v>
      </c>
      <c r="C301" s="6" t="s">
        <v>17</v>
      </c>
      <c r="D301" s="23" t="s">
        <v>38</v>
      </c>
      <c r="E301" s="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4">
        <v>39455.0</v>
      </c>
      <c r="B302" s="5">
        <v>1310.0</v>
      </c>
      <c r="C302" s="6" t="s">
        <v>5</v>
      </c>
      <c r="D302" s="6" t="s">
        <v>23</v>
      </c>
      <c r="E302" s="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4">
        <v>39455.0</v>
      </c>
      <c r="B303" s="5">
        <v>1230.0</v>
      </c>
      <c r="C303" s="6" t="s">
        <v>20</v>
      </c>
      <c r="D303" s="6" t="s">
        <v>30</v>
      </c>
      <c r="E303" s="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4">
        <v>39455.0</v>
      </c>
      <c r="B304" s="5">
        <v>1217.0</v>
      </c>
      <c r="C304" s="6" t="s">
        <v>17</v>
      </c>
      <c r="D304" s="6" t="s">
        <v>26</v>
      </c>
      <c r="E304" s="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4">
        <v>39455.0</v>
      </c>
      <c r="B305" s="5">
        <v>1200.0</v>
      </c>
      <c r="C305" s="6" t="s">
        <v>17</v>
      </c>
      <c r="D305" s="6" t="s">
        <v>32</v>
      </c>
      <c r="E305" s="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4">
        <v>39455.0</v>
      </c>
      <c r="B306" s="5">
        <v>1200.0</v>
      </c>
      <c r="C306" s="6" t="s">
        <v>17</v>
      </c>
      <c r="D306" s="6" t="s">
        <v>6</v>
      </c>
      <c r="E306" s="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4">
        <v>39455.0</v>
      </c>
      <c r="B307" s="5">
        <v>1155.0</v>
      </c>
      <c r="C307" s="6" t="s">
        <v>5</v>
      </c>
      <c r="D307" s="6" t="s">
        <v>26</v>
      </c>
      <c r="E307" s="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4">
        <v>39455.0</v>
      </c>
      <c r="B308" s="5">
        <v>1141.0</v>
      </c>
      <c r="C308" s="6" t="s">
        <v>5</v>
      </c>
      <c r="D308" s="6" t="s">
        <v>46</v>
      </c>
      <c r="E308" s="5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4">
        <v>39455.0</v>
      </c>
      <c r="B309" s="5">
        <v>1133.0</v>
      </c>
      <c r="C309" s="6" t="s">
        <v>5</v>
      </c>
      <c r="D309" s="6" t="s">
        <v>26</v>
      </c>
      <c r="E309" s="5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4">
        <v>39455.0</v>
      </c>
      <c r="B310" s="5">
        <v>1100.0</v>
      </c>
      <c r="C310" s="6" t="s">
        <v>5</v>
      </c>
      <c r="D310" s="6" t="s">
        <v>6</v>
      </c>
      <c r="E310" s="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4">
        <v>39455.0</v>
      </c>
      <c r="B311" s="5">
        <v>1000.0</v>
      </c>
      <c r="C311" s="6" t="s">
        <v>20</v>
      </c>
      <c r="D311" s="6" t="s">
        <v>32</v>
      </c>
      <c r="E311" s="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4">
        <v>39455.0</v>
      </c>
      <c r="B312" s="5">
        <v>930.0</v>
      </c>
      <c r="C312" s="6" t="s">
        <v>8</v>
      </c>
      <c r="D312" s="6" t="s">
        <v>6</v>
      </c>
      <c r="E312" s="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4">
        <v>39455.0</v>
      </c>
      <c r="B313" s="5">
        <v>915.0</v>
      </c>
      <c r="C313" s="6" t="s">
        <v>8</v>
      </c>
      <c r="D313" s="6" t="s">
        <v>6</v>
      </c>
      <c r="E313" s="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4">
        <v>39455.0</v>
      </c>
      <c r="B314" s="5">
        <v>900.0</v>
      </c>
      <c r="C314" s="6" t="s">
        <v>17</v>
      </c>
      <c r="D314" s="6" t="s">
        <v>32</v>
      </c>
      <c r="E314" s="5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4">
        <v>39455.0</v>
      </c>
      <c r="B315" s="5">
        <v>900.0</v>
      </c>
      <c r="C315" s="6" t="s">
        <v>8</v>
      </c>
      <c r="D315" s="6" t="s">
        <v>32</v>
      </c>
      <c r="E315" s="5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4">
        <v>39455.0</v>
      </c>
      <c r="B316" s="5">
        <v>700.0</v>
      </c>
      <c r="C316" s="6" t="s">
        <v>5</v>
      </c>
      <c r="D316" s="6" t="s">
        <v>18</v>
      </c>
      <c r="E316" s="5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4">
        <v>39455.0</v>
      </c>
      <c r="B317" s="5">
        <v>630.0</v>
      </c>
      <c r="C317" s="6" t="s">
        <v>14</v>
      </c>
      <c r="D317" s="6" t="s">
        <v>18</v>
      </c>
      <c r="E317" s="5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4">
        <v>39455.0</v>
      </c>
      <c r="B318" s="5">
        <v>345.0</v>
      </c>
      <c r="C318" s="6" t="s">
        <v>14</v>
      </c>
      <c r="D318" s="6" t="s">
        <v>31</v>
      </c>
      <c r="E318" s="5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4">
        <v>39455.0</v>
      </c>
      <c r="B319" s="5">
        <v>312.0</v>
      </c>
      <c r="C319" s="6" t="s">
        <v>5</v>
      </c>
      <c r="D319" s="23" t="s">
        <v>38</v>
      </c>
      <c r="E319" s="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4">
        <v>39455.0</v>
      </c>
      <c r="B320" s="5">
        <v>149.0</v>
      </c>
      <c r="C320" s="6" t="s">
        <v>5</v>
      </c>
      <c r="D320" s="6" t="s">
        <v>23</v>
      </c>
      <c r="E320" s="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4">
        <v>39455.0</v>
      </c>
      <c r="B321" s="5">
        <v>130.0</v>
      </c>
      <c r="C321" s="6" t="s">
        <v>17</v>
      </c>
      <c r="D321" s="6" t="s">
        <v>44</v>
      </c>
      <c r="E321" s="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4">
        <v>39455.0</v>
      </c>
      <c r="B322" s="5">
        <v>9.0</v>
      </c>
      <c r="C322" s="6" t="s">
        <v>20</v>
      </c>
      <c r="D322" s="6" t="s">
        <v>25</v>
      </c>
      <c r="E322" s="5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4">
        <v>39455.0</v>
      </c>
      <c r="B323" s="5">
        <v>0.0</v>
      </c>
      <c r="C323" s="6" t="s">
        <v>20</v>
      </c>
      <c r="D323" s="6" t="s">
        <v>18</v>
      </c>
      <c r="E323" s="5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4">
        <v>39455.0</v>
      </c>
      <c r="B324" s="5">
        <v>0.0</v>
      </c>
      <c r="C324" s="6" t="s">
        <v>17</v>
      </c>
      <c r="D324" s="6" t="s">
        <v>6</v>
      </c>
      <c r="E324" s="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4">
        <v>39456.0</v>
      </c>
      <c r="B325" s="5">
        <v>2358.0</v>
      </c>
      <c r="C325" s="6" t="s">
        <v>5</v>
      </c>
      <c r="D325" s="6" t="s">
        <v>22</v>
      </c>
      <c r="E325" s="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4">
        <v>39456.0</v>
      </c>
      <c r="B326" s="5">
        <v>2330.0</v>
      </c>
      <c r="C326" s="6" t="s">
        <v>20</v>
      </c>
      <c r="D326" s="6" t="s">
        <v>37</v>
      </c>
      <c r="E326" s="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4">
        <v>39456.0</v>
      </c>
      <c r="B327" s="5">
        <v>2300.0</v>
      </c>
      <c r="C327" s="6" t="s">
        <v>14</v>
      </c>
      <c r="D327" s="6" t="s">
        <v>6</v>
      </c>
      <c r="E327" s="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4">
        <v>39456.0</v>
      </c>
      <c r="B328" s="5">
        <v>2300.0</v>
      </c>
      <c r="C328" s="6" t="s">
        <v>17</v>
      </c>
      <c r="D328" s="6" t="s">
        <v>32</v>
      </c>
      <c r="E328" s="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4">
        <v>39456.0</v>
      </c>
      <c r="B329" s="5">
        <v>2300.0</v>
      </c>
      <c r="C329" s="6" t="s">
        <v>14</v>
      </c>
      <c r="D329" s="6" t="s">
        <v>6</v>
      </c>
      <c r="E329" s="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4">
        <v>39456.0</v>
      </c>
      <c r="B330" s="5">
        <v>2237.0</v>
      </c>
      <c r="C330" s="6" t="s">
        <v>5</v>
      </c>
      <c r="D330" s="6" t="s">
        <v>24</v>
      </c>
      <c r="E330" s="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4">
        <v>39456.0</v>
      </c>
      <c r="B331" s="5">
        <v>2230.0</v>
      </c>
      <c r="C331" s="6" t="s">
        <v>17</v>
      </c>
      <c r="D331" s="6" t="s">
        <v>18</v>
      </c>
      <c r="E331" s="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4">
        <v>39456.0</v>
      </c>
      <c r="B332" s="5">
        <v>2200.0</v>
      </c>
      <c r="C332" s="6" t="s">
        <v>14</v>
      </c>
      <c r="D332" s="6" t="s">
        <v>27</v>
      </c>
      <c r="E332" s="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4">
        <v>39456.0</v>
      </c>
      <c r="B333" s="5">
        <v>2148.0</v>
      </c>
      <c r="C333" s="6" t="s">
        <v>5</v>
      </c>
      <c r="D333" s="6" t="s">
        <v>23</v>
      </c>
      <c r="E333" s="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4">
        <v>39456.0</v>
      </c>
      <c r="B334" s="5">
        <v>2130.0</v>
      </c>
      <c r="C334" s="6" t="s">
        <v>17</v>
      </c>
      <c r="D334" s="6" t="s">
        <v>6</v>
      </c>
      <c r="E334" s="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4">
        <v>39456.0</v>
      </c>
      <c r="B335" s="5">
        <v>2100.0</v>
      </c>
      <c r="C335" s="6" t="s">
        <v>17</v>
      </c>
      <c r="D335" s="6" t="s">
        <v>6</v>
      </c>
      <c r="E335" s="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4">
        <v>39456.0</v>
      </c>
      <c r="B336" s="5">
        <v>2042.0</v>
      </c>
      <c r="C336" s="6" t="s">
        <v>8</v>
      </c>
      <c r="D336" s="6" t="s">
        <v>23</v>
      </c>
      <c r="E336" s="5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4">
        <v>39456.0</v>
      </c>
      <c r="B337" s="5">
        <v>2030.0</v>
      </c>
      <c r="C337" s="6" t="s">
        <v>5</v>
      </c>
      <c r="D337" s="6" t="s">
        <v>6</v>
      </c>
      <c r="E337" s="5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4">
        <v>39456.0</v>
      </c>
      <c r="B338" s="5">
        <v>2020.0</v>
      </c>
      <c r="C338" s="6" t="s">
        <v>11</v>
      </c>
      <c r="D338" s="6" t="s">
        <v>48</v>
      </c>
      <c r="E338" s="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4">
        <v>39456.0</v>
      </c>
      <c r="B339" s="5">
        <v>2000.0</v>
      </c>
      <c r="C339" s="6" t="s">
        <v>17</v>
      </c>
      <c r="D339" s="23" t="s">
        <v>41</v>
      </c>
      <c r="E339" s="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4">
        <v>39456.0</v>
      </c>
      <c r="B340" s="5">
        <v>1935.0</v>
      </c>
      <c r="C340" s="6" t="s">
        <v>17</v>
      </c>
      <c r="D340" s="6" t="s">
        <v>26</v>
      </c>
      <c r="E340" s="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4">
        <v>39456.0</v>
      </c>
      <c r="B341" s="5">
        <v>1900.0</v>
      </c>
      <c r="C341" s="6" t="s">
        <v>5</v>
      </c>
      <c r="D341" s="6" t="s">
        <v>6</v>
      </c>
      <c r="E341" s="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4">
        <v>39456.0</v>
      </c>
      <c r="B342" s="5">
        <v>1815.0</v>
      </c>
      <c r="C342" s="6" t="s">
        <v>17</v>
      </c>
      <c r="D342" s="6" t="s">
        <v>26</v>
      </c>
      <c r="E342" s="5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4">
        <v>39456.0</v>
      </c>
      <c r="B343" s="5">
        <v>1815.0</v>
      </c>
      <c r="C343" s="6" t="s">
        <v>17</v>
      </c>
      <c r="D343" s="6" t="s">
        <v>31</v>
      </c>
      <c r="E343" s="5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4">
        <v>39456.0</v>
      </c>
      <c r="B344" s="5">
        <v>1800.0</v>
      </c>
      <c r="C344" s="6" t="s">
        <v>5</v>
      </c>
      <c r="D344" s="6" t="s">
        <v>6</v>
      </c>
      <c r="E344" s="5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4">
        <v>39456.0</v>
      </c>
      <c r="B345" s="5">
        <v>1800.0</v>
      </c>
      <c r="C345" s="6" t="s">
        <v>5</v>
      </c>
      <c r="D345" s="6" t="s">
        <v>6</v>
      </c>
      <c r="E345" s="5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4">
        <v>39456.0</v>
      </c>
      <c r="B346" s="5">
        <v>1800.0</v>
      </c>
      <c r="C346" s="6" t="s">
        <v>14</v>
      </c>
      <c r="D346" s="6" t="s">
        <v>6</v>
      </c>
      <c r="E346" s="5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4">
        <v>39456.0</v>
      </c>
      <c r="B347" s="5">
        <v>1800.0</v>
      </c>
      <c r="C347" s="6" t="s">
        <v>5</v>
      </c>
      <c r="D347" s="6" t="s">
        <v>32</v>
      </c>
      <c r="E347" s="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4">
        <v>39456.0</v>
      </c>
      <c r="B348" s="5">
        <v>1745.0</v>
      </c>
      <c r="C348" s="6" t="s">
        <v>5</v>
      </c>
      <c r="D348" s="6" t="s">
        <v>37</v>
      </c>
      <c r="E348" s="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4">
        <v>39456.0</v>
      </c>
      <c r="B349" s="5">
        <v>1739.0</v>
      </c>
      <c r="C349" s="6" t="s">
        <v>20</v>
      </c>
      <c r="D349" s="6" t="s">
        <v>27</v>
      </c>
      <c r="E349" s="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4">
        <v>39456.0</v>
      </c>
      <c r="B350" s="5">
        <v>1730.0</v>
      </c>
      <c r="C350" s="6" t="s">
        <v>5</v>
      </c>
      <c r="D350" s="6" t="s">
        <v>26</v>
      </c>
      <c r="E350" s="5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4">
        <v>39456.0</v>
      </c>
      <c r="B351" s="5">
        <v>1700.0</v>
      </c>
      <c r="C351" s="6" t="s">
        <v>17</v>
      </c>
      <c r="D351" s="6" t="s">
        <v>37</v>
      </c>
      <c r="E351" s="5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4">
        <v>39456.0</v>
      </c>
      <c r="B352" s="5">
        <v>1700.0</v>
      </c>
      <c r="C352" s="6" t="s">
        <v>14</v>
      </c>
      <c r="D352" s="6" t="s">
        <v>37</v>
      </c>
      <c r="E352" s="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4">
        <v>39456.0</v>
      </c>
      <c r="B353" s="5">
        <v>1700.0</v>
      </c>
      <c r="C353" s="6" t="s">
        <v>17</v>
      </c>
      <c r="D353" s="6" t="s">
        <v>48</v>
      </c>
      <c r="E353" s="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4">
        <v>39456.0</v>
      </c>
      <c r="B354" s="5">
        <v>1700.0</v>
      </c>
      <c r="C354" s="6" t="s">
        <v>5</v>
      </c>
      <c r="D354" s="6" t="s">
        <v>61</v>
      </c>
      <c r="E354" s="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4">
        <v>39456.0</v>
      </c>
      <c r="B355" s="5">
        <v>1650.0</v>
      </c>
      <c r="C355" s="6" t="s">
        <v>17</v>
      </c>
      <c r="D355" s="6" t="s">
        <v>26</v>
      </c>
      <c r="E355" s="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4">
        <v>39456.0</v>
      </c>
      <c r="B356" s="5">
        <v>1649.0</v>
      </c>
      <c r="C356" s="6" t="s">
        <v>17</v>
      </c>
      <c r="D356" s="6" t="s">
        <v>32</v>
      </c>
      <c r="E356" s="5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4">
        <v>39456.0</v>
      </c>
      <c r="B357" s="5">
        <v>1530.0</v>
      </c>
      <c r="C357" s="6" t="s">
        <v>8</v>
      </c>
      <c r="D357" s="6" t="s">
        <v>32</v>
      </c>
      <c r="E357" s="5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4">
        <v>39456.0</v>
      </c>
      <c r="B358" s="5">
        <v>1530.0</v>
      </c>
      <c r="C358" s="6" t="s">
        <v>8</v>
      </c>
      <c r="D358" s="6" t="s">
        <v>26</v>
      </c>
      <c r="E358" s="5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4">
        <v>39456.0</v>
      </c>
      <c r="B359" s="5">
        <v>1500.0</v>
      </c>
      <c r="C359" s="6" t="s">
        <v>20</v>
      </c>
      <c r="D359" s="6" t="s">
        <v>31</v>
      </c>
      <c r="E359" s="5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4">
        <v>39456.0</v>
      </c>
      <c r="B360" s="5">
        <v>1500.0</v>
      </c>
      <c r="C360" s="6" t="s">
        <v>20</v>
      </c>
      <c r="D360" s="6" t="s">
        <v>31</v>
      </c>
      <c r="E360" s="5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4">
        <v>39456.0</v>
      </c>
      <c r="B361" s="5">
        <v>1415.0</v>
      </c>
      <c r="C361" s="6" t="s">
        <v>17</v>
      </c>
      <c r="D361" s="6" t="s">
        <v>26</v>
      </c>
      <c r="E361" s="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4">
        <v>39456.0</v>
      </c>
      <c r="B362" s="5">
        <v>1401.0</v>
      </c>
      <c r="C362" s="6" t="s">
        <v>17</v>
      </c>
      <c r="D362" s="6" t="s">
        <v>44</v>
      </c>
      <c r="E362" s="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4">
        <v>39456.0</v>
      </c>
      <c r="B363" s="5">
        <v>1302.0</v>
      </c>
      <c r="C363" s="6" t="s">
        <v>5</v>
      </c>
      <c r="D363" s="6" t="s">
        <v>26</v>
      </c>
      <c r="E363" s="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4">
        <v>39456.0</v>
      </c>
      <c r="B364" s="5">
        <v>1300.0</v>
      </c>
      <c r="C364" s="6" t="s">
        <v>17</v>
      </c>
      <c r="D364" s="6" t="s">
        <v>6</v>
      </c>
      <c r="E364" s="5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4">
        <v>39456.0</v>
      </c>
      <c r="B365" s="5">
        <v>1300.0</v>
      </c>
      <c r="C365" s="6" t="s">
        <v>17</v>
      </c>
      <c r="D365" s="6" t="s">
        <v>19</v>
      </c>
      <c r="E365" s="5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4">
        <v>39456.0</v>
      </c>
      <c r="B366" s="5">
        <v>1300.0</v>
      </c>
      <c r="C366" s="6" t="s">
        <v>17</v>
      </c>
      <c r="D366" s="6" t="s">
        <v>19</v>
      </c>
      <c r="E366" s="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4">
        <v>39456.0</v>
      </c>
      <c r="B367" s="5">
        <v>1220.0</v>
      </c>
      <c r="C367" s="6" t="s">
        <v>5</v>
      </c>
      <c r="D367" s="6" t="s">
        <v>26</v>
      </c>
      <c r="E367" s="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4">
        <v>39456.0</v>
      </c>
      <c r="B368" s="5">
        <v>1200.0</v>
      </c>
      <c r="C368" s="6" t="s">
        <v>17</v>
      </c>
      <c r="D368" s="6" t="s">
        <v>26</v>
      </c>
      <c r="E368" s="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4">
        <v>39456.0</v>
      </c>
      <c r="B369" s="5">
        <v>1200.0</v>
      </c>
      <c r="C369" s="6" t="s">
        <v>17</v>
      </c>
      <c r="D369" s="6" t="s">
        <v>32</v>
      </c>
      <c r="E369" s="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4">
        <v>39456.0</v>
      </c>
      <c r="B370" s="5">
        <v>1055.0</v>
      </c>
      <c r="C370" s="6" t="s">
        <v>5</v>
      </c>
      <c r="D370" s="23" t="s">
        <v>29</v>
      </c>
      <c r="E370" s="5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4">
        <v>39456.0</v>
      </c>
      <c r="B371" s="5">
        <v>1030.0</v>
      </c>
      <c r="C371" s="6" t="s">
        <v>8</v>
      </c>
      <c r="D371" s="6" t="s">
        <v>6</v>
      </c>
      <c r="E371" s="5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4">
        <v>39456.0</v>
      </c>
      <c r="B372" s="5">
        <v>900.0</v>
      </c>
      <c r="C372" s="6" t="s">
        <v>5</v>
      </c>
      <c r="D372" s="6" t="s">
        <v>48</v>
      </c>
      <c r="E372" s="5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4">
        <v>39456.0</v>
      </c>
      <c r="B373" s="5">
        <v>900.0</v>
      </c>
      <c r="C373" s="6" t="s">
        <v>8</v>
      </c>
      <c r="D373" s="6" t="s">
        <v>32</v>
      </c>
      <c r="E373" s="5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4">
        <v>39456.0</v>
      </c>
      <c r="B374" s="5">
        <v>900.0</v>
      </c>
      <c r="C374" s="6" t="s">
        <v>20</v>
      </c>
      <c r="D374" s="23" t="s">
        <v>29</v>
      </c>
      <c r="E374" s="5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4">
        <v>39456.0</v>
      </c>
      <c r="B375" s="5">
        <v>845.0</v>
      </c>
      <c r="C375" s="6" t="s">
        <v>8</v>
      </c>
      <c r="D375" s="6" t="s">
        <v>9</v>
      </c>
      <c r="E375" s="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4">
        <v>39456.0</v>
      </c>
      <c r="B376" s="5">
        <v>800.0</v>
      </c>
      <c r="C376" s="6" t="s">
        <v>5</v>
      </c>
      <c r="D376" s="6" t="s">
        <v>18</v>
      </c>
      <c r="E376" s="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4">
        <v>39456.0</v>
      </c>
      <c r="B377" s="5">
        <v>800.0</v>
      </c>
      <c r="C377" s="6" t="s">
        <v>17</v>
      </c>
      <c r="D377" s="6" t="s">
        <v>6</v>
      </c>
      <c r="E377" s="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4">
        <v>39456.0</v>
      </c>
      <c r="B378" s="5">
        <v>730.0</v>
      </c>
      <c r="C378" s="6" t="s">
        <v>17</v>
      </c>
      <c r="D378" s="6" t="s">
        <v>32</v>
      </c>
      <c r="E378" s="5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4">
        <v>39456.0</v>
      </c>
      <c r="B379" s="5">
        <v>700.0</v>
      </c>
      <c r="C379" s="6" t="s">
        <v>20</v>
      </c>
      <c r="D379" s="6" t="s">
        <v>32</v>
      </c>
      <c r="E379" s="5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4">
        <v>39456.0</v>
      </c>
      <c r="B380" s="5">
        <v>700.0</v>
      </c>
      <c r="C380" s="6" t="s">
        <v>8</v>
      </c>
      <c r="D380" s="6" t="s">
        <v>62</v>
      </c>
      <c r="E380" s="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4">
        <v>39456.0</v>
      </c>
      <c r="B381" s="5">
        <v>645.0</v>
      </c>
      <c r="C381" s="6" t="s">
        <v>17</v>
      </c>
      <c r="D381" s="6" t="s">
        <v>31</v>
      </c>
      <c r="E381" s="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4">
        <v>39456.0</v>
      </c>
      <c r="B382" s="5">
        <v>507.0</v>
      </c>
      <c r="C382" s="6" t="s">
        <v>17</v>
      </c>
      <c r="D382" s="6" t="s">
        <v>27</v>
      </c>
      <c r="E382" s="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4">
        <v>39456.0</v>
      </c>
      <c r="B383" s="5">
        <v>400.0</v>
      </c>
      <c r="C383" s="6" t="s">
        <v>17</v>
      </c>
      <c r="D383" s="6" t="s">
        <v>26</v>
      </c>
      <c r="E383" s="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4">
        <v>39456.0</v>
      </c>
      <c r="B384" s="5">
        <v>330.0</v>
      </c>
      <c r="C384" s="6" t="s">
        <v>17</v>
      </c>
      <c r="D384" s="6" t="s">
        <v>33</v>
      </c>
      <c r="E384" s="5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4">
        <v>39456.0</v>
      </c>
      <c r="B385" s="5">
        <v>300.0</v>
      </c>
      <c r="C385" s="6" t="s">
        <v>20</v>
      </c>
      <c r="D385" s="6" t="s">
        <v>63</v>
      </c>
      <c r="E385" s="5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4">
        <v>39456.0</v>
      </c>
      <c r="B386" s="5">
        <v>1.0</v>
      </c>
      <c r="C386" s="6" t="s">
        <v>17</v>
      </c>
      <c r="D386" s="6" t="s">
        <v>32</v>
      </c>
      <c r="E386" s="5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4">
        <v>39456.0</v>
      </c>
      <c r="B387" s="5">
        <v>1.0</v>
      </c>
      <c r="C387" s="6" t="s">
        <v>5</v>
      </c>
      <c r="D387" s="6" t="s">
        <v>31</v>
      </c>
      <c r="E387" s="5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4">
        <v>39456.0</v>
      </c>
      <c r="B388" s="5">
        <v>0.0</v>
      </c>
      <c r="C388" s="6" t="s">
        <v>5</v>
      </c>
      <c r="D388" s="6" t="s">
        <v>18</v>
      </c>
      <c r="E388" s="5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7" t="s">
        <v>68</v>
      </c>
      <c r="B389" s="5">
        <v>2200.0</v>
      </c>
      <c r="C389" s="6" t="s">
        <v>17</v>
      </c>
      <c r="D389" s="6" t="s">
        <v>61</v>
      </c>
      <c r="E389" s="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7" t="s">
        <v>68</v>
      </c>
      <c r="B390" s="5">
        <v>2134.0</v>
      </c>
      <c r="C390" s="6" t="s">
        <v>17</v>
      </c>
      <c r="D390" s="6" t="s">
        <v>12</v>
      </c>
      <c r="E390" s="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7" t="s">
        <v>68</v>
      </c>
      <c r="B391" s="5">
        <v>2100.0</v>
      </c>
      <c r="C391" s="6" t="s">
        <v>5</v>
      </c>
      <c r="D391" s="6" t="s">
        <v>6</v>
      </c>
      <c r="E391" s="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7" t="s">
        <v>68</v>
      </c>
      <c r="B392" s="5">
        <v>1946.0</v>
      </c>
      <c r="C392" s="6" t="s">
        <v>5</v>
      </c>
      <c r="D392" s="6" t="s">
        <v>26</v>
      </c>
      <c r="E392" s="5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7" t="s">
        <v>68</v>
      </c>
      <c r="B393" s="5">
        <v>1937.0</v>
      </c>
      <c r="C393" s="6" t="s">
        <v>5</v>
      </c>
      <c r="D393" s="6" t="s">
        <v>23</v>
      </c>
      <c r="E393" s="5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7" t="s">
        <v>68</v>
      </c>
      <c r="B394" s="5">
        <v>1849.0</v>
      </c>
      <c r="C394" s="6" t="s">
        <v>20</v>
      </c>
      <c r="D394" s="23" t="s">
        <v>29</v>
      </c>
      <c r="E394" s="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7" t="s">
        <v>68</v>
      </c>
      <c r="B395" s="5">
        <v>1840.0</v>
      </c>
      <c r="C395" s="6" t="s">
        <v>5</v>
      </c>
      <c r="D395" s="6" t="s">
        <v>53</v>
      </c>
      <c r="E395" s="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7" t="s">
        <v>68</v>
      </c>
      <c r="B396" s="5">
        <v>1830.0</v>
      </c>
      <c r="C396" s="6" t="s">
        <v>5</v>
      </c>
      <c r="D396" s="6" t="s">
        <v>6</v>
      </c>
      <c r="E396" s="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7" t="s">
        <v>68</v>
      </c>
      <c r="B397" s="5">
        <v>1818.0</v>
      </c>
      <c r="C397" s="6" t="s">
        <v>20</v>
      </c>
      <c r="D397" s="6" t="s">
        <v>9</v>
      </c>
      <c r="E397" s="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7" t="s">
        <v>68</v>
      </c>
      <c r="B398" s="5">
        <v>1800.0</v>
      </c>
      <c r="C398" s="6" t="s">
        <v>5</v>
      </c>
      <c r="D398" s="6" t="s">
        <v>18</v>
      </c>
      <c r="E398" s="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7" t="s">
        <v>68</v>
      </c>
      <c r="B399" s="5">
        <v>1740.0</v>
      </c>
      <c r="C399" s="6" t="s">
        <v>17</v>
      </c>
      <c r="D399" s="6" t="s">
        <v>25</v>
      </c>
      <c r="E399" s="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7" t="s">
        <v>68</v>
      </c>
      <c r="B400" s="5">
        <v>1711.0</v>
      </c>
      <c r="C400" s="6" t="s">
        <v>20</v>
      </c>
      <c r="D400" s="6" t="s">
        <v>26</v>
      </c>
      <c r="E400" s="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7" t="s">
        <v>68</v>
      </c>
      <c r="B401" s="5">
        <v>1643.0</v>
      </c>
      <c r="C401" s="6" t="s">
        <v>5</v>
      </c>
      <c r="D401" s="6" t="s">
        <v>26</v>
      </c>
      <c r="E401" s="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7" t="s">
        <v>68</v>
      </c>
      <c r="B402" s="5">
        <v>1640.0</v>
      </c>
      <c r="C402" s="6" t="s">
        <v>20</v>
      </c>
      <c r="D402" s="23" t="s">
        <v>28</v>
      </c>
      <c r="E402" s="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7" t="s">
        <v>68</v>
      </c>
      <c r="B403" s="5">
        <v>1455.0</v>
      </c>
      <c r="C403" s="6" t="s">
        <v>8</v>
      </c>
      <c r="D403" s="23" t="s">
        <v>64</v>
      </c>
      <c r="E403" s="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7" t="s">
        <v>68</v>
      </c>
      <c r="B404" s="5">
        <v>1451.0</v>
      </c>
      <c r="C404" s="6" t="s">
        <v>8</v>
      </c>
      <c r="D404" s="6" t="s">
        <v>23</v>
      </c>
      <c r="E404" s="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7" t="s">
        <v>68</v>
      </c>
      <c r="B405" s="5">
        <v>1440.0</v>
      </c>
      <c r="C405" s="6" t="s">
        <v>5</v>
      </c>
      <c r="D405" s="6" t="s">
        <v>23</v>
      </c>
      <c r="E405" s="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7" t="s">
        <v>68</v>
      </c>
      <c r="B406" s="5">
        <v>1431.0</v>
      </c>
      <c r="C406" s="6" t="s">
        <v>5</v>
      </c>
      <c r="D406" s="6" t="s">
        <v>26</v>
      </c>
      <c r="E406" s="5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7" t="s">
        <v>68</v>
      </c>
      <c r="B407" s="5">
        <v>1403.0</v>
      </c>
      <c r="C407" s="6" t="s">
        <v>17</v>
      </c>
      <c r="D407" s="6" t="s">
        <v>18</v>
      </c>
      <c r="E407" s="5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7" t="s">
        <v>68</v>
      </c>
      <c r="B408" s="5">
        <v>1350.0</v>
      </c>
      <c r="C408" s="6" t="s">
        <v>17</v>
      </c>
      <c r="D408" s="6" t="s">
        <v>6</v>
      </c>
      <c r="E408" s="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7" t="s">
        <v>68</v>
      </c>
      <c r="B409" s="5">
        <v>1330.0</v>
      </c>
      <c r="C409" s="6" t="s">
        <v>8</v>
      </c>
      <c r="D409" s="6" t="s">
        <v>37</v>
      </c>
      <c r="E409" s="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7" t="s">
        <v>68</v>
      </c>
      <c r="B410" s="5">
        <v>1309.0</v>
      </c>
      <c r="C410" s="6" t="s">
        <v>5</v>
      </c>
      <c r="D410" s="6" t="s">
        <v>23</v>
      </c>
      <c r="E410" s="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7" t="s">
        <v>68</v>
      </c>
      <c r="B411" s="5">
        <v>1236.0</v>
      </c>
      <c r="C411" s="6" t="s">
        <v>20</v>
      </c>
      <c r="D411" s="6" t="s">
        <v>23</v>
      </c>
      <c r="E411" s="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7" t="s">
        <v>68</v>
      </c>
      <c r="B412" s="5">
        <v>1200.0</v>
      </c>
      <c r="C412" s="6" t="s">
        <v>17</v>
      </c>
      <c r="D412" s="6" t="s">
        <v>18</v>
      </c>
      <c r="E412" s="5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7" t="s">
        <v>68</v>
      </c>
      <c r="B413" s="5">
        <v>1040.0</v>
      </c>
      <c r="C413" s="6" t="s">
        <v>5</v>
      </c>
      <c r="D413" s="6" t="s">
        <v>25</v>
      </c>
      <c r="E413" s="5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7" t="s">
        <v>68</v>
      </c>
      <c r="B414" s="5">
        <v>930.0</v>
      </c>
      <c r="C414" s="6" t="s">
        <v>20</v>
      </c>
      <c r="D414" s="6" t="s">
        <v>6</v>
      </c>
      <c r="E414" s="5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7" t="s">
        <v>68</v>
      </c>
      <c r="B415" s="5">
        <v>700.0</v>
      </c>
      <c r="C415" s="6" t="s">
        <v>5</v>
      </c>
      <c r="D415" s="6" t="s">
        <v>6</v>
      </c>
      <c r="E415" s="5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7" t="s">
        <v>68</v>
      </c>
      <c r="B416" s="5">
        <v>600.0</v>
      </c>
      <c r="C416" s="6" t="s">
        <v>17</v>
      </c>
      <c r="D416" s="6" t="s">
        <v>37</v>
      </c>
      <c r="E416" s="5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7" t="s">
        <v>68</v>
      </c>
      <c r="B417" s="5">
        <v>413.0</v>
      </c>
      <c r="C417" s="6" t="s">
        <v>17</v>
      </c>
      <c r="D417" s="6" t="s">
        <v>18</v>
      </c>
      <c r="E417" s="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7" t="s">
        <v>68</v>
      </c>
      <c r="B418" s="5">
        <v>235.0</v>
      </c>
      <c r="C418" s="6" t="s">
        <v>5</v>
      </c>
      <c r="D418" s="6" t="s">
        <v>31</v>
      </c>
      <c r="E418" s="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7" t="s">
        <v>68</v>
      </c>
      <c r="B419" s="5">
        <v>223.0</v>
      </c>
      <c r="C419" s="6" t="s">
        <v>14</v>
      </c>
      <c r="D419" s="6" t="s">
        <v>31</v>
      </c>
      <c r="E419" s="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7" t="s">
        <v>68</v>
      </c>
      <c r="B420" s="5">
        <v>140.0</v>
      </c>
      <c r="C420" s="6" t="s">
        <v>14</v>
      </c>
      <c r="D420" s="6" t="s">
        <v>49</v>
      </c>
      <c r="E420" s="5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7" t="s">
        <v>68</v>
      </c>
      <c r="B421" s="5">
        <v>130.0</v>
      </c>
      <c r="C421" s="6" t="s">
        <v>5</v>
      </c>
      <c r="D421" s="6" t="s">
        <v>23</v>
      </c>
      <c r="E421" s="5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7" t="s">
        <v>68</v>
      </c>
      <c r="B422" s="5">
        <v>104.0</v>
      </c>
      <c r="C422" s="6" t="s">
        <v>8</v>
      </c>
      <c r="D422" s="6" t="s">
        <v>39</v>
      </c>
      <c r="E422" s="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7" t="s">
        <v>68</v>
      </c>
      <c r="B423" s="5">
        <v>100.0</v>
      </c>
      <c r="C423" s="6" t="s">
        <v>20</v>
      </c>
      <c r="D423" s="6" t="s">
        <v>32</v>
      </c>
      <c r="E423" s="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7" t="s">
        <v>68</v>
      </c>
      <c r="B424" s="5">
        <v>49.0</v>
      </c>
      <c r="C424" s="6" t="s">
        <v>17</v>
      </c>
      <c r="D424" s="6" t="s">
        <v>6</v>
      </c>
      <c r="E424" s="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7" t="s">
        <v>68</v>
      </c>
      <c r="B425" s="5">
        <v>1.0</v>
      </c>
      <c r="C425" s="6" t="s">
        <v>17</v>
      </c>
      <c r="D425" s="6" t="s">
        <v>18</v>
      </c>
      <c r="E425" s="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7" t="s">
        <v>68</v>
      </c>
      <c r="B426" s="5">
        <v>0.0</v>
      </c>
      <c r="C426" s="6" t="s">
        <v>8</v>
      </c>
      <c r="D426" s="6" t="s">
        <v>37</v>
      </c>
      <c r="E426" s="5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7" t="s">
        <v>68</v>
      </c>
      <c r="B427" s="5">
        <v>2309.0</v>
      </c>
      <c r="C427" s="6" t="s">
        <v>5</v>
      </c>
      <c r="D427" s="6" t="s">
        <v>49</v>
      </c>
      <c r="E427" s="5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7" t="s">
        <v>68</v>
      </c>
      <c r="B428" s="5">
        <v>2230.0</v>
      </c>
      <c r="C428" s="6" t="s">
        <v>17</v>
      </c>
      <c r="D428" s="6" t="s">
        <v>6</v>
      </c>
      <c r="E428" s="5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7" t="s">
        <v>68</v>
      </c>
      <c r="B429" s="5">
        <v>2218.0</v>
      </c>
      <c r="C429" s="6" t="s">
        <v>17</v>
      </c>
      <c r="D429" s="6" t="s">
        <v>24</v>
      </c>
      <c r="E429" s="5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7" t="s">
        <v>68</v>
      </c>
      <c r="B430" s="5">
        <v>2200.0</v>
      </c>
      <c r="C430" s="6" t="s">
        <v>17</v>
      </c>
      <c r="D430" s="6" t="s">
        <v>6</v>
      </c>
      <c r="E430" s="5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7" t="s">
        <v>68</v>
      </c>
      <c r="B431" s="5">
        <v>2200.0</v>
      </c>
      <c r="C431" s="6" t="s">
        <v>14</v>
      </c>
      <c r="D431" s="6" t="s">
        <v>6</v>
      </c>
      <c r="E431" s="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7" t="s">
        <v>68</v>
      </c>
      <c r="B432" s="5">
        <v>2145.0</v>
      </c>
      <c r="C432" s="6" t="s">
        <v>17</v>
      </c>
      <c r="D432" s="6" t="s">
        <v>26</v>
      </c>
      <c r="E432" s="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7" t="s">
        <v>68</v>
      </c>
      <c r="B433" s="5">
        <v>2130.0</v>
      </c>
      <c r="C433" s="6" t="s">
        <v>14</v>
      </c>
      <c r="D433" s="23" t="s">
        <v>38</v>
      </c>
      <c r="E433" s="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7" t="s">
        <v>68</v>
      </c>
      <c r="B434" s="5">
        <v>2030.0</v>
      </c>
      <c r="C434" s="6" t="s">
        <v>20</v>
      </c>
      <c r="D434" s="6" t="s">
        <v>30</v>
      </c>
      <c r="E434" s="5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7" t="s">
        <v>68</v>
      </c>
      <c r="B435" s="5">
        <v>2000.0</v>
      </c>
      <c r="C435" s="6" t="s">
        <v>8</v>
      </c>
      <c r="D435" s="6" t="s">
        <v>6</v>
      </c>
      <c r="E435" s="5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7" t="s">
        <v>68</v>
      </c>
      <c r="B436" s="5">
        <v>2000.0</v>
      </c>
      <c r="C436" s="6" t="s">
        <v>5</v>
      </c>
      <c r="D436" s="23" t="s">
        <v>29</v>
      </c>
      <c r="E436" s="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7" t="s">
        <v>68</v>
      </c>
      <c r="B437" s="5">
        <v>2000.0</v>
      </c>
      <c r="C437" s="6" t="s">
        <v>17</v>
      </c>
      <c r="D437" s="6" t="s">
        <v>6</v>
      </c>
      <c r="E437" s="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7" t="s">
        <v>68</v>
      </c>
      <c r="B438" s="5">
        <v>1940.0</v>
      </c>
      <c r="C438" s="6" t="s">
        <v>17</v>
      </c>
      <c r="D438" s="23" t="s">
        <v>41</v>
      </c>
      <c r="E438" s="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7" t="s">
        <v>68</v>
      </c>
      <c r="B439" s="5">
        <v>1940.0</v>
      </c>
      <c r="C439" s="6" t="s">
        <v>17</v>
      </c>
      <c r="D439" s="6" t="s">
        <v>26</v>
      </c>
      <c r="E439" s="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7" t="s">
        <v>68</v>
      </c>
      <c r="B440" s="5">
        <v>1900.0</v>
      </c>
      <c r="C440" s="6" t="s">
        <v>17</v>
      </c>
      <c r="D440" s="6" t="s">
        <v>6</v>
      </c>
      <c r="E440" s="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7" t="s">
        <v>68</v>
      </c>
      <c r="B441" s="5">
        <v>1800.0</v>
      </c>
      <c r="C441" s="6" t="s">
        <v>8</v>
      </c>
      <c r="D441" s="6" t="s">
        <v>6</v>
      </c>
      <c r="E441" s="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7" t="s">
        <v>68</v>
      </c>
      <c r="B442" s="5">
        <v>1754.0</v>
      </c>
      <c r="C442" s="6" t="s">
        <v>14</v>
      </c>
      <c r="D442" s="6" t="s">
        <v>23</v>
      </c>
      <c r="E442" s="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7" t="s">
        <v>68</v>
      </c>
      <c r="B443" s="5">
        <v>1727.0</v>
      </c>
      <c r="C443" s="6" t="s">
        <v>20</v>
      </c>
      <c r="D443" s="6" t="s">
        <v>22</v>
      </c>
      <c r="E443" s="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7" t="s">
        <v>68</v>
      </c>
      <c r="B444" s="5">
        <v>1725.0</v>
      </c>
      <c r="C444" s="6" t="s">
        <v>17</v>
      </c>
      <c r="D444" s="6" t="s">
        <v>6</v>
      </c>
      <c r="E444" s="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7" t="s">
        <v>68</v>
      </c>
      <c r="B445" s="5">
        <v>1700.0</v>
      </c>
      <c r="C445" s="6" t="s">
        <v>5</v>
      </c>
      <c r="D445" s="6" t="s">
        <v>18</v>
      </c>
      <c r="E445" s="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7" t="s">
        <v>68</v>
      </c>
      <c r="B446" s="5">
        <v>1700.0</v>
      </c>
      <c r="C446" s="6" t="s">
        <v>17</v>
      </c>
      <c r="D446" s="23" t="s">
        <v>38</v>
      </c>
      <c r="E446" s="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7" t="s">
        <v>68</v>
      </c>
      <c r="B447" s="5">
        <v>1645.0</v>
      </c>
      <c r="C447" s="6" t="s">
        <v>20</v>
      </c>
      <c r="D447" s="6" t="s">
        <v>30</v>
      </c>
      <c r="E447" s="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7" t="s">
        <v>68</v>
      </c>
      <c r="B448" s="5">
        <v>1620.0</v>
      </c>
      <c r="C448" s="6" t="s">
        <v>17</v>
      </c>
      <c r="D448" s="6" t="s">
        <v>18</v>
      </c>
      <c r="E448" s="5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7" t="s">
        <v>68</v>
      </c>
      <c r="B449" s="5">
        <v>1600.0</v>
      </c>
      <c r="C449" s="6" t="s">
        <v>5</v>
      </c>
      <c r="D449" s="6" t="s">
        <v>18</v>
      </c>
      <c r="E449" s="5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7" t="s">
        <v>68</v>
      </c>
      <c r="B450" s="5">
        <v>1512.0</v>
      </c>
      <c r="C450" s="6" t="s">
        <v>20</v>
      </c>
      <c r="D450" s="23" t="s">
        <v>28</v>
      </c>
      <c r="E450" s="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7" t="s">
        <v>68</v>
      </c>
      <c r="B451" s="5">
        <v>1430.0</v>
      </c>
      <c r="C451" s="6" t="s">
        <v>5</v>
      </c>
      <c r="D451" s="6" t="s">
        <v>26</v>
      </c>
      <c r="E451" s="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7" t="s">
        <v>68</v>
      </c>
      <c r="B452" s="5">
        <v>1409.0</v>
      </c>
      <c r="C452" s="6" t="s">
        <v>20</v>
      </c>
      <c r="D452" s="6" t="s">
        <v>22</v>
      </c>
      <c r="E452" s="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7" t="s">
        <v>68</v>
      </c>
      <c r="B453" s="5">
        <v>1400.0</v>
      </c>
      <c r="C453" s="6" t="s">
        <v>20</v>
      </c>
      <c r="D453" s="6" t="s">
        <v>31</v>
      </c>
      <c r="E453" s="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7" t="s">
        <v>68</v>
      </c>
      <c r="B454" s="5">
        <v>1350.0</v>
      </c>
      <c r="C454" s="6" t="s">
        <v>14</v>
      </c>
      <c r="D454" s="6" t="s">
        <v>58</v>
      </c>
      <c r="E454" s="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7" t="s">
        <v>68</v>
      </c>
      <c r="B455" s="5">
        <v>1328.0</v>
      </c>
      <c r="C455" s="6" t="s">
        <v>17</v>
      </c>
      <c r="D455" s="6" t="s">
        <v>32</v>
      </c>
      <c r="E455" s="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7" t="s">
        <v>68</v>
      </c>
      <c r="B456" s="5">
        <v>1310.0</v>
      </c>
      <c r="C456" s="6" t="s">
        <v>14</v>
      </c>
      <c r="D456" s="23" t="s">
        <v>54</v>
      </c>
      <c r="E456" s="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7" t="s">
        <v>68</v>
      </c>
      <c r="B457" s="5">
        <v>1301.0</v>
      </c>
      <c r="C457" s="6" t="s">
        <v>17</v>
      </c>
      <c r="D457" s="6" t="s">
        <v>31</v>
      </c>
      <c r="E457" s="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7" t="s">
        <v>68</v>
      </c>
      <c r="B458" s="5">
        <v>1208.0</v>
      </c>
      <c r="C458" s="6" t="s">
        <v>5</v>
      </c>
      <c r="D458" s="6" t="s">
        <v>26</v>
      </c>
      <c r="E458" s="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7" t="s">
        <v>68</v>
      </c>
      <c r="B459" s="5">
        <v>1130.0</v>
      </c>
      <c r="C459" s="6" t="s">
        <v>20</v>
      </c>
      <c r="D459" s="6" t="s">
        <v>6</v>
      </c>
      <c r="E459" s="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7" t="s">
        <v>68</v>
      </c>
      <c r="B460" s="5">
        <v>1030.0</v>
      </c>
      <c r="C460" s="6" t="s">
        <v>20</v>
      </c>
      <c r="D460" s="6" t="s">
        <v>31</v>
      </c>
      <c r="E460" s="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7" t="s">
        <v>68</v>
      </c>
      <c r="B461" s="5">
        <v>1000.0</v>
      </c>
      <c r="C461" s="6" t="s">
        <v>20</v>
      </c>
      <c r="D461" s="6" t="s">
        <v>32</v>
      </c>
      <c r="E461" s="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7" t="s">
        <v>68</v>
      </c>
      <c r="B462" s="5">
        <v>930.0</v>
      </c>
      <c r="C462" s="6" t="s">
        <v>8</v>
      </c>
      <c r="D462" s="6" t="s">
        <v>6</v>
      </c>
      <c r="E462" s="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7" t="s">
        <v>68</v>
      </c>
      <c r="B463" s="5">
        <v>605.0</v>
      </c>
      <c r="C463" s="6" t="s">
        <v>5</v>
      </c>
      <c r="D463" s="6" t="s">
        <v>31</v>
      </c>
      <c r="E463" s="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7" t="s">
        <v>68</v>
      </c>
      <c r="B464" s="5">
        <v>300.0</v>
      </c>
      <c r="C464" s="6" t="s">
        <v>17</v>
      </c>
      <c r="D464" s="6" t="s">
        <v>31</v>
      </c>
      <c r="E464" s="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7" t="s">
        <v>68</v>
      </c>
      <c r="B465" s="5">
        <v>230.0</v>
      </c>
      <c r="C465" s="6" t="s">
        <v>17</v>
      </c>
      <c r="D465" s="6" t="s">
        <v>6</v>
      </c>
      <c r="E465" s="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7" t="s">
        <v>68</v>
      </c>
      <c r="B466" s="5">
        <v>152.0</v>
      </c>
      <c r="C466" s="6" t="s">
        <v>17</v>
      </c>
      <c r="D466" s="6" t="s">
        <v>6</v>
      </c>
      <c r="E466" s="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7" t="s">
        <v>68</v>
      </c>
      <c r="B467" s="5">
        <v>48.0</v>
      </c>
      <c r="C467" s="6" t="s">
        <v>20</v>
      </c>
      <c r="D467" s="6" t="s">
        <v>24</v>
      </c>
      <c r="E467" s="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7" t="s">
        <v>68</v>
      </c>
      <c r="B468" s="5">
        <v>5.0</v>
      </c>
      <c r="C468" s="6" t="s">
        <v>14</v>
      </c>
      <c r="D468" s="6" t="s">
        <v>6</v>
      </c>
      <c r="E468" s="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7" t="s">
        <v>68</v>
      </c>
      <c r="B469" s="5">
        <v>0.0</v>
      </c>
      <c r="C469" s="6" t="s">
        <v>17</v>
      </c>
      <c r="D469" s="23" t="s">
        <v>38</v>
      </c>
      <c r="E469" s="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7" t="s">
        <v>68</v>
      </c>
      <c r="B470" s="5">
        <v>0.0</v>
      </c>
      <c r="C470" s="6" t="s">
        <v>17</v>
      </c>
      <c r="D470" s="6" t="s">
        <v>18</v>
      </c>
      <c r="E470" s="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7" t="s">
        <v>68</v>
      </c>
      <c r="B471" s="5">
        <v>0.0</v>
      </c>
      <c r="C471" s="6" t="s">
        <v>8</v>
      </c>
      <c r="D471" s="6" t="s">
        <v>18</v>
      </c>
      <c r="E471" s="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7" t="s">
        <v>68</v>
      </c>
      <c r="B472" s="5">
        <v>2340.0</v>
      </c>
      <c r="C472" s="6" t="s">
        <v>17</v>
      </c>
      <c r="D472" s="6" t="s">
        <v>26</v>
      </c>
      <c r="E472" s="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7" t="s">
        <v>68</v>
      </c>
      <c r="B473" s="5">
        <v>2336.0</v>
      </c>
      <c r="C473" s="6" t="s">
        <v>8</v>
      </c>
      <c r="D473" s="6" t="s">
        <v>24</v>
      </c>
      <c r="E473" s="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7" t="s">
        <v>68</v>
      </c>
      <c r="B474" s="5">
        <v>2300.0</v>
      </c>
      <c r="C474" s="6" t="s">
        <v>5</v>
      </c>
      <c r="D474" s="6" t="s">
        <v>6</v>
      </c>
      <c r="E474" s="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7" t="s">
        <v>68</v>
      </c>
      <c r="B475" s="5">
        <v>2300.0</v>
      </c>
      <c r="C475" s="6" t="s">
        <v>5</v>
      </c>
      <c r="D475" s="6" t="s">
        <v>37</v>
      </c>
      <c r="E475" s="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7" t="s">
        <v>68</v>
      </c>
      <c r="B476" s="5">
        <v>2300.0</v>
      </c>
      <c r="C476" s="6" t="s">
        <v>14</v>
      </c>
      <c r="D476" s="6" t="s">
        <v>63</v>
      </c>
      <c r="E476" s="5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7" t="s">
        <v>68</v>
      </c>
      <c r="B477" s="5">
        <v>2300.0</v>
      </c>
      <c r="C477" s="6" t="s">
        <v>17</v>
      </c>
      <c r="D477" s="6" t="s">
        <v>6</v>
      </c>
      <c r="E477" s="5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7" t="s">
        <v>68</v>
      </c>
      <c r="B478" s="5">
        <v>2300.0</v>
      </c>
      <c r="C478" s="6" t="s">
        <v>17</v>
      </c>
      <c r="D478" s="6" t="s">
        <v>48</v>
      </c>
      <c r="E478" s="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7" t="s">
        <v>68</v>
      </c>
      <c r="B479" s="5">
        <v>2251.0</v>
      </c>
      <c r="C479" s="6" t="s">
        <v>8</v>
      </c>
      <c r="D479" s="6" t="s">
        <v>23</v>
      </c>
      <c r="E479" s="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7" t="s">
        <v>68</v>
      </c>
      <c r="B480" s="5">
        <v>2245.0</v>
      </c>
      <c r="C480" s="6" t="s">
        <v>17</v>
      </c>
      <c r="D480" s="23" t="s">
        <v>65</v>
      </c>
      <c r="E480" s="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7" t="s">
        <v>68</v>
      </c>
      <c r="B481" s="5">
        <v>2215.0</v>
      </c>
      <c r="C481" s="6" t="s">
        <v>11</v>
      </c>
      <c r="D481" s="6" t="s">
        <v>6</v>
      </c>
      <c r="E481" s="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7" t="s">
        <v>68</v>
      </c>
      <c r="B482" s="5">
        <v>2208.0</v>
      </c>
      <c r="C482" s="6" t="s">
        <v>17</v>
      </c>
      <c r="D482" s="6" t="s">
        <v>56</v>
      </c>
      <c r="E482" s="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7" t="s">
        <v>68</v>
      </c>
      <c r="B483" s="5">
        <v>2200.0</v>
      </c>
      <c r="C483" s="6" t="s">
        <v>5</v>
      </c>
      <c r="D483" s="6" t="s">
        <v>31</v>
      </c>
      <c r="E483" s="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7" t="s">
        <v>68</v>
      </c>
      <c r="B484" s="5">
        <v>2200.0</v>
      </c>
      <c r="C484" s="6" t="s">
        <v>8</v>
      </c>
      <c r="D484" s="6" t="s">
        <v>12</v>
      </c>
      <c r="E484" s="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7" t="s">
        <v>68</v>
      </c>
      <c r="B485" s="5">
        <v>2112.0</v>
      </c>
      <c r="C485" s="6" t="s">
        <v>20</v>
      </c>
      <c r="D485" s="6" t="s">
        <v>66</v>
      </c>
      <c r="E485" s="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7" t="s">
        <v>68</v>
      </c>
      <c r="B486" s="5">
        <v>2100.0</v>
      </c>
      <c r="C486" s="6" t="s">
        <v>17</v>
      </c>
      <c r="D486" s="6" t="s">
        <v>44</v>
      </c>
      <c r="E486" s="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7" t="s">
        <v>68</v>
      </c>
      <c r="B487" s="5">
        <v>2037.0</v>
      </c>
      <c r="C487" s="6" t="s">
        <v>8</v>
      </c>
      <c r="D487" s="6" t="s">
        <v>6</v>
      </c>
      <c r="E487" s="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7" t="s">
        <v>68</v>
      </c>
      <c r="B488" s="5">
        <v>2030.0</v>
      </c>
      <c r="C488" s="6" t="s">
        <v>5</v>
      </c>
      <c r="D488" s="6" t="s">
        <v>31</v>
      </c>
      <c r="E488" s="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7" t="s">
        <v>68</v>
      </c>
      <c r="B489" s="5">
        <v>2021.0</v>
      </c>
      <c r="C489" s="6" t="s">
        <v>5</v>
      </c>
      <c r="D489" s="23" t="s">
        <v>29</v>
      </c>
      <c r="E489" s="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7" t="s">
        <v>68</v>
      </c>
      <c r="B490" s="5">
        <v>2000.0</v>
      </c>
      <c r="C490" s="6" t="s">
        <v>8</v>
      </c>
      <c r="D490" s="6" t="s">
        <v>31</v>
      </c>
      <c r="E490" s="5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7" t="s">
        <v>68</v>
      </c>
      <c r="B491" s="5">
        <v>2000.0</v>
      </c>
      <c r="C491" s="6" t="s">
        <v>5</v>
      </c>
      <c r="D491" s="6" t="s">
        <v>6</v>
      </c>
      <c r="E491" s="5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7" t="s">
        <v>68</v>
      </c>
      <c r="B492" s="5">
        <v>1940.0</v>
      </c>
      <c r="C492" s="6" t="s">
        <v>5</v>
      </c>
      <c r="D492" s="6" t="s">
        <v>26</v>
      </c>
      <c r="E492" s="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7" t="s">
        <v>68</v>
      </c>
      <c r="B493" s="5">
        <v>1900.0</v>
      </c>
      <c r="C493" s="6" t="s">
        <v>14</v>
      </c>
      <c r="D493" s="23" t="s">
        <v>51</v>
      </c>
      <c r="E493" s="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7" t="s">
        <v>68</v>
      </c>
      <c r="B494" s="5">
        <v>1800.0</v>
      </c>
      <c r="C494" s="6" t="s">
        <v>8</v>
      </c>
      <c r="D494" s="23" t="s">
        <v>38</v>
      </c>
      <c r="E494" s="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7" t="s">
        <v>68</v>
      </c>
      <c r="B495" s="5">
        <v>1500.0</v>
      </c>
      <c r="C495" s="6" t="s">
        <v>5</v>
      </c>
      <c r="D495" s="6" t="s">
        <v>37</v>
      </c>
      <c r="E495" s="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7" t="s">
        <v>68</v>
      </c>
      <c r="B496" s="5">
        <v>1430.0</v>
      </c>
      <c r="C496" s="6" t="s">
        <v>17</v>
      </c>
      <c r="D496" s="23" t="s">
        <v>38</v>
      </c>
      <c r="E496" s="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7" t="s">
        <v>68</v>
      </c>
      <c r="B497" s="5">
        <v>1430.0</v>
      </c>
      <c r="C497" s="6" t="s">
        <v>17</v>
      </c>
      <c r="D497" s="6" t="s">
        <v>26</v>
      </c>
      <c r="E497" s="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7" t="s">
        <v>68</v>
      </c>
      <c r="B498" s="5">
        <v>1349.0</v>
      </c>
      <c r="C498" s="6" t="s">
        <v>8</v>
      </c>
      <c r="D498" s="6" t="s">
        <v>26</v>
      </c>
      <c r="E498" s="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7" t="s">
        <v>68</v>
      </c>
      <c r="B499" s="5">
        <v>1330.0</v>
      </c>
      <c r="C499" s="6" t="s">
        <v>20</v>
      </c>
      <c r="D499" s="6" t="s">
        <v>18</v>
      </c>
      <c r="E499" s="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7" t="s">
        <v>68</v>
      </c>
      <c r="B500" s="5">
        <v>1300.0</v>
      </c>
      <c r="C500" s="6" t="s">
        <v>5</v>
      </c>
      <c r="D500" s="6" t="s">
        <v>26</v>
      </c>
      <c r="E500" s="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7" t="s">
        <v>68</v>
      </c>
      <c r="B501" s="5">
        <v>1300.0</v>
      </c>
      <c r="C501" s="6" t="s">
        <v>20</v>
      </c>
      <c r="D501" s="6" t="s">
        <v>6</v>
      </c>
      <c r="E501" s="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7"/>
      <c r="B502" s="5"/>
      <c r="C502" s="6"/>
      <c r="D502" s="6"/>
      <c r="E502" s="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7"/>
      <c r="B503" s="5"/>
      <c r="C503" s="6"/>
      <c r="D503" s="6"/>
      <c r="E503" s="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7"/>
      <c r="B504" s="5"/>
      <c r="C504" s="6"/>
      <c r="D504" s="6"/>
      <c r="E504" s="5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7"/>
      <c r="B505" s="5"/>
      <c r="C505" s="6"/>
      <c r="D505" s="6"/>
      <c r="E505" s="5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7"/>
      <c r="B506" s="5"/>
      <c r="C506" s="6"/>
      <c r="D506" s="6"/>
      <c r="E506" s="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7"/>
      <c r="B507" s="5"/>
      <c r="C507" s="6"/>
      <c r="D507" s="6"/>
      <c r="E507" s="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7"/>
      <c r="B508" s="5"/>
      <c r="C508" s="6"/>
      <c r="D508" s="6"/>
      <c r="E508" s="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7"/>
      <c r="B509" s="5"/>
      <c r="C509" s="6"/>
      <c r="D509" s="6"/>
      <c r="E509" s="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7"/>
      <c r="B510" s="5"/>
      <c r="C510" s="6"/>
      <c r="D510" s="6"/>
      <c r="E510" s="5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7"/>
      <c r="B511" s="5"/>
      <c r="C511" s="6"/>
      <c r="D511" s="6"/>
      <c r="E511" s="5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</sheetData>
  <mergeCells count="2">
    <mergeCell ref="G1:L1"/>
    <mergeCell ref="N1:R1"/>
  </mergeCells>
  <drawing r:id="rId1"/>
</worksheet>
</file>