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e bins" sheetId="1" r:id="rId4"/>
    <sheet state="visible" name="Find the frequency of each bin" sheetId="2" r:id="rId5"/>
    <sheet state="visible" name="Convert frequencies into relati" sheetId="3" r:id="rId6"/>
    <sheet state="visible" name="Build the histogram" sheetId="4" r:id="rId7"/>
    <sheet state="visible" name="Plot the standard Gaussian mode" sheetId="5" r:id="rId8"/>
    <sheet state="visible" name="Change the location of the Gaus" sheetId="6" r:id="rId9"/>
    <sheet state="visible" name="Change the dispersion of the Ga" sheetId="7" r:id="rId10"/>
    <sheet state="visible" name="Calibrate the Gaussian model on" sheetId="8" r:id="rId11"/>
    <sheet state="visible" name="Overlay the Gaussian model to t" sheetId="9" r:id="rId12"/>
    <sheet state="visible" name="Compute the 5% value-at-risk fr" sheetId="10" r:id="rId13"/>
    <sheet state="visible" name="Compute skewness and kurtosis o" sheetId="11" r:id="rId14"/>
  </sheets>
  <definedNames/>
  <calcPr/>
</workbook>
</file>

<file path=xl/sharedStrings.xml><?xml version="1.0" encoding="utf-8"?>
<sst xmlns="http://schemas.openxmlformats.org/spreadsheetml/2006/main" count="146" uniqueCount="33">
  <si>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</si>
  <si>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</si>
  <si>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</si>
  <si>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</si>
  <si>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</si>
  <si>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</si>
  <si>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</si>
  <si>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</si>
  <si>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</si>
  <si>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</si>
  <si>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</si>
  <si>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</si>
  <si>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</si>
  <si>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</si>
  <si>
    <t>Frequency</t>
  </si>
  <si>
    <t>Relative Frequency</t>
  </si>
  <si>
    <t>Total:</t>
  </si>
  <si>
    <t>Histogram</t>
  </si>
  <si>
    <t>Standard Gaussian Model</t>
  </si>
  <si>
    <t>Gaussian #1 (Standard)</t>
  </si>
  <si>
    <t>Gaussian #2</t>
  </si>
  <si>
    <t>Gaussian #3</t>
  </si>
  <si>
    <t>Calibrated Gaussian model</t>
  </si>
  <si>
    <t>Histogram Features</t>
  </si>
  <si>
    <t>Mean</t>
  </si>
  <si>
    <t>Standard Deviation</t>
  </si>
  <si>
    <t>Lower bound</t>
  </si>
  <si>
    <t>Upper bound</t>
  </si>
  <si>
    <t>Empirical Relative Frequency</t>
  </si>
  <si>
    <t>Gaussian Probability</t>
  </si>
  <si>
    <t>5% Gaussian VaR</t>
  </si>
  <si>
    <t>Skewness</t>
  </si>
  <si>
    <t>Kurtosis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</si>
</sst>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&quot;-&quot;mm&quot;-&quot;dd"/>
    <numFmt numFmtId="165" formatCode="[$$]#,##0.00"/>
    <numFmt numFmtId="166" formatCode="0.0000"/>
    <numFmt numFmtId="167" formatCode="0.0%"/>
    <numFmt numFmtId="168" formatCode="dd/mm/yyyy"/>
    <numFmt numFmtId="169" formatCode="d/m/yyyy"/>
    <numFmt numFmtId="170" formatCode="#,##0.00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10" xfId="0" applyAlignment="1" applyFont="1" applyNumberFormat="1">
      <alignment horizontal="center" vertical="bottom"/>
    </xf>
    <xf borderId="0" fillId="2" fontId="2" numFmtId="10" xfId="0" applyAlignment="1" applyFill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" numFmtId="166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2" numFmtId="166" xfId="0" applyAlignment="1" applyFont="1" applyNumberFormat="1">
      <alignment horizontal="center" vertical="bottom"/>
    </xf>
    <xf borderId="0" fillId="0" fontId="2" numFmtId="10" xfId="0" applyAlignment="1" applyFont="1" applyNumberFormat="1">
      <alignment vertical="bottom"/>
    </xf>
    <xf borderId="0" fillId="2" fontId="2" numFmtId="3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1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70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2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2</xdr:row>
      <xdr:rowOff>28575</xdr:rowOff>
    </xdr:from>
    <xdr:ext cx="4514850" cy="2790825"/>
    <xdr:pic>
      <xdr:nvPicPr>
        <xdr:cNvPr id="210119586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3</xdr:row>
      <xdr:rowOff>28575</xdr:rowOff>
    </xdr:from>
    <xdr:ext cx="4514850" cy="2790825"/>
    <xdr:pic>
      <xdr:nvPicPr>
        <xdr:cNvPr id="12235623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3</xdr:row>
      <xdr:rowOff>9525</xdr:rowOff>
    </xdr:from>
    <xdr:ext cx="4514850" cy="2790825"/>
    <xdr:pic>
      <xdr:nvPicPr>
        <xdr:cNvPr id="490003148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f t="shared" ref="D3:D62" si="1">(B3+C3-B2)/B2</f>
        <v>-0.00795153351</v>
      </c>
      <c r="E3" s="2"/>
      <c r="F3" s="8">
        <f>MIN(D3:D62)</f>
        <v>-0.1594719943</v>
      </c>
      <c r="G3" s="8">
        <f>MAX(D3:D62)</f>
        <v>0.102862254</v>
      </c>
      <c r="H3" s="8">
        <f>G3-F3</f>
        <v>0.2623342483</v>
      </c>
      <c r="I3" s="9">
        <v>30.0</v>
      </c>
      <c r="J3" s="10">
        <f>H3/(I3-1)</f>
        <v>0.009046008563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f t="shared" si="1"/>
        <v>-0.02615772137</v>
      </c>
      <c r="E5" s="2"/>
      <c r="F5" s="11" t="s">
        <v>10</v>
      </c>
      <c r="G5" s="1" t="s"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f t="shared" si="1"/>
        <v>-0.05926960686</v>
      </c>
      <c r="E6" s="2"/>
      <c r="G6" s="6" t="s">
        <v>12</v>
      </c>
      <c r="H6" s="1" t="s">
        <v>13</v>
      </c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f t="shared" si="1"/>
        <v>0.00509121765</v>
      </c>
      <c r="E7" s="2"/>
      <c r="F7" s="9">
        <v>1.0</v>
      </c>
      <c r="G7" s="8">
        <f>F3</f>
        <v>-0.1594719943</v>
      </c>
      <c r="H7" s="8">
        <f t="shared" ref="H7:H36" si="2">G7+$J$3</f>
        <v>-0.1504259857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f t="shared" si="1"/>
        <v>0.02053779378</v>
      </c>
      <c r="E8" s="2"/>
      <c r="F8" s="9">
        <v>2.0</v>
      </c>
      <c r="G8" s="8">
        <f t="shared" ref="G8:G36" si="3">H7</f>
        <v>-0.1504259857</v>
      </c>
      <c r="H8" s="8">
        <f t="shared" si="2"/>
        <v>-0.1413799772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f t="shared" si="1"/>
        <v>0.02385892116</v>
      </c>
      <c r="E9" s="2"/>
      <c r="F9" s="9">
        <v>3.0</v>
      </c>
      <c r="G9" s="8">
        <f t="shared" si="3"/>
        <v>-0.1413799772</v>
      </c>
      <c r="H9" s="8">
        <f t="shared" si="2"/>
        <v>-0.1323339686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f t="shared" si="1"/>
        <v>-0.08591691996</v>
      </c>
      <c r="E10" s="2"/>
      <c r="F10" s="9">
        <v>4.0</v>
      </c>
      <c r="G10" s="8">
        <f t="shared" si="3"/>
        <v>-0.1323339686</v>
      </c>
      <c r="H10" s="8">
        <f t="shared" si="2"/>
        <v>-0.12328796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f t="shared" si="1"/>
        <v>-0.02535587189</v>
      </c>
      <c r="E11" s="2"/>
      <c r="F11" s="9">
        <v>5.0</v>
      </c>
      <c r="G11" s="8">
        <f t="shared" si="3"/>
        <v>-0.12328796</v>
      </c>
      <c r="H11" s="8">
        <f t="shared" si="2"/>
        <v>-0.1142419515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f t="shared" si="1"/>
        <v>0.07964399817</v>
      </c>
      <c r="E12" s="2"/>
      <c r="F12" s="9">
        <v>6.0</v>
      </c>
      <c r="G12" s="8">
        <f t="shared" si="3"/>
        <v>-0.1142419515</v>
      </c>
      <c r="H12" s="8">
        <f t="shared" si="2"/>
        <v>-0.1051959429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f t="shared" si="1"/>
        <v>0.02642147538</v>
      </c>
      <c r="E13" s="2"/>
      <c r="F13" s="9">
        <v>7.0</v>
      </c>
      <c r="G13" s="8">
        <f t="shared" si="3"/>
        <v>-0.1051959429</v>
      </c>
      <c r="H13" s="8">
        <f t="shared" si="2"/>
        <v>-0.09614993435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f t="shared" si="1"/>
        <v>-0.03315485997</v>
      </c>
      <c r="E14" s="2"/>
      <c r="F14" s="9">
        <v>8.0</v>
      </c>
      <c r="G14" s="8">
        <f t="shared" si="3"/>
        <v>-0.09614993435</v>
      </c>
      <c r="H14" s="8">
        <f t="shared" si="2"/>
        <v>-0.08710392579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f t="shared" si="1"/>
        <v>-0.01474358974</v>
      </c>
      <c r="E15" s="2"/>
      <c r="F15" s="9">
        <v>9.0</v>
      </c>
      <c r="G15" s="8">
        <f t="shared" si="3"/>
        <v>-0.08710392579</v>
      </c>
      <c r="H15" s="8">
        <f t="shared" si="2"/>
        <v>-0.07805791723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f t="shared" si="1"/>
        <v>-0.01626545218</v>
      </c>
      <c r="E16" s="2"/>
      <c r="F16" s="9">
        <v>10.0</v>
      </c>
      <c r="G16" s="8">
        <f t="shared" si="3"/>
        <v>-0.07805791723</v>
      </c>
      <c r="H16" s="8">
        <f t="shared" si="2"/>
        <v>-0.06901190867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f t="shared" si="1"/>
        <v>0.04513888889</v>
      </c>
      <c r="E17" s="2"/>
      <c r="F17" s="9">
        <v>11.0</v>
      </c>
      <c r="G17" s="8">
        <f t="shared" si="3"/>
        <v>-0.06901190867</v>
      </c>
      <c r="H17" s="8">
        <f t="shared" si="2"/>
        <v>-0.0599659001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f t="shared" si="1"/>
        <v>-0.04678238781</v>
      </c>
      <c r="E18" s="2"/>
      <c r="F18" s="9">
        <v>12.0</v>
      </c>
      <c r="G18" s="8">
        <f t="shared" si="3"/>
        <v>-0.0599659001</v>
      </c>
      <c r="H18" s="8">
        <f t="shared" si="2"/>
        <v>-0.05091989154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f t="shared" si="1"/>
        <v>0.07966910948</v>
      </c>
      <c r="E19" s="2"/>
      <c r="F19" s="9">
        <v>13.0</v>
      </c>
      <c r="G19" s="8">
        <f t="shared" si="3"/>
        <v>-0.05091989154</v>
      </c>
      <c r="H19" s="8">
        <f t="shared" si="2"/>
        <v>-0.04187388298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f t="shared" si="1"/>
        <v>-0.005779153767</v>
      </c>
      <c r="E20" s="2"/>
      <c r="F20" s="9">
        <v>14.0</v>
      </c>
      <c r="G20" s="8">
        <f t="shared" si="3"/>
        <v>-0.04187388298</v>
      </c>
      <c r="H20" s="8">
        <f t="shared" si="2"/>
        <v>-0.03282787441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f t="shared" si="1"/>
        <v>-0.07618849907</v>
      </c>
      <c r="E21" s="2"/>
      <c r="F21" s="9">
        <v>15.0</v>
      </c>
      <c r="G21" s="8">
        <f t="shared" si="3"/>
        <v>-0.03282787441</v>
      </c>
      <c r="H21" s="8">
        <f t="shared" si="2"/>
        <v>-0.02378186585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f t="shared" si="1"/>
        <v>0.008707865169</v>
      </c>
      <c r="E22" s="2"/>
      <c r="F22" s="9">
        <v>16.0</v>
      </c>
      <c r="G22" s="8">
        <f t="shared" si="3"/>
        <v>-0.02378186585</v>
      </c>
      <c r="H22" s="8">
        <f t="shared" si="2"/>
        <v>-0.01473585729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f t="shared" si="1"/>
        <v>0.102862254</v>
      </c>
      <c r="E23" s="2"/>
      <c r="F23" s="9">
        <v>17.0</v>
      </c>
      <c r="G23" s="8">
        <f t="shared" si="3"/>
        <v>-0.01473585729</v>
      </c>
      <c r="H23" s="8">
        <f t="shared" si="2"/>
        <v>-0.005689848727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f t="shared" si="1"/>
        <v>-0.0008110300081</v>
      </c>
      <c r="E24" s="2"/>
      <c r="F24" s="9">
        <v>18.0</v>
      </c>
      <c r="G24" s="8">
        <f t="shared" si="3"/>
        <v>-0.005689848727</v>
      </c>
      <c r="H24" s="8">
        <f t="shared" si="2"/>
        <v>0.003356159836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f t="shared" si="1"/>
        <v>-0.06452922078</v>
      </c>
      <c r="E25" s="2"/>
      <c r="F25" s="9">
        <v>19.0</v>
      </c>
      <c r="G25" s="8">
        <f t="shared" si="3"/>
        <v>0.003356159836</v>
      </c>
      <c r="H25" s="8">
        <f t="shared" si="2"/>
        <v>0.0124021684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f t="shared" si="1"/>
        <v>0.005368763557</v>
      </c>
      <c r="E26" s="2"/>
      <c r="F26" s="9">
        <v>20.0</v>
      </c>
      <c r="G26" s="8">
        <f t="shared" si="3"/>
        <v>0.0124021684</v>
      </c>
      <c r="H26" s="8">
        <f t="shared" si="2"/>
        <v>0.02144817696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f t="shared" si="1"/>
        <v>0.03269813772</v>
      </c>
      <c r="E27" s="2"/>
      <c r="F27" s="9">
        <v>21.0</v>
      </c>
      <c r="G27" s="8">
        <f t="shared" si="3"/>
        <v>0.02144817696</v>
      </c>
      <c r="H27" s="8">
        <f t="shared" si="2"/>
        <v>0.03049418552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f t="shared" si="1"/>
        <v>0.01300062906</v>
      </c>
      <c r="E28" s="2"/>
      <c r="F28" s="9">
        <v>22.0</v>
      </c>
      <c r="G28" s="8">
        <f t="shared" si="3"/>
        <v>0.03049418552</v>
      </c>
      <c r="H28" s="8">
        <f t="shared" si="2"/>
        <v>0.03954019409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f t="shared" si="1"/>
        <v>-0.02359759884</v>
      </c>
      <c r="E29" s="2"/>
      <c r="F29" s="9">
        <v>23.0</v>
      </c>
      <c r="G29" s="8">
        <f t="shared" si="3"/>
        <v>0.03954019409</v>
      </c>
      <c r="H29" s="8">
        <f t="shared" si="2"/>
        <v>0.04858620265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f t="shared" si="1"/>
        <v>0.02066027689</v>
      </c>
      <c r="E30" s="2"/>
      <c r="F30" s="9">
        <v>24.0</v>
      </c>
      <c r="G30" s="8">
        <f t="shared" si="3"/>
        <v>0.04858620265</v>
      </c>
      <c r="H30" s="8">
        <f t="shared" si="2"/>
        <v>0.05763221121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f t="shared" si="1"/>
        <v>-0.002086811352</v>
      </c>
      <c r="E31" s="2"/>
      <c r="F31" s="9">
        <v>25.0</v>
      </c>
      <c r="G31" s="8">
        <f t="shared" si="3"/>
        <v>0.05763221121</v>
      </c>
      <c r="H31" s="8">
        <f t="shared" si="2"/>
        <v>0.06667821977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f t="shared" si="1"/>
        <v>0.01071428571</v>
      </c>
      <c r="E32" s="2"/>
      <c r="F32" s="9">
        <v>26.0</v>
      </c>
      <c r="G32" s="8">
        <f t="shared" si="3"/>
        <v>0.06667821977</v>
      </c>
      <c r="H32" s="8">
        <f t="shared" si="2"/>
        <v>0.07572422834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f t="shared" si="1"/>
        <v>-0.04489711079</v>
      </c>
      <c r="E33" s="2"/>
      <c r="F33" s="9">
        <v>27.0</v>
      </c>
      <c r="G33" s="8">
        <f t="shared" si="3"/>
        <v>0.07572422834</v>
      </c>
      <c r="H33" s="8">
        <f t="shared" si="2"/>
        <v>0.0847702369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f t="shared" si="1"/>
        <v>-0.04570184984</v>
      </c>
      <c r="E34" s="2"/>
      <c r="F34" s="9">
        <v>28.0</v>
      </c>
      <c r="G34" s="8">
        <f t="shared" si="3"/>
        <v>0.0847702369</v>
      </c>
      <c r="H34" s="8">
        <f t="shared" si="2"/>
        <v>0.09381624546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f t="shared" si="1"/>
        <v>0.0004584001834</v>
      </c>
      <c r="E35" s="2"/>
      <c r="F35" s="9">
        <v>29.0</v>
      </c>
      <c r="G35" s="8">
        <f t="shared" si="3"/>
        <v>0.09381624546</v>
      </c>
      <c r="H35" s="8">
        <f t="shared" si="2"/>
        <v>0.102862254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f t="shared" si="1"/>
        <v>0.03573883162</v>
      </c>
      <c r="E36" s="2"/>
      <c r="F36" s="9">
        <v>30.0</v>
      </c>
      <c r="G36" s="8">
        <f t="shared" si="3"/>
        <v>0.102862254</v>
      </c>
      <c r="H36" s="8">
        <f t="shared" si="2"/>
        <v>0.1119082626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f t="shared" si="1"/>
        <v>0.0595001106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f t="shared" si="1"/>
        <v>-0.003131524008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f t="shared" si="1"/>
        <v>0.06753629287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f t="shared" si="1"/>
        <v>-0.02266456445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f t="shared" si="1"/>
        <v>0.06710022182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f t="shared" si="1"/>
        <v>0.1006074412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f t="shared" si="1"/>
        <v>-0.00004311831666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f t="shared" si="1"/>
        <v>-0.02667128507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f t="shared" si="1"/>
        <v>0.04306049822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f t="shared" si="1"/>
        <v>0.01172807915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f t="shared" si="1"/>
        <v>0.01388183511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f t="shared" si="1"/>
        <v>-0.06812489564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f t="shared" si="1"/>
        <v>0.00125425551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f t="shared" si="1"/>
        <v>0.007471367215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f t="shared" si="1"/>
        <v>-0.1594719943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f t="shared" si="1"/>
        <v>0.04499151104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f t="shared" si="1"/>
        <v>0.06361697807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J1"/>
    <mergeCell ref="F5:F6"/>
    <mergeCell ref="G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22</v>
      </c>
      <c r="H1" s="3"/>
      <c r="I1" s="3" t="s">
        <v>23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24</v>
      </c>
      <c r="G2" s="6" t="s">
        <v>25</v>
      </c>
      <c r="H2" s="6" t="s">
        <v>30</v>
      </c>
      <c r="I2" s="6" t="s">
        <v>7</v>
      </c>
      <c r="J2" s="6" t="s">
        <v>8</v>
      </c>
      <c r="K2" s="6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f t="shared" ref="D3:D62" si="1">(B3+C3-B2)/B2</f>
        <v>-0.00795153351</v>
      </c>
      <c r="E3" s="2"/>
      <c r="F3" s="7">
        <f>AVERAGE(D3:D62)</f>
        <v>0.00275693639</v>
      </c>
      <c r="G3" s="7">
        <f>STDEV(D3:D62)</f>
        <v>0.04828684398</v>
      </c>
      <c r="H3" s="8">
        <f>NORMINV(0.05,F3,G3)</f>
        <v>-0.07666785398</v>
      </c>
      <c r="I3" s="7">
        <f>MAX(D3:D62)-MIN(D3:D62)</f>
        <v>0.2623342483</v>
      </c>
      <c r="J3" s="28">
        <v>30.0</v>
      </c>
      <c r="K3" s="12">
        <f>I3/(J3-1)</f>
        <v>0.009046008563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f t="shared" si="1"/>
        <v>-0.02615772137</v>
      </c>
      <c r="E5" s="2"/>
      <c r="F5" s="1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f t="shared" si="1"/>
        <v>-0.05926960686</v>
      </c>
      <c r="E6" s="2"/>
      <c r="F6" s="29" t="s">
        <v>26</v>
      </c>
      <c r="G6" s="1" t="s">
        <v>27</v>
      </c>
      <c r="H6" s="29" t="s">
        <v>14</v>
      </c>
      <c r="I6" s="1" t="s">
        <v>28</v>
      </c>
      <c r="J6" s="1" t="s">
        <v>29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f t="shared" si="1"/>
        <v>0.00509121765</v>
      </c>
      <c r="E7" s="2"/>
      <c r="F7" s="7">
        <f>MIN(D3:D62)-G3</f>
        <v>-0.2077588383</v>
      </c>
      <c r="G7" s="7">
        <f t="shared" ref="G7:G52" si="2">F7+$K$3</f>
        <v>-0.1987128297</v>
      </c>
      <c r="H7" s="15">
        <f t="shared" ref="H7:H52" si="3">COUNTIFS($D$3:$D$62,"&gt;="&amp;F7,$D$3:$D$62,"&lt;"&amp;G7)</f>
        <v>0</v>
      </c>
      <c r="I7" s="7">
        <f t="shared" ref="I7:I52" si="4">H7/$H$53</f>
        <v>0</v>
      </c>
      <c r="J7" s="7">
        <f t="shared" ref="J7:J52" si="5">NORMDIST(G7,$F$3,$G$3,TRUE)-NORMDIST(F7,$F$3,$G$3,TRUE)</f>
        <v>0.000008561216939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f t="shared" si="1"/>
        <v>0.02053779378</v>
      </c>
      <c r="E8" s="2"/>
      <c r="F8" s="7">
        <f t="shared" ref="F8:F52" si="6">G7</f>
        <v>-0.1987128297</v>
      </c>
      <c r="G8" s="7">
        <f t="shared" si="2"/>
        <v>-0.1896668211</v>
      </c>
      <c r="H8" s="15">
        <f t="shared" si="3"/>
        <v>0</v>
      </c>
      <c r="I8" s="7">
        <f t="shared" si="4"/>
        <v>0</v>
      </c>
      <c r="J8" s="7">
        <f t="shared" si="5"/>
        <v>0.00001866455521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f t="shared" si="1"/>
        <v>0.02385892116</v>
      </c>
      <c r="E9" s="2"/>
      <c r="F9" s="7">
        <f t="shared" si="6"/>
        <v>-0.1896668211</v>
      </c>
      <c r="G9" s="7">
        <f t="shared" si="2"/>
        <v>-0.1806208126</v>
      </c>
      <c r="H9" s="15">
        <f t="shared" si="3"/>
        <v>0</v>
      </c>
      <c r="I9" s="7">
        <f t="shared" si="4"/>
        <v>0</v>
      </c>
      <c r="J9" s="7">
        <f t="shared" si="5"/>
        <v>0.00003929172451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f t="shared" si="1"/>
        <v>-0.08591691996</v>
      </c>
      <c r="E10" s="2"/>
      <c r="F10" s="7">
        <f t="shared" si="6"/>
        <v>-0.1806208126</v>
      </c>
      <c r="G10" s="7">
        <f t="shared" si="2"/>
        <v>-0.171574804</v>
      </c>
      <c r="H10" s="15">
        <f t="shared" si="3"/>
        <v>0</v>
      </c>
      <c r="I10" s="7">
        <f t="shared" si="4"/>
        <v>0</v>
      </c>
      <c r="J10" s="7">
        <f t="shared" si="5"/>
        <v>0.00007987041672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f t="shared" si="1"/>
        <v>-0.02535587189</v>
      </c>
      <c r="E11" s="2"/>
      <c r="F11" s="7">
        <f t="shared" si="6"/>
        <v>-0.171574804</v>
      </c>
      <c r="G11" s="7">
        <f t="shared" si="2"/>
        <v>-0.1625287955</v>
      </c>
      <c r="H11" s="15">
        <f t="shared" si="3"/>
        <v>0</v>
      </c>
      <c r="I11" s="7">
        <f t="shared" si="4"/>
        <v>0</v>
      </c>
      <c r="J11" s="7">
        <f t="shared" si="5"/>
        <v>0.0001567733835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f t="shared" si="1"/>
        <v>0.07964399817</v>
      </c>
      <c r="E12" s="2"/>
      <c r="F12" s="7">
        <f t="shared" si="6"/>
        <v>-0.1625287955</v>
      </c>
      <c r="G12" s="7">
        <f t="shared" si="2"/>
        <v>-0.1534827869</v>
      </c>
      <c r="H12" s="15">
        <f t="shared" si="3"/>
        <v>1</v>
      </c>
      <c r="I12" s="7">
        <f t="shared" si="4"/>
        <v>0.01666666667</v>
      </c>
      <c r="J12" s="7">
        <f t="shared" si="5"/>
        <v>0.0002971394636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f t="shared" si="1"/>
        <v>0.02642147538</v>
      </c>
      <c r="E13" s="2"/>
      <c r="F13" s="7">
        <f t="shared" si="6"/>
        <v>-0.1534827869</v>
      </c>
      <c r="G13" s="7">
        <f t="shared" si="2"/>
        <v>-0.1444367783</v>
      </c>
      <c r="H13" s="15">
        <f t="shared" si="3"/>
        <v>0</v>
      </c>
      <c r="I13" s="7">
        <f t="shared" si="4"/>
        <v>0</v>
      </c>
      <c r="J13" s="7">
        <f t="shared" si="5"/>
        <v>0.0005438135923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f t="shared" si="1"/>
        <v>-0.03315485997</v>
      </c>
      <c r="E14" s="2"/>
      <c r="F14" s="7">
        <f t="shared" si="6"/>
        <v>-0.1444367783</v>
      </c>
      <c r="G14" s="7">
        <f t="shared" si="2"/>
        <v>-0.1353907698</v>
      </c>
      <c r="H14" s="15">
        <f t="shared" si="3"/>
        <v>0</v>
      </c>
      <c r="I14" s="7">
        <f t="shared" si="4"/>
        <v>0</v>
      </c>
      <c r="J14" s="7">
        <f t="shared" si="5"/>
        <v>0.0009610402849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f t="shared" si="1"/>
        <v>-0.01474358974</v>
      </c>
      <c r="E15" s="2"/>
      <c r="F15" s="7">
        <f t="shared" si="6"/>
        <v>-0.1353907698</v>
      </c>
      <c r="G15" s="7">
        <f t="shared" si="2"/>
        <v>-0.1263447612</v>
      </c>
      <c r="H15" s="15">
        <f t="shared" si="3"/>
        <v>0</v>
      </c>
      <c r="I15" s="7">
        <f t="shared" si="4"/>
        <v>0</v>
      </c>
      <c r="J15" s="7">
        <f t="shared" si="5"/>
        <v>0.001639966684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f t="shared" si="1"/>
        <v>-0.01626545218</v>
      </c>
      <c r="E16" s="2"/>
      <c r="F16" s="7">
        <f t="shared" si="6"/>
        <v>-0.1263447612</v>
      </c>
      <c r="G16" s="7">
        <f t="shared" si="2"/>
        <v>-0.1172987526</v>
      </c>
      <c r="H16" s="15">
        <f t="shared" si="3"/>
        <v>0</v>
      </c>
      <c r="I16" s="7">
        <f t="shared" si="4"/>
        <v>0</v>
      </c>
      <c r="J16" s="7">
        <f t="shared" si="5"/>
        <v>0.002702280566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f t="shared" si="1"/>
        <v>0.04513888889</v>
      </c>
      <c r="E17" s="2"/>
      <c r="F17" s="7">
        <f t="shared" si="6"/>
        <v>-0.1172987526</v>
      </c>
      <c r="G17" s="7">
        <f t="shared" si="2"/>
        <v>-0.1082527441</v>
      </c>
      <c r="H17" s="15">
        <f t="shared" si="3"/>
        <v>0</v>
      </c>
      <c r="I17" s="7">
        <f t="shared" si="4"/>
        <v>0</v>
      </c>
      <c r="J17" s="7">
        <f t="shared" si="5"/>
        <v>0.004299598539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f t="shared" si="1"/>
        <v>-0.04678238781</v>
      </c>
      <c r="E18" s="2"/>
      <c r="F18" s="7">
        <f t="shared" si="6"/>
        <v>-0.1082527441</v>
      </c>
      <c r="G18" s="7">
        <f t="shared" si="2"/>
        <v>-0.09920673552</v>
      </c>
      <c r="H18" s="15">
        <f t="shared" si="3"/>
        <v>0</v>
      </c>
      <c r="I18" s="7">
        <f t="shared" si="4"/>
        <v>0</v>
      </c>
      <c r="J18" s="7">
        <f t="shared" si="5"/>
        <v>0.006605831675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f t="shared" si="1"/>
        <v>0.07966910948</v>
      </c>
      <c r="E19" s="2"/>
      <c r="F19" s="7">
        <f t="shared" si="6"/>
        <v>-0.09920673552</v>
      </c>
      <c r="G19" s="7">
        <f t="shared" si="2"/>
        <v>-0.09016072696</v>
      </c>
      <c r="H19" s="15">
        <f t="shared" si="3"/>
        <v>0</v>
      </c>
      <c r="I19" s="7">
        <f t="shared" si="4"/>
        <v>0</v>
      </c>
      <c r="J19" s="7">
        <f t="shared" si="5"/>
        <v>0.009800072612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f t="shared" si="1"/>
        <v>-0.005779153767</v>
      </c>
      <c r="E20" s="2"/>
      <c r="F20" s="7">
        <f t="shared" si="6"/>
        <v>-0.09016072696</v>
      </c>
      <c r="G20" s="7">
        <f t="shared" si="2"/>
        <v>-0.0811147184</v>
      </c>
      <c r="H20" s="15">
        <f t="shared" si="3"/>
        <v>1</v>
      </c>
      <c r="I20" s="7">
        <f t="shared" si="4"/>
        <v>0.01666666667</v>
      </c>
      <c r="J20" s="7">
        <f t="shared" si="5"/>
        <v>0.01403890835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f t="shared" si="1"/>
        <v>-0.07618849907</v>
      </c>
      <c r="E21" s="2"/>
      <c r="F21" s="7">
        <f t="shared" si="6"/>
        <v>-0.0811147184</v>
      </c>
      <c r="G21" s="7">
        <f t="shared" si="2"/>
        <v>-0.07206870983</v>
      </c>
      <c r="H21" s="15">
        <f t="shared" si="3"/>
        <v>1</v>
      </c>
      <c r="I21" s="7">
        <f t="shared" si="4"/>
        <v>0.01666666667</v>
      </c>
      <c r="J21" s="7">
        <f t="shared" si="5"/>
        <v>0.01941957381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f t="shared" si="1"/>
        <v>0.008707865169</v>
      </c>
      <c r="E22" s="2"/>
      <c r="F22" s="7">
        <f t="shared" si="6"/>
        <v>-0.07206870983</v>
      </c>
      <c r="G22" s="7">
        <f t="shared" si="2"/>
        <v>-0.06302270127</v>
      </c>
      <c r="H22" s="15">
        <f t="shared" si="3"/>
        <v>2</v>
      </c>
      <c r="I22" s="7">
        <f t="shared" si="4"/>
        <v>0.03333333333</v>
      </c>
      <c r="J22" s="7">
        <f t="shared" si="5"/>
        <v>0.02593871223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f t="shared" si="1"/>
        <v>0.102862254</v>
      </c>
      <c r="E23" s="2"/>
      <c r="F23" s="7">
        <f t="shared" si="6"/>
        <v>-0.06302270127</v>
      </c>
      <c r="G23" s="7">
        <f t="shared" si="2"/>
        <v>-0.05397669271</v>
      </c>
      <c r="H23" s="15">
        <f t="shared" si="3"/>
        <v>1</v>
      </c>
      <c r="I23" s="7">
        <f t="shared" si="4"/>
        <v>0.01666666667</v>
      </c>
      <c r="J23" s="7">
        <f t="shared" si="5"/>
        <v>0.03345488437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f t="shared" si="1"/>
        <v>-0.0008110300081</v>
      </c>
      <c r="E24" s="2"/>
      <c r="F24" s="7">
        <f t="shared" si="6"/>
        <v>-0.05397669271</v>
      </c>
      <c r="G24" s="7">
        <f t="shared" si="2"/>
        <v>-0.04493068415</v>
      </c>
      <c r="H24" s="15">
        <f t="shared" si="3"/>
        <v>2</v>
      </c>
      <c r="I24" s="7">
        <f t="shared" si="4"/>
        <v>0.03333333333</v>
      </c>
      <c r="J24" s="7">
        <f t="shared" si="5"/>
        <v>0.04166516449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f t="shared" si="1"/>
        <v>-0.06452922078</v>
      </c>
      <c r="E25" s="2"/>
      <c r="F25" s="7">
        <f t="shared" si="6"/>
        <v>-0.04493068415</v>
      </c>
      <c r="G25" s="7">
        <f t="shared" si="2"/>
        <v>-0.03588467558</v>
      </c>
      <c r="H25" s="15">
        <f t="shared" si="3"/>
        <v>1</v>
      </c>
      <c r="I25" s="7">
        <f t="shared" si="4"/>
        <v>0.01666666667</v>
      </c>
      <c r="J25" s="7">
        <f t="shared" si="5"/>
        <v>0.05010593236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f t="shared" si="1"/>
        <v>0.005368763557</v>
      </c>
      <c r="E26" s="2"/>
      <c r="F26" s="7">
        <f t="shared" si="6"/>
        <v>-0.03588467558</v>
      </c>
      <c r="G26" s="7">
        <f t="shared" si="2"/>
        <v>-0.02683866702</v>
      </c>
      <c r="H26" s="15">
        <f t="shared" si="3"/>
        <v>3</v>
      </c>
      <c r="I26" s="7">
        <f t="shared" si="4"/>
        <v>0.05</v>
      </c>
      <c r="J26" s="7">
        <f t="shared" si="5"/>
        <v>0.05818455312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f t="shared" si="1"/>
        <v>0.03269813772</v>
      </c>
      <c r="E27" s="2"/>
      <c r="F27" s="7">
        <f t="shared" si="6"/>
        <v>-0.02683866702</v>
      </c>
      <c r="G27" s="7">
        <f t="shared" si="2"/>
        <v>-0.01779265846</v>
      </c>
      <c r="H27" s="15">
        <f t="shared" si="3"/>
        <v>6</v>
      </c>
      <c r="I27" s="7">
        <f t="shared" si="4"/>
        <v>0.1</v>
      </c>
      <c r="J27" s="7">
        <f t="shared" si="5"/>
        <v>0.06524222897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f t="shared" si="1"/>
        <v>0.01300062906</v>
      </c>
      <c r="E28" s="2"/>
      <c r="F28" s="7">
        <f t="shared" si="6"/>
        <v>-0.01779265846</v>
      </c>
      <c r="G28" s="7">
        <f t="shared" si="2"/>
        <v>-0.008746649896</v>
      </c>
      <c r="H28" s="15">
        <f t="shared" si="3"/>
        <v>4</v>
      </c>
      <c r="I28" s="7">
        <f t="shared" si="4"/>
        <v>0.06666666667</v>
      </c>
      <c r="J28" s="7">
        <f t="shared" si="5"/>
        <v>0.07064028236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f t="shared" si="1"/>
        <v>-0.02359759884</v>
      </c>
      <c r="E29" s="2"/>
      <c r="F29" s="7">
        <f t="shared" si="6"/>
        <v>-0.008746649896</v>
      </c>
      <c r="G29" s="7">
        <f t="shared" si="2"/>
        <v>0.0002993586666</v>
      </c>
      <c r="H29" s="15">
        <f t="shared" si="3"/>
        <v>7</v>
      </c>
      <c r="I29" s="7">
        <f t="shared" si="4"/>
        <v>0.1166666667</v>
      </c>
      <c r="J29" s="7">
        <f t="shared" si="5"/>
        <v>0.07385478273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f t="shared" si="1"/>
        <v>0.02066027689</v>
      </c>
      <c r="E30" s="2"/>
      <c r="F30" s="7">
        <f t="shared" si="6"/>
        <v>0.0002993586666</v>
      </c>
      <c r="G30" s="7">
        <f t="shared" si="2"/>
        <v>0.009345367229</v>
      </c>
      <c r="H30" s="15">
        <f t="shared" si="3"/>
        <v>6</v>
      </c>
      <c r="I30" s="7">
        <f t="shared" si="4"/>
        <v>0.1</v>
      </c>
      <c r="J30" s="7">
        <f t="shared" si="5"/>
        <v>0.07456025628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f t="shared" si="1"/>
        <v>-0.002086811352</v>
      </c>
      <c r="E31" s="2"/>
      <c r="F31" s="7">
        <f t="shared" si="6"/>
        <v>0.009345367229</v>
      </c>
      <c r="G31" s="7">
        <f t="shared" si="2"/>
        <v>0.01839137579</v>
      </c>
      <c r="H31" s="15">
        <f t="shared" si="3"/>
        <v>5</v>
      </c>
      <c r="I31" s="7">
        <f t="shared" si="4"/>
        <v>0.08333333333</v>
      </c>
      <c r="J31" s="7">
        <f t="shared" si="5"/>
        <v>0.07268398494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f t="shared" si="1"/>
        <v>0.01071428571</v>
      </c>
      <c r="E32" s="2"/>
      <c r="F32" s="7">
        <f t="shared" si="6"/>
        <v>0.01839137579</v>
      </c>
      <c r="G32" s="7">
        <f t="shared" si="2"/>
        <v>0.02743738435</v>
      </c>
      <c r="H32" s="15">
        <f t="shared" si="3"/>
        <v>5</v>
      </c>
      <c r="I32" s="7">
        <f t="shared" si="4"/>
        <v>0.08333333333</v>
      </c>
      <c r="J32" s="7">
        <f t="shared" si="5"/>
        <v>0.06841835588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f t="shared" si="1"/>
        <v>-0.04489711079</v>
      </c>
      <c r="E33" s="2"/>
      <c r="F33" s="7">
        <f t="shared" si="6"/>
        <v>0.02743738435</v>
      </c>
      <c r="G33" s="7">
        <f t="shared" si="2"/>
        <v>0.03648339292</v>
      </c>
      <c r="H33" s="15">
        <f t="shared" si="3"/>
        <v>3</v>
      </c>
      <c r="I33" s="7">
        <f t="shared" si="4"/>
        <v>0.05</v>
      </c>
      <c r="J33" s="7">
        <f t="shared" si="5"/>
        <v>0.06218835866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f t="shared" si="1"/>
        <v>-0.04570184984</v>
      </c>
      <c r="E34" s="2"/>
      <c r="F34" s="7">
        <f t="shared" si="6"/>
        <v>0.03648339292</v>
      </c>
      <c r="G34" s="7">
        <f t="shared" si="2"/>
        <v>0.04552940148</v>
      </c>
      <c r="H34" s="15">
        <f t="shared" si="3"/>
        <v>3</v>
      </c>
      <c r="I34" s="7">
        <f t="shared" si="4"/>
        <v>0.05</v>
      </c>
      <c r="J34" s="7">
        <f t="shared" si="5"/>
        <v>0.05458183063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f t="shared" si="1"/>
        <v>0.0004584001834</v>
      </c>
      <c r="E35" s="2"/>
      <c r="F35" s="7">
        <f t="shared" si="6"/>
        <v>0.04552940148</v>
      </c>
      <c r="G35" s="7">
        <f t="shared" si="2"/>
        <v>0.05457541004</v>
      </c>
      <c r="H35" s="15">
        <f t="shared" si="3"/>
        <v>0</v>
      </c>
      <c r="I35" s="7">
        <f t="shared" si="4"/>
        <v>0</v>
      </c>
      <c r="J35" s="7">
        <f t="shared" si="5"/>
        <v>0.04625829507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f t="shared" si="1"/>
        <v>0.03573883162</v>
      </c>
      <c r="E36" s="2"/>
      <c r="F36" s="7">
        <f t="shared" si="6"/>
        <v>0.05457541004</v>
      </c>
      <c r="G36" s="7">
        <f t="shared" si="2"/>
        <v>0.06362141861</v>
      </c>
      <c r="H36" s="15">
        <f t="shared" si="3"/>
        <v>2</v>
      </c>
      <c r="I36" s="7">
        <f t="shared" si="4"/>
        <v>0.03333333333</v>
      </c>
      <c r="J36" s="7">
        <f t="shared" si="5"/>
        <v>0.03785590581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f t="shared" si="1"/>
        <v>0.0595001106</v>
      </c>
      <c r="E37" s="2"/>
      <c r="F37" s="7">
        <f t="shared" si="6"/>
        <v>0.06362141861</v>
      </c>
      <c r="G37" s="7">
        <f t="shared" si="2"/>
        <v>0.07266742717</v>
      </c>
      <c r="H37" s="15">
        <f t="shared" si="3"/>
        <v>2</v>
      </c>
      <c r="I37" s="7">
        <f t="shared" si="4"/>
        <v>0.03333333333</v>
      </c>
      <c r="J37" s="7">
        <f t="shared" si="5"/>
        <v>0.02991438834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f t="shared" si="1"/>
        <v>-0.003131524008</v>
      </c>
      <c r="E38" s="2"/>
      <c r="F38" s="7">
        <f t="shared" si="6"/>
        <v>0.07266742717</v>
      </c>
      <c r="G38" s="7">
        <f t="shared" si="2"/>
        <v>0.08171343573</v>
      </c>
      <c r="H38" s="15">
        <f t="shared" si="3"/>
        <v>2</v>
      </c>
      <c r="I38" s="7">
        <f t="shared" si="4"/>
        <v>0.03333333333</v>
      </c>
      <c r="J38" s="7">
        <f t="shared" si="5"/>
        <v>0.02282595938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f t="shared" si="1"/>
        <v>0.06753629287</v>
      </c>
      <c r="E39" s="2"/>
      <c r="F39" s="7">
        <f t="shared" si="6"/>
        <v>0.08171343573</v>
      </c>
      <c r="G39" s="7">
        <f t="shared" si="2"/>
        <v>0.09075944429</v>
      </c>
      <c r="H39" s="15">
        <f t="shared" si="3"/>
        <v>0</v>
      </c>
      <c r="I39" s="7">
        <f t="shared" si="4"/>
        <v>0</v>
      </c>
      <c r="J39" s="7">
        <f t="shared" si="5"/>
        <v>0.01681823199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f t="shared" si="1"/>
        <v>-0.02266456445</v>
      </c>
      <c r="E40" s="2"/>
      <c r="F40" s="7">
        <f t="shared" si="6"/>
        <v>0.09075944429</v>
      </c>
      <c r="G40" s="7">
        <f t="shared" si="2"/>
        <v>0.09980545286</v>
      </c>
      <c r="H40" s="15">
        <f t="shared" si="3"/>
        <v>1</v>
      </c>
      <c r="I40" s="7">
        <f t="shared" si="4"/>
        <v>0.01666666667</v>
      </c>
      <c r="J40" s="7">
        <f t="shared" si="5"/>
        <v>0.0119655861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f t="shared" si="1"/>
        <v>0.06710022182</v>
      </c>
      <c r="E41" s="2"/>
      <c r="F41" s="7">
        <f t="shared" si="6"/>
        <v>0.09980545286</v>
      </c>
      <c r="G41" s="7">
        <f t="shared" si="2"/>
        <v>0.1088514614</v>
      </c>
      <c r="H41" s="15">
        <f t="shared" si="3"/>
        <v>2</v>
      </c>
      <c r="I41" s="7">
        <f t="shared" si="4"/>
        <v>0.03333333333</v>
      </c>
      <c r="J41" s="7">
        <f t="shared" si="5"/>
        <v>0.008220342238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f t="shared" si="1"/>
        <v>0.1006074412</v>
      </c>
      <c r="E42" s="2"/>
      <c r="F42" s="7">
        <f t="shared" si="6"/>
        <v>0.1088514614</v>
      </c>
      <c r="G42" s="7">
        <f t="shared" si="2"/>
        <v>0.11789747</v>
      </c>
      <c r="H42" s="15">
        <f t="shared" si="3"/>
        <v>0</v>
      </c>
      <c r="I42" s="7">
        <f t="shared" si="4"/>
        <v>0</v>
      </c>
      <c r="J42" s="7">
        <f t="shared" si="5"/>
        <v>0.005453157603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f t="shared" si="1"/>
        <v>-0.00004311831666</v>
      </c>
      <c r="E43" s="2"/>
      <c r="F43" s="7">
        <f t="shared" si="6"/>
        <v>0.11789747</v>
      </c>
      <c r="G43" s="7">
        <f t="shared" si="2"/>
        <v>0.1269434785</v>
      </c>
      <c r="H43" s="15">
        <f t="shared" si="3"/>
        <v>0</v>
      </c>
      <c r="I43" s="7">
        <f t="shared" si="4"/>
        <v>0</v>
      </c>
      <c r="J43" s="7">
        <f t="shared" si="5"/>
        <v>0.003493078651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f t="shared" si="1"/>
        <v>-0.02667128507</v>
      </c>
      <c r="E44" s="2"/>
      <c r="F44" s="7">
        <f t="shared" si="6"/>
        <v>0.1269434785</v>
      </c>
      <c r="G44" s="7">
        <f t="shared" si="2"/>
        <v>0.1359894871</v>
      </c>
      <c r="H44" s="15">
        <f t="shared" si="3"/>
        <v>0</v>
      </c>
      <c r="I44" s="7">
        <f t="shared" si="4"/>
        <v>0</v>
      </c>
      <c r="J44" s="7">
        <f t="shared" si="5"/>
        <v>0.002160582107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f t="shared" si="1"/>
        <v>0.04306049822</v>
      </c>
      <c r="E45" s="2"/>
      <c r="F45" s="7">
        <f t="shared" si="6"/>
        <v>0.1359894871</v>
      </c>
      <c r="G45" s="7">
        <f t="shared" si="2"/>
        <v>0.1450354957</v>
      </c>
      <c r="H45" s="15">
        <f t="shared" si="3"/>
        <v>0</v>
      </c>
      <c r="I45" s="7">
        <f t="shared" si="4"/>
        <v>0</v>
      </c>
      <c r="J45" s="7">
        <f t="shared" si="5"/>
        <v>0.001290432249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f t="shared" si="1"/>
        <v>0.01172807915</v>
      </c>
      <c r="E46" s="2"/>
      <c r="F46" s="7">
        <f t="shared" si="6"/>
        <v>0.1450354957</v>
      </c>
      <c r="G46" s="7">
        <f t="shared" si="2"/>
        <v>0.1540815042</v>
      </c>
      <c r="H46" s="15">
        <f t="shared" si="3"/>
        <v>0</v>
      </c>
      <c r="I46" s="7">
        <f t="shared" si="4"/>
        <v>0</v>
      </c>
      <c r="J46" s="7">
        <f t="shared" si="5"/>
        <v>0.0007442204227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f t="shared" si="1"/>
        <v>0.01388183511</v>
      </c>
      <c r="E47" s="2"/>
      <c r="F47" s="7">
        <f t="shared" si="6"/>
        <v>0.1540815042</v>
      </c>
      <c r="G47" s="7">
        <f t="shared" si="2"/>
        <v>0.1631275128</v>
      </c>
      <c r="H47" s="15">
        <f t="shared" si="3"/>
        <v>0</v>
      </c>
      <c r="I47" s="7">
        <f t="shared" si="4"/>
        <v>0</v>
      </c>
      <c r="J47" s="7">
        <f t="shared" si="5"/>
        <v>0.0004144477808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f t="shared" si="1"/>
        <v>-0.06812489564</v>
      </c>
      <c r="E48" s="2"/>
      <c r="F48" s="7">
        <f t="shared" si="6"/>
        <v>0.1631275128</v>
      </c>
      <c r="G48" s="7">
        <f t="shared" si="2"/>
        <v>0.1721735214</v>
      </c>
      <c r="H48" s="15">
        <f t="shared" si="3"/>
        <v>0</v>
      </c>
      <c r="I48" s="7">
        <f t="shared" si="4"/>
        <v>0</v>
      </c>
      <c r="J48" s="7">
        <f t="shared" si="5"/>
        <v>0.0002228639499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f t="shared" si="1"/>
        <v>0.00125425551</v>
      </c>
      <c r="E49" s="2"/>
      <c r="F49" s="7">
        <f t="shared" si="6"/>
        <v>0.1721735214</v>
      </c>
      <c r="G49" s="7">
        <f t="shared" si="2"/>
        <v>0.1812195299</v>
      </c>
      <c r="H49" s="15">
        <f t="shared" si="3"/>
        <v>0</v>
      </c>
      <c r="I49" s="7">
        <f t="shared" si="4"/>
        <v>0</v>
      </c>
      <c r="J49" s="7">
        <f t="shared" si="5"/>
        <v>0.0001157208205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f t="shared" si="1"/>
        <v>0.007471367215</v>
      </c>
      <c r="E50" s="2"/>
      <c r="F50" s="7">
        <f t="shared" si="6"/>
        <v>0.1812195299</v>
      </c>
      <c r="G50" s="7">
        <f t="shared" si="2"/>
        <v>0.1902655385</v>
      </c>
      <c r="H50" s="15">
        <f t="shared" si="3"/>
        <v>0</v>
      </c>
      <c r="I50" s="7">
        <f t="shared" si="4"/>
        <v>0</v>
      </c>
      <c r="J50" s="7">
        <f t="shared" si="5"/>
        <v>0.0000580209402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f t="shared" si="1"/>
        <v>-0.1594719943</v>
      </c>
      <c r="E51" s="2"/>
      <c r="F51" s="7">
        <f t="shared" si="6"/>
        <v>0.1902655385</v>
      </c>
      <c r="G51" s="7">
        <f t="shared" si="2"/>
        <v>0.199311547</v>
      </c>
      <c r="H51" s="15">
        <f t="shared" si="3"/>
        <v>0</v>
      </c>
      <c r="I51" s="7">
        <f t="shared" si="4"/>
        <v>0</v>
      </c>
      <c r="J51" s="7">
        <f t="shared" si="5"/>
        <v>0.0000280905015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f t="shared" si="1"/>
        <v>0.04499151104</v>
      </c>
      <c r="E52" s="2"/>
      <c r="F52" s="7">
        <f t="shared" si="6"/>
        <v>0.199311547</v>
      </c>
      <c r="G52" s="7">
        <f t="shared" si="2"/>
        <v>0.2083575556</v>
      </c>
      <c r="H52" s="15">
        <f t="shared" si="3"/>
        <v>0</v>
      </c>
      <c r="I52" s="7">
        <f t="shared" si="4"/>
        <v>0</v>
      </c>
      <c r="J52" s="7">
        <f t="shared" si="5"/>
        <v>0.00001313214252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f t="shared" si="1"/>
        <v>0.06361697807</v>
      </c>
      <c r="E53" s="2"/>
      <c r="F53" s="2"/>
      <c r="G53" s="16" t="s">
        <v>16</v>
      </c>
      <c r="H53" s="15">
        <f>SUM(H7:H52)</f>
        <v>60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H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24</v>
      </c>
      <c r="G2" s="6" t="s">
        <v>25</v>
      </c>
      <c r="H2" s="6" t="s">
        <v>31</v>
      </c>
      <c r="I2" s="6" t="s">
        <v>32</v>
      </c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v>-0.008</v>
      </c>
      <c r="E3" s="2"/>
      <c r="F3" s="7">
        <f>AVERAGE(D3:D62)</f>
        <v>0.002753333333</v>
      </c>
      <c r="G3" s="7">
        <f>STDEV(D3:D62)</f>
        <v>0.04828782514</v>
      </c>
      <c r="H3" s="30">
        <f>SKEW(D3:D62)</f>
        <v>-0.3107340635</v>
      </c>
      <c r="I3" s="30">
        <f>KURT(D3:D62)</f>
        <v>1.314490632</v>
      </c>
      <c r="J3" s="22"/>
      <c r="K3" s="2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v>-0.0151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v>-0.0262</v>
      </c>
      <c r="E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v>-0.0593</v>
      </c>
      <c r="E6" s="2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v>0.0051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v>0.0205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v>0.0239</v>
      </c>
      <c r="E9" s="2"/>
      <c r="F9" s="13"/>
      <c r="G9" s="2"/>
      <c r="H9" s="13"/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v>-0.0859</v>
      </c>
      <c r="E10" s="2"/>
      <c r="F10" s="13"/>
      <c r="G10" s="2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v>-0.0254</v>
      </c>
      <c r="E11" s="2"/>
      <c r="F11" s="13"/>
      <c r="G11" s="2"/>
      <c r="H11" s="13"/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v>0.0796</v>
      </c>
      <c r="E12" s="2"/>
      <c r="F12" s="13"/>
      <c r="G12" s="2"/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v>0.0264</v>
      </c>
      <c r="E13" s="2"/>
      <c r="F13" s="13"/>
      <c r="G13" s="2"/>
      <c r="H13" s="13"/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v>-0.0332</v>
      </c>
      <c r="E14" s="2"/>
      <c r="F14" s="13"/>
      <c r="G14" s="2"/>
      <c r="H14" s="13"/>
      <c r="I14" s="1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v>-0.0147</v>
      </c>
      <c r="E15" s="2"/>
      <c r="F15" s="13"/>
      <c r="G15" s="2"/>
      <c r="H15" s="13"/>
      <c r="I15" s="1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v>-0.0163</v>
      </c>
      <c r="E16" s="2"/>
      <c r="F16" s="13"/>
      <c r="G16" s="2"/>
      <c r="H16" s="13"/>
      <c r="I16" s="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v>0.0451</v>
      </c>
      <c r="E17" s="2"/>
      <c r="F17" s="13"/>
      <c r="G17" s="2"/>
      <c r="H17" s="13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v>-0.0468</v>
      </c>
      <c r="E18" s="2"/>
      <c r="F18" s="13"/>
      <c r="G18" s="2"/>
      <c r="H18" s="13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v>0.0797</v>
      </c>
      <c r="E19" s="2"/>
      <c r="F19" s="13"/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v>-0.0058</v>
      </c>
      <c r="E20" s="2"/>
      <c r="F20" s="13"/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v>-0.0762</v>
      </c>
      <c r="E21" s="2"/>
      <c r="F21" s="13"/>
      <c r="G21" s="2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v>0.0087</v>
      </c>
      <c r="E22" s="2"/>
      <c r="F22" s="13"/>
      <c r="G22" s="2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v>0.1029</v>
      </c>
      <c r="E23" s="2"/>
      <c r="F23" s="13"/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v>-8.0E-4</v>
      </c>
      <c r="E24" s="2"/>
      <c r="F24" s="13"/>
      <c r="G24" s="2"/>
      <c r="H24" s="13"/>
      <c r="I24" s="1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v>-0.0645</v>
      </c>
      <c r="E25" s="2"/>
      <c r="F25" s="13"/>
      <c r="G25" s="2"/>
      <c r="H25" s="13"/>
      <c r="I25" s="1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v>0.0054</v>
      </c>
      <c r="E26" s="2"/>
      <c r="F26" s="13"/>
      <c r="G26" s="2"/>
      <c r="H26" s="13"/>
      <c r="I26" s="1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v>0.0327</v>
      </c>
      <c r="E27" s="2"/>
      <c r="F27" s="13"/>
      <c r="G27" s="2"/>
      <c r="H27" s="13"/>
      <c r="I27" s="1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v>0.013</v>
      </c>
      <c r="E28" s="2"/>
      <c r="F28" s="13"/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v>-0.0236</v>
      </c>
      <c r="E29" s="2"/>
      <c r="F29" s="13"/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v>0.0207</v>
      </c>
      <c r="E30" s="2"/>
      <c r="F30" s="13"/>
      <c r="G30" s="2"/>
      <c r="H30" s="13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v>-0.0021</v>
      </c>
      <c r="E31" s="2"/>
      <c r="F31" s="13"/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v>0.0107</v>
      </c>
      <c r="E32" s="2"/>
      <c r="F32" s="13"/>
      <c r="G32" s="2"/>
      <c r="H32" s="13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v>-0.0449</v>
      </c>
      <c r="E33" s="2"/>
      <c r="F33" s="13"/>
      <c r="G33" s="2"/>
      <c r="H33" s="13"/>
      <c r="I33" s="1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v>-0.0457</v>
      </c>
      <c r="E34" s="2"/>
      <c r="F34" s="13"/>
      <c r="G34" s="2"/>
      <c r="H34" s="13"/>
      <c r="I34" s="1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v>5.0E-4</v>
      </c>
      <c r="E35" s="2"/>
      <c r="F35" s="13"/>
      <c r="G35" s="2"/>
      <c r="H35" s="13"/>
      <c r="I35" s="1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v>0.0357</v>
      </c>
      <c r="E36" s="2"/>
      <c r="F36" s="13"/>
      <c r="G36" s="2"/>
      <c r="H36" s="13"/>
      <c r="I36" s="1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v>0.0595</v>
      </c>
      <c r="E37" s="2"/>
      <c r="F37" s="13"/>
      <c r="G37" s="2"/>
      <c r="H37" s="13"/>
      <c r="I37" s="1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v>-0.0031</v>
      </c>
      <c r="E38" s="2"/>
      <c r="F38" s="13"/>
      <c r="G38" s="2"/>
      <c r="H38" s="13"/>
      <c r="I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v>0.0675</v>
      </c>
      <c r="E39" s="2"/>
      <c r="F39" s="13"/>
      <c r="G39" s="2"/>
      <c r="H39" s="13"/>
      <c r="I39" s="1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v>-0.0227</v>
      </c>
      <c r="E40" s="2"/>
      <c r="F40" s="13"/>
      <c r="G40" s="2"/>
      <c r="H40" s="13"/>
      <c r="I40" s="1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v>0.0671</v>
      </c>
      <c r="E41" s="2"/>
      <c r="F41" s="13"/>
      <c r="G41" s="2"/>
      <c r="H41" s="13"/>
      <c r="I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v>0.1006</v>
      </c>
      <c r="E42" s="2"/>
      <c r="F42" s="13"/>
      <c r="G42" s="2"/>
      <c r="H42" s="13"/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v>0.0</v>
      </c>
      <c r="E43" s="2"/>
      <c r="F43" s="13"/>
      <c r="G43" s="2"/>
      <c r="H43" s="13"/>
      <c r="I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v>-0.0267</v>
      </c>
      <c r="E44" s="2"/>
      <c r="F44" s="13"/>
      <c r="G44" s="2"/>
      <c r="H44" s="13"/>
      <c r="I44" s="1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v>0.0431</v>
      </c>
      <c r="E45" s="2"/>
      <c r="F45" s="13"/>
      <c r="G45" s="2"/>
      <c r="H45" s="13"/>
      <c r="I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v>0.0117</v>
      </c>
      <c r="E46" s="2"/>
      <c r="F46" s="13"/>
      <c r="G46" s="2"/>
      <c r="H46" s="13"/>
      <c r="I46" s="1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v>0.0139</v>
      </c>
      <c r="E47" s="2"/>
      <c r="F47" s="13"/>
      <c r="G47" s="2"/>
      <c r="H47" s="13"/>
      <c r="I47" s="1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v>-0.0681</v>
      </c>
      <c r="E48" s="2"/>
      <c r="F48" s="13"/>
      <c r="G48" s="2"/>
      <c r="H48" s="13"/>
      <c r="I48" s="1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v>0.0013</v>
      </c>
      <c r="E49" s="2"/>
      <c r="F49" s="13"/>
      <c r="G49" s="2"/>
      <c r="H49" s="13"/>
      <c r="I49" s="1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v>0.0075</v>
      </c>
      <c r="E50" s="2"/>
      <c r="F50" s="13"/>
      <c r="G50" s="2"/>
      <c r="H50" s="13"/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v>-0.1595</v>
      </c>
      <c r="E51" s="2"/>
      <c r="F51" s="13"/>
      <c r="G51" s="2"/>
      <c r="H51" s="13"/>
      <c r="I51" s="1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v>0.045</v>
      </c>
      <c r="E52" s="2"/>
      <c r="F52" s="13"/>
      <c r="G52" s="2"/>
      <c r="H52" s="13"/>
      <c r="I52" s="1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v>0.0636</v>
      </c>
      <c r="E53" s="2"/>
      <c r="F53" s="13"/>
      <c r="G53" s="2"/>
      <c r="H53" s="13"/>
      <c r="I53" s="1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v>-0.0326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v>-0.0077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v>-0.0261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v>0.0297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v>0.0253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v>-0.035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v>0.012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v>0.098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v>-0.0152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f t="shared" ref="D3:D62" si="1">(B3+C3-B2)/B2</f>
        <v>-0.00795153351</v>
      </c>
      <c r="E3" s="2"/>
      <c r="F3" s="7">
        <f>MIN(D3:D62)</f>
        <v>-0.1594719943</v>
      </c>
      <c r="G3" s="7">
        <f>MAX(D3:D62)</f>
        <v>0.102862254</v>
      </c>
      <c r="H3" s="7">
        <f>G3-F3</f>
        <v>0.2623342483</v>
      </c>
      <c r="I3" s="9">
        <v>30.0</v>
      </c>
      <c r="J3" s="12">
        <f>(G3-F3)/(I3-1)</f>
        <v>0.009046008563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f t="shared" si="1"/>
        <v>-0.02615772137</v>
      </c>
      <c r="E5" s="2"/>
      <c r="F5" s="11" t="s">
        <v>10</v>
      </c>
      <c r="G5" s="1" t="s"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f t="shared" si="1"/>
        <v>-0.05926960686</v>
      </c>
      <c r="E6" s="2"/>
      <c r="G6" s="6" t="s">
        <v>12</v>
      </c>
      <c r="H6" s="1" t="s">
        <v>13</v>
      </c>
      <c r="I6" s="1" t="s">
        <v>14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f t="shared" si="1"/>
        <v>0.00509121765</v>
      </c>
      <c r="E7" s="2"/>
      <c r="F7" s="9">
        <v>1.0</v>
      </c>
      <c r="G7" s="13">
        <f>F3</f>
        <v>-0.1594719943</v>
      </c>
      <c r="H7" s="13">
        <f t="shared" ref="H7:H36" si="2">G7+$J$3</f>
        <v>-0.1504259857</v>
      </c>
      <c r="I7" s="14">
        <f t="shared" ref="I7:I36" si="3">COUNTIFS($D$3:$D$62,"&gt;="&amp;G7,$D$3:$D$62,"&lt;"&amp;H7)</f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f t="shared" si="1"/>
        <v>0.02053779378</v>
      </c>
      <c r="E8" s="2"/>
      <c r="F8" s="9">
        <v>2.0</v>
      </c>
      <c r="G8" s="13">
        <f t="shared" ref="G8:G36" si="4">H7</f>
        <v>-0.1504259857</v>
      </c>
      <c r="H8" s="13">
        <f t="shared" si="2"/>
        <v>-0.1413799772</v>
      </c>
      <c r="I8" s="14">
        <f t="shared" si="3"/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f t="shared" si="1"/>
        <v>0.02385892116</v>
      </c>
      <c r="E9" s="2"/>
      <c r="F9" s="9">
        <v>3.0</v>
      </c>
      <c r="G9" s="13">
        <f t="shared" si="4"/>
        <v>-0.1413799772</v>
      </c>
      <c r="H9" s="13">
        <f t="shared" si="2"/>
        <v>-0.1323339686</v>
      </c>
      <c r="I9" s="14">
        <f t="shared" si="3"/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f t="shared" si="1"/>
        <v>-0.08591691996</v>
      </c>
      <c r="E10" s="2"/>
      <c r="F10" s="9">
        <v>4.0</v>
      </c>
      <c r="G10" s="13">
        <f t="shared" si="4"/>
        <v>-0.1323339686</v>
      </c>
      <c r="H10" s="13">
        <f t="shared" si="2"/>
        <v>-0.12328796</v>
      </c>
      <c r="I10" s="14">
        <f t="shared" si="3"/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f t="shared" si="1"/>
        <v>-0.02535587189</v>
      </c>
      <c r="E11" s="2"/>
      <c r="F11" s="9">
        <v>5.0</v>
      </c>
      <c r="G11" s="13">
        <f t="shared" si="4"/>
        <v>-0.12328796</v>
      </c>
      <c r="H11" s="13">
        <f t="shared" si="2"/>
        <v>-0.1142419515</v>
      </c>
      <c r="I11" s="14">
        <f t="shared" si="3"/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f t="shared" si="1"/>
        <v>0.07964399817</v>
      </c>
      <c r="E12" s="2"/>
      <c r="F12" s="9">
        <v>6.0</v>
      </c>
      <c r="G12" s="13">
        <f t="shared" si="4"/>
        <v>-0.1142419515</v>
      </c>
      <c r="H12" s="13">
        <f t="shared" si="2"/>
        <v>-0.1051959429</v>
      </c>
      <c r="I12" s="14">
        <f t="shared" si="3"/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f t="shared" si="1"/>
        <v>0.02642147538</v>
      </c>
      <c r="E13" s="2"/>
      <c r="F13" s="9">
        <v>7.0</v>
      </c>
      <c r="G13" s="13">
        <f t="shared" si="4"/>
        <v>-0.1051959429</v>
      </c>
      <c r="H13" s="13">
        <f t="shared" si="2"/>
        <v>-0.09614993435</v>
      </c>
      <c r="I13" s="14">
        <f t="shared" si="3"/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f t="shared" si="1"/>
        <v>-0.03315485997</v>
      </c>
      <c r="E14" s="2"/>
      <c r="F14" s="9">
        <v>8.0</v>
      </c>
      <c r="G14" s="13">
        <f t="shared" si="4"/>
        <v>-0.09614993435</v>
      </c>
      <c r="H14" s="13">
        <f t="shared" si="2"/>
        <v>-0.08710392579</v>
      </c>
      <c r="I14" s="14">
        <f t="shared" si="3"/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f t="shared" si="1"/>
        <v>-0.01474358974</v>
      </c>
      <c r="E15" s="2"/>
      <c r="F15" s="9">
        <v>9.0</v>
      </c>
      <c r="G15" s="13">
        <f t="shared" si="4"/>
        <v>-0.08710392579</v>
      </c>
      <c r="H15" s="13">
        <f t="shared" si="2"/>
        <v>-0.07805791723</v>
      </c>
      <c r="I15" s="14">
        <f t="shared" si="3"/>
        <v>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f t="shared" si="1"/>
        <v>-0.01626545218</v>
      </c>
      <c r="E16" s="2"/>
      <c r="F16" s="9">
        <v>10.0</v>
      </c>
      <c r="G16" s="13">
        <f t="shared" si="4"/>
        <v>-0.07805791723</v>
      </c>
      <c r="H16" s="13">
        <f t="shared" si="2"/>
        <v>-0.06901190867</v>
      </c>
      <c r="I16" s="14">
        <f t="shared" si="3"/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f t="shared" si="1"/>
        <v>0.04513888889</v>
      </c>
      <c r="E17" s="2"/>
      <c r="F17" s="9">
        <v>11.0</v>
      </c>
      <c r="G17" s="13">
        <f t="shared" si="4"/>
        <v>-0.06901190867</v>
      </c>
      <c r="H17" s="13">
        <f t="shared" si="2"/>
        <v>-0.0599659001</v>
      </c>
      <c r="I17" s="14">
        <f t="shared" si="3"/>
        <v>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f t="shared" si="1"/>
        <v>-0.04678238781</v>
      </c>
      <c r="E18" s="2"/>
      <c r="F18" s="9">
        <v>12.0</v>
      </c>
      <c r="G18" s="13">
        <f t="shared" si="4"/>
        <v>-0.0599659001</v>
      </c>
      <c r="H18" s="13">
        <f t="shared" si="2"/>
        <v>-0.05091989154</v>
      </c>
      <c r="I18" s="14">
        <f t="shared" si="3"/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f t="shared" si="1"/>
        <v>0.07966910948</v>
      </c>
      <c r="E19" s="2"/>
      <c r="F19" s="9">
        <v>13.0</v>
      </c>
      <c r="G19" s="13">
        <f t="shared" si="4"/>
        <v>-0.05091989154</v>
      </c>
      <c r="H19" s="13">
        <f t="shared" si="2"/>
        <v>-0.04187388298</v>
      </c>
      <c r="I19" s="14">
        <f t="shared" si="3"/>
        <v>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f t="shared" si="1"/>
        <v>-0.005779153767</v>
      </c>
      <c r="E20" s="2"/>
      <c r="F20" s="9">
        <v>14.0</v>
      </c>
      <c r="G20" s="13">
        <f t="shared" si="4"/>
        <v>-0.04187388298</v>
      </c>
      <c r="H20" s="13">
        <f t="shared" si="2"/>
        <v>-0.03282787441</v>
      </c>
      <c r="I20" s="14">
        <f t="shared" si="3"/>
        <v>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f t="shared" si="1"/>
        <v>-0.07618849907</v>
      </c>
      <c r="E21" s="2"/>
      <c r="F21" s="9">
        <v>15.0</v>
      </c>
      <c r="G21" s="13">
        <f t="shared" si="4"/>
        <v>-0.03282787441</v>
      </c>
      <c r="H21" s="13">
        <f t="shared" si="2"/>
        <v>-0.02378186585</v>
      </c>
      <c r="I21" s="14">
        <f t="shared" si="3"/>
        <v>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f t="shared" si="1"/>
        <v>0.008707865169</v>
      </c>
      <c r="E22" s="2"/>
      <c r="F22" s="9">
        <v>16.0</v>
      </c>
      <c r="G22" s="13">
        <f t="shared" si="4"/>
        <v>-0.02378186585</v>
      </c>
      <c r="H22" s="13">
        <f t="shared" si="2"/>
        <v>-0.01473585729</v>
      </c>
      <c r="I22" s="14">
        <f t="shared" si="3"/>
        <v>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f t="shared" si="1"/>
        <v>0.102862254</v>
      </c>
      <c r="E23" s="2"/>
      <c r="F23" s="9">
        <v>17.0</v>
      </c>
      <c r="G23" s="13">
        <f t="shared" si="4"/>
        <v>-0.01473585729</v>
      </c>
      <c r="H23" s="13">
        <f t="shared" si="2"/>
        <v>-0.005689848727</v>
      </c>
      <c r="I23" s="14">
        <f t="shared" si="3"/>
        <v>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f t="shared" si="1"/>
        <v>-0.0008110300081</v>
      </c>
      <c r="E24" s="2"/>
      <c r="F24" s="9">
        <v>18.0</v>
      </c>
      <c r="G24" s="13">
        <f t="shared" si="4"/>
        <v>-0.005689848727</v>
      </c>
      <c r="H24" s="13">
        <f t="shared" si="2"/>
        <v>0.003356159836</v>
      </c>
      <c r="I24" s="14">
        <f t="shared" si="3"/>
        <v>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f t="shared" si="1"/>
        <v>-0.06452922078</v>
      </c>
      <c r="E25" s="2"/>
      <c r="F25" s="9">
        <v>19.0</v>
      </c>
      <c r="G25" s="13">
        <f t="shared" si="4"/>
        <v>0.003356159836</v>
      </c>
      <c r="H25" s="13">
        <f t="shared" si="2"/>
        <v>0.0124021684</v>
      </c>
      <c r="I25" s="14">
        <f t="shared" si="3"/>
        <v>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f t="shared" si="1"/>
        <v>0.005368763557</v>
      </c>
      <c r="E26" s="2"/>
      <c r="F26" s="9">
        <v>20.0</v>
      </c>
      <c r="G26" s="13">
        <f t="shared" si="4"/>
        <v>0.0124021684</v>
      </c>
      <c r="H26" s="13">
        <f t="shared" si="2"/>
        <v>0.02144817696</v>
      </c>
      <c r="I26" s="14">
        <f t="shared" si="3"/>
        <v>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f t="shared" si="1"/>
        <v>0.03269813772</v>
      </c>
      <c r="E27" s="2"/>
      <c r="F27" s="9">
        <v>21.0</v>
      </c>
      <c r="G27" s="13">
        <f t="shared" si="4"/>
        <v>0.02144817696</v>
      </c>
      <c r="H27" s="13">
        <f t="shared" si="2"/>
        <v>0.03049418552</v>
      </c>
      <c r="I27" s="14">
        <f t="shared" si="3"/>
        <v>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f t="shared" si="1"/>
        <v>0.01300062906</v>
      </c>
      <c r="E28" s="2"/>
      <c r="F28" s="9">
        <v>22.0</v>
      </c>
      <c r="G28" s="13">
        <f t="shared" si="4"/>
        <v>0.03049418552</v>
      </c>
      <c r="H28" s="13">
        <f t="shared" si="2"/>
        <v>0.03954019409</v>
      </c>
      <c r="I28" s="14">
        <f t="shared" si="3"/>
        <v>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f t="shared" si="1"/>
        <v>-0.02359759884</v>
      </c>
      <c r="E29" s="2"/>
      <c r="F29" s="9">
        <v>23.0</v>
      </c>
      <c r="G29" s="13">
        <f t="shared" si="4"/>
        <v>0.03954019409</v>
      </c>
      <c r="H29" s="13">
        <f t="shared" si="2"/>
        <v>0.04858620265</v>
      </c>
      <c r="I29" s="14">
        <f t="shared" si="3"/>
        <v>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f t="shared" si="1"/>
        <v>0.02066027689</v>
      </c>
      <c r="E30" s="2"/>
      <c r="F30" s="9">
        <v>24.0</v>
      </c>
      <c r="G30" s="13">
        <f t="shared" si="4"/>
        <v>0.04858620265</v>
      </c>
      <c r="H30" s="13">
        <f t="shared" si="2"/>
        <v>0.05763221121</v>
      </c>
      <c r="I30" s="14">
        <f t="shared" si="3"/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f t="shared" si="1"/>
        <v>-0.002086811352</v>
      </c>
      <c r="E31" s="2"/>
      <c r="F31" s="9">
        <v>25.0</v>
      </c>
      <c r="G31" s="13">
        <f t="shared" si="4"/>
        <v>0.05763221121</v>
      </c>
      <c r="H31" s="13">
        <f t="shared" si="2"/>
        <v>0.06667821977</v>
      </c>
      <c r="I31" s="14">
        <f t="shared" si="3"/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f t="shared" si="1"/>
        <v>0.01071428571</v>
      </c>
      <c r="E32" s="2"/>
      <c r="F32" s="9">
        <v>26.0</v>
      </c>
      <c r="G32" s="13">
        <f t="shared" si="4"/>
        <v>0.06667821977</v>
      </c>
      <c r="H32" s="13">
        <f t="shared" si="2"/>
        <v>0.07572422834</v>
      </c>
      <c r="I32" s="14">
        <f t="shared" si="3"/>
        <v>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f t="shared" si="1"/>
        <v>-0.04489711079</v>
      </c>
      <c r="E33" s="2"/>
      <c r="F33" s="9">
        <v>27.0</v>
      </c>
      <c r="G33" s="13">
        <f t="shared" si="4"/>
        <v>0.07572422834</v>
      </c>
      <c r="H33" s="13">
        <f t="shared" si="2"/>
        <v>0.0847702369</v>
      </c>
      <c r="I33" s="14">
        <f t="shared" si="3"/>
        <v>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f t="shared" si="1"/>
        <v>-0.04570184984</v>
      </c>
      <c r="E34" s="2"/>
      <c r="F34" s="9">
        <v>28.0</v>
      </c>
      <c r="G34" s="13">
        <f t="shared" si="4"/>
        <v>0.0847702369</v>
      </c>
      <c r="H34" s="13">
        <f t="shared" si="2"/>
        <v>0.09381624546</v>
      </c>
      <c r="I34" s="14">
        <f t="shared" si="3"/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f t="shared" si="1"/>
        <v>0.0004584001834</v>
      </c>
      <c r="E35" s="2"/>
      <c r="F35" s="9">
        <v>29.0</v>
      </c>
      <c r="G35" s="13">
        <f t="shared" si="4"/>
        <v>0.09381624546</v>
      </c>
      <c r="H35" s="13">
        <f t="shared" si="2"/>
        <v>0.102862254</v>
      </c>
      <c r="I35" s="14">
        <f t="shared" si="3"/>
        <v>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f t="shared" si="1"/>
        <v>0.03573883162</v>
      </c>
      <c r="E36" s="2"/>
      <c r="F36" s="9">
        <v>30.0</v>
      </c>
      <c r="G36" s="13">
        <f t="shared" si="4"/>
        <v>0.102862254</v>
      </c>
      <c r="H36" s="13">
        <f t="shared" si="2"/>
        <v>0.1119082626</v>
      </c>
      <c r="I36" s="14">
        <f t="shared" si="3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f t="shared" si="1"/>
        <v>0.0595001106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f t="shared" si="1"/>
        <v>-0.003131524008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f t="shared" si="1"/>
        <v>0.06753629287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f t="shared" si="1"/>
        <v>-0.02266456445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f t="shared" si="1"/>
        <v>0.06710022182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f t="shared" si="1"/>
        <v>0.1006074412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f t="shared" si="1"/>
        <v>-0.00004311831666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f t="shared" si="1"/>
        <v>-0.02667128507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f t="shared" si="1"/>
        <v>0.04306049822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f t="shared" si="1"/>
        <v>0.01172807915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f t="shared" si="1"/>
        <v>0.01388183511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f t="shared" si="1"/>
        <v>-0.06812489564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f t="shared" si="1"/>
        <v>0.00125425551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f t="shared" si="1"/>
        <v>0.007471367215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f t="shared" si="1"/>
        <v>-0.1594719943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f t="shared" si="1"/>
        <v>0.04499151104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f t="shared" si="1"/>
        <v>0.06361697807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J1"/>
    <mergeCell ref="F5:F6"/>
    <mergeCell ref="G5:H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f t="shared" ref="D3:D62" si="1">(B3+C3-B2)/B2</f>
        <v>-0.00795153351</v>
      </c>
      <c r="E3" s="2"/>
      <c r="F3" s="7">
        <f>MIN(D3:D62)</f>
        <v>-0.1594719943</v>
      </c>
      <c r="G3" s="7">
        <f>MAX(D3:D62)</f>
        <v>0.102862254</v>
      </c>
      <c r="H3" s="7">
        <f>G3-F3</f>
        <v>0.2623342483</v>
      </c>
      <c r="I3" s="9">
        <v>30.0</v>
      </c>
      <c r="J3" s="12">
        <f>(G3-F3)/(I3-1)</f>
        <v>0.009046008563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f t="shared" si="1"/>
        <v>-0.02615772137</v>
      </c>
      <c r="E5" s="2"/>
      <c r="F5" s="11" t="s">
        <v>10</v>
      </c>
      <c r="G5" s="1" t="s"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f t="shared" si="1"/>
        <v>-0.05926960686</v>
      </c>
      <c r="E6" s="2"/>
      <c r="G6" s="6" t="s">
        <v>12</v>
      </c>
      <c r="H6" s="1" t="s">
        <v>13</v>
      </c>
      <c r="I6" s="1" t="s">
        <v>14</v>
      </c>
      <c r="J6" s="1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f t="shared" si="1"/>
        <v>0.00509121765</v>
      </c>
      <c r="E7" s="2"/>
      <c r="F7" s="9">
        <v>1.0</v>
      </c>
      <c r="G7" s="13">
        <f>F3</f>
        <v>-0.1594719943</v>
      </c>
      <c r="H7" s="13">
        <f t="shared" ref="H7:H36" si="2">G7+$J$3</f>
        <v>-0.1504259857</v>
      </c>
      <c r="I7" s="15">
        <f t="shared" ref="I7:I36" si="3">COUNTIFS($D$3:$D$62,"&gt;="&amp;G7,$D$3:$D$62,"&lt;"&amp;H7)</f>
        <v>1</v>
      </c>
      <c r="J7" s="8">
        <f t="shared" ref="J7:J36" si="4">I7/$I$37</f>
        <v>0.01666666667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f t="shared" si="1"/>
        <v>0.02053779378</v>
      </c>
      <c r="E8" s="2"/>
      <c r="F8" s="9">
        <v>2.0</v>
      </c>
      <c r="G8" s="13">
        <f t="shared" ref="G8:G36" si="5">H7</f>
        <v>-0.1504259857</v>
      </c>
      <c r="H8" s="13">
        <f t="shared" si="2"/>
        <v>-0.1413799772</v>
      </c>
      <c r="I8" s="15">
        <f t="shared" si="3"/>
        <v>0</v>
      </c>
      <c r="J8" s="8">
        <f t="shared" si="4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f t="shared" si="1"/>
        <v>0.02385892116</v>
      </c>
      <c r="E9" s="2"/>
      <c r="F9" s="9">
        <v>3.0</v>
      </c>
      <c r="G9" s="13">
        <f t="shared" si="5"/>
        <v>-0.1413799772</v>
      </c>
      <c r="H9" s="13">
        <f t="shared" si="2"/>
        <v>-0.1323339686</v>
      </c>
      <c r="I9" s="15">
        <f t="shared" si="3"/>
        <v>0</v>
      </c>
      <c r="J9" s="8">
        <f t="shared" si="4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f t="shared" si="1"/>
        <v>-0.08591691996</v>
      </c>
      <c r="E10" s="2"/>
      <c r="F10" s="9">
        <v>4.0</v>
      </c>
      <c r="G10" s="13">
        <f t="shared" si="5"/>
        <v>-0.1323339686</v>
      </c>
      <c r="H10" s="13">
        <f t="shared" si="2"/>
        <v>-0.12328796</v>
      </c>
      <c r="I10" s="15">
        <f t="shared" si="3"/>
        <v>0</v>
      </c>
      <c r="J10" s="8">
        <f t="shared" si="4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f t="shared" si="1"/>
        <v>-0.02535587189</v>
      </c>
      <c r="E11" s="2"/>
      <c r="F11" s="9">
        <v>5.0</v>
      </c>
      <c r="G11" s="13">
        <f t="shared" si="5"/>
        <v>-0.12328796</v>
      </c>
      <c r="H11" s="13">
        <f t="shared" si="2"/>
        <v>-0.1142419515</v>
      </c>
      <c r="I11" s="15">
        <f t="shared" si="3"/>
        <v>0</v>
      </c>
      <c r="J11" s="8">
        <f t="shared" si="4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f t="shared" si="1"/>
        <v>0.07964399817</v>
      </c>
      <c r="E12" s="2"/>
      <c r="F12" s="9">
        <v>6.0</v>
      </c>
      <c r="G12" s="13">
        <f t="shared" si="5"/>
        <v>-0.1142419515</v>
      </c>
      <c r="H12" s="13">
        <f t="shared" si="2"/>
        <v>-0.1051959429</v>
      </c>
      <c r="I12" s="15">
        <f t="shared" si="3"/>
        <v>0</v>
      </c>
      <c r="J12" s="8">
        <f t="shared" si="4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f t="shared" si="1"/>
        <v>0.02642147538</v>
      </c>
      <c r="E13" s="2"/>
      <c r="F13" s="9">
        <v>7.0</v>
      </c>
      <c r="G13" s="13">
        <f t="shared" si="5"/>
        <v>-0.1051959429</v>
      </c>
      <c r="H13" s="13">
        <f t="shared" si="2"/>
        <v>-0.09614993435</v>
      </c>
      <c r="I13" s="15">
        <f t="shared" si="3"/>
        <v>0</v>
      </c>
      <c r="J13" s="8">
        <f t="shared" si="4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f t="shared" si="1"/>
        <v>-0.03315485997</v>
      </c>
      <c r="E14" s="2"/>
      <c r="F14" s="9">
        <v>8.0</v>
      </c>
      <c r="G14" s="13">
        <f t="shared" si="5"/>
        <v>-0.09614993435</v>
      </c>
      <c r="H14" s="13">
        <f t="shared" si="2"/>
        <v>-0.08710392579</v>
      </c>
      <c r="I14" s="15">
        <f t="shared" si="3"/>
        <v>0</v>
      </c>
      <c r="J14" s="8">
        <f t="shared" si="4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f t="shared" si="1"/>
        <v>-0.01474358974</v>
      </c>
      <c r="E15" s="2"/>
      <c r="F15" s="9">
        <v>9.0</v>
      </c>
      <c r="G15" s="13">
        <f t="shared" si="5"/>
        <v>-0.08710392579</v>
      </c>
      <c r="H15" s="13">
        <f t="shared" si="2"/>
        <v>-0.07805791723</v>
      </c>
      <c r="I15" s="15">
        <f t="shared" si="3"/>
        <v>1</v>
      </c>
      <c r="J15" s="8">
        <f t="shared" si="4"/>
        <v>0.01666666667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f t="shared" si="1"/>
        <v>-0.01626545218</v>
      </c>
      <c r="E16" s="2"/>
      <c r="F16" s="9">
        <v>10.0</v>
      </c>
      <c r="G16" s="13">
        <f t="shared" si="5"/>
        <v>-0.07805791723</v>
      </c>
      <c r="H16" s="13">
        <f t="shared" si="2"/>
        <v>-0.06901190867</v>
      </c>
      <c r="I16" s="15">
        <f t="shared" si="3"/>
        <v>1</v>
      </c>
      <c r="J16" s="8">
        <f t="shared" si="4"/>
        <v>0.01666666667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f t="shared" si="1"/>
        <v>0.04513888889</v>
      </c>
      <c r="E17" s="2"/>
      <c r="F17" s="9">
        <v>11.0</v>
      </c>
      <c r="G17" s="13">
        <f t="shared" si="5"/>
        <v>-0.06901190867</v>
      </c>
      <c r="H17" s="13">
        <f t="shared" si="2"/>
        <v>-0.0599659001</v>
      </c>
      <c r="I17" s="15">
        <f t="shared" si="3"/>
        <v>2</v>
      </c>
      <c r="J17" s="8">
        <f t="shared" si="4"/>
        <v>0.03333333333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f t="shared" si="1"/>
        <v>-0.04678238781</v>
      </c>
      <c r="E18" s="2"/>
      <c r="F18" s="9">
        <v>12.0</v>
      </c>
      <c r="G18" s="13">
        <f t="shared" si="5"/>
        <v>-0.0599659001</v>
      </c>
      <c r="H18" s="13">
        <f t="shared" si="2"/>
        <v>-0.05091989154</v>
      </c>
      <c r="I18" s="15">
        <f t="shared" si="3"/>
        <v>1</v>
      </c>
      <c r="J18" s="8">
        <f t="shared" si="4"/>
        <v>0.01666666667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f t="shared" si="1"/>
        <v>0.07966910948</v>
      </c>
      <c r="E19" s="2"/>
      <c r="F19" s="9">
        <v>13.0</v>
      </c>
      <c r="G19" s="13">
        <f t="shared" si="5"/>
        <v>-0.05091989154</v>
      </c>
      <c r="H19" s="13">
        <f t="shared" si="2"/>
        <v>-0.04187388298</v>
      </c>
      <c r="I19" s="15">
        <f t="shared" si="3"/>
        <v>3</v>
      </c>
      <c r="J19" s="8">
        <f t="shared" si="4"/>
        <v>0.05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f t="shared" si="1"/>
        <v>-0.005779153767</v>
      </c>
      <c r="E20" s="2"/>
      <c r="F20" s="9">
        <v>14.0</v>
      </c>
      <c r="G20" s="13">
        <f t="shared" si="5"/>
        <v>-0.04187388298</v>
      </c>
      <c r="H20" s="13">
        <f t="shared" si="2"/>
        <v>-0.03282787441</v>
      </c>
      <c r="I20" s="15">
        <f t="shared" si="3"/>
        <v>2</v>
      </c>
      <c r="J20" s="8">
        <f t="shared" si="4"/>
        <v>0.03333333333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f t="shared" si="1"/>
        <v>-0.07618849907</v>
      </c>
      <c r="E21" s="2"/>
      <c r="F21" s="9">
        <v>15.0</v>
      </c>
      <c r="G21" s="13">
        <f t="shared" si="5"/>
        <v>-0.03282787441</v>
      </c>
      <c r="H21" s="13">
        <f t="shared" si="2"/>
        <v>-0.02378186585</v>
      </c>
      <c r="I21" s="15">
        <f t="shared" si="3"/>
        <v>5</v>
      </c>
      <c r="J21" s="8">
        <f t="shared" si="4"/>
        <v>0.08333333333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f t="shared" si="1"/>
        <v>0.008707865169</v>
      </c>
      <c r="E22" s="2"/>
      <c r="F22" s="9">
        <v>16.0</v>
      </c>
      <c r="G22" s="13">
        <f t="shared" si="5"/>
        <v>-0.02378186585</v>
      </c>
      <c r="H22" s="13">
        <f t="shared" si="2"/>
        <v>-0.01473585729</v>
      </c>
      <c r="I22" s="15">
        <f t="shared" si="3"/>
        <v>6</v>
      </c>
      <c r="J22" s="8">
        <f t="shared" si="4"/>
        <v>0.1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f t="shared" si="1"/>
        <v>0.102862254</v>
      </c>
      <c r="E23" s="2"/>
      <c r="F23" s="9">
        <v>17.0</v>
      </c>
      <c r="G23" s="13">
        <f t="shared" si="5"/>
        <v>-0.01473585729</v>
      </c>
      <c r="H23" s="13">
        <f t="shared" si="2"/>
        <v>-0.005689848727</v>
      </c>
      <c r="I23" s="15">
        <f t="shared" si="3"/>
        <v>3</v>
      </c>
      <c r="J23" s="8">
        <f t="shared" si="4"/>
        <v>0.05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f t="shared" si="1"/>
        <v>-0.0008110300081</v>
      </c>
      <c r="E24" s="2"/>
      <c r="F24" s="9">
        <v>18.0</v>
      </c>
      <c r="G24" s="13">
        <f t="shared" si="5"/>
        <v>-0.005689848727</v>
      </c>
      <c r="H24" s="13">
        <f t="shared" si="2"/>
        <v>0.003356159836</v>
      </c>
      <c r="I24" s="15">
        <f t="shared" si="3"/>
        <v>6</v>
      </c>
      <c r="J24" s="8">
        <f t="shared" si="4"/>
        <v>0.1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f t="shared" si="1"/>
        <v>-0.06452922078</v>
      </c>
      <c r="E25" s="2"/>
      <c r="F25" s="9">
        <v>19.0</v>
      </c>
      <c r="G25" s="13">
        <f t="shared" si="5"/>
        <v>0.003356159836</v>
      </c>
      <c r="H25" s="13">
        <f t="shared" si="2"/>
        <v>0.0124021684</v>
      </c>
      <c r="I25" s="15">
        <f t="shared" si="3"/>
        <v>7</v>
      </c>
      <c r="J25" s="8">
        <f t="shared" si="4"/>
        <v>0.1166666667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f t="shared" si="1"/>
        <v>0.005368763557</v>
      </c>
      <c r="E26" s="2"/>
      <c r="F26" s="9">
        <v>20.0</v>
      </c>
      <c r="G26" s="13">
        <f t="shared" si="5"/>
        <v>0.0124021684</v>
      </c>
      <c r="H26" s="13">
        <f t="shared" si="2"/>
        <v>0.02144817696</v>
      </c>
      <c r="I26" s="15">
        <f t="shared" si="3"/>
        <v>4</v>
      </c>
      <c r="J26" s="8">
        <f t="shared" si="4"/>
        <v>0.06666666667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f t="shared" si="1"/>
        <v>0.03269813772</v>
      </c>
      <c r="E27" s="2"/>
      <c r="F27" s="9">
        <v>21.0</v>
      </c>
      <c r="G27" s="13">
        <f t="shared" si="5"/>
        <v>0.02144817696</v>
      </c>
      <c r="H27" s="13">
        <f t="shared" si="2"/>
        <v>0.03049418552</v>
      </c>
      <c r="I27" s="15">
        <f t="shared" si="3"/>
        <v>4</v>
      </c>
      <c r="J27" s="8">
        <f t="shared" si="4"/>
        <v>0.06666666667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f t="shared" si="1"/>
        <v>0.01300062906</v>
      </c>
      <c r="E28" s="2"/>
      <c r="F28" s="9">
        <v>22.0</v>
      </c>
      <c r="G28" s="13">
        <f t="shared" si="5"/>
        <v>0.03049418552</v>
      </c>
      <c r="H28" s="13">
        <f t="shared" si="2"/>
        <v>0.03954019409</v>
      </c>
      <c r="I28" s="15">
        <f t="shared" si="3"/>
        <v>2</v>
      </c>
      <c r="J28" s="8">
        <f t="shared" si="4"/>
        <v>0.03333333333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f t="shared" si="1"/>
        <v>-0.02359759884</v>
      </c>
      <c r="E29" s="2"/>
      <c r="F29" s="9">
        <v>23.0</v>
      </c>
      <c r="G29" s="13">
        <f t="shared" si="5"/>
        <v>0.03954019409</v>
      </c>
      <c r="H29" s="13">
        <f t="shared" si="2"/>
        <v>0.04858620265</v>
      </c>
      <c r="I29" s="15">
        <f t="shared" si="3"/>
        <v>3</v>
      </c>
      <c r="J29" s="8">
        <f t="shared" si="4"/>
        <v>0.05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f t="shared" si="1"/>
        <v>0.02066027689</v>
      </c>
      <c r="E30" s="2"/>
      <c r="F30" s="9">
        <v>24.0</v>
      </c>
      <c r="G30" s="13">
        <f t="shared" si="5"/>
        <v>0.04858620265</v>
      </c>
      <c r="H30" s="13">
        <f t="shared" si="2"/>
        <v>0.05763221121</v>
      </c>
      <c r="I30" s="15">
        <f t="shared" si="3"/>
        <v>0</v>
      </c>
      <c r="J30" s="8">
        <f t="shared" si="4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f t="shared" si="1"/>
        <v>-0.002086811352</v>
      </c>
      <c r="E31" s="2"/>
      <c r="F31" s="9">
        <v>25.0</v>
      </c>
      <c r="G31" s="13">
        <f t="shared" si="5"/>
        <v>0.05763221121</v>
      </c>
      <c r="H31" s="13">
        <f t="shared" si="2"/>
        <v>0.06667821977</v>
      </c>
      <c r="I31" s="15">
        <f t="shared" si="3"/>
        <v>2</v>
      </c>
      <c r="J31" s="8">
        <f t="shared" si="4"/>
        <v>0.03333333333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f t="shared" si="1"/>
        <v>0.01071428571</v>
      </c>
      <c r="E32" s="2"/>
      <c r="F32" s="9">
        <v>26.0</v>
      </c>
      <c r="G32" s="13">
        <f t="shared" si="5"/>
        <v>0.06667821977</v>
      </c>
      <c r="H32" s="13">
        <f t="shared" si="2"/>
        <v>0.07572422834</v>
      </c>
      <c r="I32" s="15">
        <f t="shared" si="3"/>
        <v>2</v>
      </c>
      <c r="J32" s="8">
        <f t="shared" si="4"/>
        <v>0.03333333333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f t="shared" si="1"/>
        <v>-0.04489711079</v>
      </c>
      <c r="E33" s="2"/>
      <c r="F33" s="9">
        <v>27.0</v>
      </c>
      <c r="G33" s="13">
        <f t="shared" si="5"/>
        <v>0.07572422834</v>
      </c>
      <c r="H33" s="13">
        <f t="shared" si="2"/>
        <v>0.0847702369</v>
      </c>
      <c r="I33" s="15">
        <f t="shared" si="3"/>
        <v>2</v>
      </c>
      <c r="J33" s="8">
        <f t="shared" si="4"/>
        <v>0.03333333333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f t="shared" si="1"/>
        <v>-0.04570184984</v>
      </c>
      <c r="E34" s="2"/>
      <c r="F34" s="9">
        <v>28.0</v>
      </c>
      <c r="G34" s="13">
        <f t="shared" si="5"/>
        <v>0.0847702369</v>
      </c>
      <c r="H34" s="13">
        <f t="shared" si="2"/>
        <v>0.09381624546</v>
      </c>
      <c r="I34" s="15">
        <f t="shared" si="3"/>
        <v>0</v>
      </c>
      <c r="J34" s="8">
        <f t="shared" si="4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f t="shared" si="1"/>
        <v>0.0004584001834</v>
      </c>
      <c r="E35" s="2"/>
      <c r="F35" s="9">
        <v>29.0</v>
      </c>
      <c r="G35" s="13">
        <f t="shared" si="5"/>
        <v>0.09381624546</v>
      </c>
      <c r="H35" s="13">
        <f t="shared" si="2"/>
        <v>0.102862254</v>
      </c>
      <c r="I35" s="15">
        <f t="shared" si="3"/>
        <v>2</v>
      </c>
      <c r="J35" s="8">
        <f t="shared" si="4"/>
        <v>0.03333333333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f t="shared" si="1"/>
        <v>0.03573883162</v>
      </c>
      <c r="E36" s="2"/>
      <c r="F36" s="9">
        <v>30.0</v>
      </c>
      <c r="G36" s="13">
        <f t="shared" si="5"/>
        <v>0.102862254</v>
      </c>
      <c r="H36" s="13">
        <f t="shared" si="2"/>
        <v>0.1119082626</v>
      </c>
      <c r="I36" s="15">
        <f t="shared" si="3"/>
        <v>1</v>
      </c>
      <c r="J36" s="8">
        <f t="shared" si="4"/>
        <v>0.01666666667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f t="shared" si="1"/>
        <v>0.0595001106</v>
      </c>
      <c r="E37" s="2"/>
      <c r="F37" s="2"/>
      <c r="G37" s="2"/>
      <c r="H37" s="16" t="s">
        <v>16</v>
      </c>
      <c r="I37" s="14">
        <f>SUM(I7:I36)</f>
        <v>60</v>
      </c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f t="shared" si="1"/>
        <v>-0.003131524008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f t="shared" si="1"/>
        <v>0.06753629287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f t="shared" si="1"/>
        <v>-0.02266456445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f t="shared" si="1"/>
        <v>0.06710022182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f t="shared" si="1"/>
        <v>0.1006074412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f t="shared" si="1"/>
        <v>-0.00004311831666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f t="shared" si="1"/>
        <v>-0.02667128507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f t="shared" si="1"/>
        <v>0.04306049822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f t="shared" si="1"/>
        <v>0.01172807915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f t="shared" si="1"/>
        <v>0.01388183511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f t="shared" si="1"/>
        <v>-0.06812489564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f t="shared" si="1"/>
        <v>0.00125425551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f t="shared" si="1"/>
        <v>0.007471367215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f t="shared" si="1"/>
        <v>-0.1594719943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f t="shared" si="1"/>
        <v>0.04499151104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f t="shared" si="1"/>
        <v>0.06361697807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J1"/>
    <mergeCell ref="F5:F6"/>
    <mergeCell ref="G5: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f t="shared" ref="D3:D62" si="1">(B3+C3-B2)/B2</f>
        <v>-0.00795153351</v>
      </c>
      <c r="E3" s="2"/>
      <c r="F3" s="7">
        <f>MIN(D3:D62)</f>
        <v>-0.1594719943</v>
      </c>
      <c r="G3" s="7">
        <f>MAX(D3:D62)</f>
        <v>0.102862254</v>
      </c>
      <c r="H3" s="7">
        <f>G3-F3</f>
        <v>0.2623342483</v>
      </c>
      <c r="I3" s="9">
        <v>30.0</v>
      </c>
      <c r="J3" s="12">
        <f>(G3-F3)/(I3-1)</f>
        <v>0.009046008563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f t="shared" si="1"/>
        <v>-0.02615772137</v>
      </c>
      <c r="E5" s="2"/>
      <c r="F5" s="11" t="s">
        <v>10</v>
      </c>
      <c r="G5" s="1" t="s"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f t="shared" si="1"/>
        <v>-0.05926960686</v>
      </c>
      <c r="E6" s="2"/>
      <c r="G6" s="6" t="s">
        <v>12</v>
      </c>
      <c r="H6" s="1" t="s">
        <v>13</v>
      </c>
      <c r="I6" s="1" t="s">
        <v>14</v>
      </c>
      <c r="J6" s="1" t="s">
        <v>15</v>
      </c>
      <c r="K6" s="2"/>
      <c r="L6" s="1" t="s">
        <v>17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f t="shared" si="1"/>
        <v>0.00509121765</v>
      </c>
      <c r="E7" s="2"/>
      <c r="F7" s="9">
        <v>1.0</v>
      </c>
      <c r="G7" s="13">
        <f>F3</f>
        <v>-0.1594719943</v>
      </c>
      <c r="H7" s="13">
        <f t="shared" ref="H7:H36" si="2">G7+$J$3</f>
        <v>-0.1504259857</v>
      </c>
      <c r="I7" s="15">
        <f t="shared" ref="I7:I36" si="3">COUNTIFS($D$3:$D$62,"&gt;="&amp;G7,$D$3:$D$62,"&lt;"&amp;H7)</f>
        <v>1</v>
      </c>
      <c r="J7" s="7">
        <f t="shared" ref="J7:J36" si="4">I7/$I$37</f>
        <v>0.01666666667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f t="shared" si="1"/>
        <v>0.02053779378</v>
      </c>
      <c r="E8" s="2"/>
      <c r="F8" s="9">
        <v>2.0</v>
      </c>
      <c r="G8" s="13">
        <f t="shared" ref="G8:G36" si="5">H7</f>
        <v>-0.1504259857</v>
      </c>
      <c r="H8" s="13">
        <f t="shared" si="2"/>
        <v>-0.1413799772</v>
      </c>
      <c r="I8" s="15">
        <f t="shared" si="3"/>
        <v>0</v>
      </c>
      <c r="J8" s="7">
        <f t="shared" si="4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f t="shared" si="1"/>
        <v>0.02385892116</v>
      </c>
      <c r="E9" s="2"/>
      <c r="F9" s="9">
        <v>3.0</v>
      </c>
      <c r="G9" s="13">
        <f t="shared" si="5"/>
        <v>-0.1413799772</v>
      </c>
      <c r="H9" s="13">
        <f t="shared" si="2"/>
        <v>-0.1323339686</v>
      </c>
      <c r="I9" s="15">
        <f t="shared" si="3"/>
        <v>0</v>
      </c>
      <c r="J9" s="7">
        <f t="shared" si="4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f t="shared" si="1"/>
        <v>-0.08591691996</v>
      </c>
      <c r="E10" s="2"/>
      <c r="F10" s="9">
        <v>4.0</v>
      </c>
      <c r="G10" s="13">
        <f t="shared" si="5"/>
        <v>-0.1323339686</v>
      </c>
      <c r="H10" s="13">
        <f t="shared" si="2"/>
        <v>-0.12328796</v>
      </c>
      <c r="I10" s="15">
        <f t="shared" si="3"/>
        <v>0</v>
      </c>
      <c r="J10" s="7">
        <f t="shared" si="4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f t="shared" si="1"/>
        <v>-0.02535587189</v>
      </c>
      <c r="E11" s="2"/>
      <c r="F11" s="9">
        <v>5.0</v>
      </c>
      <c r="G11" s="13">
        <f t="shared" si="5"/>
        <v>-0.12328796</v>
      </c>
      <c r="H11" s="13">
        <f t="shared" si="2"/>
        <v>-0.1142419515</v>
      </c>
      <c r="I11" s="15">
        <f t="shared" si="3"/>
        <v>0</v>
      </c>
      <c r="J11" s="7">
        <f t="shared" si="4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f t="shared" si="1"/>
        <v>0.07964399817</v>
      </c>
      <c r="E12" s="2"/>
      <c r="F12" s="9">
        <v>6.0</v>
      </c>
      <c r="G12" s="13">
        <f t="shared" si="5"/>
        <v>-0.1142419515</v>
      </c>
      <c r="H12" s="13">
        <f t="shared" si="2"/>
        <v>-0.1051959429</v>
      </c>
      <c r="I12" s="15">
        <f t="shared" si="3"/>
        <v>0</v>
      </c>
      <c r="J12" s="7">
        <f t="shared" si="4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f t="shared" si="1"/>
        <v>0.02642147538</v>
      </c>
      <c r="E13" s="2"/>
      <c r="F13" s="9">
        <v>7.0</v>
      </c>
      <c r="G13" s="13">
        <f t="shared" si="5"/>
        <v>-0.1051959429</v>
      </c>
      <c r="H13" s="13">
        <f t="shared" si="2"/>
        <v>-0.09614993435</v>
      </c>
      <c r="I13" s="15">
        <f t="shared" si="3"/>
        <v>0</v>
      </c>
      <c r="J13" s="7">
        <f t="shared" si="4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f t="shared" si="1"/>
        <v>-0.03315485997</v>
      </c>
      <c r="E14" s="2"/>
      <c r="F14" s="9">
        <v>8.0</v>
      </c>
      <c r="G14" s="13">
        <f t="shared" si="5"/>
        <v>-0.09614993435</v>
      </c>
      <c r="H14" s="13">
        <f t="shared" si="2"/>
        <v>-0.08710392579</v>
      </c>
      <c r="I14" s="15">
        <f t="shared" si="3"/>
        <v>0</v>
      </c>
      <c r="J14" s="7">
        <f t="shared" si="4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f t="shared" si="1"/>
        <v>-0.01474358974</v>
      </c>
      <c r="E15" s="2"/>
      <c r="F15" s="9">
        <v>9.0</v>
      </c>
      <c r="G15" s="13">
        <f t="shared" si="5"/>
        <v>-0.08710392579</v>
      </c>
      <c r="H15" s="13">
        <f t="shared" si="2"/>
        <v>-0.07805791723</v>
      </c>
      <c r="I15" s="15">
        <f t="shared" si="3"/>
        <v>1</v>
      </c>
      <c r="J15" s="7">
        <f t="shared" si="4"/>
        <v>0.01666666667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f t="shared" si="1"/>
        <v>-0.01626545218</v>
      </c>
      <c r="E16" s="2"/>
      <c r="F16" s="9">
        <v>10.0</v>
      </c>
      <c r="G16" s="13">
        <f t="shared" si="5"/>
        <v>-0.07805791723</v>
      </c>
      <c r="H16" s="13">
        <f t="shared" si="2"/>
        <v>-0.06901190867</v>
      </c>
      <c r="I16" s="15">
        <f t="shared" si="3"/>
        <v>1</v>
      </c>
      <c r="J16" s="7">
        <f t="shared" si="4"/>
        <v>0.01666666667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f t="shared" si="1"/>
        <v>0.04513888889</v>
      </c>
      <c r="E17" s="2"/>
      <c r="F17" s="9">
        <v>11.0</v>
      </c>
      <c r="G17" s="13">
        <f t="shared" si="5"/>
        <v>-0.06901190867</v>
      </c>
      <c r="H17" s="13">
        <f t="shared" si="2"/>
        <v>-0.0599659001</v>
      </c>
      <c r="I17" s="15">
        <f t="shared" si="3"/>
        <v>2</v>
      </c>
      <c r="J17" s="7">
        <f t="shared" si="4"/>
        <v>0.03333333333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f t="shared" si="1"/>
        <v>-0.04678238781</v>
      </c>
      <c r="E18" s="2"/>
      <c r="F18" s="9">
        <v>12.0</v>
      </c>
      <c r="G18" s="13">
        <f t="shared" si="5"/>
        <v>-0.0599659001</v>
      </c>
      <c r="H18" s="13">
        <f t="shared" si="2"/>
        <v>-0.05091989154</v>
      </c>
      <c r="I18" s="15">
        <f t="shared" si="3"/>
        <v>1</v>
      </c>
      <c r="J18" s="7">
        <f t="shared" si="4"/>
        <v>0.01666666667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f t="shared" si="1"/>
        <v>0.07966910948</v>
      </c>
      <c r="E19" s="2"/>
      <c r="F19" s="9">
        <v>13.0</v>
      </c>
      <c r="G19" s="13">
        <f t="shared" si="5"/>
        <v>-0.05091989154</v>
      </c>
      <c r="H19" s="13">
        <f t="shared" si="2"/>
        <v>-0.04187388298</v>
      </c>
      <c r="I19" s="15">
        <f t="shared" si="3"/>
        <v>3</v>
      </c>
      <c r="J19" s="7">
        <f t="shared" si="4"/>
        <v>0.05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f t="shared" si="1"/>
        <v>-0.005779153767</v>
      </c>
      <c r="E20" s="2"/>
      <c r="F20" s="9">
        <v>14.0</v>
      </c>
      <c r="G20" s="13">
        <f t="shared" si="5"/>
        <v>-0.04187388298</v>
      </c>
      <c r="H20" s="13">
        <f t="shared" si="2"/>
        <v>-0.03282787441</v>
      </c>
      <c r="I20" s="15">
        <f t="shared" si="3"/>
        <v>2</v>
      </c>
      <c r="J20" s="7">
        <f t="shared" si="4"/>
        <v>0.03333333333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f t="shared" si="1"/>
        <v>-0.07618849907</v>
      </c>
      <c r="E21" s="2"/>
      <c r="F21" s="9">
        <v>15.0</v>
      </c>
      <c r="G21" s="13">
        <f t="shared" si="5"/>
        <v>-0.03282787441</v>
      </c>
      <c r="H21" s="13">
        <f t="shared" si="2"/>
        <v>-0.02378186585</v>
      </c>
      <c r="I21" s="15">
        <f t="shared" si="3"/>
        <v>5</v>
      </c>
      <c r="J21" s="7">
        <f t="shared" si="4"/>
        <v>0.08333333333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f t="shared" si="1"/>
        <v>0.008707865169</v>
      </c>
      <c r="E22" s="2"/>
      <c r="F22" s="9">
        <v>16.0</v>
      </c>
      <c r="G22" s="13">
        <f t="shared" si="5"/>
        <v>-0.02378186585</v>
      </c>
      <c r="H22" s="13">
        <f t="shared" si="2"/>
        <v>-0.01473585729</v>
      </c>
      <c r="I22" s="15">
        <f t="shared" si="3"/>
        <v>6</v>
      </c>
      <c r="J22" s="7">
        <f t="shared" si="4"/>
        <v>0.1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f t="shared" si="1"/>
        <v>0.102862254</v>
      </c>
      <c r="E23" s="2"/>
      <c r="F23" s="9">
        <v>17.0</v>
      </c>
      <c r="G23" s="13">
        <f t="shared" si="5"/>
        <v>-0.01473585729</v>
      </c>
      <c r="H23" s="13">
        <f t="shared" si="2"/>
        <v>-0.005689848727</v>
      </c>
      <c r="I23" s="15">
        <f t="shared" si="3"/>
        <v>3</v>
      </c>
      <c r="J23" s="7">
        <f t="shared" si="4"/>
        <v>0.05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f t="shared" si="1"/>
        <v>-0.0008110300081</v>
      </c>
      <c r="E24" s="2"/>
      <c r="F24" s="9">
        <v>18.0</v>
      </c>
      <c r="G24" s="13">
        <f t="shared" si="5"/>
        <v>-0.005689848727</v>
      </c>
      <c r="H24" s="13">
        <f t="shared" si="2"/>
        <v>0.003356159836</v>
      </c>
      <c r="I24" s="15">
        <f t="shared" si="3"/>
        <v>6</v>
      </c>
      <c r="J24" s="7">
        <f t="shared" si="4"/>
        <v>0.1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f t="shared" si="1"/>
        <v>-0.06452922078</v>
      </c>
      <c r="E25" s="2"/>
      <c r="F25" s="9">
        <v>19.0</v>
      </c>
      <c r="G25" s="13">
        <f t="shared" si="5"/>
        <v>0.003356159836</v>
      </c>
      <c r="H25" s="13">
        <f t="shared" si="2"/>
        <v>0.0124021684</v>
      </c>
      <c r="I25" s="15">
        <f t="shared" si="3"/>
        <v>7</v>
      </c>
      <c r="J25" s="7">
        <f t="shared" si="4"/>
        <v>0.1166666667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f t="shared" si="1"/>
        <v>0.005368763557</v>
      </c>
      <c r="E26" s="2"/>
      <c r="F26" s="9">
        <v>20.0</v>
      </c>
      <c r="G26" s="13">
        <f t="shared" si="5"/>
        <v>0.0124021684</v>
      </c>
      <c r="H26" s="13">
        <f t="shared" si="2"/>
        <v>0.02144817696</v>
      </c>
      <c r="I26" s="15">
        <f t="shared" si="3"/>
        <v>4</v>
      </c>
      <c r="J26" s="7">
        <f t="shared" si="4"/>
        <v>0.06666666667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f t="shared" si="1"/>
        <v>0.03269813772</v>
      </c>
      <c r="E27" s="2"/>
      <c r="F27" s="9">
        <v>21.0</v>
      </c>
      <c r="G27" s="13">
        <f t="shared" si="5"/>
        <v>0.02144817696</v>
      </c>
      <c r="H27" s="13">
        <f t="shared" si="2"/>
        <v>0.03049418552</v>
      </c>
      <c r="I27" s="15">
        <f t="shared" si="3"/>
        <v>4</v>
      </c>
      <c r="J27" s="7">
        <f t="shared" si="4"/>
        <v>0.06666666667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f t="shared" si="1"/>
        <v>0.01300062906</v>
      </c>
      <c r="E28" s="2"/>
      <c r="F28" s="9">
        <v>22.0</v>
      </c>
      <c r="G28" s="13">
        <f t="shared" si="5"/>
        <v>0.03049418552</v>
      </c>
      <c r="H28" s="13">
        <f t="shared" si="2"/>
        <v>0.03954019409</v>
      </c>
      <c r="I28" s="15">
        <f t="shared" si="3"/>
        <v>2</v>
      </c>
      <c r="J28" s="7">
        <f t="shared" si="4"/>
        <v>0.03333333333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f t="shared" si="1"/>
        <v>-0.02359759884</v>
      </c>
      <c r="E29" s="2"/>
      <c r="F29" s="9">
        <v>23.0</v>
      </c>
      <c r="G29" s="13">
        <f t="shared" si="5"/>
        <v>0.03954019409</v>
      </c>
      <c r="H29" s="13">
        <f t="shared" si="2"/>
        <v>0.04858620265</v>
      </c>
      <c r="I29" s="15">
        <f t="shared" si="3"/>
        <v>3</v>
      </c>
      <c r="J29" s="7">
        <f t="shared" si="4"/>
        <v>0.05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f t="shared" si="1"/>
        <v>0.02066027689</v>
      </c>
      <c r="E30" s="2"/>
      <c r="F30" s="9">
        <v>24.0</v>
      </c>
      <c r="G30" s="13">
        <f t="shared" si="5"/>
        <v>0.04858620265</v>
      </c>
      <c r="H30" s="13">
        <f t="shared" si="2"/>
        <v>0.05763221121</v>
      </c>
      <c r="I30" s="15">
        <f t="shared" si="3"/>
        <v>0</v>
      </c>
      <c r="J30" s="7">
        <f t="shared" si="4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f t="shared" si="1"/>
        <v>-0.002086811352</v>
      </c>
      <c r="E31" s="2"/>
      <c r="F31" s="9">
        <v>25.0</v>
      </c>
      <c r="G31" s="13">
        <f t="shared" si="5"/>
        <v>0.05763221121</v>
      </c>
      <c r="H31" s="13">
        <f t="shared" si="2"/>
        <v>0.06667821977</v>
      </c>
      <c r="I31" s="15">
        <f t="shared" si="3"/>
        <v>2</v>
      </c>
      <c r="J31" s="7">
        <f t="shared" si="4"/>
        <v>0.03333333333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f t="shared" si="1"/>
        <v>0.01071428571</v>
      </c>
      <c r="E32" s="2"/>
      <c r="F32" s="9">
        <v>26.0</v>
      </c>
      <c r="G32" s="13">
        <f t="shared" si="5"/>
        <v>0.06667821977</v>
      </c>
      <c r="H32" s="13">
        <f t="shared" si="2"/>
        <v>0.07572422834</v>
      </c>
      <c r="I32" s="15">
        <f t="shared" si="3"/>
        <v>2</v>
      </c>
      <c r="J32" s="7">
        <f t="shared" si="4"/>
        <v>0.03333333333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f t="shared" si="1"/>
        <v>-0.04489711079</v>
      </c>
      <c r="E33" s="2"/>
      <c r="F33" s="9">
        <v>27.0</v>
      </c>
      <c r="G33" s="13">
        <f t="shared" si="5"/>
        <v>0.07572422834</v>
      </c>
      <c r="H33" s="13">
        <f t="shared" si="2"/>
        <v>0.0847702369</v>
      </c>
      <c r="I33" s="15">
        <f t="shared" si="3"/>
        <v>2</v>
      </c>
      <c r="J33" s="7">
        <f t="shared" si="4"/>
        <v>0.03333333333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f t="shared" si="1"/>
        <v>-0.04570184984</v>
      </c>
      <c r="E34" s="2"/>
      <c r="F34" s="9">
        <v>28.0</v>
      </c>
      <c r="G34" s="13">
        <f t="shared" si="5"/>
        <v>0.0847702369</v>
      </c>
      <c r="H34" s="13">
        <f t="shared" si="2"/>
        <v>0.09381624546</v>
      </c>
      <c r="I34" s="15">
        <f t="shared" si="3"/>
        <v>0</v>
      </c>
      <c r="J34" s="7">
        <f t="shared" si="4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f t="shared" si="1"/>
        <v>0.0004584001834</v>
      </c>
      <c r="E35" s="2"/>
      <c r="F35" s="9">
        <v>29.0</v>
      </c>
      <c r="G35" s="13">
        <f t="shared" si="5"/>
        <v>0.09381624546</v>
      </c>
      <c r="H35" s="13">
        <f t="shared" si="2"/>
        <v>0.102862254</v>
      </c>
      <c r="I35" s="15">
        <f t="shared" si="3"/>
        <v>2</v>
      </c>
      <c r="J35" s="7">
        <f t="shared" si="4"/>
        <v>0.03333333333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f t="shared" si="1"/>
        <v>0.03573883162</v>
      </c>
      <c r="E36" s="2"/>
      <c r="F36" s="9">
        <v>30.0</v>
      </c>
      <c r="G36" s="13">
        <f t="shared" si="5"/>
        <v>0.102862254</v>
      </c>
      <c r="H36" s="13">
        <f t="shared" si="2"/>
        <v>0.1119082626</v>
      </c>
      <c r="I36" s="15">
        <f t="shared" si="3"/>
        <v>1</v>
      </c>
      <c r="J36" s="7">
        <f t="shared" si="4"/>
        <v>0.01666666667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f t="shared" si="1"/>
        <v>0.0595001106</v>
      </c>
      <c r="E37" s="2"/>
      <c r="F37" s="2"/>
      <c r="G37" s="2"/>
      <c r="H37" s="16" t="s">
        <v>16</v>
      </c>
      <c r="I37" s="17">
        <f>SUM(I7:I36)</f>
        <v>60</v>
      </c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f t="shared" si="1"/>
        <v>-0.003131524008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f t="shared" si="1"/>
        <v>0.06753629287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f t="shared" si="1"/>
        <v>-0.02266456445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f t="shared" si="1"/>
        <v>0.06710022182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f t="shared" si="1"/>
        <v>0.1006074412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f t="shared" si="1"/>
        <v>-0.00004311831666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f t="shared" si="1"/>
        <v>-0.02667128507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f t="shared" si="1"/>
        <v>0.04306049822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f t="shared" si="1"/>
        <v>0.01172807915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f t="shared" si="1"/>
        <v>0.01388183511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f t="shared" si="1"/>
        <v>-0.06812489564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f t="shared" si="1"/>
        <v>0.00125425551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f t="shared" si="1"/>
        <v>0.007471367215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f t="shared" si="1"/>
        <v>-0.1594719943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f t="shared" si="1"/>
        <v>0.04499151104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f t="shared" si="1"/>
        <v>0.06361697807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J1"/>
    <mergeCell ref="F5:F6"/>
    <mergeCell ref="G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12</v>
      </c>
      <c r="B2" s="1" t="s">
        <v>13</v>
      </c>
      <c r="C2" s="19" t="s">
        <v>18</v>
      </c>
      <c r="D2" s="2"/>
      <c r="E2" s="2" t="s">
        <v>17</v>
      </c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>
        <v>-4.0</v>
      </c>
      <c r="B3" s="20">
        <f t="shared" ref="B3:B35" si="1">A3+0.25</f>
        <v>-3.75</v>
      </c>
      <c r="C3" s="8">
        <f t="shared" ref="C3:C35" si="2">NORMDIST(B3,0,1,TRUE)-NORMDIST(A3,0,1,TRUE)</f>
        <v>0.00005674604337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f t="shared" ref="A4:A35" si="3">B3</f>
        <v>-3.75</v>
      </c>
      <c r="B4" s="20">
        <f t="shared" si="1"/>
        <v>-3.5</v>
      </c>
      <c r="C4" s="8">
        <f t="shared" si="2"/>
        <v>0.0001442117938</v>
      </c>
      <c r="D4" s="13"/>
      <c r="E4" s="2"/>
      <c r="F4" s="13"/>
      <c r="G4" s="13"/>
      <c r="H4" s="22"/>
      <c r="I4" s="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f t="shared" si="3"/>
        <v>-3.5</v>
      </c>
      <c r="B5" s="20">
        <f t="shared" si="1"/>
        <v>-3.25</v>
      </c>
      <c r="C5" s="8">
        <f t="shared" si="2"/>
        <v>0.0003443959634</v>
      </c>
      <c r="D5" s="1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f t="shared" si="3"/>
        <v>-3.25</v>
      </c>
      <c r="B6" s="20">
        <f t="shared" si="1"/>
        <v>-3</v>
      </c>
      <c r="C6" s="8">
        <f t="shared" si="2"/>
        <v>0.0007728729892</v>
      </c>
      <c r="D6" s="1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f t="shared" si="3"/>
        <v>-3</v>
      </c>
      <c r="B7" s="20">
        <f t="shared" si="1"/>
        <v>-2.75</v>
      </c>
      <c r="C7" s="8">
        <f t="shared" si="2"/>
        <v>0.001629865203</v>
      </c>
      <c r="D7" s="1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f t="shared" si="3"/>
        <v>-2.75</v>
      </c>
      <c r="B8" s="20">
        <f t="shared" si="1"/>
        <v>-2.5</v>
      </c>
      <c r="C8" s="8">
        <f t="shared" si="2"/>
        <v>0.003229902091</v>
      </c>
      <c r="D8" s="1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f t="shared" si="3"/>
        <v>-2.5</v>
      </c>
      <c r="B9" s="20">
        <f t="shared" si="1"/>
        <v>-2.25</v>
      </c>
      <c r="C9" s="8">
        <f t="shared" si="2"/>
        <v>0.006014807329</v>
      </c>
      <c r="D9" s="13"/>
      <c r="E9" s="2"/>
      <c r="F9" s="13"/>
      <c r="G9" s="13"/>
      <c r="H9" s="13"/>
      <c r="I9" s="2"/>
      <c r="J9" s="2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f t="shared" si="3"/>
        <v>-2.25</v>
      </c>
      <c r="B10" s="20">
        <f t="shared" si="1"/>
        <v>-2</v>
      </c>
      <c r="C10" s="8">
        <f t="shared" si="2"/>
        <v>0.01052565929</v>
      </c>
      <c r="D10" s="1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f t="shared" si="3"/>
        <v>-2</v>
      </c>
      <c r="B11" s="20">
        <f t="shared" si="1"/>
        <v>-1.75</v>
      </c>
      <c r="C11" s="8">
        <f t="shared" si="2"/>
        <v>0.01730902492</v>
      </c>
      <c r="D11" s="1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f t="shared" si="3"/>
        <v>-1.75</v>
      </c>
      <c r="B12" s="20">
        <f t="shared" si="1"/>
        <v>-1.5</v>
      </c>
      <c r="C12" s="8">
        <f t="shared" si="2"/>
        <v>0.02674804441</v>
      </c>
      <c r="D12" s="1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f t="shared" si="3"/>
        <v>-1.5</v>
      </c>
      <c r="B13" s="20">
        <f t="shared" si="1"/>
        <v>-1.25</v>
      </c>
      <c r="C13" s="8">
        <f t="shared" si="2"/>
        <v>0.0388425724</v>
      </c>
      <c r="D13" s="13"/>
      <c r="E13" s="2"/>
      <c r="F13" s="2"/>
      <c r="G13" s="13"/>
      <c r="H13" s="13"/>
      <c r="I13" s="2"/>
      <c r="J13" s="2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f t="shared" si="3"/>
        <v>-1.25</v>
      </c>
      <c r="B14" s="20">
        <f t="shared" si="1"/>
        <v>-1</v>
      </c>
      <c r="C14" s="8">
        <f t="shared" si="2"/>
        <v>0.05300548026</v>
      </c>
      <c r="D14" s="13"/>
      <c r="E14" s="2"/>
      <c r="F14" s="2"/>
      <c r="G14" s="13"/>
      <c r="H14" s="13"/>
      <c r="I14" s="2"/>
      <c r="J14" s="2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f t="shared" si="3"/>
        <v>-1</v>
      </c>
      <c r="B15" s="20">
        <f t="shared" si="1"/>
        <v>-0.75</v>
      </c>
      <c r="C15" s="8">
        <f t="shared" si="2"/>
        <v>0.06797209845</v>
      </c>
      <c r="D15" s="13"/>
      <c r="E15" s="2"/>
      <c r="F15" s="2"/>
      <c r="G15" s="13"/>
      <c r="H15" s="13"/>
      <c r="I15" s="2"/>
      <c r="J15" s="2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f t="shared" si="3"/>
        <v>-0.75</v>
      </c>
      <c r="B16" s="20">
        <f t="shared" si="1"/>
        <v>-0.5</v>
      </c>
      <c r="C16" s="8">
        <f t="shared" si="2"/>
        <v>0.08191018635</v>
      </c>
      <c r="D16" s="13"/>
      <c r="E16" s="2"/>
      <c r="F16" s="2"/>
      <c r="G16" s="13"/>
      <c r="H16" s="13"/>
      <c r="I16" s="2"/>
      <c r="J16" s="2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f t="shared" si="3"/>
        <v>-0.5</v>
      </c>
      <c r="B17" s="20">
        <f t="shared" si="1"/>
        <v>-0.25</v>
      </c>
      <c r="C17" s="8">
        <f t="shared" si="2"/>
        <v>0.09275613559</v>
      </c>
      <c r="D17" s="13"/>
      <c r="E17" s="2"/>
      <c r="F17" s="2"/>
      <c r="G17" s="13"/>
      <c r="H17" s="13"/>
      <c r="I17" s="2"/>
      <c r="J17" s="2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f t="shared" si="3"/>
        <v>-0.25</v>
      </c>
      <c r="B18" s="20">
        <f t="shared" si="1"/>
        <v>0</v>
      </c>
      <c r="C18" s="8">
        <f t="shared" si="2"/>
        <v>0.09870632568</v>
      </c>
      <c r="D18" s="13"/>
      <c r="E18" s="2"/>
      <c r="F18" s="2"/>
      <c r="G18" s="13"/>
      <c r="H18" s="13"/>
      <c r="I18" s="2"/>
      <c r="J18" s="2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f t="shared" si="3"/>
        <v>0</v>
      </c>
      <c r="B19" s="20">
        <f t="shared" si="1"/>
        <v>0.25</v>
      </c>
      <c r="C19" s="8">
        <f t="shared" si="2"/>
        <v>0.09870632568</v>
      </c>
      <c r="D19" s="13"/>
      <c r="E19" s="2"/>
      <c r="F19" s="2"/>
      <c r="G19" s="13"/>
      <c r="H19" s="13"/>
      <c r="I19" s="2"/>
      <c r="J19" s="2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f t="shared" si="3"/>
        <v>0.25</v>
      </c>
      <c r="B20" s="20">
        <f t="shared" si="1"/>
        <v>0.5</v>
      </c>
      <c r="C20" s="8">
        <f t="shared" si="2"/>
        <v>0.09275613559</v>
      </c>
      <c r="D20" s="13"/>
      <c r="E20" s="2"/>
      <c r="F20" s="2"/>
      <c r="G20" s="13"/>
      <c r="H20" s="13"/>
      <c r="I20" s="2"/>
      <c r="J20" s="2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f t="shared" si="3"/>
        <v>0.5</v>
      </c>
      <c r="B21" s="20">
        <f t="shared" si="1"/>
        <v>0.75</v>
      </c>
      <c r="C21" s="8">
        <f t="shared" si="2"/>
        <v>0.08191018635</v>
      </c>
      <c r="D21" s="13"/>
      <c r="E21" s="2"/>
      <c r="F21" s="2"/>
      <c r="G21" s="13"/>
      <c r="H21" s="13"/>
      <c r="I21" s="2"/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f t="shared" si="3"/>
        <v>0.75</v>
      </c>
      <c r="B22" s="20">
        <f t="shared" si="1"/>
        <v>1</v>
      </c>
      <c r="C22" s="8">
        <f t="shared" si="2"/>
        <v>0.06797209845</v>
      </c>
      <c r="D22" s="13"/>
      <c r="E22" s="2"/>
      <c r="F22" s="2"/>
      <c r="G22" s="13"/>
      <c r="H22" s="13"/>
      <c r="I22" s="2"/>
      <c r="J22" s="2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f t="shared" si="3"/>
        <v>1</v>
      </c>
      <c r="B23" s="20">
        <f t="shared" si="1"/>
        <v>1.25</v>
      </c>
      <c r="C23" s="8">
        <f t="shared" si="2"/>
        <v>0.05300548026</v>
      </c>
      <c r="D23" s="13"/>
      <c r="E23" s="2"/>
      <c r="F23" s="2"/>
      <c r="G23" s="13"/>
      <c r="H23" s="13"/>
      <c r="I23" s="2"/>
      <c r="J23" s="2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f t="shared" si="3"/>
        <v>1.25</v>
      </c>
      <c r="B24" s="20">
        <f t="shared" si="1"/>
        <v>1.5</v>
      </c>
      <c r="C24" s="8">
        <f t="shared" si="2"/>
        <v>0.0388425724</v>
      </c>
      <c r="D24" s="13"/>
      <c r="E24" s="2"/>
      <c r="F24" s="2"/>
      <c r="G24" s="13"/>
      <c r="H24" s="13"/>
      <c r="I24" s="2"/>
      <c r="J24" s="2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f t="shared" si="3"/>
        <v>1.5</v>
      </c>
      <c r="B25" s="20">
        <f t="shared" si="1"/>
        <v>1.75</v>
      </c>
      <c r="C25" s="8">
        <f t="shared" si="2"/>
        <v>0.02674804441</v>
      </c>
      <c r="D25" s="13"/>
      <c r="E25" s="2"/>
      <c r="F25" s="2"/>
      <c r="G25" s="13"/>
      <c r="H25" s="13"/>
      <c r="I25" s="2"/>
      <c r="J25" s="2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f t="shared" si="3"/>
        <v>1.75</v>
      </c>
      <c r="B26" s="20">
        <f t="shared" si="1"/>
        <v>2</v>
      </c>
      <c r="C26" s="8">
        <f t="shared" si="2"/>
        <v>0.01730902492</v>
      </c>
      <c r="D26" s="13"/>
      <c r="E26" s="2"/>
      <c r="F26" s="2"/>
      <c r="G26" s="13"/>
      <c r="H26" s="13"/>
      <c r="I26" s="2"/>
      <c r="J26" s="2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f t="shared" si="3"/>
        <v>2</v>
      </c>
      <c r="B27" s="20">
        <f t="shared" si="1"/>
        <v>2.25</v>
      </c>
      <c r="C27" s="8">
        <f t="shared" si="2"/>
        <v>0.01052565929</v>
      </c>
      <c r="D27" s="13"/>
      <c r="E27" s="2"/>
      <c r="F27" s="2"/>
      <c r="G27" s="13"/>
      <c r="H27" s="13"/>
      <c r="I27" s="2"/>
      <c r="J27" s="2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f t="shared" si="3"/>
        <v>2.25</v>
      </c>
      <c r="B28" s="20">
        <f t="shared" si="1"/>
        <v>2.5</v>
      </c>
      <c r="C28" s="8">
        <f t="shared" si="2"/>
        <v>0.006014807329</v>
      </c>
      <c r="D28" s="13"/>
      <c r="E28" s="2"/>
      <c r="F28" s="2"/>
      <c r="G28" s="13"/>
      <c r="H28" s="13"/>
      <c r="I28" s="2"/>
      <c r="J28" s="2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f t="shared" si="3"/>
        <v>2.5</v>
      </c>
      <c r="B29" s="20">
        <f t="shared" si="1"/>
        <v>2.75</v>
      </c>
      <c r="C29" s="8">
        <f t="shared" si="2"/>
        <v>0.003229902091</v>
      </c>
      <c r="D29" s="13"/>
      <c r="E29" s="2"/>
      <c r="F29" s="2"/>
      <c r="G29" s="13"/>
      <c r="H29" s="13"/>
      <c r="I29" s="2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f t="shared" si="3"/>
        <v>2.75</v>
      </c>
      <c r="B30" s="20">
        <f t="shared" si="1"/>
        <v>3</v>
      </c>
      <c r="C30" s="8">
        <f t="shared" si="2"/>
        <v>0.001629865203</v>
      </c>
      <c r="D30" s="13"/>
      <c r="E30" s="2"/>
      <c r="F30" s="2"/>
      <c r="G30" s="13"/>
      <c r="H30" s="13"/>
      <c r="I30" s="2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f t="shared" si="3"/>
        <v>3</v>
      </c>
      <c r="B31" s="20">
        <f t="shared" si="1"/>
        <v>3.25</v>
      </c>
      <c r="C31" s="8">
        <f t="shared" si="2"/>
        <v>0.0007728729892</v>
      </c>
      <c r="D31" s="13"/>
      <c r="E31" s="2"/>
      <c r="F31" s="2"/>
      <c r="G31" s="13"/>
      <c r="H31" s="13"/>
      <c r="I31" s="2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f t="shared" si="3"/>
        <v>3.25</v>
      </c>
      <c r="B32" s="20">
        <f t="shared" si="1"/>
        <v>3.5</v>
      </c>
      <c r="C32" s="8">
        <f t="shared" si="2"/>
        <v>0.0003443959634</v>
      </c>
      <c r="D32" s="13"/>
      <c r="E32" s="2"/>
      <c r="F32" s="2"/>
      <c r="G32" s="13"/>
      <c r="H32" s="13"/>
      <c r="I32" s="2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f t="shared" si="3"/>
        <v>3.5</v>
      </c>
      <c r="B33" s="20">
        <f t="shared" si="1"/>
        <v>3.75</v>
      </c>
      <c r="C33" s="8">
        <f t="shared" si="2"/>
        <v>0.0001442117938</v>
      </c>
      <c r="D33" s="13"/>
      <c r="E33" s="2"/>
      <c r="F33" s="2"/>
      <c r="G33" s="13"/>
      <c r="H33" s="13"/>
      <c r="I33" s="2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f t="shared" si="3"/>
        <v>3.75</v>
      </c>
      <c r="B34" s="20">
        <f t="shared" si="1"/>
        <v>4</v>
      </c>
      <c r="C34" s="8">
        <f t="shared" si="2"/>
        <v>0.00005674604337</v>
      </c>
      <c r="D34" s="13"/>
      <c r="E34" s="2"/>
      <c r="F34" s="2"/>
      <c r="G34" s="13"/>
      <c r="H34" s="13"/>
      <c r="I34" s="2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f t="shared" si="3"/>
        <v>4</v>
      </c>
      <c r="B35" s="20">
        <f t="shared" si="1"/>
        <v>4.25</v>
      </c>
      <c r="C35" s="8">
        <f t="shared" si="2"/>
        <v>0.00002098271606</v>
      </c>
      <c r="D35" s="13"/>
      <c r="E35" s="2"/>
      <c r="F35" s="2"/>
      <c r="G35" s="13"/>
      <c r="H35" s="13"/>
      <c r="I35" s="2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4"/>
      <c r="B36" s="25"/>
      <c r="C36" s="25"/>
      <c r="D36" s="13"/>
      <c r="E36" s="2"/>
      <c r="F36" s="2"/>
      <c r="G36" s="13"/>
      <c r="H36" s="13"/>
      <c r="I36" s="2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6"/>
      <c r="B37" s="25"/>
      <c r="C37" s="25"/>
      <c r="D37" s="13"/>
      <c r="E37" s="2"/>
      <c r="F37" s="2"/>
      <c r="G37" s="13"/>
      <c r="H37" s="13"/>
      <c r="I37" s="2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6"/>
      <c r="B38" s="25"/>
      <c r="C38" s="25"/>
      <c r="D38" s="13"/>
      <c r="E38" s="2"/>
      <c r="F38" s="2"/>
      <c r="G38" s="13"/>
      <c r="H38" s="13"/>
      <c r="I38" s="2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6"/>
      <c r="B39" s="25"/>
      <c r="C39" s="25"/>
      <c r="D39" s="13"/>
      <c r="E39" s="2"/>
      <c r="F39" s="2"/>
      <c r="G39" s="13"/>
      <c r="H39" s="13"/>
      <c r="I39" s="2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4"/>
      <c r="B40" s="25"/>
      <c r="C40" s="25"/>
      <c r="D40" s="13"/>
      <c r="E40" s="2"/>
      <c r="F40" s="2"/>
      <c r="G40" s="13"/>
      <c r="H40" s="13"/>
      <c r="I40" s="2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/>
      <c r="B41" s="25"/>
      <c r="C41" s="25"/>
      <c r="D41" s="13"/>
      <c r="E41" s="2"/>
      <c r="F41" s="2"/>
      <c r="G41" s="13"/>
      <c r="H41" s="13"/>
      <c r="I41" s="2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4"/>
      <c r="B42" s="25"/>
      <c r="C42" s="25"/>
      <c r="D42" s="13"/>
      <c r="E42" s="2"/>
      <c r="F42" s="2"/>
      <c r="G42" s="13"/>
      <c r="H42" s="13"/>
      <c r="I42" s="2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/>
      <c r="B43" s="25"/>
      <c r="C43" s="25"/>
      <c r="D43" s="13"/>
      <c r="E43" s="2"/>
      <c r="F43" s="2"/>
      <c r="G43" s="2"/>
      <c r="H43" s="2"/>
      <c r="I43" s="2"/>
      <c r="J43" s="2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/>
      <c r="B44" s="25"/>
      <c r="C44" s="25"/>
      <c r="D44" s="1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/>
      <c r="B45" s="25"/>
      <c r="C45" s="25"/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/>
      <c r="B46" s="25"/>
      <c r="C46" s="25"/>
      <c r="D46" s="1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4"/>
      <c r="B47" s="25"/>
      <c r="C47" s="25"/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/>
      <c r="B48" s="25"/>
      <c r="C48" s="25"/>
      <c r="D48" s="1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6"/>
      <c r="B49" s="25"/>
      <c r="C49" s="25"/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6"/>
      <c r="B50" s="25"/>
      <c r="C50" s="25"/>
      <c r="D50" s="1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6"/>
      <c r="B51" s="25"/>
      <c r="C51" s="25"/>
      <c r="D51" s="1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4"/>
      <c r="B52" s="25"/>
      <c r="C52" s="25"/>
      <c r="D52" s="1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4"/>
      <c r="B53" s="25"/>
      <c r="C53" s="25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4"/>
      <c r="B54" s="25"/>
      <c r="C54" s="25"/>
      <c r="D54" s="1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4"/>
      <c r="B55" s="25"/>
      <c r="C55" s="25"/>
      <c r="D55" s="1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4"/>
      <c r="B56" s="25"/>
      <c r="C56" s="25"/>
      <c r="D56" s="1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4"/>
      <c r="B57" s="25"/>
      <c r="C57" s="25"/>
      <c r="D57" s="1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4"/>
      <c r="B58" s="25"/>
      <c r="C58" s="25"/>
      <c r="D58" s="1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4"/>
      <c r="B59" s="25"/>
      <c r="C59" s="25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4"/>
      <c r="B60" s="25"/>
      <c r="C60" s="25"/>
      <c r="D60" s="1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6"/>
      <c r="B61" s="25"/>
      <c r="C61" s="25"/>
      <c r="D61" s="1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6"/>
      <c r="B62" s="25"/>
      <c r="C62" s="25"/>
      <c r="D62" s="1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6"/>
      <c r="B63" s="25"/>
      <c r="C63" s="25"/>
      <c r="D63" s="1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5"/>
      <c r="B64" s="25"/>
      <c r="C64" s="25"/>
      <c r="D64" s="1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5"/>
      <c r="B65" s="25"/>
      <c r="C65" s="25"/>
      <c r="D65" s="1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5"/>
      <c r="B66" s="2"/>
      <c r="C66" s="2"/>
      <c r="D66" s="1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5"/>
      <c r="B67" s="2"/>
      <c r="C67" s="2"/>
      <c r="D67" s="1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5"/>
      <c r="B68" s="2"/>
      <c r="C68" s="27"/>
      <c r="D68" s="1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5"/>
      <c r="B69" s="2"/>
      <c r="C69" s="27"/>
      <c r="D69" s="1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5"/>
      <c r="B70" s="2"/>
      <c r="C70" s="27"/>
      <c r="D70" s="1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5"/>
      <c r="B71" s="2"/>
      <c r="C71" s="27"/>
      <c r="D71" s="1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5"/>
      <c r="B72" s="2"/>
      <c r="C72" s="27"/>
      <c r="D72" s="1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5"/>
      <c r="B73" s="2"/>
      <c r="C73" s="27"/>
      <c r="D73" s="1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5"/>
      <c r="B74" s="2"/>
      <c r="C74" s="27"/>
      <c r="D74" s="1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5"/>
      <c r="B75" s="2"/>
      <c r="C75" s="27"/>
      <c r="D75" s="1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5"/>
      <c r="B76" s="2"/>
      <c r="C76" s="27"/>
      <c r="D76" s="1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5"/>
      <c r="B77" s="2"/>
      <c r="C77" s="27"/>
      <c r="D77" s="1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5"/>
      <c r="B78" s="2"/>
      <c r="C78" s="27"/>
      <c r="D78" s="1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5"/>
      <c r="B79" s="2"/>
      <c r="C79" s="27"/>
      <c r="D79" s="1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5"/>
      <c r="B80" s="2"/>
      <c r="C80" s="27"/>
      <c r="D80" s="1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5"/>
      <c r="B81" s="2"/>
      <c r="C81" s="27"/>
      <c r="D81" s="1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5"/>
      <c r="B82" s="2"/>
      <c r="C82" s="27"/>
      <c r="D82" s="1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5"/>
      <c r="B83" s="2"/>
      <c r="C83" s="27"/>
      <c r="D83" s="1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5"/>
      <c r="B84" s="2"/>
      <c r="C84" s="27"/>
      <c r="D84" s="1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5"/>
      <c r="B85" s="2"/>
      <c r="C85" s="27"/>
      <c r="D85" s="1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5"/>
      <c r="B86" s="2"/>
      <c r="C86" s="27"/>
      <c r="D86" s="1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5"/>
      <c r="B87" s="2"/>
      <c r="C87" s="27"/>
      <c r="D87" s="1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5"/>
      <c r="B88" s="2"/>
      <c r="C88" s="27"/>
      <c r="D88" s="1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5"/>
      <c r="B89" s="2"/>
      <c r="C89" s="27"/>
      <c r="D89" s="1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5"/>
      <c r="B90" s="2"/>
      <c r="C90" s="27"/>
      <c r="D90" s="1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5"/>
      <c r="B91" s="2"/>
      <c r="C91" s="27"/>
      <c r="D91" s="1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5"/>
      <c r="B92" s="2"/>
      <c r="C92" s="27"/>
      <c r="D92" s="1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5"/>
      <c r="B93" s="2"/>
      <c r="C93" s="27"/>
      <c r="D93" s="1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5"/>
      <c r="B94" s="2"/>
      <c r="C94" s="27"/>
      <c r="D94" s="1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5"/>
      <c r="B95" s="2"/>
      <c r="C95" s="27"/>
      <c r="D95" s="1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5"/>
      <c r="B96" s="2"/>
      <c r="C96" s="27"/>
      <c r="D96" s="1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5"/>
      <c r="B97" s="2"/>
      <c r="C97" s="27"/>
      <c r="D97" s="1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5"/>
      <c r="B98" s="2"/>
      <c r="C98" s="27"/>
      <c r="D98" s="1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5"/>
      <c r="B99" s="2"/>
      <c r="C99" s="27"/>
      <c r="D99" s="1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5"/>
      <c r="B100" s="2"/>
      <c r="C100" s="27"/>
      <c r="D100" s="1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5"/>
      <c r="B101" s="25"/>
      <c r="C101" s="25"/>
      <c r="D101" s="1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5"/>
      <c r="B102" s="25"/>
      <c r="C102" s="25"/>
      <c r="D102" s="1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5"/>
      <c r="B103" s="25"/>
      <c r="C103" s="25"/>
      <c r="D103" s="1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5"/>
      <c r="B104" s="25"/>
      <c r="C104" s="25"/>
      <c r="D104" s="1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5"/>
      <c r="B105" s="25"/>
      <c r="C105" s="25"/>
      <c r="D105" s="1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5"/>
      <c r="B106" s="25"/>
      <c r="C106" s="25"/>
      <c r="D106" s="1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5"/>
      <c r="B107" s="25"/>
      <c r="C107" s="25"/>
      <c r="D107" s="1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5"/>
      <c r="B108" s="25"/>
      <c r="C108" s="25"/>
      <c r="D108" s="1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5"/>
      <c r="B109" s="25"/>
      <c r="C109" s="25"/>
      <c r="D109" s="1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5"/>
      <c r="B110" s="25"/>
      <c r="C110" s="25"/>
      <c r="D110" s="1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5"/>
      <c r="B111" s="25"/>
      <c r="C111" s="25"/>
      <c r="D111" s="1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5"/>
      <c r="B112" s="25"/>
      <c r="C112" s="25"/>
      <c r="D112" s="1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5"/>
      <c r="B113" s="25"/>
      <c r="C113" s="25"/>
      <c r="D113" s="1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5"/>
      <c r="B114" s="25"/>
      <c r="C114" s="25"/>
      <c r="D114" s="1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5"/>
      <c r="B115" s="25"/>
      <c r="C115" s="25"/>
      <c r="D115" s="1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5"/>
      <c r="B116" s="25"/>
      <c r="C116" s="25"/>
      <c r="D116" s="1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5"/>
      <c r="B117" s="25"/>
      <c r="C117" s="25"/>
      <c r="D117" s="1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5"/>
      <c r="B118" s="25"/>
      <c r="C118" s="25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5"/>
      <c r="B119" s="25"/>
      <c r="C119" s="25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5"/>
      <c r="B120" s="25"/>
      <c r="C120" s="25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5"/>
      <c r="B121" s="25"/>
      <c r="C121" s="25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5"/>
      <c r="B122" s="25"/>
      <c r="C122" s="25"/>
      <c r="D122" s="1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12</v>
      </c>
      <c r="B2" s="1" t="s">
        <v>13</v>
      </c>
      <c r="C2" s="18" t="s">
        <v>19</v>
      </c>
      <c r="D2" s="18" t="s">
        <v>20</v>
      </c>
      <c r="E2" s="2"/>
      <c r="F2" s="1" t="s">
        <v>17</v>
      </c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>
        <v>-4.0</v>
      </c>
      <c r="B3" s="20">
        <f t="shared" ref="B3:B35" si="1">A3+0.25</f>
        <v>-3.75</v>
      </c>
      <c r="C3" s="7">
        <f t="shared" ref="C3:C35" si="2">NORMDIST(B3,0,1,TRUE)-NORMDIST(A3,0,1,TRUE)</f>
        <v>0.00005674604337</v>
      </c>
      <c r="D3" s="8">
        <f t="shared" ref="D3:D35" si="3">NORMDIST(B3,1,1,TRUE)-NORMDIST(A3,1,1,TRUE)</f>
        <v>0.0000007304316713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f t="shared" ref="A4:A35" si="4">B3</f>
        <v>-3.75</v>
      </c>
      <c r="B4" s="20">
        <f t="shared" si="1"/>
        <v>-3.5</v>
      </c>
      <c r="C4" s="7">
        <f t="shared" si="2"/>
        <v>0.0001442117938</v>
      </c>
      <c r="D4" s="8">
        <f t="shared" si="3"/>
        <v>0.000002380589881</v>
      </c>
      <c r="E4" s="2"/>
      <c r="F4" s="13"/>
      <c r="G4" s="13"/>
      <c r="H4" s="22"/>
      <c r="I4" s="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f t="shared" si="4"/>
        <v>-3.5</v>
      </c>
      <c r="B5" s="20">
        <f t="shared" si="1"/>
        <v>-3.25</v>
      </c>
      <c r="C5" s="7">
        <f t="shared" si="2"/>
        <v>0.0003443959634</v>
      </c>
      <c r="D5" s="8">
        <f t="shared" si="3"/>
        <v>0.00000729085265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f t="shared" si="4"/>
        <v>-3.25</v>
      </c>
      <c r="B6" s="20">
        <f t="shared" si="1"/>
        <v>-3</v>
      </c>
      <c r="C6" s="7">
        <f t="shared" si="2"/>
        <v>0.0007728729892</v>
      </c>
      <c r="D6" s="8">
        <f t="shared" si="3"/>
        <v>0.00002098271606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f t="shared" si="4"/>
        <v>-3</v>
      </c>
      <c r="B7" s="20">
        <f t="shared" si="1"/>
        <v>-2.75</v>
      </c>
      <c r="C7" s="7">
        <f t="shared" si="2"/>
        <v>0.001629865203</v>
      </c>
      <c r="D7" s="8">
        <f t="shared" si="3"/>
        <v>0.00005674604337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f t="shared" si="4"/>
        <v>-2.75</v>
      </c>
      <c r="B8" s="20">
        <f t="shared" si="1"/>
        <v>-2.5</v>
      </c>
      <c r="C8" s="7">
        <f t="shared" si="2"/>
        <v>0.003229902091</v>
      </c>
      <c r="D8" s="8">
        <f t="shared" si="3"/>
        <v>0.0001442117938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f t="shared" si="4"/>
        <v>-2.5</v>
      </c>
      <c r="B9" s="20">
        <f t="shared" si="1"/>
        <v>-2.25</v>
      </c>
      <c r="C9" s="7">
        <f t="shared" si="2"/>
        <v>0.006014807329</v>
      </c>
      <c r="D9" s="8">
        <f t="shared" si="3"/>
        <v>0.0003443959634</v>
      </c>
      <c r="E9" s="2"/>
      <c r="F9" s="13"/>
      <c r="G9" s="13"/>
      <c r="H9" s="13"/>
      <c r="I9" s="2"/>
      <c r="J9" s="2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f t="shared" si="4"/>
        <v>-2.25</v>
      </c>
      <c r="B10" s="20">
        <f t="shared" si="1"/>
        <v>-2</v>
      </c>
      <c r="C10" s="7">
        <f t="shared" si="2"/>
        <v>0.01052565929</v>
      </c>
      <c r="D10" s="8">
        <f t="shared" si="3"/>
        <v>0.0007728729892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f t="shared" si="4"/>
        <v>-2</v>
      </c>
      <c r="B11" s="20">
        <f t="shared" si="1"/>
        <v>-1.75</v>
      </c>
      <c r="C11" s="7">
        <f t="shared" si="2"/>
        <v>0.01730902492</v>
      </c>
      <c r="D11" s="8">
        <f t="shared" si="3"/>
        <v>0.001629865203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f t="shared" si="4"/>
        <v>-1.75</v>
      </c>
      <c r="B12" s="20">
        <f t="shared" si="1"/>
        <v>-1.5</v>
      </c>
      <c r="C12" s="7">
        <f t="shared" si="2"/>
        <v>0.02674804441</v>
      </c>
      <c r="D12" s="8">
        <f t="shared" si="3"/>
        <v>0.003229902091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f t="shared" si="4"/>
        <v>-1.5</v>
      </c>
      <c r="B13" s="20">
        <f t="shared" si="1"/>
        <v>-1.25</v>
      </c>
      <c r="C13" s="7">
        <f t="shared" si="2"/>
        <v>0.0388425724</v>
      </c>
      <c r="D13" s="8">
        <f t="shared" si="3"/>
        <v>0.006014807329</v>
      </c>
      <c r="E13" s="2"/>
      <c r="F13" s="2"/>
      <c r="G13" s="13"/>
      <c r="H13" s="13"/>
      <c r="I13" s="2"/>
      <c r="J13" s="2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f t="shared" si="4"/>
        <v>-1.25</v>
      </c>
      <c r="B14" s="20">
        <f t="shared" si="1"/>
        <v>-1</v>
      </c>
      <c r="C14" s="7">
        <f t="shared" si="2"/>
        <v>0.05300548026</v>
      </c>
      <c r="D14" s="8">
        <f t="shared" si="3"/>
        <v>0.01052565929</v>
      </c>
      <c r="E14" s="2"/>
      <c r="F14" s="2"/>
      <c r="G14" s="13"/>
      <c r="H14" s="13"/>
      <c r="I14" s="2"/>
      <c r="J14" s="2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f t="shared" si="4"/>
        <v>-1</v>
      </c>
      <c r="B15" s="20">
        <f t="shared" si="1"/>
        <v>-0.75</v>
      </c>
      <c r="C15" s="7">
        <f t="shared" si="2"/>
        <v>0.06797209845</v>
      </c>
      <c r="D15" s="8">
        <f t="shared" si="3"/>
        <v>0.01730902492</v>
      </c>
      <c r="E15" s="2"/>
      <c r="F15" s="2"/>
      <c r="G15" s="13"/>
      <c r="H15" s="13"/>
      <c r="I15" s="2"/>
      <c r="J15" s="2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f t="shared" si="4"/>
        <v>-0.75</v>
      </c>
      <c r="B16" s="20">
        <f t="shared" si="1"/>
        <v>-0.5</v>
      </c>
      <c r="C16" s="7">
        <f t="shared" si="2"/>
        <v>0.08191018635</v>
      </c>
      <c r="D16" s="8">
        <f t="shared" si="3"/>
        <v>0.02674804441</v>
      </c>
      <c r="E16" s="2"/>
      <c r="F16" s="2"/>
      <c r="G16" s="13"/>
      <c r="H16" s="13"/>
      <c r="I16" s="2"/>
      <c r="J16" s="2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f t="shared" si="4"/>
        <v>-0.5</v>
      </c>
      <c r="B17" s="20">
        <f t="shared" si="1"/>
        <v>-0.25</v>
      </c>
      <c r="C17" s="7">
        <f t="shared" si="2"/>
        <v>0.09275613559</v>
      </c>
      <c r="D17" s="8">
        <f t="shared" si="3"/>
        <v>0.0388425724</v>
      </c>
      <c r="E17" s="2"/>
      <c r="F17" s="2"/>
      <c r="G17" s="13"/>
      <c r="H17" s="13"/>
      <c r="I17" s="2"/>
      <c r="J17" s="2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f t="shared" si="4"/>
        <v>-0.25</v>
      </c>
      <c r="B18" s="20">
        <f t="shared" si="1"/>
        <v>0</v>
      </c>
      <c r="C18" s="7">
        <f t="shared" si="2"/>
        <v>0.09870632568</v>
      </c>
      <c r="D18" s="8">
        <f t="shared" si="3"/>
        <v>0.05300548026</v>
      </c>
      <c r="E18" s="2"/>
      <c r="F18" s="2"/>
      <c r="G18" s="13"/>
      <c r="H18" s="13"/>
      <c r="I18" s="2"/>
      <c r="J18" s="2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f t="shared" si="4"/>
        <v>0</v>
      </c>
      <c r="B19" s="20">
        <f t="shared" si="1"/>
        <v>0.25</v>
      </c>
      <c r="C19" s="7">
        <f t="shared" si="2"/>
        <v>0.09870632568</v>
      </c>
      <c r="D19" s="8">
        <f t="shared" si="3"/>
        <v>0.06797209845</v>
      </c>
      <c r="E19" s="2"/>
      <c r="F19" s="2"/>
      <c r="G19" s="13"/>
      <c r="H19" s="13"/>
      <c r="I19" s="2"/>
      <c r="J19" s="2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f t="shared" si="4"/>
        <v>0.25</v>
      </c>
      <c r="B20" s="20">
        <f t="shared" si="1"/>
        <v>0.5</v>
      </c>
      <c r="C20" s="7">
        <f t="shared" si="2"/>
        <v>0.09275613559</v>
      </c>
      <c r="D20" s="8">
        <f t="shared" si="3"/>
        <v>0.08191018635</v>
      </c>
      <c r="E20" s="2"/>
      <c r="F20" s="2"/>
      <c r="G20" s="13"/>
      <c r="H20" s="13"/>
      <c r="I20" s="2"/>
      <c r="J20" s="2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f t="shared" si="4"/>
        <v>0.5</v>
      </c>
      <c r="B21" s="20">
        <f t="shared" si="1"/>
        <v>0.75</v>
      </c>
      <c r="C21" s="7">
        <f t="shared" si="2"/>
        <v>0.08191018635</v>
      </c>
      <c r="D21" s="8">
        <f t="shared" si="3"/>
        <v>0.09275613559</v>
      </c>
      <c r="E21" s="2"/>
      <c r="F21" s="2"/>
      <c r="G21" s="13"/>
      <c r="H21" s="13"/>
      <c r="I21" s="2"/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f t="shared" si="4"/>
        <v>0.75</v>
      </c>
      <c r="B22" s="20">
        <f t="shared" si="1"/>
        <v>1</v>
      </c>
      <c r="C22" s="7">
        <f t="shared" si="2"/>
        <v>0.06797209845</v>
      </c>
      <c r="D22" s="8">
        <f t="shared" si="3"/>
        <v>0.09870632568</v>
      </c>
      <c r="E22" s="2"/>
      <c r="F22" s="2"/>
      <c r="G22" s="13"/>
      <c r="H22" s="13"/>
      <c r="I22" s="2"/>
      <c r="J22" s="2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f t="shared" si="4"/>
        <v>1</v>
      </c>
      <c r="B23" s="20">
        <f t="shared" si="1"/>
        <v>1.25</v>
      </c>
      <c r="C23" s="7">
        <f t="shared" si="2"/>
        <v>0.05300548026</v>
      </c>
      <c r="D23" s="8">
        <f t="shared" si="3"/>
        <v>0.09870632568</v>
      </c>
      <c r="E23" s="2"/>
      <c r="F23" s="2"/>
      <c r="G23" s="13"/>
      <c r="H23" s="13"/>
      <c r="I23" s="2"/>
      <c r="J23" s="2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f t="shared" si="4"/>
        <v>1.25</v>
      </c>
      <c r="B24" s="20">
        <f t="shared" si="1"/>
        <v>1.5</v>
      </c>
      <c r="C24" s="7">
        <f t="shared" si="2"/>
        <v>0.0388425724</v>
      </c>
      <c r="D24" s="8">
        <f t="shared" si="3"/>
        <v>0.09275613559</v>
      </c>
      <c r="E24" s="2"/>
      <c r="F24" s="2"/>
      <c r="G24" s="13"/>
      <c r="H24" s="13"/>
      <c r="I24" s="2"/>
      <c r="J24" s="2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f t="shared" si="4"/>
        <v>1.5</v>
      </c>
      <c r="B25" s="20">
        <f t="shared" si="1"/>
        <v>1.75</v>
      </c>
      <c r="C25" s="7">
        <f t="shared" si="2"/>
        <v>0.02674804441</v>
      </c>
      <c r="D25" s="8">
        <f t="shared" si="3"/>
        <v>0.08191018635</v>
      </c>
      <c r="E25" s="2"/>
      <c r="F25" s="2"/>
      <c r="G25" s="13"/>
      <c r="H25" s="13"/>
      <c r="I25" s="2"/>
      <c r="J25" s="2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f t="shared" si="4"/>
        <v>1.75</v>
      </c>
      <c r="B26" s="20">
        <f t="shared" si="1"/>
        <v>2</v>
      </c>
      <c r="C26" s="7">
        <f t="shared" si="2"/>
        <v>0.01730902492</v>
      </c>
      <c r="D26" s="8">
        <f t="shared" si="3"/>
        <v>0.06797209845</v>
      </c>
      <c r="E26" s="2"/>
      <c r="F26" s="2"/>
      <c r="G26" s="13"/>
      <c r="H26" s="13"/>
      <c r="I26" s="2"/>
      <c r="J26" s="2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f t="shared" si="4"/>
        <v>2</v>
      </c>
      <c r="B27" s="20">
        <f t="shared" si="1"/>
        <v>2.25</v>
      </c>
      <c r="C27" s="7">
        <f t="shared" si="2"/>
        <v>0.01052565929</v>
      </c>
      <c r="D27" s="8">
        <f t="shared" si="3"/>
        <v>0.05300548026</v>
      </c>
      <c r="E27" s="2"/>
      <c r="F27" s="2"/>
      <c r="G27" s="13"/>
      <c r="H27" s="13"/>
      <c r="I27" s="2"/>
      <c r="J27" s="2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f t="shared" si="4"/>
        <v>2.25</v>
      </c>
      <c r="B28" s="20">
        <f t="shared" si="1"/>
        <v>2.5</v>
      </c>
      <c r="C28" s="7">
        <f t="shared" si="2"/>
        <v>0.006014807329</v>
      </c>
      <c r="D28" s="8">
        <f t="shared" si="3"/>
        <v>0.0388425724</v>
      </c>
      <c r="E28" s="2"/>
      <c r="F28" s="2"/>
      <c r="G28" s="13"/>
      <c r="H28" s="13"/>
      <c r="I28" s="2"/>
      <c r="J28" s="2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f t="shared" si="4"/>
        <v>2.5</v>
      </c>
      <c r="B29" s="20">
        <f t="shared" si="1"/>
        <v>2.75</v>
      </c>
      <c r="C29" s="7">
        <f t="shared" si="2"/>
        <v>0.003229902091</v>
      </c>
      <c r="D29" s="8">
        <f t="shared" si="3"/>
        <v>0.02674804441</v>
      </c>
      <c r="E29" s="2"/>
      <c r="F29" s="2"/>
      <c r="G29" s="13"/>
      <c r="H29" s="13"/>
      <c r="I29" s="2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f t="shared" si="4"/>
        <v>2.75</v>
      </c>
      <c r="B30" s="20">
        <f t="shared" si="1"/>
        <v>3</v>
      </c>
      <c r="C30" s="7">
        <f t="shared" si="2"/>
        <v>0.001629865203</v>
      </c>
      <c r="D30" s="8">
        <f t="shared" si="3"/>
        <v>0.01730902492</v>
      </c>
      <c r="E30" s="2"/>
      <c r="F30" s="2"/>
      <c r="G30" s="13"/>
      <c r="H30" s="13"/>
      <c r="I30" s="2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f t="shared" si="4"/>
        <v>3</v>
      </c>
      <c r="B31" s="20">
        <f t="shared" si="1"/>
        <v>3.25</v>
      </c>
      <c r="C31" s="7">
        <f t="shared" si="2"/>
        <v>0.0007728729892</v>
      </c>
      <c r="D31" s="8">
        <f t="shared" si="3"/>
        <v>0.01052565929</v>
      </c>
      <c r="E31" s="2"/>
      <c r="F31" s="2"/>
      <c r="G31" s="13"/>
      <c r="H31" s="13"/>
      <c r="I31" s="2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f t="shared" si="4"/>
        <v>3.25</v>
      </c>
      <c r="B32" s="20">
        <f t="shared" si="1"/>
        <v>3.5</v>
      </c>
      <c r="C32" s="7">
        <f t="shared" si="2"/>
        <v>0.0003443959634</v>
      </c>
      <c r="D32" s="8">
        <f t="shared" si="3"/>
        <v>0.006014807329</v>
      </c>
      <c r="E32" s="2"/>
      <c r="F32" s="2"/>
      <c r="G32" s="13"/>
      <c r="H32" s="13"/>
      <c r="I32" s="2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f t="shared" si="4"/>
        <v>3.5</v>
      </c>
      <c r="B33" s="20">
        <f t="shared" si="1"/>
        <v>3.75</v>
      </c>
      <c r="C33" s="7">
        <f t="shared" si="2"/>
        <v>0.0001442117938</v>
      </c>
      <c r="D33" s="8">
        <f t="shared" si="3"/>
        <v>0.003229902091</v>
      </c>
      <c r="E33" s="2"/>
      <c r="F33" s="2"/>
      <c r="G33" s="13"/>
      <c r="H33" s="13"/>
      <c r="I33" s="2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f t="shared" si="4"/>
        <v>3.75</v>
      </c>
      <c r="B34" s="20">
        <f t="shared" si="1"/>
        <v>4</v>
      </c>
      <c r="C34" s="7">
        <f t="shared" si="2"/>
        <v>0.00005674604337</v>
      </c>
      <c r="D34" s="8">
        <f t="shared" si="3"/>
        <v>0.001629865203</v>
      </c>
      <c r="E34" s="2"/>
      <c r="F34" s="2"/>
      <c r="G34" s="13"/>
      <c r="H34" s="13"/>
      <c r="I34" s="2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f t="shared" si="4"/>
        <v>4</v>
      </c>
      <c r="B35" s="20">
        <f t="shared" si="1"/>
        <v>4.25</v>
      </c>
      <c r="C35" s="7">
        <f t="shared" si="2"/>
        <v>0.00002098271606</v>
      </c>
      <c r="D35" s="8">
        <f t="shared" si="3"/>
        <v>0.0007728729892</v>
      </c>
      <c r="E35" s="2"/>
      <c r="F35" s="2"/>
      <c r="G35" s="13"/>
      <c r="H35" s="13"/>
      <c r="I35" s="2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4"/>
      <c r="B36" s="25"/>
      <c r="C36" s="25"/>
      <c r="D36" s="13"/>
      <c r="E36" s="2"/>
      <c r="F36" s="2"/>
      <c r="G36" s="13"/>
      <c r="H36" s="13"/>
      <c r="I36" s="2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6"/>
      <c r="B37" s="25"/>
      <c r="C37" s="25"/>
      <c r="D37" s="13"/>
      <c r="E37" s="2"/>
      <c r="F37" s="2"/>
      <c r="G37" s="13"/>
      <c r="H37" s="13"/>
      <c r="I37" s="2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6"/>
      <c r="B38" s="25"/>
      <c r="C38" s="25"/>
      <c r="D38" s="13"/>
      <c r="E38" s="2"/>
      <c r="F38" s="2"/>
      <c r="G38" s="13"/>
      <c r="H38" s="13"/>
      <c r="I38" s="2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6"/>
      <c r="B39" s="25"/>
      <c r="C39" s="25"/>
      <c r="D39" s="13"/>
      <c r="E39" s="2"/>
      <c r="F39" s="2"/>
      <c r="G39" s="13"/>
      <c r="H39" s="13"/>
      <c r="I39" s="2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4"/>
      <c r="B40" s="25"/>
      <c r="C40" s="25"/>
      <c r="D40" s="13"/>
      <c r="E40" s="2"/>
      <c r="F40" s="2"/>
      <c r="G40" s="13"/>
      <c r="H40" s="13"/>
      <c r="I40" s="2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/>
      <c r="B41" s="25"/>
      <c r="C41" s="25"/>
      <c r="D41" s="13"/>
      <c r="E41" s="2"/>
      <c r="F41" s="2"/>
      <c r="G41" s="13"/>
      <c r="H41" s="13"/>
      <c r="I41" s="2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4"/>
      <c r="B42" s="25"/>
      <c r="C42" s="25"/>
      <c r="D42" s="13"/>
      <c r="E42" s="2"/>
      <c r="F42" s="2"/>
      <c r="G42" s="13"/>
      <c r="H42" s="13"/>
      <c r="I42" s="2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/>
      <c r="B43" s="25"/>
      <c r="C43" s="25"/>
      <c r="D43" s="13"/>
      <c r="E43" s="2"/>
      <c r="F43" s="2"/>
      <c r="G43" s="2"/>
      <c r="H43" s="2"/>
      <c r="I43" s="2"/>
      <c r="J43" s="2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/>
      <c r="B44" s="25"/>
      <c r="C44" s="25"/>
      <c r="D44" s="1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/>
      <c r="B45" s="25"/>
      <c r="C45" s="25"/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/>
      <c r="B46" s="25"/>
      <c r="C46" s="25"/>
      <c r="D46" s="1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4"/>
      <c r="B47" s="25"/>
      <c r="C47" s="25"/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/>
      <c r="B48" s="25"/>
      <c r="C48" s="25"/>
      <c r="D48" s="1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6"/>
      <c r="B49" s="25"/>
      <c r="C49" s="25"/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6"/>
      <c r="B50" s="25"/>
      <c r="C50" s="25"/>
      <c r="D50" s="1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6"/>
      <c r="B51" s="25"/>
      <c r="C51" s="25"/>
      <c r="D51" s="1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4"/>
      <c r="B52" s="25"/>
      <c r="C52" s="25"/>
      <c r="D52" s="1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4"/>
      <c r="B53" s="25"/>
      <c r="C53" s="25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4"/>
      <c r="B54" s="25"/>
      <c r="C54" s="25"/>
      <c r="D54" s="1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4"/>
      <c r="B55" s="25"/>
      <c r="C55" s="25"/>
      <c r="D55" s="1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4"/>
      <c r="B56" s="25"/>
      <c r="C56" s="25"/>
      <c r="D56" s="1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4"/>
      <c r="B57" s="25"/>
      <c r="C57" s="25"/>
      <c r="D57" s="1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4"/>
      <c r="B58" s="25"/>
      <c r="C58" s="25"/>
      <c r="D58" s="1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4"/>
      <c r="B59" s="25"/>
      <c r="C59" s="25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4"/>
      <c r="B60" s="25"/>
      <c r="C60" s="25"/>
      <c r="D60" s="1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6"/>
      <c r="B61" s="25"/>
      <c r="C61" s="25"/>
      <c r="D61" s="1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6"/>
      <c r="B62" s="25"/>
      <c r="C62" s="25"/>
      <c r="D62" s="1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6"/>
      <c r="B63" s="25"/>
      <c r="C63" s="25"/>
      <c r="D63" s="1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5"/>
      <c r="B64" s="25"/>
      <c r="C64" s="25"/>
      <c r="D64" s="1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5"/>
      <c r="B65" s="25"/>
      <c r="C65" s="25"/>
      <c r="D65" s="1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5"/>
      <c r="B66" s="2"/>
      <c r="C66" s="2"/>
      <c r="D66" s="1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5"/>
      <c r="B67" s="2"/>
      <c r="C67" s="2"/>
      <c r="D67" s="1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5"/>
      <c r="B68" s="2"/>
      <c r="C68" s="27"/>
      <c r="D68" s="1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5"/>
      <c r="B69" s="2"/>
      <c r="C69" s="27"/>
      <c r="D69" s="1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5"/>
      <c r="B70" s="2"/>
      <c r="C70" s="27"/>
      <c r="D70" s="1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5"/>
      <c r="B71" s="2"/>
      <c r="C71" s="27"/>
      <c r="D71" s="1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5"/>
      <c r="B72" s="2"/>
      <c r="C72" s="27"/>
      <c r="D72" s="1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5"/>
      <c r="B73" s="2"/>
      <c r="C73" s="27"/>
      <c r="D73" s="1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5"/>
      <c r="B74" s="2"/>
      <c r="C74" s="27"/>
      <c r="D74" s="1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5"/>
      <c r="B75" s="2"/>
      <c r="C75" s="27"/>
      <c r="D75" s="1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5"/>
      <c r="B76" s="2"/>
      <c r="C76" s="27"/>
      <c r="D76" s="1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5"/>
      <c r="B77" s="2"/>
      <c r="C77" s="27"/>
      <c r="D77" s="1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5"/>
      <c r="B78" s="2"/>
      <c r="C78" s="27"/>
      <c r="D78" s="1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5"/>
      <c r="B79" s="2"/>
      <c r="C79" s="27"/>
      <c r="D79" s="1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5"/>
      <c r="B80" s="2"/>
      <c r="C80" s="27"/>
      <c r="D80" s="1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5"/>
      <c r="B81" s="2"/>
      <c r="C81" s="27"/>
      <c r="D81" s="1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5"/>
      <c r="B82" s="2"/>
      <c r="C82" s="27"/>
      <c r="D82" s="1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5"/>
      <c r="B83" s="2"/>
      <c r="C83" s="27"/>
      <c r="D83" s="1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5"/>
      <c r="B84" s="2"/>
      <c r="C84" s="27"/>
      <c r="D84" s="1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5"/>
      <c r="B85" s="2"/>
      <c r="C85" s="27"/>
      <c r="D85" s="1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5"/>
      <c r="B86" s="2"/>
      <c r="C86" s="27"/>
      <c r="D86" s="1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5"/>
      <c r="B87" s="2"/>
      <c r="C87" s="27"/>
      <c r="D87" s="1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5"/>
      <c r="B88" s="2"/>
      <c r="C88" s="27"/>
      <c r="D88" s="1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5"/>
      <c r="B89" s="2"/>
      <c r="C89" s="27"/>
      <c r="D89" s="1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5"/>
      <c r="B90" s="2"/>
      <c r="C90" s="27"/>
      <c r="D90" s="1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5"/>
      <c r="B91" s="2"/>
      <c r="C91" s="27"/>
      <c r="D91" s="1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5"/>
      <c r="B92" s="2"/>
      <c r="C92" s="27"/>
      <c r="D92" s="1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5"/>
      <c r="B93" s="2"/>
      <c r="C93" s="27"/>
      <c r="D93" s="1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5"/>
      <c r="B94" s="2"/>
      <c r="C94" s="27"/>
      <c r="D94" s="1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5"/>
      <c r="B95" s="2"/>
      <c r="C95" s="27"/>
      <c r="D95" s="1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5"/>
      <c r="B96" s="2"/>
      <c r="C96" s="27"/>
      <c r="D96" s="1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5"/>
      <c r="B97" s="2"/>
      <c r="C97" s="27"/>
      <c r="D97" s="1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5"/>
      <c r="B98" s="2"/>
      <c r="C98" s="27"/>
      <c r="D98" s="1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5"/>
      <c r="B99" s="2"/>
      <c r="C99" s="27"/>
      <c r="D99" s="1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5"/>
      <c r="B100" s="2"/>
      <c r="C100" s="27"/>
      <c r="D100" s="1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5"/>
      <c r="B101" s="25"/>
      <c r="C101" s="25"/>
      <c r="D101" s="1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5"/>
      <c r="B102" s="25"/>
      <c r="C102" s="25"/>
      <c r="D102" s="1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5"/>
      <c r="B103" s="25"/>
      <c r="C103" s="25"/>
      <c r="D103" s="1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5"/>
      <c r="B104" s="25"/>
      <c r="C104" s="25"/>
      <c r="D104" s="1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5"/>
      <c r="B105" s="25"/>
      <c r="C105" s="25"/>
      <c r="D105" s="1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5"/>
      <c r="B106" s="25"/>
      <c r="C106" s="25"/>
      <c r="D106" s="1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5"/>
      <c r="B107" s="25"/>
      <c r="C107" s="25"/>
      <c r="D107" s="1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5"/>
      <c r="B108" s="25"/>
      <c r="C108" s="25"/>
      <c r="D108" s="1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5"/>
      <c r="B109" s="25"/>
      <c r="C109" s="25"/>
      <c r="D109" s="1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5"/>
      <c r="B110" s="25"/>
      <c r="C110" s="25"/>
      <c r="D110" s="1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5"/>
      <c r="B111" s="25"/>
      <c r="C111" s="25"/>
      <c r="D111" s="1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5"/>
      <c r="B112" s="25"/>
      <c r="C112" s="25"/>
      <c r="D112" s="1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5"/>
      <c r="B113" s="25"/>
      <c r="C113" s="25"/>
      <c r="D113" s="1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5"/>
      <c r="B114" s="25"/>
      <c r="C114" s="25"/>
      <c r="D114" s="1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5"/>
      <c r="B115" s="25"/>
      <c r="C115" s="25"/>
      <c r="D115" s="1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5"/>
      <c r="B116" s="25"/>
      <c r="C116" s="25"/>
      <c r="D116" s="1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5"/>
      <c r="B117" s="25"/>
      <c r="C117" s="25"/>
      <c r="D117" s="1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5"/>
      <c r="B118" s="25"/>
      <c r="C118" s="25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5"/>
      <c r="B119" s="25"/>
      <c r="C119" s="25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5"/>
      <c r="B120" s="25"/>
      <c r="C120" s="25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5"/>
      <c r="B121" s="25"/>
      <c r="C121" s="25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5"/>
      <c r="B122" s="25"/>
      <c r="C122" s="25"/>
      <c r="D122" s="1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12</v>
      </c>
      <c r="B2" s="1" t="s">
        <v>13</v>
      </c>
      <c r="C2" s="18" t="s">
        <v>19</v>
      </c>
      <c r="D2" s="18" t="s">
        <v>20</v>
      </c>
      <c r="E2" s="18" t="s">
        <v>21</v>
      </c>
      <c r="F2" s="2"/>
      <c r="G2" s="2" t="s">
        <v>17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>
        <v>-4.0</v>
      </c>
      <c r="B3" s="20">
        <f t="shared" ref="B3:B35" si="1">A3+0.25</f>
        <v>-3.75</v>
      </c>
      <c r="C3" s="7">
        <f t="shared" ref="C3:C35" si="2">NORMDIST(B3,0,1,TRUE)-NORMDIST(A3,0,1,TRUE)</f>
        <v>0.00005674604337</v>
      </c>
      <c r="D3" s="7">
        <f t="shared" ref="D3:D35" si="3">NORMDIST(B3,1,1,TRUE)-NORMDIST(A3,1,1,TRUE)</f>
        <v>0.0000007304316713</v>
      </c>
      <c r="E3" s="8">
        <f t="shared" ref="E3:E35" si="4">NORMDIST(B3,0,1.5,TRUE)-NORMDIST(A3,0,1.5,TRUE)</f>
        <v>0.002379284758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>
        <f t="shared" ref="A4:A35" si="5">B3</f>
        <v>-3.75</v>
      </c>
      <c r="B4" s="20">
        <f t="shared" si="1"/>
        <v>-3.5</v>
      </c>
      <c r="C4" s="7">
        <f t="shared" si="2"/>
        <v>0.0001442117938</v>
      </c>
      <c r="D4" s="7">
        <f t="shared" si="3"/>
        <v>0.000002380589881</v>
      </c>
      <c r="E4" s="8">
        <f t="shared" si="4"/>
        <v>0.003605663303</v>
      </c>
      <c r="F4" s="13"/>
      <c r="G4" s="13"/>
      <c r="H4" s="22"/>
      <c r="I4" s="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>
        <f t="shared" si="5"/>
        <v>-3.5</v>
      </c>
      <c r="B5" s="20">
        <f t="shared" si="1"/>
        <v>-3.25</v>
      </c>
      <c r="C5" s="7">
        <f t="shared" si="2"/>
        <v>0.0003443959634</v>
      </c>
      <c r="D5" s="7">
        <f t="shared" si="3"/>
        <v>0.00000729085265</v>
      </c>
      <c r="E5" s="8">
        <f t="shared" si="4"/>
        <v>0.005314811382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0">
        <f t="shared" si="5"/>
        <v>-3.25</v>
      </c>
      <c r="B6" s="20">
        <f t="shared" si="1"/>
        <v>-3</v>
      </c>
      <c r="C6" s="7">
        <f t="shared" si="2"/>
        <v>0.0007728729892</v>
      </c>
      <c r="D6" s="7">
        <f t="shared" si="3"/>
        <v>0.00002098271606</v>
      </c>
      <c r="E6" s="8">
        <f t="shared" si="4"/>
        <v>0.007619991938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>
        <f t="shared" si="5"/>
        <v>-3</v>
      </c>
      <c r="B7" s="20">
        <f t="shared" si="1"/>
        <v>-2.75</v>
      </c>
      <c r="C7" s="7">
        <f t="shared" si="2"/>
        <v>0.001629865203</v>
      </c>
      <c r="D7" s="7">
        <f t="shared" si="3"/>
        <v>0.00005674604337</v>
      </c>
      <c r="E7" s="8">
        <f t="shared" si="4"/>
        <v>0.01062637564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0">
        <f t="shared" si="5"/>
        <v>-2.75</v>
      </c>
      <c r="B8" s="20">
        <f t="shared" si="1"/>
        <v>-2.5</v>
      </c>
      <c r="C8" s="7">
        <f t="shared" si="2"/>
        <v>0.003229902091</v>
      </c>
      <c r="D8" s="7">
        <f t="shared" si="3"/>
        <v>0.0001442117938</v>
      </c>
      <c r="E8" s="8">
        <f t="shared" si="4"/>
        <v>0.01441384469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>
        <f t="shared" si="5"/>
        <v>-2.5</v>
      </c>
      <c r="B9" s="20">
        <f t="shared" si="1"/>
        <v>-2.25</v>
      </c>
      <c r="C9" s="7">
        <f t="shared" si="2"/>
        <v>0.006014807329</v>
      </c>
      <c r="D9" s="7">
        <f t="shared" si="3"/>
        <v>0.0003443959634</v>
      </c>
      <c r="E9" s="8">
        <f t="shared" si="4"/>
        <v>0.019016849</v>
      </c>
      <c r="F9" s="13"/>
      <c r="G9" s="13"/>
      <c r="H9" s="13"/>
      <c r="I9" s="2"/>
      <c r="J9" s="2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>
        <f t="shared" si="5"/>
        <v>-2.25</v>
      </c>
      <c r="B10" s="20">
        <f t="shared" si="1"/>
        <v>-2</v>
      </c>
      <c r="C10" s="7">
        <f t="shared" si="2"/>
        <v>0.01052565929</v>
      </c>
      <c r="D10" s="7">
        <f t="shared" si="3"/>
        <v>0.0007728729892</v>
      </c>
      <c r="E10" s="8">
        <f t="shared" si="4"/>
        <v>0.02440401846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0">
        <f t="shared" si="5"/>
        <v>-2</v>
      </c>
      <c r="B11" s="20">
        <f t="shared" si="1"/>
        <v>-1.75</v>
      </c>
      <c r="C11" s="7">
        <f t="shared" si="2"/>
        <v>0.01730902492</v>
      </c>
      <c r="D11" s="7">
        <f t="shared" si="3"/>
        <v>0.001629865203</v>
      </c>
      <c r="E11" s="8">
        <f t="shared" si="4"/>
        <v>0.03046128485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>
        <f t="shared" si="5"/>
        <v>-1.75</v>
      </c>
      <c r="B12" s="20">
        <f t="shared" si="1"/>
        <v>-1.5</v>
      </c>
      <c r="C12" s="7">
        <f t="shared" si="2"/>
        <v>0.02674804441</v>
      </c>
      <c r="D12" s="7">
        <f t="shared" si="3"/>
        <v>0.003229902091</v>
      </c>
      <c r="E12" s="8">
        <f t="shared" si="4"/>
        <v>0.03698274936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>
        <f t="shared" si="5"/>
        <v>-1.5</v>
      </c>
      <c r="B13" s="20">
        <f t="shared" si="1"/>
        <v>-1.25</v>
      </c>
      <c r="C13" s="7">
        <f t="shared" si="2"/>
        <v>0.0388425724</v>
      </c>
      <c r="D13" s="7">
        <f t="shared" si="3"/>
        <v>0.006014807329</v>
      </c>
      <c r="E13" s="8">
        <f t="shared" si="4"/>
        <v>0.04367312703</v>
      </c>
      <c r="F13" s="2"/>
      <c r="G13" s="13"/>
      <c r="H13" s="13"/>
      <c r="I13" s="2"/>
      <c r="J13" s="2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0">
        <f t="shared" si="5"/>
        <v>-1.25</v>
      </c>
      <c r="B14" s="20">
        <f t="shared" si="1"/>
        <v>-1</v>
      </c>
      <c r="C14" s="7">
        <f t="shared" si="2"/>
        <v>0.05300548026</v>
      </c>
      <c r="D14" s="7">
        <f t="shared" si="3"/>
        <v>0.01052565929</v>
      </c>
      <c r="E14" s="8">
        <f t="shared" si="4"/>
        <v>0.05016415658</v>
      </c>
      <c r="F14" s="2"/>
      <c r="G14" s="13"/>
      <c r="H14" s="13"/>
      <c r="I14" s="2"/>
      <c r="J14" s="2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0">
        <f t="shared" si="5"/>
        <v>-1</v>
      </c>
      <c r="B15" s="20">
        <f t="shared" si="1"/>
        <v>-0.75</v>
      </c>
      <c r="C15" s="7">
        <f t="shared" si="2"/>
        <v>0.06797209845</v>
      </c>
      <c r="D15" s="7">
        <f t="shared" si="3"/>
        <v>0.01730902492</v>
      </c>
      <c r="E15" s="8">
        <f t="shared" si="4"/>
        <v>0.05604500118</v>
      </c>
      <c r="F15" s="2"/>
      <c r="G15" s="13"/>
      <c r="H15" s="13"/>
      <c r="I15" s="2"/>
      <c r="J15" s="2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0">
        <f t="shared" si="5"/>
        <v>-0.75</v>
      </c>
      <c r="B16" s="20">
        <f t="shared" si="1"/>
        <v>-0.5</v>
      </c>
      <c r="C16" s="7">
        <f t="shared" si="2"/>
        <v>0.08191018635</v>
      </c>
      <c r="D16" s="7">
        <f t="shared" si="3"/>
        <v>0.02674804441</v>
      </c>
      <c r="E16" s="8">
        <f t="shared" si="4"/>
        <v>0.06090380146</v>
      </c>
      <c r="F16" s="2"/>
      <c r="G16" s="13"/>
      <c r="H16" s="13"/>
      <c r="I16" s="2"/>
      <c r="J16" s="2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0">
        <f t="shared" si="5"/>
        <v>-0.5</v>
      </c>
      <c r="B17" s="20">
        <f t="shared" si="1"/>
        <v>-0.25</v>
      </c>
      <c r="C17" s="7">
        <f t="shared" si="2"/>
        <v>0.09275613559</v>
      </c>
      <c r="D17" s="7">
        <f t="shared" si="3"/>
        <v>0.0388425724</v>
      </c>
      <c r="E17" s="8">
        <f t="shared" si="4"/>
        <v>0.06437482721</v>
      </c>
      <c r="F17" s="2"/>
      <c r="G17" s="13"/>
      <c r="H17" s="13"/>
      <c r="I17" s="2"/>
      <c r="J17" s="2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0">
        <f t="shared" si="5"/>
        <v>-0.25</v>
      </c>
      <c r="B18" s="20">
        <f t="shared" si="1"/>
        <v>0</v>
      </c>
      <c r="C18" s="7">
        <f t="shared" si="2"/>
        <v>0.09870632568</v>
      </c>
      <c r="D18" s="7">
        <f t="shared" si="3"/>
        <v>0.05300548026</v>
      </c>
      <c r="E18" s="8">
        <f t="shared" si="4"/>
        <v>0.06618383261</v>
      </c>
      <c r="F18" s="2"/>
      <c r="G18" s="13"/>
      <c r="H18" s="13"/>
      <c r="I18" s="2"/>
      <c r="J18" s="2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0">
        <f t="shared" si="5"/>
        <v>0</v>
      </c>
      <c r="B19" s="20">
        <f t="shared" si="1"/>
        <v>0.25</v>
      </c>
      <c r="C19" s="7">
        <f t="shared" si="2"/>
        <v>0.09870632568</v>
      </c>
      <c r="D19" s="7">
        <f t="shared" si="3"/>
        <v>0.06797209845</v>
      </c>
      <c r="E19" s="8">
        <f t="shared" si="4"/>
        <v>0.06618383261</v>
      </c>
      <c r="F19" s="2"/>
      <c r="G19" s="13"/>
      <c r="H19" s="13"/>
      <c r="I19" s="2"/>
      <c r="J19" s="2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0">
        <f t="shared" si="5"/>
        <v>0.25</v>
      </c>
      <c r="B20" s="20">
        <f t="shared" si="1"/>
        <v>0.5</v>
      </c>
      <c r="C20" s="7">
        <f t="shared" si="2"/>
        <v>0.09275613559</v>
      </c>
      <c r="D20" s="7">
        <f t="shared" si="3"/>
        <v>0.08191018635</v>
      </c>
      <c r="E20" s="8">
        <f t="shared" si="4"/>
        <v>0.06437482721</v>
      </c>
      <c r="F20" s="2"/>
      <c r="G20" s="13"/>
      <c r="H20" s="13"/>
      <c r="I20" s="2"/>
      <c r="J20" s="2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0">
        <f t="shared" si="5"/>
        <v>0.5</v>
      </c>
      <c r="B21" s="20">
        <f t="shared" si="1"/>
        <v>0.75</v>
      </c>
      <c r="C21" s="7">
        <f t="shared" si="2"/>
        <v>0.08191018635</v>
      </c>
      <c r="D21" s="7">
        <f t="shared" si="3"/>
        <v>0.09275613559</v>
      </c>
      <c r="E21" s="8">
        <f t="shared" si="4"/>
        <v>0.06090380146</v>
      </c>
      <c r="F21" s="2"/>
      <c r="G21" s="13"/>
      <c r="H21" s="13"/>
      <c r="I21" s="2"/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0">
        <f t="shared" si="5"/>
        <v>0.75</v>
      </c>
      <c r="B22" s="20">
        <f t="shared" si="1"/>
        <v>1</v>
      </c>
      <c r="C22" s="7">
        <f t="shared" si="2"/>
        <v>0.06797209845</v>
      </c>
      <c r="D22" s="7">
        <f t="shared" si="3"/>
        <v>0.09870632568</v>
      </c>
      <c r="E22" s="8">
        <f t="shared" si="4"/>
        <v>0.05604500118</v>
      </c>
      <c r="F22" s="2"/>
      <c r="G22" s="13"/>
      <c r="H22" s="13"/>
      <c r="I22" s="2"/>
      <c r="J22" s="2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0">
        <f t="shared" si="5"/>
        <v>1</v>
      </c>
      <c r="B23" s="20">
        <f t="shared" si="1"/>
        <v>1.25</v>
      </c>
      <c r="C23" s="7">
        <f t="shared" si="2"/>
        <v>0.05300548026</v>
      </c>
      <c r="D23" s="7">
        <f t="shared" si="3"/>
        <v>0.09870632568</v>
      </c>
      <c r="E23" s="8">
        <f t="shared" si="4"/>
        <v>0.05016415658</v>
      </c>
      <c r="F23" s="2"/>
      <c r="G23" s="13"/>
      <c r="H23" s="13"/>
      <c r="I23" s="2"/>
      <c r="J23" s="2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0">
        <f t="shared" si="5"/>
        <v>1.25</v>
      </c>
      <c r="B24" s="20">
        <f t="shared" si="1"/>
        <v>1.5</v>
      </c>
      <c r="C24" s="7">
        <f t="shared" si="2"/>
        <v>0.0388425724</v>
      </c>
      <c r="D24" s="7">
        <f t="shared" si="3"/>
        <v>0.09275613559</v>
      </c>
      <c r="E24" s="8">
        <f t="shared" si="4"/>
        <v>0.04367312703</v>
      </c>
      <c r="F24" s="2"/>
      <c r="G24" s="13"/>
      <c r="H24" s="13"/>
      <c r="I24" s="2"/>
      <c r="J24" s="2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0">
        <f t="shared" si="5"/>
        <v>1.5</v>
      </c>
      <c r="B25" s="20">
        <f t="shared" si="1"/>
        <v>1.75</v>
      </c>
      <c r="C25" s="7">
        <f t="shared" si="2"/>
        <v>0.02674804441</v>
      </c>
      <c r="D25" s="7">
        <f t="shared" si="3"/>
        <v>0.08191018635</v>
      </c>
      <c r="E25" s="8">
        <f t="shared" si="4"/>
        <v>0.03698274936</v>
      </c>
      <c r="F25" s="2"/>
      <c r="G25" s="13"/>
      <c r="H25" s="13"/>
      <c r="I25" s="2"/>
      <c r="J25" s="2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0">
        <f t="shared" si="5"/>
        <v>1.75</v>
      </c>
      <c r="B26" s="20">
        <f t="shared" si="1"/>
        <v>2</v>
      </c>
      <c r="C26" s="7">
        <f t="shared" si="2"/>
        <v>0.01730902492</v>
      </c>
      <c r="D26" s="7">
        <f t="shared" si="3"/>
        <v>0.06797209845</v>
      </c>
      <c r="E26" s="8">
        <f t="shared" si="4"/>
        <v>0.03046128485</v>
      </c>
      <c r="F26" s="2"/>
      <c r="G26" s="13"/>
      <c r="H26" s="13"/>
      <c r="I26" s="2"/>
      <c r="J26" s="2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0">
        <f t="shared" si="5"/>
        <v>2</v>
      </c>
      <c r="B27" s="20">
        <f t="shared" si="1"/>
        <v>2.25</v>
      </c>
      <c r="C27" s="7">
        <f t="shared" si="2"/>
        <v>0.01052565929</v>
      </c>
      <c r="D27" s="7">
        <f t="shared" si="3"/>
        <v>0.05300548026</v>
      </c>
      <c r="E27" s="8">
        <f t="shared" si="4"/>
        <v>0.02440401846</v>
      </c>
      <c r="F27" s="2"/>
      <c r="G27" s="13"/>
      <c r="H27" s="13"/>
      <c r="I27" s="2"/>
      <c r="J27" s="2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0">
        <f t="shared" si="5"/>
        <v>2.25</v>
      </c>
      <c r="B28" s="20">
        <f t="shared" si="1"/>
        <v>2.5</v>
      </c>
      <c r="C28" s="7">
        <f t="shared" si="2"/>
        <v>0.006014807329</v>
      </c>
      <c r="D28" s="7">
        <f t="shared" si="3"/>
        <v>0.0388425724</v>
      </c>
      <c r="E28" s="8">
        <f t="shared" si="4"/>
        <v>0.019016849</v>
      </c>
      <c r="F28" s="2"/>
      <c r="G28" s="13"/>
      <c r="H28" s="13"/>
      <c r="I28" s="2"/>
      <c r="J28" s="2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0">
        <f t="shared" si="5"/>
        <v>2.5</v>
      </c>
      <c r="B29" s="20">
        <f t="shared" si="1"/>
        <v>2.75</v>
      </c>
      <c r="C29" s="7">
        <f t="shared" si="2"/>
        <v>0.003229902091</v>
      </c>
      <c r="D29" s="7">
        <f t="shared" si="3"/>
        <v>0.02674804441</v>
      </c>
      <c r="E29" s="8">
        <f t="shared" si="4"/>
        <v>0.01441384469</v>
      </c>
      <c r="F29" s="2"/>
      <c r="G29" s="13"/>
      <c r="H29" s="13"/>
      <c r="I29" s="2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0">
        <f t="shared" si="5"/>
        <v>2.75</v>
      </c>
      <c r="B30" s="20">
        <f t="shared" si="1"/>
        <v>3</v>
      </c>
      <c r="C30" s="7">
        <f t="shared" si="2"/>
        <v>0.001629865203</v>
      </c>
      <c r="D30" s="7">
        <f t="shared" si="3"/>
        <v>0.01730902492</v>
      </c>
      <c r="E30" s="8">
        <f t="shared" si="4"/>
        <v>0.01062637564</v>
      </c>
      <c r="F30" s="2"/>
      <c r="G30" s="13"/>
      <c r="H30" s="13"/>
      <c r="I30" s="2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0">
        <f t="shared" si="5"/>
        <v>3</v>
      </c>
      <c r="B31" s="20">
        <f t="shared" si="1"/>
        <v>3.25</v>
      </c>
      <c r="C31" s="7">
        <f t="shared" si="2"/>
        <v>0.0007728729892</v>
      </c>
      <c r="D31" s="7">
        <f t="shared" si="3"/>
        <v>0.01052565929</v>
      </c>
      <c r="E31" s="8">
        <f t="shared" si="4"/>
        <v>0.007619991938</v>
      </c>
      <c r="F31" s="2"/>
      <c r="G31" s="13"/>
      <c r="H31" s="13"/>
      <c r="I31" s="2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0">
        <f t="shared" si="5"/>
        <v>3.25</v>
      </c>
      <c r="B32" s="20">
        <f t="shared" si="1"/>
        <v>3.5</v>
      </c>
      <c r="C32" s="7">
        <f t="shared" si="2"/>
        <v>0.0003443959634</v>
      </c>
      <c r="D32" s="7">
        <f t="shared" si="3"/>
        <v>0.006014807329</v>
      </c>
      <c r="E32" s="8">
        <f t="shared" si="4"/>
        <v>0.005314811382</v>
      </c>
      <c r="F32" s="2"/>
      <c r="G32" s="13"/>
      <c r="H32" s="13"/>
      <c r="I32" s="2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0">
        <f t="shared" si="5"/>
        <v>3.5</v>
      </c>
      <c r="B33" s="20">
        <f t="shared" si="1"/>
        <v>3.75</v>
      </c>
      <c r="C33" s="7">
        <f t="shared" si="2"/>
        <v>0.0001442117938</v>
      </c>
      <c r="D33" s="7">
        <f t="shared" si="3"/>
        <v>0.003229902091</v>
      </c>
      <c r="E33" s="8">
        <f t="shared" si="4"/>
        <v>0.003605663303</v>
      </c>
      <c r="F33" s="2"/>
      <c r="G33" s="13"/>
      <c r="H33" s="13"/>
      <c r="I33" s="2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0">
        <f t="shared" si="5"/>
        <v>3.75</v>
      </c>
      <c r="B34" s="20">
        <f t="shared" si="1"/>
        <v>4</v>
      </c>
      <c r="C34" s="7">
        <f t="shared" si="2"/>
        <v>0.00005674604337</v>
      </c>
      <c r="D34" s="7">
        <f t="shared" si="3"/>
        <v>0.001629865203</v>
      </c>
      <c r="E34" s="8">
        <f t="shared" si="4"/>
        <v>0.002379284758</v>
      </c>
      <c r="F34" s="2"/>
      <c r="G34" s="13"/>
      <c r="H34" s="13"/>
      <c r="I34" s="2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0">
        <f t="shared" si="5"/>
        <v>4</v>
      </c>
      <c r="B35" s="20">
        <f t="shared" si="1"/>
        <v>4.25</v>
      </c>
      <c r="C35" s="7">
        <f t="shared" si="2"/>
        <v>0.00002098271606</v>
      </c>
      <c r="D35" s="7">
        <f t="shared" si="3"/>
        <v>0.0007728729892</v>
      </c>
      <c r="E35" s="8">
        <f t="shared" si="4"/>
        <v>0.001527114436</v>
      </c>
      <c r="F35" s="2"/>
      <c r="G35" s="13"/>
      <c r="H35" s="13"/>
      <c r="I35" s="2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4"/>
      <c r="B36" s="25"/>
      <c r="C36" s="25"/>
      <c r="D36" s="13"/>
      <c r="E36" s="2"/>
      <c r="F36" s="2"/>
      <c r="G36" s="13"/>
      <c r="H36" s="13"/>
      <c r="I36" s="2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6"/>
      <c r="B37" s="25"/>
      <c r="C37" s="25"/>
      <c r="D37" s="13"/>
      <c r="E37" s="2"/>
      <c r="F37" s="2"/>
      <c r="G37" s="13"/>
      <c r="H37" s="13"/>
      <c r="I37" s="2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6"/>
      <c r="B38" s="25"/>
      <c r="C38" s="25"/>
      <c r="D38" s="13"/>
      <c r="E38" s="2"/>
      <c r="F38" s="2"/>
      <c r="G38" s="13"/>
      <c r="H38" s="13"/>
      <c r="I38" s="2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6"/>
      <c r="B39" s="25"/>
      <c r="C39" s="25"/>
      <c r="D39" s="13"/>
      <c r="E39" s="2"/>
      <c r="F39" s="2"/>
      <c r="G39" s="13"/>
      <c r="H39" s="13"/>
      <c r="I39" s="2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4"/>
      <c r="B40" s="25"/>
      <c r="C40" s="25"/>
      <c r="D40" s="13"/>
      <c r="E40" s="2"/>
      <c r="F40" s="2"/>
      <c r="G40" s="13"/>
      <c r="H40" s="13"/>
      <c r="I40" s="2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/>
      <c r="B41" s="25"/>
      <c r="C41" s="25"/>
      <c r="D41" s="13"/>
      <c r="E41" s="2"/>
      <c r="F41" s="2"/>
      <c r="G41" s="13"/>
      <c r="H41" s="13"/>
      <c r="I41" s="2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4"/>
      <c r="B42" s="25"/>
      <c r="C42" s="25"/>
      <c r="D42" s="13"/>
      <c r="E42" s="2"/>
      <c r="F42" s="2"/>
      <c r="G42" s="13"/>
      <c r="H42" s="13"/>
      <c r="I42" s="2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/>
      <c r="B43" s="25"/>
      <c r="C43" s="25"/>
      <c r="D43" s="13"/>
      <c r="E43" s="2"/>
      <c r="F43" s="2"/>
      <c r="G43" s="2"/>
      <c r="H43" s="2"/>
      <c r="I43" s="2"/>
      <c r="J43" s="2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/>
      <c r="B44" s="25"/>
      <c r="C44" s="25"/>
      <c r="D44" s="1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/>
      <c r="B45" s="25"/>
      <c r="C45" s="25"/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/>
      <c r="B46" s="25"/>
      <c r="C46" s="25"/>
      <c r="D46" s="1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4"/>
      <c r="B47" s="25"/>
      <c r="C47" s="25"/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/>
      <c r="B48" s="25"/>
      <c r="C48" s="25"/>
      <c r="D48" s="1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6"/>
      <c r="B49" s="25"/>
      <c r="C49" s="25"/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6"/>
      <c r="B50" s="25"/>
      <c r="C50" s="25"/>
      <c r="D50" s="1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6"/>
      <c r="B51" s="25"/>
      <c r="C51" s="25"/>
      <c r="D51" s="1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4"/>
      <c r="B52" s="25"/>
      <c r="C52" s="25"/>
      <c r="D52" s="1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4"/>
      <c r="B53" s="25"/>
      <c r="C53" s="25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4"/>
      <c r="B54" s="25"/>
      <c r="C54" s="25"/>
      <c r="D54" s="1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4"/>
      <c r="B55" s="25"/>
      <c r="C55" s="25"/>
      <c r="D55" s="1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4"/>
      <c r="B56" s="25"/>
      <c r="C56" s="25"/>
      <c r="D56" s="1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4"/>
      <c r="B57" s="25"/>
      <c r="C57" s="25"/>
      <c r="D57" s="1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4"/>
      <c r="B58" s="25"/>
      <c r="C58" s="25"/>
      <c r="D58" s="1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4"/>
      <c r="B59" s="25"/>
      <c r="C59" s="25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4"/>
      <c r="B60" s="25"/>
      <c r="C60" s="25"/>
      <c r="D60" s="1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6"/>
      <c r="B61" s="25"/>
      <c r="C61" s="25"/>
      <c r="D61" s="1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6"/>
      <c r="B62" s="25"/>
      <c r="C62" s="25"/>
      <c r="D62" s="1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6"/>
      <c r="B63" s="25"/>
      <c r="C63" s="25"/>
      <c r="D63" s="1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5"/>
      <c r="B64" s="25"/>
      <c r="C64" s="25"/>
      <c r="D64" s="1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5"/>
      <c r="B65" s="25"/>
      <c r="C65" s="25"/>
      <c r="D65" s="1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5"/>
      <c r="B66" s="2"/>
      <c r="C66" s="2"/>
      <c r="D66" s="1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5"/>
      <c r="B67" s="2"/>
      <c r="C67" s="2"/>
      <c r="D67" s="1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5"/>
      <c r="B68" s="2"/>
      <c r="C68" s="27"/>
      <c r="D68" s="1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5"/>
      <c r="B69" s="2"/>
      <c r="C69" s="27"/>
      <c r="D69" s="1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5"/>
      <c r="B70" s="2"/>
      <c r="C70" s="27"/>
      <c r="D70" s="1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5"/>
      <c r="B71" s="2"/>
      <c r="C71" s="27"/>
      <c r="D71" s="1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5"/>
      <c r="B72" s="2"/>
      <c r="C72" s="27"/>
      <c r="D72" s="1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5"/>
      <c r="B73" s="2"/>
      <c r="C73" s="27"/>
      <c r="D73" s="1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5"/>
      <c r="B74" s="2"/>
      <c r="C74" s="27"/>
      <c r="D74" s="1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5"/>
      <c r="B75" s="2"/>
      <c r="C75" s="27"/>
      <c r="D75" s="1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5"/>
      <c r="B76" s="2"/>
      <c r="C76" s="27"/>
      <c r="D76" s="1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5"/>
      <c r="B77" s="2"/>
      <c r="C77" s="27"/>
      <c r="D77" s="1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5"/>
      <c r="B78" s="2"/>
      <c r="C78" s="27"/>
      <c r="D78" s="1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5"/>
      <c r="B79" s="2"/>
      <c r="C79" s="27"/>
      <c r="D79" s="1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5"/>
      <c r="B80" s="2"/>
      <c r="C80" s="27"/>
      <c r="D80" s="1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5"/>
      <c r="B81" s="2"/>
      <c r="C81" s="27"/>
      <c r="D81" s="1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5"/>
      <c r="B82" s="2"/>
      <c r="C82" s="27"/>
      <c r="D82" s="1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5"/>
      <c r="B83" s="2"/>
      <c r="C83" s="27"/>
      <c r="D83" s="1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5"/>
      <c r="B84" s="2"/>
      <c r="C84" s="27"/>
      <c r="D84" s="1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5"/>
      <c r="B85" s="2"/>
      <c r="C85" s="27"/>
      <c r="D85" s="1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5"/>
      <c r="B86" s="2"/>
      <c r="C86" s="27"/>
      <c r="D86" s="1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5"/>
      <c r="B87" s="2"/>
      <c r="C87" s="27"/>
      <c r="D87" s="1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5"/>
      <c r="B88" s="2"/>
      <c r="C88" s="27"/>
      <c r="D88" s="1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5"/>
      <c r="B89" s="2"/>
      <c r="C89" s="27"/>
      <c r="D89" s="1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5"/>
      <c r="B90" s="2"/>
      <c r="C90" s="27"/>
      <c r="D90" s="1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5"/>
      <c r="B91" s="2"/>
      <c r="C91" s="27"/>
      <c r="D91" s="1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5"/>
      <c r="B92" s="2"/>
      <c r="C92" s="27"/>
      <c r="D92" s="1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5"/>
      <c r="B93" s="2"/>
      <c r="C93" s="27"/>
      <c r="D93" s="1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5"/>
      <c r="B94" s="2"/>
      <c r="C94" s="27"/>
      <c r="D94" s="1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5"/>
      <c r="B95" s="2"/>
      <c r="C95" s="27"/>
      <c r="D95" s="1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5"/>
      <c r="B96" s="2"/>
      <c r="C96" s="27"/>
      <c r="D96" s="1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5"/>
      <c r="B97" s="2"/>
      <c r="C97" s="27"/>
      <c r="D97" s="1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5"/>
      <c r="B98" s="2"/>
      <c r="C98" s="27"/>
      <c r="D98" s="1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5"/>
      <c r="B99" s="2"/>
      <c r="C99" s="27"/>
      <c r="D99" s="1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5"/>
      <c r="B100" s="2"/>
      <c r="C100" s="27"/>
      <c r="D100" s="1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5"/>
      <c r="B101" s="25"/>
      <c r="C101" s="25"/>
      <c r="D101" s="1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5"/>
      <c r="B102" s="25"/>
      <c r="C102" s="25"/>
      <c r="D102" s="1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5"/>
      <c r="B103" s="25"/>
      <c r="C103" s="25"/>
      <c r="D103" s="1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5"/>
      <c r="B104" s="25"/>
      <c r="C104" s="25"/>
      <c r="D104" s="1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5"/>
      <c r="B105" s="25"/>
      <c r="C105" s="25"/>
      <c r="D105" s="1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5"/>
      <c r="B106" s="25"/>
      <c r="C106" s="25"/>
      <c r="D106" s="1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5"/>
      <c r="B107" s="25"/>
      <c r="C107" s="25"/>
      <c r="D107" s="1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5"/>
      <c r="B108" s="25"/>
      <c r="C108" s="25"/>
      <c r="D108" s="1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5"/>
      <c r="B109" s="25"/>
      <c r="C109" s="25"/>
      <c r="D109" s="1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5"/>
      <c r="B110" s="25"/>
      <c r="C110" s="25"/>
      <c r="D110" s="1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5"/>
      <c r="B111" s="25"/>
      <c r="C111" s="25"/>
      <c r="D111" s="1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5"/>
      <c r="B112" s="25"/>
      <c r="C112" s="25"/>
      <c r="D112" s="1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5"/>
      <c r="B113" s="25"/>
      <c r="C113" s="25"/>
      <c r="D113" s="1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5"/>
      <c r="B114" s="25"/>
      <c r="C114" s="25"/>
      <c r="D114" s="1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5"/>
      <c r="B115" s="25"/>
      <c r="C115" s="25"/>
      <c r="D115" s="1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5"/>
      <c r="B116" s="25"/>
      <c r="C116" s="25"/>
      <c r="D116" s="1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5"/>
      <c r="B117" s="25"/>
      <c r="C117" s="25"/>
      <c r="D117" s="1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5"/>
      <c r="B118" s="25"/>
      <c r="C118" s="25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5"/>
      <c r="B119" s="25"/>
      <c r="C119" s="25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5"/>
      <c r="B120" s="25"/>
      <c r="C120" s="25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5"/>
      <c r="B121" s="25"/>
      <c r="C121" s="25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5"/>
      <c r="B122" s="25"/>
      <c r="C122" s="25"/>
      <c r="D122" s="1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22</v>
      </c>
      <c r="H1" s="3"/>
      <c r="I1" s="3" t="s">
        <v>23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24</v>
      </c>
      <c r="G2" s="6" t="s">
        <v>25</v>
      </c>
      <c r="H2" s="6"/>
      <c r="I2" s="6" t="s">
        <v>7</v>
      </c>
      <c r="J2" s="6" t="s">
        <v>8</v>
      </c>
      <c r="K2" s="6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v>-0.008</v>
      </c>
      <c r="E3" s="2"/>
      <c r="F3" s="7">
        <f>AVERAGE(D3:D62)</f>
        <v>0.002753333333</v>
      </c>
      <c r="G3" s="7">
        <f>STDEV(D3:D62)</f>
        <v>0.04828782514</v>
      </c>
      <c r="H3" s="13"/>
      <c r="I3" s="13">
        <f>MAX(D3:D62)-MIN(D3:D62)</f>
        <v>0.2624</v>
      </c>
      <c r="J3" s="28">
        <v>30.0</v>
      </c>
      <c r="K3" s="12">
        <f>I3/(J3-1)</f>
        <v>0.009048275862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v>-0.0151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v>-0.0262</v>
      </c>
      <c r="E5" s="2"/>
      <c r="F5" s="1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v>-0.0593</v>
      </c>
      <c r="E6" s="2"/>
      <c r="F6" s="29" t="s">
        <v>26</v>
      </c>
      <c r="G6" s="1" t="s">
        <v>27</v>
      </c>
      <c r="H6" s="29" t="s">
        <v>14</v>
      </c>
      <c r="I6" s="1" t="s">
        <v>28</v>
      </c>
      <c r="J6" s="1" t="s">
        <v>29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v>0.0051</v>
      </c>
      <c r="E7" s="2"/>
      <c r="F7" s="13">
        <f>MIN(D3:D62)-G3</f>
        <v>-0.2077878251</v>
      </c>
      <c r="G7" s="13">
        <f t="shared" ref="G7:G52" si="1">F7+$K$3</f>
        <v>-0.1987395493</v>
      </c>
      <c r="H7" s="15">
        <f t="shared" ref="H7:H52" si="2">COUNTIFS($D$3:$D$62,"&gt;="&amp;F7,$D$3:$D$62,"&lt;"&amp;G7)</f>
        <v>0</v>
      </c>
      <c r="I7" s="13">
        <f t="shared" ref="I7:I52" si="3">H7/$H$53</f>
        <v>0</v>
      </c>
      <c r="J7" s="8">
        <f t="shared" ref="J7:J52" si="4">NORMDIST(G7,$F$3,$G$3,TRUE)-NORMDIST(F7,$F$3,$G$3,TRUE)</f>
        <v>0.000008548163735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v>0.0205</v>
      </c>
      <c r="E8" s="2"/>
      <c r="F8" s="13">
        <f t="shared" ref="F8:F52" si="5">G7</f>
        <v>-0.1987395493</v>
      </c>
      <c r="G8" s="13">
        <f t="shared" si="1"/>
        <v>-0.1896912734</v>
      </c>
      <c r="H8" s="15">
        <f t="shared" si="2"/>
        <v>0</v>
      </c>
      <c r="I8" s="13">
        <f t="shared" si="3"/>
        <v>0</v>
      </c>
      <c r="J8" s="8">
        <f t="shared" si="4"/>
        <v>0.000018640796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v>0.0239</v>
      </c>
      <c r="E9" s="2"/>
      <c r="F9" s="13">
        <f t="shared" si="5"/>
        <v>-0.1896912734</v>
      </c>
      <c r="G9" s="13">
        <f t="shared" si="1"/>
        <v>-0.1806429976</v>
      </c>
      <c r="H9" s="15">
        <f t="shared" si="2"/>
        <v>0</v>
      </c>
      <c r="I9" s="13">
        <f t="shared" si="3"/>
        <v>0</v>
      </c>
      <c r="J9" s="8">
        <f t="shared" si="4"/>
        <v>0.00003925097014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v>-0.0859</v>
      </c>
      <c r="E10" s="2"/>
      <c r="F10" s="13">
        <f t="shared" si="5"/>
        <v>-0.1806429976</v>
      </c>
      <c r="G10" s="13">
        <f t="shared" si="1"/>
        <v>-0.1715947217</v>
      </c>
      <c r="H10" s="15">
        <f t="shared" si="2"/>
        <v>0</v>
      </c>
      <c r="I10" s="13">
        <f t="shared" si="3"/>
        <v>0</v>
      </c>
      <c r="J10" s="8">
        <f t="shared" si="4"/>
        <v>0.00007980512258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v>-0.0254</v>
      </c>
      <c r="E11" s="2"/>
      <c r="F11" s="13">
        <f t="shared" si="5"/>
        <v>-0.1715947217</v>
      </c>
      <c r="G11" s="13">
        <f t="shared" si="1"/>
        <v>-0.1625464458</v>
      </c>
      <c r="H11" s="15">
        <f t="shared" si="2"/>
        <v>0</v>
      </c>
      <c r="I11" s="13">
        <f t="shared" si="3"/>
        <v>0</v>
      </c>
      <c r="J11" s="8">
        <f t="shared" si="4"/>
        <v>0.0001566771566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v>0.0796</v>
      </c>
      <c r="E12" s="2"/>
      <c r="F12" s="13">
        <f t="shared" si="5"/>
        <v>-0.1625464458</v>
      </c>
      <c r="G12" s="13">
        <f t="shared" si="1"/>
        <v>-0.15349817</v>
      </c>
      <c r="H12" s="15">
        <f t="shared" si="2"/>
        <v>1</v>
      </c>
      <c r="I12" s="13">
        <f t="shared" si="3"/>
        <v>0.01666666667</v>
      </c>
      <c r="J12" s="8">
        <f t="shared" si="4"/>
        <v>0.0002970128465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v>0.0264</v>
      </c>
      <c r="E13" s="2"/>
      <c r="F13" s="13">
        <f t="shared" si="5"/>
        <v>-0.15349817</v>
      </c>
      <c r="G13" s="13">
        <f t="shared" si="1"/>
        <v>-0.1444498941</v>
      </c>
      <c r="H13" s="15">
        <f t="shared" si="2"/>
        <v>0</v>
      </c>
      <c r="I13" s="13">
        <f t="shared" si="3"/>
        <v>0</v>
      </c>
      <c r="J13" s="8">
        <f t="shared" si="4"/>
        <v>0.0005436752016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v>-0.0332</v>
      </c>
      <c r="E14" s="2"/>
      <c r="F14" s="13">
        <f t="shared" si="5"/>
        <v>-0.1444498941</v>
      </c>
      <c r="G14" s="13">
        <f t="shared" si="1"/>
        <v>-0.1354016182</v>
      </c>
      <c r="H14" s="15">
        <f t="shared" si="2"/>
        <v>0</v>
      </c>
      <c r="I14" s="13">
        <f t="shared" si="3"/>
        <v>0</v>
      </c>
      <c r="J14" s="8">
        <f t="shared" si="4"/>
        <v>0.0009609452488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v>-0.0147</v>
      </c>
      <c r="E15" s="2"/>
      <c r="F15" s="13">
        <f t="shared" si="5"/>
        <v>-0.1354016182</v>
      </c>
      <c r="G15" s="13">
        <f t="shared" si="1"/>
        <v>-0.1263533424</v>
      </c>
      <c r="H15" s="15">
        <f t="shared" si="2"/>
        <v>0</v>
      </c>
      <c r="I15" s="13">
        <f t="shared" si="3"/>
        <v>0</v>
      </c>
      <c r="J15" s="8">
        <f t="shared" si="4"/>
        <v>0.001640033351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v>-0.0163</v>
      </c>
      <c r="E16" s="2"/>
      <c r="F16" s="13">
        <f t="shared" si="5"/>
        <v>-0.1263533424</v>
      </c>
      <c r="G16" s="13">
        <f t="shared" si="1"/>
        <v>-0.1173050665</v>
      </c>
      <c r="H16" s="15">
        <f t="shared" si="2"/>
        <v>0</v>
      </c>
      <c r="I16" s="13">
        <f t="shared" si="3"/>
        <v>0</v>
      </c>
      <c r="J16" s="8">
        <f t="shared" si="4"/>
        <v>0.002702724099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v>0.0451</v>
      </c>
      <c r="E17" s="2"/>
      <c r="F17" s="13">
        <f t="shared" si="5"/>
        <v>-0.1173050665</v>
      </c>
      <c r="G17" s="13">
        <f t="shared" si="1"/>
        <v>-0.1082567907</v>
      </c>
      <c r="H17" s="15">
        <f t="shared" si="2"/>
        <v>0</v>
      </c>
      <c r="I17" s="13">
        <f t="shared" si="3"/>
        <v>0</v>
      </c>
      <c r="J17" s="8">
        <f t="shared" si="4"/>
        <v>0.004300766093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v>-0.0468</v>
      </c>
      <c r="E18" s="2"/>
      <c r="F18" s="13">
        <f t="shared" si="5"/>
        <v>-0.1082567907</v>
      </c>
      <c r="G18" s="13">
        <f t="shared" si="1"/>
        <v>-0.09920851479</v>
      </c>
      <c r="H18" s="15">
        <f t="shared" si="2"/>
        <v>0</v>
      </c>
      <c r="I18" s="13">
        <f t="shared" si="3"/>
        <v>0</v>
      </c>
      <c r="J18" s="8">
        <f t="shared" si="4"/>
        <v>0.00660822891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v>0.0797</v>
      </c>
      <c r="E19" s="2"/>
      <c r="F19" s="13">
        <f t="shared" si="5"/>
        <v>-0.09920851479</v>
      </c>
      <c r="G19" s="13">
        <f t="shared" si="1"/>
        <v>-0.09016023893</v>
      </c>
      <c r="H19" s="15">
        <f t="shared" si="2"/>
        <v>0</v>
      </c>
      <c r="I19" s="13">
        <f t="shared" si="3"/>
        <v>0</v>
      </c>
      <c r="J19" s="8">
        <f t="shared" si="4"/>
        <v>0.00980436671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v>-0.0058</v>
      </c>
      <c r="E20" s="2"/>
      <c r="F20" s="13">
        <f t="shared" si="5"/>
        <v>-0.09016023893</v>
      </c>
      <c r="G20" s="13">
        <f t="shared" si="1"/>
        <v>-0.08111196307</v>
      </c>
      <c r="H20" s="15">
        <f t="shared" si="2"/>
        <v>1</v>
      </c>
      <c r="I20" s="13">
        <f t="shared" si="3"/>
        <v>0.01666666667</v>
      </c>
      <c r="J20" s="8">
        <f t="shared" si="4"/>
        <v>0.01404589083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v>-0.0762</v>
      </c>
      <c r="E21" s="2"/>
      <c r="F21" s="13">
        <f t="shared" si="5"/>
        <v>-0.08111196307</v>
      </c>
      <c r="G21" s="13">
        <f t="shared" si="1"/>
        <v>-0.07206368721</v>
      </c>
      <c r="H21" s="15">
        <f t="shared" si="2"/>
        <v>1</v>
      </c>
      <c r="I21" s="13">
        <f t="shared" si="3"/>
        <v>0.01666666667</v>
      </c>
      <c r="J21" s="8">
        <f t="shared" si="4"/>
        <v>0.01943006975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v>0.0087</v>
      </c>
      <c r="E22" s="2"/>
      <c r="F22" s="13">
        <f t="shared" si="5"/>
        <v>-0.07206368721</v>
      </c>
      <c r="G22" s="13">
        <f t="shared" si="1"/>
        <v>-0.06301541134</v>
      </c>
      <c r="H22" s="15">
        <f t="shared" si="2"/>
        <v>2</v>
      </c>
      <c r="I22" s="13">
        <f t="shared" si="3"/>
        <v>0.03333333333</v>
      </c>
      <c r="J22" s="8">
        <f t="shared" si="4"/>
        <v>0.02595343289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v>0.1029</v>
      </c>
      <c r="E23" s="2"/>
      <c r="F23" s="13">
        <f t="shared" si="5"/>
        <v>-0.06301541134</v>
      </c>
      <c r="G23" s="13">
        <f t="shared" si="1"/>
        <v>-0.05396713548</v>
      </c>
      <c r="H23" s="15">
        <f t="shared" si="2"/>
        <v>1</v>
      </c>
      <c r="I23" s="13">
        <f t="shared" si="3"/>
        <v>0.01666666667</v>
      </c>
      <c r="J23" s="8">
        <f t="shared" si="4"/>
        <v>0.03347423698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v>-8.0E-4</v>
      </c>
      <c r="E24" s="2"/>
      <c r="F24" s="13">
        <f t="shared" si="5"/>
        <v>-0.05396713548</v>
      </c>
      <c r="G24" s="13">
        <f t="shared" si="1"/>
        <v>-0.04491885962</v>
      </c>
      <c r="H24" s="15">
        <f t="shared" si="2"/>
        <v>2</v>
      </c>
      <c r="I24" s="13">
        <f t="shared" si="3"/>
        <v>0.03333333333</v>
      </c>
      <c r="J24" s="8">
        <f t="shared" si="4"/>
        <v>0.04168905268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v>-0.0645</v>
      </c>
      <c r="E25" s="2"/>
      <c r="F25" s="13">
        <f t="shared" si="5"/>
        <v>-0.04491885962</v>
      </c>
      <c r="G25" s="13">
        <f t="shared" si="1"/>
        <v>-0.03587058376</v>
      </c>
      <c r="H25" s="15">
        <f t="shared" si="2"/>
        <v>1</v>
      </c>
      <c r="I25" s="13">
        <f t="shared" si="3"/>
        <v>0.01666666667</v>
      </c>
      <c r="J25" s="8">
        <f t="shared" si="4"/>
        <v>0.05013359697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v>0.0054</v>
      </c>
      <c r="E26" s="2"/>
      <c r="F26" s="13">
        <f t="shared" si="5"/>
        <v>-0.03587058376</v>
      </c>
      <c r="G26" s="13">
        <f t="shared" si="1"/>
        <v>-0.0268223079</v>
      </c>
      <c r="H26" s="15">
        <f t="shared" si="2"/>
        <v>3</v>
      </c>
      <c r="I26" s="13">
        <f t="shared" si="3"/>
        <v>0.05</v>
      </c>
      <c r="J26" s="8">
        <f t="shared" si="4"/>
        <v>0.05821450805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v>0.0327</v>
      </c>
      <c r="E27" s="2"/>
      <c r="F27" s="13">
        <f t="shared" si="5"/>
        <v>-0.0268223079</v>
      </c>
      <c r="G27" s="13">
        <f t="shared" si="1"/>
        <v>-0.01777403203</v>
      </c>
      <c r="H27" s="15">
        <f t="shared" si="2"/>
        <v>6</v>
      </c>
      <c r="I27" s="13">
        <f t="shared" si="3"/>
        <v>0.1</v>
      </c>
      <c r="J27" s="8">
        <f t="shared" si="4"/>
        <v>0.06527233498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v>0.013</v>
      </c>
      <c r="E28" s="2"/>
      <c r="F28" s="13">
        <f t="shared" si="5"/>
        <v>-0.01777403203</v>
      </c>
      <c r="G28" s="13">
        <f t="shared" si="1"/>
        <v>-0.008725756172</v>
      </c>
      <c r="H28" s="15">
        <f t="shared" si="2"/>
        <v>4</v>
      </c>
      <c r="I28" s="13">
        <f t="shared" si="3"/>
        <v>0.06666666667</v>
      </c>
      <c r="J28" s="8">
        <f t="shared" si="4"/>
        <v>0.07066797307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v>-0.0236</v>
      </c>
      <c r="E29" s="2"/>
      <c r="F29" s="13">
        <f t="shared" si="5"/>
        <v>-0.008725756172</v>
      </c>
      <c r="G29" s="13">
        <f t="shared" si="1"/>
        <v>0.0003225196902</v>
      </c>
      <c r="H29" s="15">
        <f t="shared" si="2"/>
        <v>7</v>
      </c>
      <c r="I29" s="13">
        <f t="shared" si="3"/>
        <v>0.1166666667</v>
      </c>
      <c r="J29" s="8">
        <f t="shared" si="4"/>
        <v>0.07387741689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v>0.0207</v>
      </c>
      <c r="E30" s="2"/>
      <c r="F30" s="13">
        <f t="shared" si="5"/>
        <v>0.0003225196902</v>
      </c>
      <c r="G30" s="13">
        <f t="shared" si="1"/>
        <v>0.009370795552</v>
      </c>
      <c r="H30" s="15">
        <f t="shared" si="2"/>
        <v>6</v>
      </c>
      <c r="I30" s="13">
        <f t="shared" si="3"/>
        <v>0.1</v>
      </c>
      <c r="J30" s="8">
        <f t="shared" si="4"/>
        <v>0.0745755315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v>-0.0021</v>
      </c>
      <c r="E31" s="2"/>
      <c r="F31" s="13">
        <f t="shared" si="5"/>
        <v>0.009370795552</v>
      </c>
      <c r="G31" s="13">
        <f t="shared" si="1"/>
        <v>0.01841907141</v>
      </c>
      <c r="H31" s="15">
        <f t="shared" si="2"/>
        <v>5</v>
      </c>
      <c r="I31" s="13">
        <f t="shared" si="3"/>
        <v>0.08333333333</v>
      </c>
      <c r="J31" s="8">
        <f t="shared" si="4"/>
        <v>0.07269032358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v>0.0107</v>
      </c>
      <c r="E32" s="2"/>
      <c r="F32" s="13">
        <f t="shared" si="5"/>
        <v>0.01841907141</v>
      </c>
      <c r="G32" s="13">
        <f t="shared" si="1"/>
        <v>0.02746734728</v>
      </c>
      <c r="H32" s="15">
        <f t="shared" si="2"/>
        <v>5</v>
      </c>
      <c r="I32" s="13">
        <f t="shared" si="3"/>
        <v>0.08333333333</v>
      </c>
      <c r="J32" s="8">
        <f t="shared" si="4"/>
        <v>0.06841517348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v>-0.0449</v>
      </c>
      <c r="E33" s="2"/>
      <c r="F33" s="13">
        <f t="shared" si="5"/>
        <v>0.02746734728</v>
      </c>
      <c r="G33" s="13">
        <f t="shared" si="1"/>
        <v>0.03651562314</v>
      </c>
      <c r="H33" s="15">
        <f t="shared" si="2"/>
        <v>3</v>
      </c>
      <c r="I33" s="13">
        <f t="shared" si="3"/>
        <v>0.05</v>
      </c>
      <c r="J33" s="8">
        <f t="shared" si="4"/>
        <v>0.06217615178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v>-0.0457</v>
      </c>
      <c r="E34" s="2"/>
      <c r="F34" s="13">
        <f t="shared" si="5"/>
        <v>0.03651562314</v>
      </c>
      <c r="G34" s="13">
        <f t="shared" si="1"/>
        <v>0.045563899</v>
      </c>
      <c r="H34" s="15">
        <f t="shared" si="2"/>
        <v>3</v>
      </c>
      <c r="I34" s="13">
        <f t="shared" si="3"/>
        <v>0.05</v>
      </c>
      <c r="J34" s="8">
        <f t="shared" si="4"/>
        <v>0.05456206603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v>5.0E-4</v>
      </c>
      <c r="E35" s="2"/>
      <c r="F35" s="13">
        <f t="shared" si="5"/>
        <v>0.045563899</v>
      </c>
      <c r="G35" s="13">
        <f t="shared" si="1"/>
        <v>0.05461217486</v>
      </c>
      <c r="H35" s="15">
        <f t="shared" si="2"/>
        <v>0</v>
      </c>
      <c r="I35" s="13">
        <f t="shared" si="3"/>
        <v>0</v>
      </c>
      <c r="J35" s="8">
        <f t="shared" si="4"/>
        <v>0.04623313201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v>0.0357</v>
      </c>
      <c r="E36" s="2"/>
      <c r="F36" s="13">
        <f t="shared" si="5"/>
        <v>0.05461217486</v>
      </c>
      <c r="G36" s="13">
        <f t="shared" si="1"/>
        <v>0.06366045072</v>
      </c>
      <c r="H36" s="15">
        <f t="shared" si="2"/>
        <v>2</v>
      </c>
      <c r="I36" s="13">
        <f t="shared" si="3"/>
        <v>0.03333333333</v>
      </c>
      <c r="J36" s="8">
        <f t="shared" si="4"/>
        <v>0.03782782214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v>0.0595</v>
      </c>
      <c r="E37" s="2"/>
      <c r="F37" s="13">
        <f t="shared" si="5"/>
        <v>0.06366045072</v>
      </c>
      <c r="G37" s="13">
        <f t="shared" si="1"/>
        <v>0.07270872659</v>
      </c>
      <c r="H37" s="15">
        <f t="shared" si="2"/>
        <v>2</v>
      </c>
      <c r="I37" s="13">
        <f t="shared" si="3"/>
        <v>0.03333333333</v>
      </c>
      <c r="J37" s="8">
        <f t="shared" si="4"/>
        <v>0.02988579721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v>-0.0031</v>
      </c>
      <c r="E38" s="2"/>
      <c r="F38" s="13">
        <f t="shared" si="5"/>
        <v>0.07270872659</v>
      </c>
      <c r="G38" s="13">
        <f t="shared" si="1"/>
        <v>0.08175700245</v>
      </c>
      <c r="H38" s="15">
        <f t="shared" si="2"/>
        <v>2</v>
      </c>
      <c r="I38" s="13">
        <f t="shared" si="3"/>
        <v>0.03333333333</v>
      </c>
      <c r="J38" s="8">
        <f t="shared" si="4"/>
        <v>0.02279889501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v>0.0675</v>
      </c>
      <c r="E39" s="2"/>
      <c r="F39" s="13">
        <f t="shared" si="5"/>
        <v>0.08175700245</v>
      </c>
      <c r="G39" s="13">
        <f t="shared" si="1"/>
        <v>0.09080527831</v>
      </c>
      <c r="H39" s="15">
        <f t="shared" si="2"/>
        <v>0</v>
      </c>
      <c r="I39" s="13">
        <f t="shared" si="3"/>
        <v>0</v>
      </c>
      <c r="J39" s="8">
        <f t="shared" si="4"/>
        <v>0.01679415499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v>-0.0227</v>
      </c>
      <c r="E40" s="2"/>
      <c r="F40" s="13">
        <f t="shared" si="5"/>
        <v>0.09080527831</v>
      </c>
      <c r="G40" s="13">
        <f t="shared" si="1"/>
        <v>0.09985355417</v>
      </c>
      <c r="H40" s="15">
        <f t="shared" si="2"/>
        <v>1</v>
      </c>
      <c r="I40" s="13">
        <f t="shared" si="3"/>
        <v>0.01666666667</v>
      </c>
      <c r="J40" s="8">
        <f t="shared" si="4"/>
        <v>0.0119453223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v>0.0671</v>
      </c>
      <c r="E41" s="2"/>
      <c r="F41" s="13">
        <f t="shared" si="5"/>
        <v>0.09985355417</v>
      </c>
      <c r="G41" s="13">
        <f t="shared" si="1"/>
        <v>0.10890183</v>
      </c>
      <c r="H41" s="15">
        <f t="shared" si="2"/>
        <v>2</v>
      </c>
      <c r="I41" s="13">
        <f t="shared" si="3"/>
        <v>0.03333333333</v>
      </c>
      <c r="J41" s="8">
        <f t="shared" si="4"/>
        <v>0.008204136767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v>0.1006</v>
      </c>
      <c r="E42" s="2"/>
      <c r="F42" s="13">
        <f t="shared" si="5"/>
        <v>0.10890183</v>
      </c>
      <c r="G42" s="13">
        <f t="shared" si="1"/>
        <v>0.1179501059</v>
      </c>
      <c r="H42" s="15">
        <f t="shared" si="2"/>
        <v>0</v>
      </c>
      <c r="I42" s="13">
        <f t="shared" si="3"/>
        <v>0</v>
      </c>
      <c r="J42" s="8">
        <f t="shared" si="4"/>
        <v>0.005440804954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v>0.0</v>
      </c>
      <c r="E43" s="2"/>
      <c r="F43" s="13">
        <f t="shared" si="5"/>
        <v>0.1179501059</v>
      </c>
      <c r="G43" s="13">
        <f t="shared" si="1"/>
        <v>0.1269983818</v>
      </c>
      <c r="H43" s="15">
        <f t="shared" si="2"/>
        <v>0</v>
      </c>
      <c r="I43" s="13">
        <f t="shared" si="3"/>
        <v>0</v>
      </c>
      <c r="J43" s="8">
        <f t="shared" si="4"/>
        <v>0.003484083907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v>-0.0267</v>
      </c>
      <c r="E44" s="2"/>
      <c r="F44" s="13">
        <f t="shared" si="5"/>
        <v>0.1269983818</v>
      </c>
      <c r="G44" s="13">
        <f t="shared" si="1"/>
        <v>0.1360466576</v>
      </c>
      <c r="H44" s="15">
        <f t="shared" si="2"/>
        <v>0</v>
      </c>
      <c r="I44" s="13">
        <f t="shared" si="3"/>
        <v>0</v>
      </c>
      <c r="J44" s="8">
        <f t="shared" si="4"/>
        <v>0.002154314814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v>0.0431</v>
      </c>
      <c r="E45" s="2"/>
      <c r="F45" s="13">
        <f t="shared" si="5"/>
        <v>0.1360466576</v>
      </c>
      <c r="G45" s="13">
        <f t="shared" si="1"/>
        <v>0.1450949335</v>
      </c>
      <c r="H45" s="15">
        <f t="shared" si="2"/>
        <v>0</v>
      </c>
      <c r="I45" s="13">
        <f t="shared" si="3"/>
        <v>0</v>
      </c>
      <c r="J45" s="8">
        <f t="shared" si="4"/>
        <v>0.001286248171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v>0.0117</v>
      </c>
      <c r="E46" s="2"/>
      <c r="F46" s="13">
        <f t="shared" si="5"/>
        <v>0.1450949335</v>
      </c>
      <c r="G46" s="13">
        <f t="shared" si="1"/>
        <v>0.1541432093</v>
      </c>
      <c r="H46" s="15">
        <f t="shared" si="2"/>
        <v>0</v>
      </c>
      <c r="I46" s="13">
        <f t="shared" si="3"/>
        <v>0</v>
      </c>
      <c r="J46" s="8">
        <f t="shared" si="4"/>
        <v>0.0007415412817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v>0.0139</v>
      </c>
      <c r="E47" s="2"/>
      <c r="F47" s="13">
        <f t="shared" si="5"/>
        <v>0.1541432093</v>
      </c>
      <c r="G47" s="13">
        <f t="shared" si="1"/>
        <v>0.1631914852</v>
      </c>
      <c r="H47" s="15">
        <f t="shared" si="2"/>
        <v>0</v>
      </c>
      <c r="I47" s="13">
        <f t="shared" si="3"/>
        <v>0</v>
      </c>
      <c r="J47" s="8">
        <f t="shared" si="4"/>
        <v>0.000412801031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v>-0.0681</v>
      </c>
      <c r="E48" s="2"/>
      <c r="F48" s="13">
        <f t="shared" si="5"/>
        <v>0.1631914852</v>
      </c>
      <c r="G48" s="13">
        <f t="shared" si="1"/>
        <v>0.1722397611</v>
      </c>
      <c r="H48" s="15">
        <f t="shared" si="2"/>
        <v>0</v>
      </c>
      <c r="I48" s="13">
        <f t="shared" si="3"/>
        <v>0</v>
      </c>
      <c r="J48" s="8">
        <f t="shared" si="4"/>
        <v>0.000221891671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v>0.0013</v>
      </c>
      <c r="E49" s="2"/>
      <c r="F49" s="13">
        <f t="shared" si="5"/>
        <v>0.1722397611</v>
      </c>
      <c r="G49" s="13">
        <f t="shared" si="1"/>
        <v>0.1812880369</v>
      </c>
      <c r="H49" s="15">
        <f t="shared" si="2"/>
        <v>0</v>
      </c>
      <c r="I49" s="13">
        <f t="shared" si="3"/>
        <v>0</v>
      </c>
      <c r="J49" s="8">
        <f t="shared" si="4"/>
        <v>0.0001151690863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v>0.0075</v>
      </c>
      <c r="E50" s="2"/>
      <c r="F50" s="13">
        <f t="shared" si="5"/>
        <v>0.1812880369</v>
      </c>
      <c r="G50" s="13">
        <f t="shared" si="1"/>
        <v>0.1903363128</v>
      </c>
      <c r="H50" s="15">
        <f t="shared" si="2"/>
        <v>0</v>
      </c>
      <c r="I50" s="13">
        <f t="shared" si="3"/>
        <v>0</v>
      </c>
      <c r="J50" s="8">
        <f t="shared" si="4"/>
        <v>0.00005771988222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v>-0.1595</v>
      </c>
      <c r="E51" s="2"/>
      <c r="F51" s="13">
        <f t="shared" si="5"/>
        <v>0.1903363128</v>
      </c>
      <c r="G51" s="13">
        <f t="shared" si="1"/>
        <v>0.1993845887</v>
      </c>
      <c r="H51" s="15">
        <f t="shared" si="2"/>
        <v>0</v>
      </c>
      <c r="I51" s="13">
        <f t="shared" si="3"/>
        <v>0</v>
      </c>
      <c r="J51" s="8">
        <f t="shared" si="4"/>
        <v>0.00002793247642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v>0.045</v>
      </c>
      <c r="E52" s="2"/>
      <c r="F52" s="13">
        <f t="shared" si="5"/>
        <v>0.1993845887</v>
      </c>
      <c r="G52" s="13">
        <f t="shared" si="1"/>
        <v>0.2084328645</v>
      </c>
      <c r="H52" s="15">
        <f t="shared" si="2"/>
        <v>0</v>
      </c>
      <c r="I52" s="13">
        <f t="shared" si="3"/>
        <v>0</v>
      </c>
      <c r="J52" s="8">
        <f t="shared" si="4"/>
        <v>0.00001305232341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v>0.0636</v>
      </c>
      <c r="E53" s="2"/>
      <c r="F53" s="2"/>
      <c r="G53" s="16" t="s">
        <v>16</v>
      </c>
      <c r="H53" s="15">
        <f>SUM(H7:H52)</f>
        <v>60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v>-0.0326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v>-0.0077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v>-0.0261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v>0.0297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v>0.0253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v>-0.035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v>0.012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v>0.098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v>-0.0152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22</v>
      </c>
      <c r="H1" s="3"/>
      <c r="I1" s="3" t="s">
        <v>23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24</v>
      </c>
      <c r="G2" s="6" t="s">
        <v>25</v>
      </c>
      <c r="H2" s="6"/>
      <c r="I2" s="6" t="s">
        <v>7</v>
      </c>
      <c r="J2" s="6" t="s">
        <v>8</v>
      </c>
      <c r="K2" s="6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7">
        <f t="shared" ref="D3:D62" si="1">(B3+C3-B2)/B2</f>
        <v>-0.00795153351</v>
      </c>
      <c r="E3" s="2"/>
      <c r="F3" s="7">
        <f>AVERAGE(D3:D62)</f>
        <v>0.00275693639</v>
      </c>
      <c r="G3" s="7">
        <f>STDEV(D3:D62)</f>
        <v>0.04828684398</v>
      </c>
      <c r="H3" s="13"/>
      <c r="I3" s="13">
        <f>MAX(D3:D62)-MIN(D3:D62)</f>
        <v>0.2623342483</v>
      </c>
      <c r="J3" s="28">
        <v>30.0</v>
      </c>
      <c r="K3" s="12">
        <f>I3/(J3-1)</f>
        <v>0.009046008563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7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7">
        <f t="shared" si="1"/>
        <v>-0.02615772137</v>
      </c>
      <c r="E5" s="2"/>
      <c r="F5" s="1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41394.0</v>
      </c>
      <c r="B6" s="5">
        <v>47.14</v>
      </c>
      <c r="C6" s="5">
        <v>0.0</v>
      </c>
      <c r="D6" s="7">
        <f t="shared" si="1"/>
        <v>-0.05926960686</v>
      </c>
      <c r="E6" s="2"/>
      <c r="F6" s="29" t="s">
        <v>26</v>
      </c>
      <c r="G6" s="1" t="s">
        <v>27</v>
      </c>
      <c r="H6" s="29" t="s">
        <v>14</v>
      </c>
      <c r="I6" s="1" t="s">
        <v>28</v>
      </c>
      <c r="J6" s="1" t="s">
        <v>29</v>
      </c>
      <c r="K6" s="2"/>
      <c r="L6" s="1" t="s">
        <v>17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7">
        <f t="shared" si="1"/>
        <v>0.00509121765</v>
      </c>
      <c r="E7" s="2"/>
      <c r="F7" s="13">
        <f>MIN(D3:D62)-G3</f>
        <v>-0.2077588383</v>
      </c>
      <c r="G7" s="13">
        <f t="shared" ref="G7:G52" si="2">F7+$K$3</f>
        <v>-0.1987128297</v>
      </c>
      <c r="H7" s="15">
        <f t="shared" ref="H7:H52" si="3">COUNTIFS($D$3:$D$62,"&gt;="&amp;F7,$D$3:$D$62,"&lt;"&amp;G7)</f>
        <v>0</v>
      </c>
      <c r="I7" s="13">
        <f t="shared" ref="I7:I52" si="4">H7/$H$53</f>
        <v>0</v>
      </c>
      <c r="J7" s="13">
        <f t="shared" ref="J7:J52" si="5">NORMDIST(G7,$F$3,$G$3,TRUE)-NORMDIST(F7,$F$3,$G$3,TRUE)</f>
        <v>0.000008561216939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7">
        <f t="shared" si="1"/>
        <v>0.02053779378</v>
      </c>
      <c r="E8" s="2"/>
      <c r="F8" s="13">
        <f t="shared" ref="F8:F52" si="6">G7</f>
        <v>-0.1987128297</v>
      </c>
      <c r="G8" s="13">
        <f t="shared" si="2"/>
        <v>-0.1896668211</v>
      </c>
      <c r="H8" s="15">
        <f t="shared" si="3"/>
        <v>0</v>
      </c>
      <c r="I8" s="13">
        <f t="shared" si="4"/>
        <v>0</v>
      </c>
      <c r="J8" s="13">
        <f t="shared" si="5"/>
        <v>0.00001866455521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7">
        <f t="shared" si="1"/>
        <v>0.02385892116</v>
      </c>
      <c r="E9" s="2"/>
      <c r="F9" s="13">
        <f t="shared" si="6"/>
        <v>-0.1896668211</v>
      </c>
      <c r="G9" s="13">
        <f t="shared" si="2"/>
        <v>-0.1806208126</v>
      </c>
      <c r="H9" s="15">
        <f t="shared" si="3"/>
        <v>0</v>
      </c>
      <c r="I9" s="13">
        <f t="shared" si="4"/>
        <v>0</v>
      </c>
      <c r="J9" s="13">
        <f t="shared" si="5"/>
        <v>0.00003929172451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7">
        <f t="shared" si="1"/>
        <v>-0.08591691996</v>
      </c>
      <c r="E10" s="2"/>
      <c r="F10" s="13">
        <f t="shared" si="6"/>
        <v>-0.1806208126</v>
      </c>
      <c r="G10" s="13">
        <f t="shared" si="2"/>
        <v>-0.171574804</v>
      </c>
      <c r="H10" s="15">
        <f t="shared" si="3"/>
        <v>0</v>
      </c>
      <c r="I10" s="13">
        <f t="shared" si="4"/>
        <v>0</v>
      </c>
      <c r="J10" s="13">
        <f t="shared" si="5"/>
        <v>0.00007987041672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7">
        <f t="shared" si="1"/>
        <v>-0.02535587189</v>
      </c>
      <c r="E11" s="2"/>
      <c r="F11" s="13">
        <f t="shared" si="6"/>
        <v>-0.171574804</v>
      </c>
      <c r="G11" s="13">
        <f t="shared" si="2"/>
        <v>-0.1625287955</v>
      </c>
      <c r="H11" s="15">
        <f t="shared" si="3"/>
        <v>0</v>
      </c>
      <c r="I11" s="13">
        <f t="shared" si="4"/>
        <v>0</v>
      </c>
      <c r="J11" s="13">
        <f t="shared" si="5"/>
        <v>0.0001567733835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7">
        <f t="shared" si="1"/>
        <v>0.07964399817</v>
      </c>
      <c r="E12" s="2"/>
      <c r="F12" s="13">
        <f t="shared" si="6"/>
        <v>-0.1625287955</v>
      </c>
      <c r="G12" s="13">
        <f t="shared" si="2"/>
        <v>-0.1534827869</v>
      </c>
      <c r="H12" s="15">
        <f t="shared" si="3"/>
        <v>1</v>
      </c>
      <c r="I12" s="13">
        <f t="shared" si="4"/>
        <v>0.01666666667</v>
      </c>
      <c r="J12" s="13">
        <f t="shared" si="5"/>
        <v>0.0002971394636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7">
        <f t="shared" si="1"/>
        <v>0.02642147538</v>
      </c>
      <c r="E13" s="2"/>
      <c r="F13" s="13">
        <f t="shared" si="6"/>
        <v>-0.1534827869</v>
      </c>
      <c r="G13" s="13">
        <f t="shared" si="2"/>
        <v>-0.1444367783</v>
      </c>
      <c r="H13" s="15">
        <f t="shared" si="3"/>
        <v>0</v>
      </c>
      <c r="I13" s="13">
        <f t="shared" si="4"/>
        <v>0</v>
      </c>
      <c r="J13" s="13">
        <f t="shared" si="5"/>
        <v>0.0005438135923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7">
        <f t="shared" si="1"/>
        <v>-0.03315485997</v>
      </c>
      <c r="E14" s="2"/>
      <c r="F14" s="13">
        <f t="shared" si="6"/>
        <v>-0.1444367783</v>
      </c>
      <c r="G14" s="13">
        <f t="shared" si="2"/>
        <v>-0.1353907698</v>
      </c>
      <c r="H14" s="15">
        <f t="shared" si="3"/>
        <v>0</v>
      </c>
      <c r="I14" s="13">
        <f t="shared" si="4"/>
        <v>0</v>
      </c>
      <c r="J14" s="13">
        <f t="shared" si="5"/>
        <v>0.0009610402849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7">
        <f t="shared" si="1"/>
        <v>-0.01474358974</v>
      </c>
      <c r="E15" s="2"/>
      <c r="F15" s="13">
        <f t="shared" si="6"/>
        <v>-0.1353907698</v>
      </c>
      <c r="G15" s="13">
        <f t="shared" si="2"/>
        <v>-0.1263447612</v>
      </c>
      <c r="H15" s="15">
        <f t="shared" si="3"/>
        <v>0</v>
      </c>
      <c r="I15" s="13">
        <f t="shared" si="4"/>
        <v>0</v>
      </c>
      <c r="J15" s="13">
        <f t="shared" si="5"/>
        <v>0.001639966684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7">
        <f t="shared" si="1"/>
        <v>-0.01626545218</v>
      </c>
      <c r="E16" s="2"/>
      <c r="F16" s="13">
        <f t="shared" si="6"/>
        <v>-0.1263447612</v>
      </c>
      <c r="G16" s="13">
        <f t="shared" si="2"/>
        <v>-0.1172987526</v>
      </c>
      <c r="H16" s="15">
        <f t="shared" si="3"/>
        <v>0</v>
      </c>
      <c r="I16" s="13">
        <f t="shared" si="4"/>
        <v>0</v>
      </c>
      <c r="J16" s="13">
        <f t="shared" si="5"/>
        <v>0.002702280566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7">
        <f t="shared" si="1"/>
        <v>0.04513888889</v>
      </c>
      <c r="E17" s="2"/>
      <c r="F17" s="13">
        <f t="shared" si="6"/>
        <v>-0.1172987526</v>
      </c>
      <c r="G17" s="13">
        <f t="shared" si="2"/>
        <v>-0.1082527441</v>
      </c>
      <c r="H17" s="15">
        <f t="shared" si="3"/>
        <v>0</v>
      </c>
      <c r="I17" s="13">
        <f t="shared" si="4"/>
        <v>0</v>
      </c>
      <c r="J17" s="13">
        <f t="shared" si="5"/>
        <v>0.004299598539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7">
        <f t="shared" si="1"/>
        <v>-0.04678238781</v>
      </c>
      <c r="E18" s="2"/>
      <c r="F18" s="13">
        <f t="shared" si="6"/>
        <v>-0.1082527441</v>
      </c>
      <c r="G18" s="13">
        <f t="shared" si="2"/>
        <v>-0.09920673552</v>
      </c>
      <c r="H18" s="15">
        <f t="shared" si="3"/>
        <v>0</v>
      </c>
      <c r="I18" s="13">
        <f t="shared" si="4"/>
        <v>0</v>
      </c>
      <c r="J18" s="13">
        <f t="shared" si="5"/>
        <v>0.006605831675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7">
        <f t="shared" si="1"/>
        <v>0.07966910948</v>
      </c>
      <c r="E19" s="2"/>
      <c r="F19" s="13">
        <f t="shared" si="6"/>
        <v>-0.09920673552</v>
      </c>
      <c r="G19" s="13">
        <f t="shared" si="2"/>
        <v>-0.09016072696</v>
      </c>
      <c r="H19" s="15">
        <f t="shared" si="3"/>
        <v>0</v>
      </c>
      <c r="I19" s="13">
        <f t="shared" si="4"/>
        <v>0</v>
      </c>
      <c r="J19" s="13">
        <f t="shared" si="5"/>
        <v>0.009800072612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7">
        <f t="shared" si="1"/>
        <v>-0.005779153767</v>
      </c>
      <c r="E20" s="2"/>
      <c r="F20" s="13">
        <f t="shared" si="6"/>
        <v>-0.09016072696</v>
      </c>
      <c r="G20" s="13">
        <f t="shared" si="2"/>
        <v>-0.0811147184</v>
      </c>
      <c r="H20" s="15">
        <f t="shared" si="3"/>
        <v>1</v>
      </c>
      <c r="I20" s="13">
        <f t="shared" si="4"/>
        <v>0.01666666667</v>
      </c>
      <c r="J20" s="13">
        <f t="shared" si="5"/>
        <v>0.01403890835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7">
        <f t="shared" si="1"/>
        <v>-0.07618849907</v>
      </c>
      <c r="E21" s="2"/>
      <c r="F21" s="13">
        <f t="shared" si="6"/>
        <v>-0.0811147184</v>
      </c>
      <c r="G21" s="13">
        <f t="shared" si="2"/>
        <v>-0.07206870983</v>
      </c>
      <c r="H21" s="15">
        <f t="shared" si="3"/>
        <v>1</v>
      </c>
      <c r="I21" s="13">
        <f t="shared" si="4"/>
        <v>0.01666666667</v>
      </c>
      <c r="J21" s="13">
        <f t="shared" si="5"/>
        <v>0.01941957381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7">
        <f t="shared" si="1"/>
        <v>0.008707865169</v>
      </c>
      <c r="E22" s="2"/>
      <c r="F22" s="13">
        <f t="shared" si="6"/>
        <v>-0.07206870983</v>
      </c>
      <c r="G22" s="13">
        <f t="shared" si="2"/>
        <v>-0.06302270127</v>
      </c>
      <c r="H22" s="15">
        <f t="shared" si="3"/>
        <v>2</v>
      </c>
      <c r="I22" s="13">
        <f t="shared" si="4"/>
        <v>0.03333333333</v>
      </c>
      <c r="J22" s="13">
        <f t="shared" si="5"/>
        <v>0.02593871223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7">
        <f t="shared" si="1"/>
        <v>0.102862254</v>
      </c>
      <c r="E23" s="2"/>
      <c r="F23" s="13">
        <f t="shared" si="6"/>
        <v>-0.06302270127</v>
      </c>
      <c r="G23" s="13">
        <f t="shared" si="2"/>
        <v>-0.05397669271</v>
      </c>
      <c r="H23" s="15">
        <f t="shared" si="3"/>
        <v>1</v>
      </c>
      <c r="I23" s="13">
        <f t="shared" si="4"/>
        <v>0.01666666667</v>
      </c>
      <c r="J23" s="13">
        <f t="shared" si="5"/>
        <v>0.03345488437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7">
        <f t="shared" si="1"/>
        <v>-0.0008110300081</v>
      </c>
      <c r="E24" s="2"/>
      <c r="F24" s="13">
        <f t="shared" si="6"/>
        <v>-0.05397669271</v>
      </c>
      <c r="G24" s="13">
        <f t="shared" si="2"/>
        <v>-0.04493068415</v>
      </c>
      <c r="H24" s="15">
        <f t="shared" si="3"/>
        <v>2</v>
      </c>
      <c r="I24" s="13">
        <f t="shared" si="4"/>
        <v>0.03333333333</v>
      </c>
      <c r="J24" s="13">
        <f t="shared" si="5"/>
        <v>0.04166516449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7">
        <f t="shared" si="1"/>
        <v>-0.06452922078</v>
      </c>
      <c r="E25" s="2"/>
      <c r="F25" s="13">
        <f t="shared" si="6"/>
        <v>-0.04493068415</v>
      </c>
      <c r="G25" s="13">
        <f t="shared" si="2"/>
        <v>-0.03588467558</v>
      </c>
      <c r="H25" s="15">
        <f t="shared" si="3"/>
        <v>1</v>
      </c>
      <c r="I25" s="13">
        <f t="shared" si="4"/>
        <v>0.01666666667</v>
      </c>
      <c r="J25" s="13">
        <f t="shared" si="5"/>
        <v>0.05010593236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7">
        <f t="shared" si="1"/>
        <v>0.005368763557</v>
      </c>
      <c r="E26" s="2"/>
      <c r="F26" s="13">
        <f t="shared" si="6"/>
        <v>-0.03588467558</v>
      </c>
      <c r="G26" s="13">
        <f t="shared" si="2"/>
        <v>-0.02683866702</v>
      </c>
      <c r="H26" s="15">
        <f t="shared" si="3"/>
        <v>3</v>
      </c>
      <c r="I26" s="13">
        <f t="shared" si="4"/>
        <v>0.05</v>
      </c>
      <c r="J26" s="13">
        <f t="shared" si="5"/>
        <v>0.05818455312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7">
        <f t="shared" si="1"/>
        <v>0.03269813772</v>
      </c>
      <c r="E27" s="2"/>
      <c r="F27" s="13">
        <f t="shared" si="6"/>
        <v>-0.02683866702</v>
      </c>
      <c r="G27" s="13">
        <f t="shared" si="2"/>
        <v>-0.01779265846</v>
      </c>
      <c r="H27" s="15">
        <f t="shared" si="3"/>
        <v>6</v>
      </c>
      <c r="I27" s="13">
        <f t="shared" si="4"/>
        <v>0.1</v>
      </c>
      <c r="J27" s="13">
        <f t="shared" si="5"/>
        <v>0.06524222897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7">
        <f t="shared" si="1"/>
        <v>0.01300062906</v>
      </c>
      <c r="E28" s="2"/>
      <c r="F28" s="13">
        <f t="shared" si="6"/>
        <v>-0.01779265846</v>
      </c>
      <c r="G28" s="13">
        <f t="shared" si="2"/>
        <v>-0.008746649896</v>
      </c>
      <c r="H28" s="15">
        <f t="shared" si="3"/>
        <v>4</v>
      </c>
      <c r="I28" s="13">
        <f t="shared" si="4"/>
        <v>0.06666666667</v>
      </c>
      <c r="J28" s="13">
        <f t="shared" si="5"/>
        <v>0.07064028236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7">
        <f t="shared" si="1"/>
        <v>-0.02359759884</v>
      </c>
      <c r="E29" s="2"/>
      <c r="F29" s="13">
        <f t="shared" si="6"/>
        <v>-0.008746649896</v>
      </c>
      <c r="G29" s="13">
        <f t="shared" si="2"/>
        <v>0.0002993586666</v>
      </c>
      <c r="H29" s="15">
        <f t="shared" si="3"/>
        <v>7</v>
      </c>
      <c r="I29" s="13">
        <f t="shared" si="4"/>
        <v>0.1166666667</v>
      </c>
      <c r="J29" s="13">
        <f t="shared" si="5"/>
        <v>0.07385478273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7">
        <f t="shared" si="1"/>
        <v>0.02066027689</v>
      </c>
      <c r="E30" s="2"/>
      <c r="F30" s="13">
        <f t="shared" si="6"/>
        <v>0.0002993586666</v>
      </c>
      <c r="G30" s="13">
        <f t="shared" si="2"/>
        <v>0.009345367229</v>
      </c>
      <c r="H30" s="15">
        <f t="shared" si="3"/>
        <v>6</v>
      </c>
      <c r="I30" s="13">
        <f t="shared" si="4"/>
        <v>0.1</v>
      </c>
      <c r="J30" s="13">
        <f t="shared" si="5"/>
        <v>0.07456025628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7">
        <f t="shared" si="1"/>
        <v>-0.002086811352</v>
      </c>
      <c r="E31" s="2"/>
      <c r="F31" s="13">
        <f t="shared" si="6"/>
        <v>0.009345367229</v>
      </c>
      <c r="G31" s="13">
        <f t="shared" si="2"/>
        <v>0.01839137579</v>
      </c>
      <c r="H31" s="15">
        <f t="shared" si="3"/>
        <v>5</v>
      </c>
      <c r="I31" s="13">
        <f t="shared" si="4"/>
        <v>0.08333333333</v>
      </c>
      <c r="J31" s="13">
        <f t="shared" si="5"/>
        <v>0.07268398494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7">
        <f t="shared" si="1"/>
        <v>0.01071428571</v>
      </c>
      <c r="E32" s="2"/>
      <c r="F32" s="13">
        <f t="shared" si="6"/>
        <v>0.01839137579</v>
      </c>
      <c r="G32" s="13">
        <f t="shared" si="2"/>
        <v>0.02743738435</v>
      </c>
      <c r="H32" s="15">
        <f t="shared" si="3"/>
        <v>5</v>
      </c>
      <c r="I32" s="13">
        <f t="shared" si="4"/>
        <v>0.08333333333</v>
      </c>
      <c r="J32" s="13">
        <f t="shared" si="5"/>
        <v>0.06841835588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7">
        <f t="shared" si="1"/>
        <v>-0.04489711079</v>
      </c>
      <c r="E33" s="2"/>
      <c r="F33" s="13">
        <f t="shared" si="6"/>
        <v>0.02743738435</v>
      </c>
      <c r="G33" s="13">
        <f t="shared" si="2"/>
        <v>0.03648339292</v>
      </c>
      <c r="H33" s="15">
        <f t="shared" si="3"/>
        <v>3</v>
      </c>
      <c r="I33" s="13">
        <f t="shared" si="4"/>
        <v>0.05</v>
      </c>
      <c r="J33" s="13">
        <f t="shared" si="5"/>
        <v>0.06218835866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7">
        <f t="shared" si="1"/>
        <v>-0.04570184984</v>
      </c>
      <c r="E34" s="2"/>
      <c r="F34" s="13">
        <f t="shared" si="6"/>
        <v>0.03648339292</v>
      </c>
      <c r="G34" s="13">
        <f t="shared" si="2"/>
        <v>0.04552940148</v>
      </c>
      <c r="H34" s="15">
        <f t="shared" si="3"/>
        <v>3</v>
      </c>
      <c r="I34" s="13">
        <f t="shared" si="4"/>
        <v>0.05</v>
      </c>
      <c r="J34" s="13">
        <f t="shared" si="5"/>
        <v>0.05458183063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7">
        <f t="shared" si="1"/>
        <v>0.0004584001834</v>
      </c>
      <c r="E35" s="2"/>
      <c r="F35" s="13">
        <f t="shared" si="6"/>
        <v>0.04552940148</v>
      </c>
      <c r="G35" s="13">
        <f t="shared" si="2"/>
        <v>0.05457541004</v>
      </c>
      <c r="H35" s="15">
        <f t="shared" si="3"/>
        <v>0</v>
      </c>
      <c r="I35" s="13">
        <f t="shared" si="4"/>
        <v>0</v>
      </c>
      <c r="J35" s="13">
        <f t="shared" si="5"/>
        <v>0.04625829507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7">
        <f t="shared" si="1"/>
        <v>0.03573883162</v>
      </c>
      <c r="E36" s="2"/>
      <c r="F36" s="13">
        <f t="shared" si="6"/>
        <v>0.05457541004</v>
      </c>
      <c r="G36" s="13">
        <f t="shared" si="2"/>
        <v>0.06362141861</v>
      </c>
      <c r="H36" s="15">
        <f t="shared" si="3"/>
        <v>2</v>
      </c>
      <c r="I36" s="13">
        <f t="shared" si="4"/>
        <v>0.03333333333</v>
      </c>
      <c r="J36" s="13">
        <f t="shared" si="5"/>
        <v>0.03785590581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7">
        <f t="shared" si="1"/>
        <v>0.0595001106</v>
      </c>
      <c r="E37" s="2"/>
      <c r="F37" s="13">
        <f t="shared" si="6"/>
        <v>0.06362141861</v>
      </c>
      <c r="G37" s="13">
        <f t="shared" si="2"/>
        <v>0.07266742717</v>
      </c>
      <c r="H37" s="15">
        <f t="shared" si="3"/>
        <v>2</v>
      </c>
      <c r="I37" s="13">
        <f t="shared" si="4"/>
        <v>0.03333333333</v>
      </c>
      <c r="J37" s="13">
        <f t="shared" si="5"/>
        <v>0.02991438834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7">
        <f t="shared" si="1"/>
        <v>-0.003131524008</v>
      </c>
      <c r="E38" s="2"/>
      <c r="F38" s="13">
        <f t="shared" si="6"/>
        <v>0.07266742717</v>
      </c>
      <c r="G38" s="13">
        <f t="shared" si="2"/>
        <v>0.08171343573</v>
      </c>
      <c r="H38" s="15">
        <f t="shared" si="3"/>
        <v>2</v>
      </c>
      <c r="I38" s="13">
        <f t="shared" si="4"/>
        <v>0.03333333333</v>
      </c>
      <c r="J38" s="13">
        <f t="shared" si="5"/>
        <v>0.02282595938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7">
        <f t="shared" si="1"/>
        <v>0.06753629287</v>
      </c>
      <c r="E39" s="2"/>
      <c r="F39" s="13">
        <f t="shared" si="6"/>
        <v>0.08171343573</v>
      </c>
      <c r="G39" s="13">
        <f t="shared" si="2"/>
        <v>0.09075944429</v>
      </c>
      <c r="H39" s="15">
        <f t="shared" si="3"/>
        <v>0</v>
      </c>
      <c r="I39" s="13">
        <f t="shared" si="4"/>
        <v>0</v>
      </c>
      <c r="J39" s="13">
        <f t="shared" si="5"/>
        <v>0.01681823199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7">
        <f t="shared" si="1"/>
        <v>-0.02266456445</v>
      </c>
      <c r="E40" s="2"/>
      <c r="F40" s="13">
        <f t="shared" si="6"/>
        <v>0.09075944429</v>
      </c>
      <c r="G40" s="13">
        <f t="shared" si="2"/>
        <v>0.09980545286</v>
      </c>
      <c r="H40" s="15">
        <f t="shared" si="3"/>
        <v>1</v>
      </c>
      <c r="I40" s="13">
        <f t="shared" si="4"/>
        <v>0.01666666667</v>
      </c>
      <c r="J40" s="13">
        <f t="shared" si="5"/>
        <v>0.0119655861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7">
        <f t="shared" si="1"/>
        <v>0.06710022182</v>
      </c>
      <c r="E41" s="2"/>
      <c r="F41" s="13">
        <f t="shared" si="6"/>
        <v>0.09980545286</v>
      </c>
      <c r="G41" s="13">
        <f t="shared" si="2"/>
        <v>0.1088514614</v>
      </c>
      <c r="H41" s="15">
        <f t="shared" si="3"/>
        <v>2</v>
      </c>
      <c r="I41" s="13">
        <f t="shared" si="4"/>
        <v>0.03333333333</v>
      </c>
      <c r="J41" s="13">
        <f t="shared" si="5"/>
        <v>0.008220342238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7">
        <f t="shared" si="1"/>
        <v>0.1006074412</v>
      </c>
      <c r="E42" s="2"/>
      <c r="F42" s="13">
        <f t="shared" si="6"/>
        <v>0.1088514614</v>
      </c>
      <c r="G42" s="13">
        <f t="shared" si="2"/>
        <v>0.11789747</v>
      </c>
      <c r="H42" s="15">
        <f t="shared" si="3"/>
        <v>0</v>
      </c>
      <c r="I42" s="13">
        <f t="shared" si="4"/>
        <v>0</v>
      </c>
      <c r="J42" s="13">
        <f t="shared" si="5"/>
        <v>0.005453157603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7">
        <f t="shared" si="1"/>
        <v>-0.00004311831666</v>
      </c>
      <c r="E43" s="2"/>
      <c r="F43" s="13">
        <f t="shared" si="6"/>
        <v>0.11789747</v>
      </c>
      <c r="G43" s="13">
        <f t="shared" si="2"/>
        <v>0.1269434785</v>
      </c>
      <c r="H43" s="15">
        <f t="shared" si="3"/>
        <v>0</v>
      </c>
      <c r="I43" s="13">
        <f t="shared" si="4"/>
        <v>0</v>
      </c>
      <c r="J43" s="13">
        <f t="shared" si="5"/>
        <v>0.003493078651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7">
        <f t="shared" si="1"/>
        <v>-0.02667128507</v>
      </c>
      <c r="E44" s="2"/>
      <c r="F44" s="13">
        <f t="shared" si="6"/>
        <v>0.1269434785</v>
      </c>
      <c r="G44" s="13">
        <f t="shared" si="2"/>
        <v>0.1359894871</v>
      </c>
      <c r="H44" s="15">
        <f t="shared" si="3"/>
        <v>0</v>
      </c>
      <c r="I44" s="13">
        <f t="shared" si="4"/>
        <v>0</v>
      </c>
      <c r="J44" s="13">
        <f t="shared" si="5"/>
        <v>0.002160582107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7">
        <f t="shared" si="1"/>
        <v>0.04306049822</v>
      </c>
      <c r="E45" s="2"/>
      <c r="F45" s="13">
        <f t="shared" si="6"/>
        <v>0.1359894871</v>
      </c>
      <c r="G45" s="13">
        <f t="shared" si="2"/>
        <v>0.1450354957</v>
      </c>
      <c r="H45" s="15">
        <f t="shared" si="3"/>
        <v>0</v>
      </c>
      <c r="I45" s="13">
        <f t="shared" si="4"/>
        <v>0</v>
      </c>
      <c r="J45" s="13">
        <f t="shared" si="5"/>
        <v>0.001290432249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7">
        <f t="shared" si="1"/>
        <v>0.01172807915</v>
      </c>
      <c r="E46" s="2"/>
      <c r="F46" s="13">
        <f t="shared" si="6"/>
        <v>0.1450354957</v>
      </c>
      <c r="G46" s="13">
        <f t="shared" si="2"/>
        <v>0.1540815042</v>
      </c>
      <c r="H46" s="15">
        <f t="shared" si="3"/>
        <v>0</v>
      </c>
      <c r="I46" s="13">
        <f t="shared" si="4"/>
        <v>0</v>
      </c>
      <c r="J46" s="13">
        <f t="shared" si="5"/>
        <v>0.0007442204227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7">
        <f t="shared" si="1"/>
        <v>0.01388183511</v>
      </c>
      <c r="E47" s="2"/>
      <c r="F47" s="13">
        <f t="shared" si="6"/>
        <v>0.1540815042</v>
      </c>
      <c r="G47" s="13">
        <f t="shared" si="2"/>
        <v>0.1631275128</v>
      </c>
      <c r="H47" s="15">
        <f t="shared" si="3"/>
        <v>0</v>
      </c>
      <c r="I47" s="13">
        <f t="shared" si="4"/>
        <v>0</v>
      </c>
      <c r="J47" s="13">
        <f t="shared" si="5"/>
        <v>0.0004144477808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7">
        <f t="shared" si="1"/>
        <v>-0.06812489564</v>
      </c>
      <c r="E48" s="2"/>
      <c r="F48" s="13">
        <f t="shared" si="6"/>
        <v>0.1631275128</v>
      </c>
      <c r="G48" s="13">
        <f t="shared" si="2"/>
        <v>0.1721735214</v>
      </c>
      <c r="H48" s="15">
        <f t="shared" si="3"/>
        <v>0</v>
      </c>
      <c r="I48" s="13">
        <f t="shared" si="4"/>
        <v>0</v>
      </c>
      <c r="J48" s="13">
        <f t="shared" si="5"/>
        <v>0.0002228639499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7">
        <f t="shared" si="1"/>
        <v>0.00125425551</v>
      </c>
      <c r="E49" s="2"/>
      <c r="F49" s="13">
        <f t="shared" si="6"/>
        <v>0.1721735214</v>
      </c>
      <c r="G49" s="13">
        <f t="shared" si="2"/>
        <v>0.1812195299</v>
      </c>
      <c r="H49" s="15">
        <f t="shared" si="3"/>
        <v>0</v>
      </c>
      <c r="I49" s="13">
        <f t="shared" si="4"/>
        <v>0</v>
      </c>
      <c r="J49" s="13">
        <f t="shared" si="5"/>
        <v>0.0001157208205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7">
        <f t="shared" si="1"/>
        <v>0.007471367215</v>
      </c>
      <c r="E50" s="2"/>
      <c r="F50" s="13">
        <f t="shared" si="6"/>
        <v>0.1812195299</v>
      </c>
      <c r="G50" s="13">
        <f t="shared" si="2"/>
        <v>0.1902655385</v>
      </c>
      <c r="H50" s="15">
        <f t="shared" si="3"/>
        <v>0</v>
      </c>
      <c r="I50" s="13">
        <f t="shared" si="4"/>
        <v>0</v>
      </c>
      <c r="J50" s="13">
        <f t="shared" si="5"/>
        <v>0.0000580209402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7">
        <f t="shared" si="1"/>
        <v>-0.1594719943</v>
      </c>
      <c r="E51" s="2"/>
      <c r="F51" s="13">
        <f t="shared" si="6"/>
        <v>0.1902655385</v>
      </c>
      <c r="G51" s="13">
        <f t="shared" si="2"/>
        <v>0.199311547</v>
      </c>
      <c r="H51" s="15">
        <f t="shared" si="3"/>
        <v>0</v>
      </c>
      <c r="I51" s="13">
        <f t="shared" si="4"/>
        <v>0</v>
      </c>
      <c r="J51" s="13">
        <f t="shared" si="5"/>
        <v>0.0000280905015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7">
        <f t="shared" si="1"/>
        <v>0.04499151104</v>
      </c>
      <c r="E52" s="2"/>
      <c r="F52" s="13">
        <f t="shared" si="6"/>
        <v>0.199311547</v>
      </c>
      <c r="G52" s="13">
        <f t="shared" si="2"/>
        <v>0.2083575556</v>
      </c>
      <c r="H52" s="15">
        <f t="shared" si="3"/>
        <v>0</v>
      </c>
      <c r="I52" s="13">
        <f t="shared" si="4"/>
        <v>0</v>
      </c>
      <c r="J52" s="13">
        <f t="shared" si="5"/>
        <v>0.00001313214252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7">
        <f t="shared" si="1"/>
        <v>0.06361697807</v>
      </c>
      <c r="E53" s="2"/>
      <c r="F53" s="2"/>
      <c r="G53" s="16" t="s">
        <v>16</v>
      </c>
      <c r="H53" s="15">
        <f>SUM(H7:H52)</f>
        <v>60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7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7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7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7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7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7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7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7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7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drawing r:id="rId1"/>
</worksheet>
</file>