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at the income statement" sheetId="1" r:id="rId4"/>
    <sheet state="visible" name="Create the sum values" sheetId="2" r:id="rId5"/>
    <sheet state="visible" name="Copy sums for each year" sheetId="3" r:id="rId6"/>
    <sheet state="visible" name="Format a balance statement mode" sheetId="4" r:id="rId7"/>
    <sheet state="visible" name="Balance all the years" sheetId="5" r:id="rId8"/>
    <sheet state="visible" name="Common size statement" sheetId="6" r:id="rId9"/>
    <sheet state="visible" name="Update the cash flow" sheetId="7" r:id="rId10"/>
    <sheet state="visible" name="Balance Statement" sheetId="8" r:id="rId11"/>
    <sheet state="visible" name="Income Statement" sheetId="9" r:id="rId12"/>
    <sheet state="visible" name="Complete cash flow for all year" sheetId="10" r:id="rId13"/>
    <sheet state="visible" name="Forecast Cash Flows" sheetId="11" r:id="rId14"/>
  </sheets>
  <definedNames/>
  <calcPr/>
</workbook>
</file>

<file path=xl/sharedStrings.xml><?xml version="1.0" encoding="utf-8"?>
<sst xmlns="http://schemas.openxmlformats.org/spreadsheetml/2006/main" count="219" uniqueCount="58">
  <si>
    <t>Historical Income Statements for The Grape Debate Wine Company</t>
  </si>
  <si>
    <t>Income Statement ($ Million)</t>
  </si>
  <si>
    <t>Year End</t>
  </si>
  <si>
    <t>Sales</t>
  </si>
  <si>
    <t>Cost of Sales</t>
  </si>
  <si>
    <t>Gross Operating Income</t>
  </si>
  <si>
    <t>Selling &amp; Administration</t>
  </si>
  <si>
    <t>Depreciation</t>
  </si>
  <si>
    <t>Other Income/Expenses</t>
  </si>
  <si>
    <t>Earnings Before Interest and Taxes</t>
  </si>
  <si>
    <t>Interest Income</t>
  </si>
  <si>
    <t>Interest Expense</t>
  </si>
  <si>
    <t>Pre Tax Income</t>
  </si>
  <si>
    <t>Income Taxes</t>
  </si>
  <si>
    <t>Net Income</t>
  </si>
  <si>
    <t>Dividends</t>
  </si>
  <si>
    <t>Addition to Retained Earnings</t>
  </si>
  <si>
    <t>Balance Sheet in Million $</t>
  </si>
  <si>
    <t>Assets</t>
  </si>
  <si>
    <t>Cash and Securities</t>
  </si>
  <si>
    <t>Accounts Receivable</t>
  </si>
  <si>
    <t>Inventories</t>
  </si>
  <si>
    <t>Other Assets</t>
  </si>
  <si>
    <t>Equipment and Property Assets</t>
  </si>
  <si>
    <t>Total Assets</t>
  </si>
  <si>
    <t>Liabilities</t>
  </si>
  <si>
    <t>Accounts Payable</t>
  </si>
  <si>
    <t>Debt</t>
  </si>
  <si>
    <t>Deferred Income Taxes</t>
  </si>
  <si>
    <t>Other Liabilities</t>
  </si>
  <si>
    <t>Total Liabilities</t>
  </si>
  <si>
    <t>Equity</t>
  </si>
  <si>
    <t>Paid-In Capital</t>
  </si>
  <si>
    <t>Retained Earnings</t>
  </si>
  <si>
    <t>Total Equity</t>
  </si>
  <si>
    <t>Total Liabilities and Equity</t>
  </si>
  <si>
    <t xml:space="preserve">Common Size </t>
  </si>
  <si>
    <t>Cash Flow for The Grape Debate Wine Company</t>
  </si>
  <si>
    <t>Cash Flow from Operations</t>
  </si>
  <si>
    <t>Depreciation Expense</t>
  </si>
  <si>
    <t>Change in Accounts Receivable</t>
  </si>
  <si>
    <t>Change in Inventories</t>
  </si>
  <si>
    <t>Change in Other Current Assets</t>
  </si>
  <si>
    <t>Change in Accounts Payable</t>
  </si>
  <si>
    <t>Change in Other Current Liabilities</t>
  </si>
  <si>
    <t>Change in Deferred Income Taxes</t>
  </si>
  <si>
    <t>Total Cash Flows from Operations</t>
  </si>
  <si>
    <t xml:space="preserve">Cash Flows from Investing </t>
  </si>
  <si>
    <t>Added Equipment and Property</t>
  </si>
  <si>
    <t>Total Cash Flows from Investing</t>
  </si>
  <si>
    <t>Cash Flows from Financing</t>
  </si>
  <si>
    <t>Change in Debt</t>
  </si>
  <si>
    <t>Sale/Purchase Equity</t>
  </si>
  <si>
    <t>Cash Dividends Paid to Shareholders</t>
  </si>
  <si>
    <t>Total Cash Flows Financing</t>
  </si>
  <si>
    <t>Net Change in Cash and Securities</t>
  </si>
  <si>
    <t>Forecast</t>
  </si>
  <si>
    <t>Forecast Factor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</si>
</sst>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;(#,##0.00)"/>
  </numFmts>
  <fonts count="8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/>
    <font>
      <color rgb="FF000000"/>
      <name val="Arial"/>
    </font>
    <font>
      <b/>
      <color rgb="FF000000"/>
      <name val="Arial"/>
    </font>
    <font>
      <color rgb="FF000000"/>
      <name val="TimesNewRomanPSMT"/>
    </font>
    <font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76A5AF"/>
        <bgColor rgb="FF76A5AF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2" fontId="1" numFmtId="0" xfId="0" applyAlignment="1" applyFill="1" applyFont="1">
      <alignment horizontal="center" vertical="bottom"/>
    </xf>
    <xf borderId="1" fillId="0" fontId="2" numFmtId="164" xfId="0" applyAlignment="1" applyBorder="1" applyFont="1" applyNumberFormat="1">
      <alignment horizontal="center" vertical="bottom"/>
    </xf>
    <xf borderId="1" fillId="0" fontId="3" numFmtId="0" xfId="0" applyBorder="1" applyFont="1"/>
    <xf borderId="1" fillId="0" fontId="4" numFmtId="1" xfId="0" applyAlignment="1" applyBorder="1" applyFont="1" applyNumberFormat="1">
      <alignment horizontal="right" vertical="bottom"/>
    </xf>
    <xf borderId="0" fillId="0" fontId="4" numFmtId="0" xfId="0" applyAlignment="1" applyFont="1">
      <alignment vertical="bottom"/>
    </xf>
    <xf borderId="0" fillId="0" fontId="4" numFmtId="164" xfId="0" applyAlignment="1" applyFont="1" applyNumberFormat="1">
      <alignment horizontal="right" vertical="bottom"/>
    </xf>
    <xf borderId="1" fillId="0" fontId="4" numFmtId="164" xfId="0" applyAlignment="1" applyBorder="1" applyFont="1" applyNumberFormat="1">
      <alignment horizontal="right" vertical="bottom"/>
    </xf>
    <xf borderId="0" fillId="0" fontId="5" numFmtId="0" xfId="0" applyAlignment="1" applyFont="1">
      <alignment vertical="bottom"/>
    </xf>
    <xf borderId="0" fillId="0" fontId="2" numFmtId="164" xfId="0" applyAlignment="1" applyFont="1" applyNumberFormat="1">
      <alignment vertical="bottom"/>
    </xf>
    <xf borderId="1" fillId="0" fontId="6" numFmtId="164" xfId="0" applyAlignment="1" applyBorder="1" applyFont="1" applyNumberForma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1" fillId="0" fontId="2" numFmtId="164" xfId="0" applyAlignment="1" applyBorder="1" applyFont="1" applyNumberForma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0" fontId="2" numFmtId="4" xfId="0" applyAlignment="1" applyFont="1" applyNumberFormat="1">
      <alignment vertical="bottom"/>
    </xf>
    <xf borderId="0" fillId="2" fontId="5" numFmtId="0" xfId="0" applyAlignment="1" applyFont="1">
      <alignment horizontal="center" vertical="bottom"/>
    </xf>
    <xf borderId="1" fillId="0" fontId="2" numFmtId="0" xfId="0" applyAlignment="1" applyBorder="1" applyFont="1">
      <alignment horizontal="center" vertical="bottom"/>
    </xf>
    <xf borderId="1" fillId="0" fontId="4" numFmtId="0" xfId="0" applyAlignment="1" applyBorder="1" applyFont="1">
      <alignment horizontal="right" vertical="bottom"/>
    </xf>
    <xf borderId="0" fillId="0" fontId="6" numFmtId="164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3" fontId="2" numFmtId="0" xfId="0" applyAlignment="1" applyFill="1" applyFont="1">
      <alignment horizontal="center" vertical="bottom"/>
    </xf>
    <xf borderId="0" fillId="0" fontId="2" numFmtId="10" xfId="0" applyAlignment="1" applyFont="1" applyNumberFormat="1">
      <alignment vertical="bottom"/>
    </xf>
    <xf borderId="0" fillId="0" fontId="2" numFmtId="10" xfId="0" applyAlignment="1" applyFont="1" applyNumberFormat="1">
      <alignment horizontal="right" vertical="bottom"/>
    </xf>
    <xf borderId="1" fillId="0" fontId="2" numFmtId="10" xfId="0" applyAlignment="1" applyBorder="1" applyFont="1" applyNumberForma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0" fontId="7" numFmtId="2" xfId="0" applyAlignment="1" applyFont="1" applyNumberFormat="1">
      <alignment horizontal="right" vertical="bottom"/>
    </xf>
    <xf borderId="0" fillId="0" fontId="2" numFmtId="2" xfId="0" applyAlignment="1" applyFont="1" applyNumberFormat="1">
      <alignment horizontal="right" vertical="bottom"/>
    </xf>
    <xf borderId="0" fillId="0" fontId="7" numFmtId="164" xfId="0" applyAlignment="1" applyFont="1" applyNumberFormat="1">
      <alignment horizontal="right" vertical="bottom"/>
    </xf>
    <xf borderId="0" fillId="3" fontId="1" numFmtId="0" xfId="0" applyAlignment="1" applyFont="1">
      <alignment horizontal="center" vertical="bottom"/>
    </xf>
    <xf borderId="0" fillId="0" fontId="2" numFmtId="164" xfId="0" applyAlignment="1" applyFont="1" applyNumberFormat="1">
      <alignment vertical="bottom"/>
    </xf>
    <xf borderId="0" fillId="0" fontId="2" numFmtId="10" xfId="0" applyAlignment="1" applyFont="1" applyNumberFormat="1">
      <alignment vertical="bottom"/>
    </xf>
    <xf borderId="0" fillId="0" fontId="6" numFmtId="164" xfId="0" applyAlignment="1" applyFont="1" applyNumberFormat="1">
      <alignment horizontal="right" vertical="bottom"/>
    </xf>
    <xf borderId="0" fillId="0" fontId="2" numFmtId="10" xfId="0" applyAlignment="1" applyFont="1" applyNumberForma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1" fillId="0" fontId="4" numFmtId="164" xfId="0" applyAlignment="1" applyBorder="1" applyFont="1" applyNumberFormat="1">
      <alignment horizontal="right" vertical="bottom"/>
    </xf>
    <xf borderId="1" fillId="0" fontId="2" numFmtId="10" xfId="0" applyAlignment="1" applyBorder="1" applyFont="1" applyNumberFormat="1">
      <alignment horizontal="right" vertical="bottom"/>
    </xf>
    <xf borderId="1" fillId="0" fontId="2" numFmtId="164" xfId="0" applyAlignment="1" applyBorder="1" applyFont="1" applyNumberFormat="1">
      <alignment horizontal="right" vertical="bottom"/>
    </xf>
    <xf borderId="1" fillId="0" fontId="6" numFmtId="164" xfId="0" applyAlignment="1" applyBorder="1" applyFont="1" applyNumberFormat="1">
      <alignment horizontal="right" vertical="bottom"/>
    </xf>
    <xf borderId="1" fillId="0" fontId="2" numFmtId="164" xfId="0" applyAlignment="1" applyBorder="1" applyFont="1" applyNumberFormat="1">
      <alignment horizontal="center" vertical="bottom"/>
    </xf>
    <xf borderId="1" fillId="0" fontId="4" numFmtId="1" xfId="0" applyAlignment="1" applyBorder="1" applyFont="1" applyNumberFormat="1">
      <alignment horizontal="right" vertical="bottom"/>
    </xf>
    <xf borderId="0" fillId="0" fontId="4" numFmtId="164" xfId="0" applyAlignment="1" applyFont="1" applyNumberFormat="1">
      <alignment horizontal="right" vertical="bottom"/>
    </xf>
    <xf borderId="0" fillId="3" fontId="1" numFmtId="10" xfId="0" applyAlignment="1" applyFont="1" applyNumberFormat="1">
      <alignment horizontal="center" vertical="bottom"/>
    </xf>
    <xf borderId="1" fillId="0" fontId="2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4" t="s">
        <v>2</v>
      </c>
      <c r="C4" s="5"/>
      <c r="D4" s="5"/>
      <c r="E4" s="5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6">
        <v>2015.0</v>
      </c>
      <c r="C5" s="6">
        <v>2016.0</v>
      </c>
      <c r="D5" s="6">
        <v>2017.0</v>
      </c>
      <c r="E5" s="6">
        <v>2018.0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7" t="s">
        <v>3</v>
      </c>
      <c r="B6" s="8">
        <v>1234.9</v>
      </c>
      <c r="C6" s="8">
        <v>1251.7</v>
      </c>
      <c r="D6" s="8">
        <v>1300.4</v>
      </c>
      <c r="E6" s="8">
        <v>1334.4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7" t="s">
        <v>4</v>
      </c>
      <c r="B7" s="9">
        <v>-679.1</v>
      </c>
      <c r="C7" s="9">
        <v>-659.0</v>
      </c>
      <c r="D7" s="9">
        <v>-681.3</v>
      </c>
      <c r="E7" s="9">
        <v>-667.0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0" t="s">
        <v>5</v>
      </c>
      <c r="B8" s="8"/>
      <c r="C8" s="8"/>
      <c r="D8" s="8"/>
      <c r="E8" s="8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11"/>
      <c r="C9" s="11"/>
      <c r="D9" s="11"/>
      <c r="E9" s="1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7" t="s">
        <v>6</v>
      </c>
      <c r="B10" s="8">
        <v>-339.7</v>
      </c>
      <c r="C10" s="8">
        <v>-348.6</v>
      </c>
      <c r="D10" s="8">
        <v>-351.2</v>
      </c>
      <c r="E10" s="8">
        <v>-373.3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7" t="s">
        <v>7</v>
      </c>
      <c r="B11" s="8">
        <v>-47.5</v>
      </c>
      <c r="C11" s="8">
        <v>-52.0</v>
      </c>
      <c r="D11" s="8">
        <v>-55.9</v>
      </c>
      <c r="E11" s="8">
        <v>-75.2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7" t="s">
        <v>8</v>
      </c>
      <c r="B12" s="12">
        <v>11.8</v>
      </c>
      <c r="C12" s="12">
        <v>7.6</v>
      </c>
      <c r="D12" s="12">
        <v>7.0</v>
      </c>
      <c r="E12" s="12">
        <v>8.2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0" t="s">
        <v>9</v>
      </c>
      <c r="B13" s="11"/>
      <c r="C13" s="11"/>
      <c r="D13" s="11"/>
      <c r="E13" s="1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11"/>
      <c r="C14" s="11"/>
      <c r="D14" s="11"/>
      <c r="E14" s="1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7" t="s">
        <v>10</v>
      </c>
      <c r="B15" s="13">
        <v>1.3</v>
      </c>
      <c r="C15" s="13">
        <v>1.4</v>
      </c>
      <c r="D15" s="13">
        <v>1.7</v>
      </c>
      <c r="E15" s="13">
        <v>2.0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7" t="s">
        <v>11</v>
      </c>
      <c r="B16" s="14">
        <v>-16.2</v>
      </c>
      <c r="C16" s="14">
        <v>-15.1</v>
      </c>
      <c r="D16" s="14">
        <v>-20.5</v>
      </c>
      <c r="E16" s="14">
        <v>-23.7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0" t="s">
        <v>12</v>
      </c>
      <c r="B17" s="11"/>
      <c r="C17" s="11"/>
      <c r="D17" s="11"/>
      <c r="E17" s="1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11"/>
      <c r="C18" s="11"/>
      <c r="D18" s="11"/>
      <c r="E18" s="11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7" t="s">
        <v>13</v>
      </c>
      <c r="B19" s="9">
        <v>-56.8</v>
      </c>
      <c r="C19" s="9">
        <v>-64.2</v>
      </c>
      <c r="D19" s="9">
        <v>-67.5</v>
      </c>
      <c r="E19" s="9">
        <v>-72.6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0" t="s">
        <v>14</v>
      </c>
      <c r="B20" s="11"/>
      <c r="C20" s="11"/>
      <c r="D20" s="11"/>
      <c r="E20" s="11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11"/>
      <c r="C21" s="11"/>
      <c r="D21" s="11"/>
      <c r="E21" s="1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7" t="s">
        <v>15</v>
      </c>
      <c r="B22" s="8">
        <v>-38.3</v>
      </c>
      <c r="C22" s="8">
        <v>-38.7</v>
      </c>
      <c r="D22" s="8">
        <v>-39.8</v>
      </c>
      <c r="E22" s="8">
        <v>-40.1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0" t="s">
        <v>16</v>
      </c>
      <c r="B23" s="11"/>
      <c r="C23" s="11"/>
      <c r="D23" s="11"/>
      <c r="E23" s="1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</sheetData>
  <mergeCells count="3">
    <mergeCell ref="A1:E1"/>
    <mergeCell ref="A3:E3"/>
    <mergeCell ref="B4:E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5">
      <c r="A5" s="1" t="s">
        <v>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4" t="s">
        <v>2</v>
      </c>
      <c r="C8" s="5"/>
      <c r="D8" s="5"/>
      <c r="E8" s="5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6">
        <v>2015.0</v>
      </c>
      <c r="C9" s="6">
        <v>2016.0</v>
      </c>
      <c r="D9" s="6">
        <v>2017.0</v>
      </c>
      <c r="E9" s="6">
        <v>2018.0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7" t="s">
        <v>3</v>
      </c>
      <c r="B10" s="8">
        <v>1234.9</v>
      </c>
      <c r="C10" s="8">
        <v>1251.7</v>
      </c>
      <c r="D10" s="8">
        <v>1300.4</v>
      </c>
      <c r="E10" s="8">
        <v>1334.4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7" t="s">
        <v>4</v>
      </c>
      <c r="B11" s="9">
        <v>-679.1</v>
      </c>
      <c r="C11" s="9">
        <v>-659.0</v>
      </c>
      <c r="D11" s="9">
        <v>-681.3</v>
      </c>
      <c r="E11" s="9">
        <v>-667.0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0" t="s">
        <v>5</v>
      </c>
      <c r="B12" s="8">
        <f>sum(B10:B11)</f>
        <v>555.8</v>
      </c>
      <c r="C12" s="8"/>
      <c r="D12" s="8"/>
      <c r="E12" s="8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11"/>
      <c r="C13" s="11"/>
      <c r="D13" s="11"/>
      <c r="E13" s="1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7" t="s">
        <v>6</v>
      </c>
      <c r="B14" s="8">
        <v>-339.7</v>
      </c>
      <c r="C14" s="8">
        <v>-348.6</v>
      </c>
      <c r="D14" s="8">
        <v>-351.2</v>
      </c>
      <c r="E14" s="8">
        <v>-373.3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7" t="s">
        <v>7</v>
      </c>
      <c r="B15" s="8">
        <v>-47.5</v>
      </c>
      <c r="C15" s="8">
        <v>-52.0</v>
      </c>
      <c r="D15" s="8">
        <v>-55.9</v>
      </c>
      <c r="E15" s="8">
        <v>-75.2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7" t="s">
        <v>8</v>
      </c>
      <c r="B16" s="12">
        <v>11.8</v>
      </c>
      <c r="C16" s="12">
        <v>7.6</v>
      </c>
      <c r="D16" s="12">
        <v>7.0</v>
      </c>
      <c r="E16" s="12">
        <v>8.2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0" t="s">
        <v>9</v>
      </c>
      <c r="B17" s="15">
        <f>sum(B12,B14:B16)</f>
        <v>180.4</v>
      </c>
      <c r="C17" s="11"/>
      <c r="D17" s="11"/>
      <c r="E17" s="1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11"/>
      <c r="C18" s="11"/>
      <c r="D18" s="11"/>
      <c r="E18" s="11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7" t="s">
        <v>10</v>
      </c>
      <c r="B19" s="13">
        <v>1.3</v>
      </c>
      <c r="C19" s="13">
        <v>1.4</v>
      </c>
      <c r="D19" s="13">
        <v>1.7</v>
      </c>
      <c r="E19" s="13">
        <v>2.0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7" t="s">
        <v>11</v>
      </c>
      <c r="B20" s="14">
        <v>-16.2</v>
      </c>
      <c r="C20" s="14">
        <v>-15.1</v>
      </c>
      <c r="D20" s="14">
        <v>-20.5</v>
      </c>
      <c r="E20" s="14">
        <v>-23.7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0" t="s">
        <v>12</v>
      </c>
      <c r="B21" s="15">
        <f>sum(B17,B19:B20)</f>
        <v>165.5</v>
      </c>
      <c r="C21" s="11"/>
      <c r="D21" s="11"/>
      <c r="E21" s="1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11"/>
      <c r="C22" s="11"/>
      <c r="D22" s="11"/>
      <c r="E22" s="11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7" t="s">
        <v>13</v>
      </c>
      <c r="B23" s="9">
        <v>-56.8</v>
      </c>
      <c r="C23" s="9">
        <v>-64.2</v>
      </c>
      <c r="D23" s="9">
        <v>-67.5</v>
      </c>
      <c r="E23" s="9">
        <v>-72.6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0" t="s">
        <v>14</v>
      </c>
      <c r="B24" s="15">
        <f>sum(B21,B23)</f>
        <v>108.7</v>
      </c>
      <c r="C24" s="11"/>
      <c r="D24" s="11"/>
      <c r="E24" s="11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11"/>
      <c r="C25" s="11"/>
      <c r="D25" s="11"/>
      <c r="E25" s="11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7" t="s">
        <v>15</v>
      </c>
      <c r="B26" s="8">
        <v>-38.3</v>
      </c>
      <c r="C26" s="8">
        <v>-38.7</v>
      </c>
      <c r="D26" s="8">
        <v>-39.8</v>
      </c>
      <c r="E26" s="8">
        <v>-40.1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0" t="s">
        <v>16</v>
      </c>
      <c r="B27" s="15">
        <f>sum(B24,B26)</f>
        <v>70.4</v>
      </c>
      <c r="C27" s="11"/>
      <c r="D27" s="11"/>
      <c r="E27" s="11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</sheetData>
  <mergeCells count="3">
    <mergeCell ref="A5:E5"/>
    <mergeCell ref="A7:E7"/>
    <mergeCell ref="B8:E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4" t="s">
        <v>2</v>
      </c>
      <c r="C4" s="5"/>
      <c r="D4" s="5"/>
      <c r="E4" s="5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6">
        <v>2015.0</v>
      </c>
      <c r="C5" s="6">
        <v>2016.0</v>
      </c>
      <c r="D5" s="6">
        <v>2017.0</v>
      </c>
      <c r="E5" s="6">
        <v>2018.0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7" t="s">
        <v>3</v>
      </c>
      <c r="B6" s="8">
        <v>1234.9</v>
      </c>
      <c r="C6" s="8">
        <v>1251.7</v>
      </c>
      <c r="D6" s="8">
        <v>1300.4</v>
      </c>
      <c r="E6" s="8">
        <v>1334.4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7" t="s">
        <v>4</v>
      </c>
      <c r="B7" s="9">
        <v>-679.1</v>
      </c>
      <c r="C7" s="9">
        <v>-659.0</v>
      </c>
      <c r="D7" s="9">
        <v>-681.3</v>
      </c>
      <c r="E7" s="9">
        <v>-667.0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0" t="s">
        <v>5</v>
      </c>
      <c r="B8" s="8">
        <f t="shared" ref="B8:E8" si="1">sum(B6:B7)</f>
        <v>555.8</v>
      </c>
      <c r="C8" s="8">
        <f t="shared" si="1"/>
        <v>592.7</v>
      </c>
      <c r="D8" s="8">
        <f t="shared" si="1"/>
        <v>619.1</v>
      </c>
      <c r="E8" s="8">
        <f t="shared" si="1"/>
        <v>667.4</v>
      </c>
      <c r="F8" s="16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11"/>
      <c r="C9" s="11"/>
      <c r="D9" s="11"/>
      <c r="E9" s="1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7" t="s">
        <v>6</v>
      </c>
      <c r="B10" s="8">
        <v>-339.7</v>
      </c>
      <c r="C10" s="8">
        <v>-348.6</v>
      </c>
      <c r="D10" s="8">
        <v>-351.2</v>
      </c>
      <c r="E10" s="8">
        <v>-373.3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7" t="s">
        <v>7</v>
      </c>
      <c r="B11" s="8">
        <v>-47.5</v>
      </c>
      <c r="C11" s="8">
        <v>-52.0</v>
      </c>
      <c r="D11" s="8">
        <v>-55.9</v>
      </c>
      <c r="E11" s="8">
        <v>-75.2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7" t="s">
        <v>8</v>
      </c>
      <c r="B12" s="12">
        <v>11.8</v>
      </c>
      <c r="C12" s="12">
        <v>7.6</v>
      </c>
      <c r="D12" s="12">
        <v>7.0</v>
      </c>
      <c r="E12" s="12">
        <v>8.2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0" t="s">
        <v>9</v>
      </c>
      <c r="B13" s="15">
        <f t="shared" ref="B13:E13" si="2">sum(B8,B10:B12)</f>
        <v>180.4</v>
      </c>
      <c r="C13" s="15">
        <f t="shared" si="2"/>
        <v>199.7</v>
      </c>
      <c r="D13" s="15">
        <f t="shared" si="2"/>
        <v>219</v>
      </c>
      <c r="E13" s="15">
        <f t="shared" si="2"/>
        <v>227.1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11"/>
      <c r="C14" s="11"/>
      <c r="D14" s="11"/>
      <c r="E14" s="1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7" t="s">
        <v>10</v>
      </c>
      <c r="B15" s="13">
        <v>1.3</v>
      </c>
      <c r="C15" s="13">
        <v>1.4</v>
      </c>
      <c r="D15" s="13">
        <v>1.7</v>
      </c>
      <c r="E15" s="13">
        <v>2.0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7" t="s">
        <v>11</v>
      </c>
      <c r="B16" s="14">
        <v>-16.2</v>
      </c>
      <c r="C16" s="14">
        <v>-15.1</v>
      </c>
      <c r="D16" s="14">
        <v>-20.5</v>
      </c>
      <c r="E16" s="14">
        <v>-23.7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0" t="s">
        <v>12</v>
      </c>
      <c r="B17" s="15">
        <f t="shared" ref="B17:E17" si="3">sum(B13,B15:B16)</f>
        <v>165.5</v>
      </c>
      <c r="C17" s="15">
        <f t="shared" si="3"/>
        <v>186</v>
      </c>
      <c r="D17" s="15">
        <f t="shared" si="3"/>
        <v>200.2</v>
      </c>
      <c r="E17" s="15">
        <f t="shared" si="3"/>
        <v>205.4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11"/>
      <c r="C18" s="11"/>
      <c r="D18" s="11"/>
      <c r="E18" s="11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7" t="s">
        <v>13</v>
      </c>
      <c r="B19" s="9">
        <v>-56.8</v>
      </c>
      <c r="C19" s="9">
        <v>-64.2</v>
      </c>
      <c r="D19" s="9">
        <v>-67.5</v>
      </c>
      <c r="E19" s="9">
        <v>-72.6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0" t="s">
        <v>14</v>
      </c>
      <c r="B20" s="15">
        <f t="shared" ref="B20:E20" si="4">sum(B17,B19)</f>
        <v>108.7</v>
      </c>
      <c r="C20" s="15">
        <f t="shared" si="4"/>
        <v>121.8</v>
      </c>
      <c r="D20" s="15">
        <f t="shared" si="4"/>
        <v>132.7</v>
      </c>
      <c r="E20" s="15">
        <f t="shared" si="4"/>
        <v>132.8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11"/>
      <c r="C21" s="11"/>
      <c r="D21" s="11"/>
      <c r="E21" s="1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7" t="s">
        <v>15</v>
      </c>
      <c r="B22" s="8">
        <v>-38.3</v>
      </c>
      <c r="C22" s="8">
        <v>-38.7</v>
      </c>
      <c r="D22" s="8">
        <v>-39.8</v>
      </c>
      <c r="E22" s="8">
        <v>-40.1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0" t="s">
        <v>16</v>
      </c>
      <c r="B23" s="15">
        <f t="shared" ref="B23:E23" si="5">sum(B20,B22)</f>
        <v>70.4</v>
      </c>
      <c r="C23" s="15">
        <f t="shared" si="5"/>
        <v>83.1</v>
      </c>
      <c r="D23" s="15">
        <f t="shared" si="5"/>
        <v>92.9</v>
      </c>
      <c r="E23" s="15">
        <f t="shared" si="5"/>
        <v>92.7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</sheetData>
  <mergeCells count="3">
    <mergeCell ref="A1:E1"/>
    <mergeCell ref="A3:E3"/>
    <mergeCell ref="B4:E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7" t="s">
        <v>17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18" t="s">
        <v>2</v>
      </c>
      <c r="C2" s="5"/>
      <c r="D2" s="5"/>
      <c r="E2" s="5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19">
        <v>2015.0</v>
      </c>
      <c r="C3" s="19">
        <v>2016.0</v>
      </c>
      <c r="D3" s="19">
        <v>2017.0</v>
      </c>
      <c r="E3" s="19">
        <v>2018.0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0" t="s">
        <v>18</v>
      </c>
      <c r="B4" s="11"/>
      <c r="C4" s="11"/>
      <c r="D4" s="11"/>
      <c r="E4" s="11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7" t="s">
        <v>19</v>
      </c>
      <c r="B5" s="20">
        <v>25.6</v>
      </c>
      <c r="C5" s="20">
        <v>23.0</v>
      </c>
      <c r="D5" s="20">
        <v>32.1</v>
      </c>
      <c r="E5" s="20">
        <v>28.4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7" t="s">
        <v>20</v>
      </c>
      <c r="B6" s="20">
        <v>99.4</v>
      </c>
      <c r="C6" s="20">
        <v>102.9</v>
      </c>
      <c r="D6" s="20">
        <v>107.3</v>
      </c>
      <c r="E6" s="20">
        <v>120.1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7" t="s">
        <v>21</v>
      </c>
      <c r="B7" s="20">
        <v>109.6</v>
      </c>
      <c r="C7" s="20">
        <v>108.0</v>
      </c>
      <c r="D7" s="20">
        <v>114.9</v>
      </c>
      <c r="E7" s="20">
        <v>116.8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7" t="s">
        <v>22</v>
      </c>
      <c r="B8" s="20">
        <v>299.9</v>
      </c>
      <c r="C8" s="20">
        <v>296.5</v>
      </c>
      <c r="D8" s="20">
        <v>510.7</v>
      </c>
      <c r="E8" s="20">
        <v>553.8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7" t="s">
        <v>23</v>
      </c>
      <c r="B9" s="13">
        <v>680.9</v>
      </c>
      <c r="C9" s="13">
        <v>734.3</v>
      </c>
      <c r="D9" s="13">
        <v>820.8</v>
      </c>
      <c r="E9" s="13">
        <v>913.1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7" t="s">
        <v>7</v>
      </c>
      <c r="B10" s="9">
        <v>-244.8</v>
      </c>
      <c r="C10" s="9">
        <v>-296.8</v>
      </c>
      <c r="D10" s="9">
        <v>-352.7</v>
      </c>
      <c r="E10" s="9">
        <v>-427.9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0" t="s">
        <v>24</v>
      </c>
      <c r="B11" s="15">
        <f>sum(B5:B10)</f>
        <v>970.6</v>
      </c>
      <c r="C11" s="11"/>
      <c r="D11" s="11"/>
      <c r="E11" s="11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11"/>
      <c r="C12" s="11"/>
      <c r="D12" s="11"/>
      <c r="E12" s="1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0" t="s">
        <v>25</v>
      </c>
      <c r="B13" s="11"/>
      <c r="C13" s="11"/>
      <c r="D13" s="11"/>
      <c r="E13" s="1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7" t="s">
        <v>26</v>
      </c>
      <c r="B14" s="20">
        <v>82.8</v>
      </c>
      <c r="C14" s="20">
        <v>77.1</v>
      </c>
      <c r="D14" s="20">
        <v>71.8</v>
      </c>
      <c r="E14" s="20">
        <v>80.5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7" t="s">
        <v>27</v>
      </c>
      <c r="B15" s="20">
        <v>202.6</v>
      </c>
      <c r="C15" s="20">
        <v>174.7</v>
      </c>
      <c r="D15" s="20">
        <v>281.6</v>
      </c>
      <c r="E15" s="20">
        <v>328.4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7" t="s">
        <v>28</v>
      </c>
      <c r="B16" s="20">
        <v>22.3</v>
      </c>
      <c r="C16" s="20">
        <v>19.6</v>
      </c>
      <c r="D16" s="20">
        <v>15.0</v>
      </c>
      <c r="E16" s="20">
        <v>12.7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7" t="s">
        <v>29</v>
      </c>
      <c r="B17" s="14">
        <v>252.6</v>
      </c>
      <c r="C17" s="14">
        <v>203.9</v>
      </c>
      <c r="D17" s="14">
        <v>287.1</v>
      </c>
      <c r="E17" s="14">
        <v>205.8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0" t="s">
        <v>30</v>
      </c>
      <c r="B18" s="15">
        <f>sum(B14:B17)</f>
        <v>560.3</v>
      </c>
      <c r="C18" s="11"/>
      <c r="D18" s="11"/>
      <c r="E18" s="11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11"/>
      <c r="C19" s="11"/>
      <c r="D19" s="11"/>
      <c r="E19" s="11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1" t="s">
        <v>31</v>
      </c>
      <c r="B20" s="11"/>
      <c r="C20" s="11"/>
      <c r="D20" s="11"/>
      <c r="E20" s="11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7" t="s">
        <v>32</v>
      </c>
      <c r="B21" s="20">
        <v>46.9</v>
      </c>
      <c r="C21" s="20">
        <v>46.1</v>
      </c>
      <c r="D21" s="20">
        <v>38.2</v>
      </c>
      <c r="E21" s="20">
        <v>44.8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7" t="s">
        <v>33</v>
      </c>
      <c r="B22" s="12">
        <v>363.4</v>
      </c>
      <c r="C22" s="12">
        <v>446.5</v>
      </c>
      <c r="D22" s="12">
        <v>539.4</v>
      </c>
      <c r="E22" s="12">
        <v>632.1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0" t="s">
        <v>34</v>
      </c>
      <c r="B23" s="15">
        <f>sum(B21:B22)</f>
        <v>410.3</v>
      </c>
      <c r="C23" s="11"/>
      <c r="D23" s="11"/>
      <c r="E23" s="1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11"/>
      <c r="C24" s="11"/>
      <c r="D24" s="11"/>
      <c r="E24" s="11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0" t="s">
        <v>35</v>
      </c>
      <c r="B25" s="15">
        <f>sum(B23,B18)</f>
        <v>970.6</v>
      </c>
      <c r="C25" s="11"/>
      <c r="D25" s="11"/>
      <c r="E25" s="11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</sheetData>
  <mergeCells count="2">
    <mergeCell ref="A1:E1"/>
    <mergeCell ref="B2:E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7" t="s">
        <v>17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18" t="s">
        <v>2</v>
      </c>
      <c r="C2" s="5"/>
      <c r="D2" s="5"/>
      <c r="E2" s="5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19">
        <v>2015.0</v>
      </c>
      <c r="C3" s="19">
        <v>2016.0</v>
      </c>
      <c r="D3" s="19">
        <v>2017.0</v>
      </c>
      <c r="E3" s="19">
        <v>2018.0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0" t="s">
        <v>18</v>
      </c>
      <c r="B4" s="11"/>
      <c r="C4" s="11"/>
      <c r="D4" s="11"/>
      <c r="E4" s="11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7" t="s">
        <v>19</v>
      </c>
      <c r="B5" s="20">
        <v>25.6</v>
      </c>
      <c r="C5" s="20">
        <v>23.0</v>
      </c>
      <c r="D5" s="20">
        <v>32.1</v>
      </c>
      <c r="E5" s="20">
        <v>28.4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7" t="s">
        <v>20</v>
      </c>
      <c r="B6" s="20">
        <v>99.4</v>
      </c>
      <c r="C6" s="20">
        <v>102.9</v>
      </c>
      <c r="D6" s="20">
        <v>107.3</v>
      </c>
      <c r="E6" s="20">
        <v>120.1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7" t="s">
        <v>21</v>
      </c>
      <c r="B7" s="20">
        <v>109.6</v>
      </c>
      <c r="C7" s="20">
        <v>108.0</v>
      </c>
      <c r="D7" s="20">
        <v>114.9</v>
      </c>
      <c r="E7" s="20">
        <v>116.8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7" t="s">
        <v>22</v>
      </c>
      <c r="B8" s="20">
        <v>299.9</v>
      </c>
      <c r="C8" s="20">
        <v>296.5</v>
      </c>
      <c r="D8" s="20">
        <v>510.7</v>
      </c>
      <c r="E8" s="20">
        <v>553.8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7" t="s">
        <v>23</v>
      </c>
      <c r="B9" s="13">
        <v>680.9</v>
      </c>
      <c r="C9" s="13">
        <v>734.3</v>
      </c>
      <c r="D9" s="13">
        <v>820.8</v>
      </c>
      <c r="E9" s="13">
        <v>913.1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7" t="s">
        <v>7</v>
      </c>
      <c r="B10" s="9">
        <v>-244.8</v>
      </c>
      <c r="C10" s="9">
        <v>-296.8</v>
      </c>
      <c r="D10" s="9">
        <v>-352.7</v>
      </c>
      <c r="E10" s="9">
        <v>-427.9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0" t="s">
        <v>24</v>
      </c>
      <c r="B11" s="15">
        <f t="shared" ref="B11:E11" si="1">sum(B5:B10)</f>
        <v>970.6</v>
      </c>
      <c r="C11" s="15">
        <f t="shared" si="1"/>
        <v>967.9</v>
      </c>
      <c r="D11" s="15">
        <f t="shared" si="1"/>
        <v>1233.1</v>
      </c>
      <c r="E11" s="15">
        <f t="shared" si="1"/>
        <v>1304.3</v>
      </c>
      <c r="F11" s="11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11"/>
      <c r="C12" s="11"/>
      <c r="D12" s="11"/>
      <c r="E12" s="1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0" t="s">
        <v>25</v>
      </c>
      <c r="B13" s="11"/>
      <c r="C13" s="11"/>
      <c r="D13" s="11"/>
      <c r="E13" s="1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7" t="s">
        <v>26</v>
      </c>
      <c r="B14" s="20">
        <v>82.8</v>
      </c>
      <c r="C14" s="20">
        <v>77.1</v>
      </c>
      <c r="D14" s="20">
        <v>71.8</v>
      </c>
      <c r="E14" s="20">
        <v>80.5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7" t="s">
        <v>27</v>
      </c>
      <c r="B15" s="20">
        <v>202.6</v>
      </c>
      <c r="C15" s="20">
        <v>174.7</v>
      </c>
      <c r="D15" s="20">
        <v>281.6</v>
      </c>
      <c r="E15" s="20">
        <v>328.4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7" t="s">
        <v>28</v>
      </c>
      <c r="B16" s="20">
        <v>22.3</v>
      </c>
      <c r="C16" s="20">
        <v>19.6</v>
      </c>
      <c r="D16" s="20">
        <v>15.0</v>
      </c>
      <c r="E16" s="20">
        <v>12.7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7" t="s">
        <v>29</v>
      </c>
      <c r="B17" s="14">
        <v>252.6</v>
      </c>
      <c r="C17" s="14">
        <v>203.9</v>
      </c>
      <c r="D17" s="14">
        <v>287.1</v>
      </c>
      <c r="E17" s="14">
        <v>205.8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0" t="s">
        <v>30</v>
      </c>
      <c r="B18" s="15">
        <f t="shared" ref="B18:E18" si="2">sum(B14:B17)</f>
        <v>560.3</v>
      </c>
      <c r="C18" s="15">
        <f t="shared" si="2"/>
        <v>475.3</v>
      </c>
      <c r="D18" s="15">
        <f t="shared" si="2"/>
        <v>655.5</v>
      </c>
      <c r="E18" s="15">
        <f t="shared" si="2"/>
        <v>627.4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11"/>
      <c r="C19" s="11"/>
      <c r="D19" s="11"/>
      <c r="E19" s="11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1" t="s">
        <v>31</v>
      </c>
      <c r="B20" s="11"/>
      <c r="C20" s="11"/>
      <c r="D20" s="11"/>
      <c r="E20" s="11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7" t="s">
        <v>32</v>
      </c>
      <c r="B21" s="20">
        <v>46.9</v>
      </c>
      <c r="C21" s="20">
        <v>46.1</v>
      </c>
      <c r="D21" s="20">
        <v>38.2</v>
      </c>
      <c r="E21" s="20">
        <v>44.8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7" t="s">
        <v>33</v>
      </c>
      <c r="B22" s="12">
        <v>363.4</v>
      </c>
      <c r="C22" s="12">
        <v>446.5</v>
      </c>
      <c r="D22" s="12">
        <v>539.4</v>
      </c>
      <c r="E22" s="12">
        <v>632.1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0" t="s">
        <v>34</v>
      </c>
      <c r="B23" s="15">
        <f t="shared" ref="B23:E23" si="3">sum(B21:B22)</f>
        <v>410.3</v>
      </c>
      <c r="C23" s="15">
        <f t="shared" si="3"/>
        <v>492.6</v>
      </c>
      <c r="D23" s="15">
        <f t="shared" si="3"/>
        <v>577.6</v>
      </c>
      <c r="E23" s="15">
        <f t="shared" si="3"/>
        <v>676.9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11"/>
      <c r="C24" s="11"/>
      <c r="D24" s="11"/>
      <c r="E24" s="11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0" t="s">
        <v>35</v>
      </c>
      <c r="B25" s="15">
        <f t="shared" ref="B25:E25" si="4">sum(B23,B18)</f>
        <v>970.6</v>
      </c>
      <c r="C25" s="15">
        <f t="shared" si="4"/>
        <v>967.9</v>
      </c>
      <c r="D25" s="15">
        <f t="shared" si="4"/>
        <v>1233.1</v>
      </c>
      <c r="E25" s="15">
        <f t="shared" si="4"/>
        <v>1304.3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</sheetData>
  <mergeCells count="2">
    <mergeCell ref="A1:E1"/>
    <mergeCell ref="B2:E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7" t="s">
        <v>17</v>
      </c>
      <c r="F1" s="22" t="s">
        <v>36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18" t="s">
        <v>2</v>
      </c>
      <c r="C2" s="5"/>
      <c r="D2" s="5"/>
      <c r="E2" s="5"/>
      <c r="F2" s="18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19">
        <v>2015.0</v>
      </c>
      <c r="C3" s="19">
        <v>2016.0</v>
      </c>
      <c r="D3" s="19">
        <v>2017.0</v>
      </c>
      <c r="E3" s="19">
        <v>2018.0</v>
      </c>
      <c r="F3" s="19">
        <v>2018.0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0" t="s">
        <v>18</v>
      </c>
      <c r="B4" s="11"/>
      <c r="C4" s="11"/>
      <c r="D4" s="11"/>
      <c r="E4" s="11"/>
      <c r="F4" s="23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7" t="s">
        <v>19</v>
      </c>
      <c r="B5" s="20">
        <v>25.6</v>
      </c>
      <c r="C5" s="20">
        <v>23.0</v>
      </c>
      <c r="D5" s="20">
        <v>32.1</v>
      </c>
      <c r="E5" s="20">
        <v>28.4</v>
      </c>
      <c r="F5" s="24">
        <f t="shared" ref="F5:F11" si="1">E5/$E$11</f>
        <v>0.02177413172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7" t="s">
        <v>20</v>
      </c>
      <c r="B6" s="20">
        <v>99.4</v>
      </c>
      <c r="C6" s="20">
        <v>102.9</v>
      </c>
      <c r="D6" s="20">
        <v>107.3</v>
      </c>
      <c r="E6" s="20">
        <v>120.1</v>
      </c>
      <c r="F6" s="24">
        <f t="shared" si="1"/>
        <v>0.09208004293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7" t="s">
        <v>21</v>
      </c>
      <c r="B7" s="20">
        <v>109.6</v>
      </c>
      <c r="C7" s="20">
        <v>108.0</v>
      </c>
      <c r="D7" s="20">
        <v>114.9</v>
      </c>
      <c r="E7" s="20">
        <v>116.8</v>
      </c>
      <c r="F7" s="24">
        <f t="shared" si="1"/>
        <v>0.08954995016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7" t="s">
        <v>22</v>
      </c>
      <c r="B8" s="20">
        <v>299.9</v>
      </c>
      <c r="C8" s="20">
        <v>296.5</v>
      </c>
      <c r="D8" s="20">
        <v>510.7</v>
      </c>
      <c r="E8" s="20">
        <v>553.8</v>
      </c>
      <c r="F8" s="24">
        <f t="shared" si="1"/>
        <v>0.4245955685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7" t="s">
        <v>23</v>
      </c>
      <c r="B9" s="13">
        <v>680.9</v>
      </c>
      <c r="C9" s="13">
        <v>734.3</v>
      </c>
      <c r="D9" s="13">
        <v>820.8</v>
      </c>
      <c r="E9" s="13">
        <v>913.1</v>
      </c>
      <c r="F9" s="24">
        <f t="shared" si="1"/>
        <v>0.7000690025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7" t="s">
        <v>7</v>
      </c>
      <c r="B10" s="9">
        <v>-244.8</v>
      </c>
      <c r="C10" s="9">
        <v>-296.8</v>
      </c>
      <c r="D10" s="9">
        <v>-352.7</v>
      </c>
      <c r="E10" s="9">
        <v>-427.9</v>
      </c>
      <c r="F10" s="25">
        <f t="shared" si="1"/>
        <v>-0.3280686959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0" t="s">
        <v>24</v>
      </c>
      <c r="B11" s="15">
        <f t="shared" ref="B11:E11" si="2">sum(B5:B10)</f>
        <v>970.6</v>
      </c>
      <c r="C11" s="15">
        <f t="shared" si="2"/>
        <v>967.9</v>
      </c>
      <c r="D11" s="15">
        <f t="shared" si="2"/>
        <v>1233.1</v>
      </c>
      <c r="E11" s="15">
        <f t="shared" si="2"/>
        <v>1304.3</v>
      </c>
      <c r="F11" s="24">
        <f t="shared" si="1"/>
        <v>1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11"/>
      <c r="C12" s="11"/>
      <c r="D12" s="11"/>
      <c r="E12" s="11"/>
      <c r="F12" s="23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0" t="s">
        <v>25</v>
      </c>
      <c r="B13" s="11"/>
      <c r="C13" s="11"/>
      <c r="D13" s="11"/>
      <c r="E13" s="11"/>
      <c r="F13" s="23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7" t="s">
        <v>26</v>
      </c>
      <c r="B14" s="20">
        <v>82.8</v>
      </c>
      <c r="C14" s="20">
        <v>77.1</v>
      </c>
      <c r="D14" s="20">
        <v>71.8</v>
      </c>
      <c r="E14" s="20">
        <v>80.5</v>
      </c>
      <c r="F14" s="24">
        <f t="shared" ref="F14:F18" si="3">E14/$E$25</f>
        <v>0.06171892969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7" t="s">
        <v>27</v>
      </c>
      <c r="B15" s="20">
        <v>202.6</v>
      </c>
      <c r="C15" s="20">
        <v>174.7</v>
      </c>
      <c r="D15" s="20">
        <v>281.6</v>
      </c>
      <c r="E15" s="20">
        <v>328.4</v>
      </c>
      <c r="F15" s="24">
        <f t="shared" si="3"/>
        <v>0.2517825654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7" t="s">
        <v>28</v>
      </c>
      <c r="B16" s="20">
        <v>22.3</v>
      </c>
      <c r="C16" s="20">
        <v>19.6</v>
      </c>
      <c r="D16" s="20">
        <v>15.0</v>
      </c>
      <c r="E16" s="20">
        <v>12.7</v>
      </c>
      <c r="F16" s="24">
        <f t="shared" si="3"/>
        <v>0.009737023691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7" t="s">
        <v>29</v>
      </c>
      <c r="B17" s="14">
        <v>252.6</v>
      </c>
      <c r="C17" s="14">
        <v>203.9</v>
      </c>
      <c r="D17" s="14">
        <v>287.1</v>
      </c>
      <c r="E17" s="14">
        <v>205.8</v>
      </c>
      <c r="F17" s="25">
        <f t="shared" si="3"/>
        <v>0.1577857855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0" t="s">
        <v>30</v>
      </c>
      <c r="B18" s="15">
        <f t="shared" ref="B18:E18" si="4">sum(B14:B17)</f>
        <v>560.3</v>
      </c>
      <c r="C18" s="15">
        <f t="shared" si="4"/>
        <v>475.3</v>
      </c>
      <c r="D18" s="15">
        <f t="shared" si="4"/>
        <v>655.5</v>
      </c>
      <c r="E18" s="15">
        <f t="shared" si="4"/>
        <v>627.4</v>
      </c>
      <c r="F18" s="24">
        <f t="shared" si="3"/>
        <v>0.4810243042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11"/>
      <c r="C19" s="11"/>
      <c r="D19" s="11"/>
      <c r="E19" s="11"/>
      <c r="F19" s="23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1" t="s">
        <v>31</v>
      </c>
      <c r="B20" s="11"/>
      <c r="C20" s="11"/>
      <c r="D20" s="11"/>
      <c r="E20" s="11"/>
      <c r="F20" s="23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7" t="s">
        <v>32</v>
      </c>
      <c r="B21" s="20">
        <v>46.9</v>
      </c>
      <c r="C21" s="20">
        <v>46.1</v>
      </c>
      <c r="D21" s="20">
        <v>38.2</v>
      </c>
      <c r="E21" s="20">
        <v>44.8</v>
      </c>
      <c r="F21" s="24">
        <f t="shared" ref="F21:F23" si="5">E21/$E$25</f>
        <v>0.03434792609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7" t="s">
        <v>33</v>
      </c>
      <c r="B22" s="12">
        <v>363.4</v>
      </c>
      <c r="C22" s="12">
        <v>446.5</v>
      </c>
      <c r="D22" s="12">
        <v>539.4</v>
      </c>
      <c r="E22" s="12">
        <v>632.1</v>
      </c>
      <c r="F22" s="25">
        <f t="shared" si="5"/>
        <v>0.4846277697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0" t="s">
        <v>34</v>
      </c>
      <c r="B23" s="15">
        <f t="shared" ref="B23:E23" si="6">sum(B21:B22)</f>
        <v>410.3</v>
      </c>
      <c r="C23" s="15">
        <f t="shared" si="6"/>
        <v>492.6</v>
      </c>
      <c r="D23" s="15">
        <f t="shared" si="6"/>
        <v>577.6</v>
      </c>
      <c r="E23" s="15">
        <f t="shared" si="6"/>
        <v>676.9</v>
      </c>
      <c r="F23" s="24">
        <f t="shared" si="5"/>
        <v>0.5189756958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11"/>
      <c r="C24" s="11"/>
      <c r="D24" s="11"/>
      <c r="E24" s="11"/>
      <c r="F24" s="23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0" t="s">
        <v>35</v>
      </c>
      <c r="B25" s="15">
        <f t="shared" ref="B25:E25" si="7">sum(B23,B18)</f>
        <v>970.6</v>
      </c>
      <c r="C25" s="15">
        <f t="shared" si="7"/>
        <v>967.9</v>
      </c>
      <c r="D25" s="15">
        <f t="shared" si="7"/>
        <v>1233.1</v>
      </c>
      <c r="E25" s="15">
        <f t="shared" si="7"/>
        <v>1304.3</v>
      </c>
      <c r="F25" s="24">
        <f>E25/$E$25</f>
        <v>1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</sheetData>
  <mergeCells count="2">
    <mergeCell ref="A1:E1"/>
    <mergeCell ref="B2:E2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37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2"/>
      <c r="B2" s="18" t="s">
        <v>2</v>
      </c>
      <c r="C2" s="5"/>
      <c r="D2" s="5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2"/>
      <c r="B3" s="19">
        <v>2016.0</v>
      </c>
      <c r="C3" s="19">
        <v>2017.0</v>
      </c>
      <c r="D3" s="19">
        <v>2018.0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21" t="s">
        <v>38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2" t="s">
        <v>14</v>
      </c>
      <c r="B5" s="26">
        <f>'Income Statement'!C20</f>
        <v>121.8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2" t="s">
        <v>39</v>
      </c>
      <c r="B6" s="26">
        <f>'Income Statement'!C11</f>
        <v>-52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2" t="s">
        <v>40</v>
      </c>
      <c r="B7" s="26">
        <f>'Balance Statement'!C6-'Balance Statement'!B6</f>
        <v>3.5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2" t="s">
        <v>41</v>
      </c>
      <c r="B8" s="26">
        <f>'Balance Statement'!C7-'Balance Statement'!B7</f>
        <v>-1.6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2" t="s">
        <v>42</v>
      </c>
      <c r="B9" s="26">
        <f>'Balance Statement'!C8-'Balance Statement'!B8</f>
        <v>-3.4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2" t="s">
        <v>43</v>
      </c>
      <c r="B10" s="26">
        <f>'Balance Statement'!C14-'Balance Statement'!B14</f>
        <v>-5.7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2" t="s">
        <v>44</v>
      </c>
      <c r="B11" s="26">
        <f>'Balance Statement'!C17-'Balance Statement'!B17</f>
        <v>-48.7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2" t="s">
        <v>45</v>
      </c>
      <c r="B12" s="26">
        <f>'Balance Statement'!C16-'Balance Statement'!B16</f>
        <v>-2.7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21" t="s">
        <v>46</v>
      </c>
      <c r="B13" s="26">
        <f>sum(B5:B12)</f>
        <v>11.2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21" t="s">
        <v>47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7" t="s">
        <v>48</v>
      </c>
      <c r="B16" s="27">
        <v>53.4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21" t="s">
        <v>49</v>
      </c>
      <c r="B17" s="28">
        <f>B16</f>
        <v>53.4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21" t="s">
        <v>50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2" t="s">
        <v>51</v>
      </c>
      <c r="B20" s="29">
        <v>-27.9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2" t="s">
        <v>52</v>
      </c>
      <c r="B21" s="29">
        <v>-0.8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2" t="s">
        <v>53</v>
      </c>
      <c r="B22" s="29">
        <v>-38.7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21" t="s">
        <v>54</v>
      </c>
      <c r="B23" s="15">
        <f>sum(B20:B22)</f>
        <v>-67.4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21" t="s">
        <v>55</v>
      </c>
      <c r="B25" s="26">
        <f>sum(B13,B17,B23)</f>
        <v>-2.8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2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</sheetData>
  <mergeCells count="2">
    <mergeCell ref="A1:D1"/>
    <mergeCell ref="B2:D2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7" t="s">
        <v>17</v>
      </c>
      <c r="F1" s="30" t="s">
        <v>36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18" t="s">
        <v>2</v>
      </c>
      <c r="C2" s="5"/>
      <c r="D2" s="5"/>
      <c r="E2" s="5"/>
      <c r="F2" s="18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19">
        <v>2015.0</v>
      </c>
      <c r="C3" s="19">
        <v>2016.0</v>
      </c>
      <c r="D3" s="19">
        <v>2017.0</v>
      </c>
      <c r="E3" s="19">
        <v>2018.0</v>
      </c>
      <c r="F3" s="19">
        <v>2018.0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0" t="s">
        <v>18</v>
      </c>
      <c r="B4" s="31"/>
      <c r="C4" s="31"/>
      <c r="D4" s="31"/>
      <c r="E4" s="31"/>
      <c r="F4" s="3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7" t="s">
        <v>19</v>
      </c>
      <c r="B5" s="33">
        <v>25.6</v>
      </c>
      <c r="C5" s="33">
        <v>23.0</v>
      </c>
      <c r="D5" s="33">
        <v>32.1</v>
      </c>
      <c r="E5" s="33">
        <v>28.4</v>
      </c>
      <c r="F5" s="34">
        <f t="shared" ref="F5:F11" si="1">E5/$E$11</f>
        <v>0.02177413172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7" t="s">
        <v>20</v>
      </c>
      <c r="B6" s="33">
        <v>99.4</v>
      </c>
      <c r="C6" s="33">
        <v>102.9</v>
      </c>
      <c r="D6" s="33">
        <v>107.3</v>
      </c>
      <c r="E6" s="33">
        <v>120.1</v>
      </c>
      <c r="F6" s="34">
        <f t="shared" si="1"/>
        <v>0.09208004293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7" t="s">
        <v>21</v>
      </c>
      <c r="B7" s="33">
        <v>109.6</v>
      </c>
      <c r="C7" s="33">
        <v>108.0</v>
      </c>
      <c r="D7" s="33">
        <v>114.9</v>
      </c>
      <c r="E7" s="33">
        <v>116.8</v>
      </c>
      <c r="F7" s="34">
        <f t="shared" si="1"/>
        <v>0.08954995016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7" t="s">
        <v>22</v>
      </c>
      <c r="B8" s="33">
        <v>299.9</v>
      </c>
      <c r="C8" s="33">
        <v>296.5</v>
      </c>
      <c r="D8" s="33">
        <v>510.7</v>
      </c>
      <c r="E8" s="33">
        <v>553.8</v>
      </c>
      <c r="F8" s="34">
        <f t="shared" si="1"/>
        <v>0.4245955685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7" t="s">
        <v>23</v>
      </c>
      <c r="B9" s="35">
        <v>680.9</v>
      </c>
      <c r="C9" s="35">
        <v>734.3</v>
      </c>
      <c r="D9" s="35">
        <v>820.8</v>
      </c>
      <c r="E9" s="35">
        <v>913.1</v>
      </c>
      <c r="F9" s="34">
        <f t="shared" si="1"/>
        <v>0.7000690025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7" t="s">
        <v>7</v>
      </c>
      <c r="B10" s="36">
        <v>-244.8</v>
      </c>
      <c r="C10" s="36">
        <v>-296.8</v>
      </c>
      <c r="D10" s="36">
        <v>-352.7</v>
      </c>
      <c r="E10" s="36">
        <v>-427.9</v>
      </c>
      <c r="F10" s="37">
        <f t="shared" si="1"/>
        <v>-0.3280686959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0" t="s">
        <v>24</v>
      </c>
      <c r="B11" s="26">
        <f t="shared" ref="B11:E11" si="2">sum(B5:B10)</f>
        <v>970.6</v>
      </c>
      <c r="C11" s="26">
        <f t="shared" si="2"/>
        <v>967.9</v>
      </c>
      <c r="D11" s="26">
        <f t="shared" si="2"/>
        <v>1233.1</v>
      </c>
      <c r="E11" s="26">
        <f t="shared" si="2"/>
        <v>1304.3</v>
      </c>
      <c r="F11" s="34">
        <f t="shared" si="1"/>
        <v>1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31"/>
      <c r="C12" s="31"/>
      <c r="D12" s="31"/>
      <c r="E12" s="31"/>
      <c r="F12" s="3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0" t="s">
        <v>25</v>
      </c>
      <c r="B13" s="31"/>
      <c r="C13" s="31"/>
      <c r="D13" s="31"/>
      <c r="E13" s="31"/>
      <c r="F13" s="3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7" t="s">
        <v>26</v>
      </c>
      <c r="B14" s="33">
        <v>82.8</v>
      </c>
      <c r="C14" s="33">
        <v>77.1</v>
      </c>
      <c r="D14" s="33">
        <v>71.8</v>
      </c>
      <c r="E14" s="33">
        <v>80.5</v>
      </c>
      <c r="F14" s="34">
        <f t="shared" ref="F14:F18" si="3">E14/$E$25</f>
        <v>0.06171892969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7" t="s">
        <v>27</v>
      </c>
      <c r="B15" s="33">
        <v>202.6</v>
      </c>
      <c r="C15" s="33">
        <v>174.7</v>
      </c>
      <c r="D15" s="33">
        <v>281.6</v>
      </c>
      <c r="E15" s="33">
        <v>328.4</v>
      </c>
      <c r="F15" s="34">
        <f t="shared" si="3"/>
        <v>0.2517825654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7" t="s">
        <v>28</v>
      </c>
      <c r="B16" s="33">
        <v>22.3</v>
      </c>
      <c r="C16" s="33">
        <v>19.6</v>
      </c>
      <c r="D16" s="33">
        <v>15.0</v>
      </c>
      <c r="E16" s="33">
        <v>12.7</v>
      </c>
      <c r="F16" s="34">
        <f t="shared" si="3"/>
        <v>0.009737023691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7" t="s">
        <v>29</v>
      </c>
      <c r="B17" s="38">
        <v>252.6</v>
      </c>
      <c r="C17" s="38">
        <v>203.89999999999998</v>
      </c>
      <c r="D17" s="38">
        <v>287.1</v>
      </c>
      <c r="E17" s="38">
        <v>205.8</v>
      </c>
      <c r="F17" s="37">
        <f t="shared" si="3"/>
        <v>0.1577857855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0" t="s">
        <v>30</v>
      </c>
      <c r="B18" s="26">
        <f t="shared" ref="B18:E18" si="4">sum(B14:B17)</f>
        <v>560.3</v>
      </c>
      <c r="C18" s="26">
        <f t="shared" si="4"/>
        <v>475.3</v>
      </c>
      <c r="D18" s="26">
        <f t="shared" si="4"/>
        <v>655.5</v>
      </c>
      <c r="E18" s="26">
        <f t="shared" si="4"/>
        <v>627.4</v>
      </c>
      <c r="F18" s="34">
        <f t="shared" si="3"/>
        <v>0.4810243042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31"/>
      <c r="C19" s="31"/>
      <c r="D19" s="31"/>
      <c r="E19" s="31"/>
      <c r="F19" s="3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1" t="s">
        <v>31</v>
      </c>
      <c r="B20" s="31"/>
      <c r="C20" s="31"/>
      <c r="D20" s="31"/>
      <c r="E20" s="31"/>
      <c r="F20" s="3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7" t="s">
        <v>32</v>
      </c>
      <c r="B21" s="33">
        <v>46.9</v>
      </c>
      <c r="C21" s="33">
        <v>46.1</v>
      </c>
      <c r="D21" s="33">
        <v>38.2</v>
      </c>
      <c r="E21" s="33">
        <v>44.8</v>
      </c>
      <c r="F21" s="34">
        <f t="shared" ref="F21:F23" si="5">E21/$E$25</f>
        <v>0.03434792609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7" t="s">
        <v>33</v>
      </c>
      <c r="B22" s="39">
        <v>363.4</v>
      </c>
      <c r="C22" s="39">
        <v>446.5</v>
      </c>
      <c r="D22" s="39">
        <v>539.4</v>
      </c>
      <c r="E22" s="39">
        <v>632.1</v>
      </c>
      <c r="F22" s="37">
        <f t="shared" si="5"/>
        <v>0.4846277697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0" t="s">
        <v>34</v>
      </c>
      <c r="B23" s="26">
        <f t="shared" ref="B23:E23" si="6">sum(B21:B22)</f>
        <v>410.3</v>
      </c>
      <c r="C23" s="26">
        <f t="shared" si="6"/>
        <v>492.6</v>
      </c>
      <c r="D23" s="26">
        <f t="shared" si="6"/>
        <v>577.6</v>
      </c>
      <c r="E23" s="26">
        <f t="shared" si="6"/>
        <v>676.9</v>
      </c>
      <c r="F23" s="34">
        <f t="shared" si="5"/>
        <v>0.5189756958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31"/>
      <c r="C24" s="31"/>
      <c r="D24" s="31"/>
      <c r="E24" s="31"/>
      <c r="F24" s="3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0" t="s">
        <v>35</v>
      </c>
      <c r="B25" s="26">
        <f t="shared" ref="B25:E25" si="7">sum(B23,B18)</f>
        <v>970.6</v>
      </c>
      <c r="C25" s="26">
        <f t="shared" si="7"/>
        <v>967.9</v>
      </c>
      <c r="D25" s="26">
        <f t="shared" si="7"/>
        <v>1233.1</v>
      </c>
      <c r="E25" s="26">
        <f t="shared" si="7"/>
        <v>1304.3</v>
      </c>
      <c r="F25" s="34">
        <f>E25/$E$25</f>
        <v>1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A1:E1"/>
    <mergeCell ref="B2:E2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40" t="s">
        <v>2</v>
      </c>
      <c r="C4" s="5"/>
      <c r="D4" s="5"/>
      <c r="E4" s="5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41">
        <v>2015.0</v>
      </c>
      <c r="C5" s="41">
        <v>2016.0</v>
      </c>
      <c r="D5" s="41">
        <v>2017.0</v>
      </c>
      <c r="E5" s="41">
        <v>2018.0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7" t="s">
        <v>3</v>
      </c>
      <c r="B6" s="42">
        <v>1234.9</v>
      </c>
      <c r="C6" s="42">
        <v>1251.7</v>
      </c>
      <c r="D6" s="42">
        <v>1300.4</v>
      </c>
      <c r="E6" s="42">
        <v>1334.4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7" t="s">
        <v>4</v>
      </c>
      <c r="B7" s="36">
        <v>-679.1</v>
      </c>
      <c r="C7" s="36">
        <v>-659.0</v>
      </c>
      <c r="D7" s="36">
        <v>-681.3</v>
      </c>
      <c r="E7" s="36">
        <v>-667.0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0" t="s">
        <v>5</v>
      </c>
      <c r="B8" s="42">
        <f t="shared" ref="B8:E8" si="1">sum(B6:B7)</f>
        <v>555.8</v>
      </c>
      <c r="C8" s="42">
        <f t="shared" si="1"/>
        <v>592.7</v>
      </c>
      <c r="D8" s="42">
        <f t="shared" si="1"/>
        <v>619.1</v>
      </c>
      <c r="E8" s="42">
        <f t="shared" si="1"/>
        <v>667.4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31"/>
      <c r="C9" s="31"/>
      <c r="D9" s="31"/>
      <c r="E9" s="3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7" t="s">
        <v>6</v>
      </c>
      <c r="B10" s="42">
        <v>-339.7</v>
      </c>
      <c r="C10" s="42">
        <v>-348.6</v>
      </c>
      <c r="D10" s="42">
        <v>-351.2</v>
      </c>
      <c r="E10" s="42">
        <v>-373.3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7" t="s">
        <v>7</v>
      </c>
      <c r="B11" s="42">
        <v>-47.5</v>
      </c>
      <c r="C11" s="42">
        <v>-52.0</v>
      </c>
      <c r="D11" s="42">
        <v>-55.9</v>
      </c>
      <c r="E11" s="42">
        <v>-75.2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7" t="s">
        <v>8</v>
      </c>
      <c r="B12" s="39">
        <v>11.8</v>
      </c>
      <c r="C12" s="39">
        <v>7.6</v>
      </c>
      <c r="D12" s="39">
        <v>7.0</v>
      </c>
      <c r="E12" s="39">
        <v>8.2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0" t="s">
        <v>9</v>
      </c>
      <c r="B13" s="26">
        <f t="shared" ref="B13:E13" si="2">sum(B8,B10:B12)</f>
        <v>180.4</v>
      </c>
      <c r="C13" s="26">
        <f t="shared" si="2"/>
        <v>199.7</v>
      </c>
      <c r="D13" s="26">
        <f t="shared" si="2"/>
        <v>219</v>
      </c>
      <c r="E13" s="26">
        <f t="shared" si="2"/>
        <v>227.1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31"/>
      <c r="C14" s="31"/>
      <c r="D14" s="31"/>
      <c r="E14" s="3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7" t="s">
        <v>10</v>
      </c>
      <c r="B15" s="35">
        <v>1.3</v>
      </c>
      <c r="C15" s="35">
        <v>1.4</v>
      </c>
      <c r="D15" s="35">
        <v>1.7</v>
      </c>
      <c r="E15" s="35">
        <v>2.0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7" t="s">
        <v>11</v>
      </c>
      <c r="B16" s="38">
        <v>-16.2</v>
      </c>
      <c r="C16" s="38">
        <v>-15.1</v>
      </c>
      <c r="D16" s="38">
        <v>-20.5</v>
      </c>
      <c r="E16" s="38">
        <v>-23.7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0" t="s">
        <v>12</v>
      </c>
      <c r="B17" s="26">
        <f t="shared" ref="B17:E17" si="3">sum(B13,B15:B16)</f>
        <v>165.5</v>
      </c>
      <c r="C17" s="26">
        <f t="shared" si="3"/>
        <v>186</v>
      </c>
      <c r="D17" s="26">
        <f t="shared" si="3"/>
        <v>200.2</v>
      </c>
      <c r="E17" s="26">
        <f t="shared" si="3"/>
        <v>205.4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31"/>
      <c r="C18" s="31"/>
      <c r="D18" s="31"/>
      <c r="E18" s="31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7" t="s">
        <v>13</v>
      </c>
      <c r="B19" s="36">
        <v>-56.8</v>
      </c>
      <c r="C19" s="36">
        <v>-64.2</v>
      </c>
      <c r="D19" s="36">
        <v>-67.5</v>
      </c>
      <c r="E19" s="36">
        <v>-72.6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0" t="s">
        <v>14</v>
      </c>
      <c r="B20" s="26">
        <f t="shared" ref="B20:E20" si="4">sum(B17,B19)</f>
        <v>108.7</v>
      </c>
      <c r="C20" s="26">
        <f t="shared" si="4"/>
        <v>121.8</v>
      </c>
      <c r="D20" s="26">
        <f t="shared" si="4"/>
        <v>132.7</v>
      </c>
      <c r="E20" s="26">
        <f t="shared" si="4"/>
        <v>132.8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31"/>
      <c r="C21" s="31"/>
      <c r="D21" s="31"/>
      <c r="E21" s="3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7" t="s">
        <v>15</v>
      </c>
      <c r="B22" s="42">
        <v>-38.3</v>
      </c>
      <c r="C22" s="42">
        <v>-38.7</v>
      </c>
      <c r="D22" s="42">
        <v>-39.8</v>
      </c>
      <c r="E22" s="42">
        <v>-40.1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0" t="s">
        <v>16</v>
      </c>
      <c r="B23" s="26">
        <f t="shared" ref="B23:E23" si="5">sum(B20,B22)</f>
        <v>70.4</v>
      </c>
      <c r="C23" s="26">
        <f t="shared" si="5"/>
        <v>83.1</v>
      </c>
      <c r="D23" s="26">
        <f t="shared" si="5"/>
        <v>92.9</v>
      </c>
      <c r="E23" s="26">
        <f t="shared" si="5"/>
        <v>92.7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3">
    <mergeCell ref="A1:E1"/>
    <mergeCell ref="A3:E3"/>
    <mergeCell ref="B4:E4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37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2"/>
      <c r="B2" s="18" t="s">
        <v>2</v>
      </c>
      <c r="C2" s="5"/>
      <c r="D2" s="5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2"/>
      <c r="B3" s="19">
        <v>2016.0</v>
      </c>
      <c r="C3" s="19">
        <v>2017.0</v>
      </c>
      <c r="D3" s="19">
        <v>2018.0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21" t="s">
        <v>38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2" t="s">
        <v>14</v>
      </c>
      <c r="B5" s="26">
        <f>'Income Statement'!C20</f>
        <v>121.8</v>
      </c>
      <c r="C5" s="26">
        <f>'Income Statement'!D20</f>
        <v>132.7</v>
      </c>
      <c r="D5" s="26">
        <f>'Income Statement'!E20</f>
        <v>132.8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2" t="s">
        <v>39</v>
      </c>
      <c r="B6" s="26">
        <f>'Income Statement'!C11</f>
        <v>-52</v>
      </c>
      <c r="C6" s="26">
        <f>'Income Statement'!D11</f>
        <v>-55.9</v>
      </c>
      <c r="D6" s="26">
        <f>'Income Statement'!E11</f>
        <v>-75.2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2" t="s">
        <v>40</v>
      </c>
      <c r="B7" s="26">
        <f>'Balance Statement'!C6-'Balance Statement'!B6</f>
        <v>3.5</v>
      </c>
      <c r="C7" s="26">
        <f>'Balance Statement'!D6-'Balance Statement'!C6</f>
        <v>4.4</v>
      </c>
      <c r="D7" s="26">
        <f>'Balance Statement'!E6-'Balance Statement'!D6</f>
        <v>12.8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2" t="s">
        <v>41</v>
      </c>
      <c r="B8" s="26">
        <f>'Balance Statement'!C7-'Balance Statement'!B7</f>
        <v>-1.6</v>
      </c>
      <c r="C8" s="26">
        <f>'Balance Statement'!D7-'Balance Statement'!C7</f>
        <v>6.9</v>
      </c>
      <c r="D8" s="26">
        <f>'Balance Statement'!E7-'Balance Statement'!D7</f>
        <v>1.9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2" t="s">
        <v>42</v>
      </c>
      <c r="B9" s="26">
        <f>'Balance Statement'!C8-'Balance Statement'!B8</f>
        <v>-3.4</v>
      </c>
      <c r="C9" s="26">
        <f>'Balance Statement'!D8-'Balance Statement'!C8</f>
        <v>214.2</v>
      </c>
      <c r="D9" s="26">
        <f>'Balance Statement'!E8-'Balance Statement'!D8</f>
        <v>43.1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2" t="s">
        <v>43</v>
      </c>
      <c r="B10" s="26">
        <f>'Balance Statement'!C14-'Balance Statement'!B14</f>
        <v>-5.7</v>
      </c>
      <c r="C10" s="26">
        <f>'Balance Statement'!D14-'Balance Statement'!C14</f>
        <v>-5.3</v>
      </c>
      <c r="D10" s="26">
        <f>'Balance Statement'!E14-'Balance Statement'!D14</f>
        <v>8.7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2" t="s">
        <v>44</v>
      </c>
      <c r="B11" s="26">
        <f>'Balance Statement'!C17-'Balance Statement'!B17</f>
        <v>-48.7</v>
      </c>
      <c r="C11" s="26">
        <f>'Balance Statement'!D17-'Balance Statement'!C17</f>
        <v>83.2</v>
      </c>
      <c r="D11" s="26">
        <f>'Balance Statement'!E17-'Balance Statement'!D17</f>
        <v>-81.3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2" t="s">
        <v>45</v>
      </c>
      <c r="B12" s="26">
        <f>'Balance Statement'!C16-'Balance Statement'!B16</f>
        <v>-2.7</v>
      </c>
      <c r="C12" s="26">
        <f>'Balance Statement'!D16-'Balance Statement'!C16</f>
        <v>-4.6</v>
      </c>
      <c r="D12" s="26">
        <f>'Balance Statement'!E16-'Balance Statement'!D16</f>
        <v>-2.3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21" t="s">
        <v>46</v>
      </c>
      <c r="B13" s="26">
        <f t="shared" ref="B13:D13" si="1">sum(B5:B12)</f>
        <v>11.2</v>
      </c>
      <c r="C13" s="26">
        <f t="shared" si="1"/>
        <v>375.6</v>
      </c>
      <c r="D13" s="26">
        <f t="shared" si="1"/>
        <v>40.5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21" t="s">
        <v>47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7" t="s">
        <v>48</v>
      </c>
      <c r="B16" s="26">
        <f>'Balance Statement'!C9-'Balance Statement'!B9</f>
        <v>53.4</v>
      </c>
      <c r="C16" s="26">
        <f>'Balance Statement'!D9-'Balance Statement'!C9</f>
        <v>86.5</v>
      </c>
      <c r="D16" s="26">
        <f>'Balance Statement'!E9-'Balance Statement'!D9</f>
        <v>92.3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21" t="s">
        <v>49</v>
      </c>
      <c r="B17" s="26">
        <f t="shared" ref="B17:D17" si="2">B16</f>
        <v>53.4</v>
      </c>
      <c r="C17" s="26">
        <f t="shared" si="2"/>
        <v>86.5</v>
      </c>
      <c r="D17" s="26">
        <f t="shared" si="2"/>
        <v>92.3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21" t="s">
        <v>50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2" t="s">
        <v>51</v>
      </c>
      <c r="B20" s="26">
        <f>'Balance Statement'!C15-'Balance Statement'!B15</f>
        <v>-27.9</v>
      </c>
      <c r="C20" s="26">
        <f>'Balance Statement'!D15-'Balance Statement'!C15</f>
        <v>106.9</v>
      </c>
      <c r="D20" s="26">
        <f>'Balance Statement'!E15-'Balance Statement'!D15</f>
        <v>46.8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2" t="s">
        <v>52</v>
      </c>
      <c r="B21" s="26">
        <f>'Balance Statement'!C21-'Balance Statement'!B21</f>
        <v>-0.8</v>
      </c>
      <c r="C21" s="26">
        <f>'Balance Statement'!D21-'Balance Statement'!C21</f>
        <v>-7.9</v>
      </c>
      <c r="D21" s="26">
        <f>'Balance Statement'!E21-'Balance Statement'!D21</f>
        <v>6.6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2" t="s">
        <v>53</v>
      </c>
      <c r="B22" s="26">
        <f>'Income Statement'!C22</f>
        <v>-38.7</v>
      </c>
      <c r="C22" s="26">
        <f>'Income Statement'!D22</f>
        <v>-39.8</v>
      </c>
      <c r="D22" s="26">
        <f>'Income Statement'!E22</f>
        <v>-40.1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21" t="s">
        <v>54</v>
      </c>
      <c r="B23" s="26">
        <f t="shared" ref="B23:D23" si="3">sum(B20:B22)</f>
        <v>-67.4</v>
      </c>
      <c r="C23" s="26">
        <f t="shared" si="3"/>
        <v>59.2</v>
      </c>
      <c r="D23" s="26">
        <f t="shared" si="3"/>
        <v>13.3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21" t="s">
        <v>55</v>
      </c>
      <c r="B25" s="26">
        <f t="shared" ref="B25:D25" si="4">sum(B13,B17,B23)</f>
        <v>-2.8</v>
      </c>
      <c r="C25" s="26">
        <f t="shared" si="4"/>
        <v>521.3</v>
      </c>
      <c r="D25" s="26">
        <f t="shared" si="4"/>
        <v>146.1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2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</sheetData>
  <mergeCells count="2">
    <mergeCell ref="A1:D1"/>
    <mergeCell ref="B2:D2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37</v>
      </c>
      <c r="E1" s="30" t="s">
        <v>56</v>
      </c>
      <c r="F1" s="43" t="s">
        <v>57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2"/>
      <c r="B2" s="18" t="s">
        <v>2</v>
      </c>
      <c r="C2" s="5"/>
      <c r="D2" s="5"/>
      <c r="E2" s="2"/>
      <c r="F2" s="2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2"/>
      <c r="B3" s="19">
        <v>2016.0</v>
      </c>
      <c r="C3" s="19">
        <v>2017.0</v>
      </c>
      <c r="D3" s="19">
        <v>2018.0</v>
      </c>
      <c r="E3" s="44">
        <v>2019.0</v>
      </c>
      <c r="F3" s="23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21" t="s">
        <v>38</v>
      </c>
      <c r="B4" s="2"/>
      <c r="C4" s="2"/>
      <c r="D4" s="2"/>
      <c r="E4" s="2"/>
      <c r="F4" s="23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2" t="s">
        <v>14</v>
      </c>
      <c r="B5" s="26">
        <f>'Income Statement'!C20</f>
        <v>121.8</v>
      </c>
      <c r="C5" s="26">
        <f>'Income Statement'!D20</f>
        <v>132.7</v>
      </c>
      <c r="D5" s="26">
        <f>'Income Statement'!E20</f>
        <v>132.8</v>
      </c>
      <c r="E5" s="15">
        <f t="shared" ref="E5:E12" si="1">D5*(1+F5)</f>
        <v>139.44</v>
      </c>
      <c r="F5" s="24">
        <v>0.05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2" t="s">
        <v>39</v>
      </c>
      <c r="B6" s="26">
        <f>'Income Statement'!C11</f>
        <v>-52</v>
      </c>
      <c r="C6" s="26">
        <f>'Income Statement'!D11</f>
        <v>-55.9</v>
      </c>
      <c r="D6" s="26">
        <f>'Income Statement'!E11</f>
        <v>-75.2</v>
      </c>
      <c r="E6" s="15">
        <f t="shared" si="1"/>
        <v>-81.216</v>
      </c>
      <c r="F6" s="24">
        <v>0.08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2" t="s">
        <v>40</v>
      </c>
      <c r="B7" s="26">
        <f>'Balance Statement'!C6-'Balance Statement'!B6</f>
        <v>3.5</v>
      </c>
      <c r="C7" s="26">
        <f>'Balance Statement'!D6-'Balance Statement'!C6</f>
        <v>4.4</v>
      </c>
      <c r="D7" s="26">
        <f>'Balance Statement'!E6-'Balance Statement'!D6</f>
        <v>12.8</v>
      </c>
      <c r="E7" s="15">
        <f t="shared" si="1"/>
        <v>13.97862455</v>
      </c>
      <c r="F7" s="24">
        <f>'Balance Statement'!F6</f>
        <v>0.09208004293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2" t="s">
        <v>41</v>
      </c>
      <c r="B8" s="26">
        <f>'Balance Statement'!C7-'Balance Statement'!B7</f>
        <v>-1.6</v>
      </c>
      <c r="C8" s="26">
        <f>'Balance Statement'!D7-'Balance Statement'!C7</f>
        <v>6.9</v>
      </c>
      <c r="D8" s="26">
        <f>'Balance Statement'!E7-'Balance Statement'!D7</f>
        <v>1.9</v>
      </c>
      <c r="E8" s="15">
        <f t="shared" si="1"/>
        <v>2.070144905</v>
      </c>
      <c r="F8" s="24">
        <f>'Balance Statement'!F7</f>
        <v>0.08954995016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2" t="s">
        <v>42</v>
      </c>
      <c r="B9" s="26">
        <f>'Balance Statement'!C8-'Balance Statement'!B8</f>
        <v>-3.4</v>
      </c>
      <c r="C9" s="26">
        <f>'Balance Statement'!D8-'Balance Statement'!C8</f>
        <v>214.2</v>
      </c>
      <c r="D9" s="26">
        <f>'Balance Statement'!E8-'Balance Statement'!D8</f>
        <v>43.1</v>
      </c>
      <c r="E9" s="15">
        <f t="shared" si="1"/>
        <v>61.400069</v>
      </c>
      <c r="F9" s="24">
        <f>'Balance Statement'!F8</f>
        <v>0.4245955685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2" t="s">
        <v>43</v>
      </c>
      <c r="B10" s="26">
        <f>'Balance Statement'!C14-'Balance Statement'!B14</f>
        <v>-5.7</v>
      </c>
      <c r="C10" s="26">
        <f>'Balance Statement'!D14-'Balance Statement'!C14</f>
        <v>-5.3</v>
      </c>
      <c r="D10" s="26">
        <f>'Balance Statement'!E14-'Balance Statement'!D14</f>
        <v>8.7</v>
      </c>
      <c r="E10" s="15">
        <f t="shared" si="1"/>
        <v>9.236954688</v>
      </c>
      <c r="F10" s="24">
        <f>'Balance Statement'!F14</f>
        <v>0.06171892969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2" t="s">
        <v>44</v>
      </c>
      <c r="B11" s="26">
        <f>'Balance Statement'!C17-'Balance Statement'!B17</f>
        <v>-48.7</v>
      </c>
      <c r="C11" s="26">
        <f>'Balance Statement'!D17-'Balance Statement'!C17</f>
        <v>83.2</v>
      </c>
      <c r="D11" s="26">
        <f>'Balance Statement'!E17-'Balance Statement'!D17</f>
        <v>-81.3</v>
      </c>
      <c r="E11" s="15">
        <f t="shared" si="1"/>
        <v>-94.12798436</v>
      </c>
      <c r="F11" s="24">
        <f>'Balance Statement'!F17</f>
        <v>0.1577857855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2" t="s">
        <v>45</v>
      </c>
      <c r="B12" s="26">
        <f>'Balance Statement'!C16-'Balance Statement'!B16</f>
        <v>-2.7</v>
      </c>
      <c r="C12" s="26">
        <f>'Balance Statement'!D16-'Balance Statement'!C16</f>
        <v>-4.6</v>
      </c>
      <c r="D12" s="26">
        <f>'Balance Statement'!E16-'Balance Statement'!D16</f>
        <v>-2.3</v>
      </c>
      <c r="E12" s="15">
        <f t="shared" si="1"/>
        <v>-2.322395154</v>
      </c>
      <c r="F12" s="24">
        <f>'Balance Statement'!F16</f>
        <v>0.009737023691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21" t="s">
        <v>46</v>
      </c>
      <c r="B13" s="26">
        <f t="shared" ref="B13:E13" si="2">sum(B5:B12)</f>
        <v>11.2</v>
      </c>
      <c r="C13" s="26">
        <f t="shared" si="2"/>
        <v>375.6</v>
      </c>
      <c r="D13" s="26">
        <f t="shared" si="2"/>
        <v>40.5</v>
      </c>
      <c r="E13" s="15">
        <f t="shared" si="2"/>
        <v>48.45941363</v>
      </c>
      <c r="F13" s="23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2"/>
      <c r="B14" s="2"/>
      <c r="C14" s="2"/>
      <c r="D14" s="2"/>
      <c r="E14" s="11"/>
      <c r="F14" s="23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21" t="s">
        <v>47</v>
      </c>
      <c r="B15" s="2"/>
      <c r="C15" s="2"/>
      <c r="D15" s="2"/>
      <c r="E15" s="11"/>
      <c r="F15" s="23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7" t="s">
        <v>48</v>
      </c>
      <c r="B16" s="26">
        <f>'Balance Statement'!C9-'Balance Statement'!B9</f>
        <v>53.4</v>
      </c>
      <c r="C16" s="26">
        <f>'Balance Statement'!D9-'Balance Statement'!C9</f>
        <v>86.5</v>
      </c>
      <c r="D16" s="26">
        <f>'Balance Statement'!E9-'Balance Statement'!D9</f>
        <v>92.3</v>
      </c>
      <c r="E16" s="15">
        <f>D16*(1+F16)</f>
        <v>156.9163689</v>
      </c>
      <c r="F16" s="24">
        <f>'Balance Statement'!F9</f>
        <v>0.7000690025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21" t="s">
        <v>49</v>
      </c>
      <c r="B17" s="26">
        <f t="shared" ref="B17:E17" si="3">B16</f>
        <v>53.4</v>
      </c>
      <c r="C17" s="26">
        <f t="shared" si="3"/>
        <v>86.5</v>
      </c>
      <c r="D17" s="26">
        <f t="shared" si="3"/>
        <v>92.3</v>
      </c>
      <c r="E17" s="15">
        <f t="shared" si="3"/>
        <v>156.9163689</v>
      </c>
      <c r="F17" s="23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2"/>
      <c r="B18" s="2"/>
      <c r="C18" s="2"/>
      <c r="D18" s="2"/>
      <c r="E18" s="11"/>
      <c r="F18" s="23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21" t="s">
        <v>50</v>
      </c>
      <c r="B19" s="2"/>
      <c r="C19" s="2"/>
      <c r="D19" s="2"/>
      <c r="E19" s="11"/>
      <c r="F19" s="23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2" t="s">
        <v>51</v>
      </c>
      <c r="B20" s="26">
        <f>'Balance Statement'!C15-'Balance Statement'!B15</f>
        <v>-27.9</v>
      </c>
      <c r="C20" s="26">
        <f>'Balance Statement'!D15-'Balance Statement'!C15</f>
        <v>106.9</v>
      </c>
      <c r="D20" s="26">
        <f>'Balance Statement'!E15-'Balance Statement'!D15</f>
        <v>46.8</v>
      </c>
      <c r="E20" s="15">
        <f t="shared" ref="E20:E22" si="4">D20*(1+F20)</f>
        <v>58.58342406</v>
      </c>
      <c r="F20" s="24">
        <f>'Balance Statement'!F15</f>
        <v>0.2517825654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2" t="s">
        <v>52</v>
      </c>
      <c r="B21" s="26">
        <f>'Balance Statement'!C21-'Balance Statement'!B21</f>
        <v>-0.8</v>
      </c>
      <c r="C21" s="26">
        <f>'Balance Statement'!D21-'Balance Statement'!C21</f>
        <v>-7.9</v>
      </c>
      <c r="D21" s="26">
        <f>'Balance Statement'!E21-'Balance Statement'!D21</f>
        <v>6.6</v>
      </c>
      <c r="E21" s="15">
        <f t="shared" si="4"/>
        <v>6.826696312</v>
      </c>
      <c r="F21" s="24">
        <f>'Balance Statement'!F21</f>
        <v>0.03434792609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2" t="s">
        <v>53</v>
      </c>
      <c r="B22" s="26">
        <f>'Income Statement'!C22</f>
        <v>-38.7</v>
      </c>
      <c r="C22" s="26">
        <f>'Income Statement'!D22</f>
        <v>-39.8</v>
      </c>
      <c r="D22" s="26">
        <f>'Income Statement'!E22</f>
        <v>-40.1</v>
      </c>
      <c r="E22" s="15">
        <f t="shared" si="4"/>
        <v>-44.11</v>
      </c>
      <c r="F22" s="24">
        <v>0.1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21" t="s">
        <v>54</v>
      </c>
      <c r="B23" s="26">
        <f t="shared" ref="B23:E23" si="5">sum(B20:B22)</f>
        <v>-67.4</v>
      </c>
      <c r="C23" s="26">
        <f t="shared" si="5"/>
        <v>59.2</v>
      </c>
      <c r="D23" s="26">
        <f t="shared" si="5"/>
        <v>13.3</v>
      </c>
      <c r="E23" s="15">
        <f t="shared" si="5"/>
        <v>21.30012037</v>
      </c>
      <c r="F23" s="23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2"/>
      <c r="B24" s="2"/>
      <c r="C24" s="2"/>
      <c r="D24" s="2"/>
      <c r="E24" s="11"/>
      <c r="F24" s="23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21" t="s">
        <v>55</v>
      </c>
      <c r="B25" s="26">
        <f t="shared" ref="B25:E25" si="6">sum(B13,B17,B23)</f>
        <v>-2.8</v>
      </c>
      <c r="C25" s="26">
        <f t="shared" si="6"/>
        <v>521.3</v>
      </c>
      <c r="D25" s="26">
        <f t="shared" si="6"/>
        <v>146.1</v>
      </c>
      <c r="E25" s="15">
        <f t="shared" si="6"/>
        <v>226.6759029</v>
      </c>
      <c r="F25" s="23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2"/>
      <c r="B26" s="2"/>
      <c r="C26" s="2"/>
      <c r="D26" s="2"/>
      <c r="E26" s="2"/>
      <c r="F26" s="23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2"/>
      <c r="B27" s="2"/>
      <c r="C27" s="2"/>
      <c r="D27" s="2"/>
      <c r="E27" s="2"/>
      <c r="F27" s="23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2"/>
      <c r="B28" s="2"/>
      <c r="C28" s="2"/>
      <c r="D28" s="2"/>
      <c r="E28" s="2"/>
      <c r="F28" s="23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2"/>
      <c r="B29" s="2"/>
      <c r="C29" s="2"/>
      <c r="D29" s="2"/>
      <c r="E29" s="2"/>
      <c r="F29" s="23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21"/>
      <c r="B30" s="2"/>
      <c r="C30" s="2"/>
      <c r="D30" s="2"/>
      <c r="E30" s="2"/>
      <c r="F30" s="23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2"/>
      <c r="B31" s="2"/>
      <c r="C31" s="2"/>
      <c r="D31" s="2"/>
      <c r="E31" s="2"/>
      <c r="F31" s="23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2"/>
      <c r="B32" s="2"/>
      <c r="C32" s="2"/>
      <c r="D32" s="2"/>
      <c r="E32" s="2"/>
      <c r="F32" s="23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2"/>
      <c r="B33" s="2"/>
      <c r="C33" s="2"/>
      <c r="D33" s="2"/>
      <c r="E33" s="2"/>
      <c r="F33" s="23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2"/>
      <c r="B34" s="2"/>
      <c r="C34" s="2"/>
      <c r="D34" s="2"/>
      <c r="E34" s="2"/>
      <c r="F34" s="23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2"/>
      <c r="B35" s="2"/>
      <c r="C35" s="2"/>
      <c r="D35" s="2"/>
      <c r="E35" s="2"/>
      <c r="F35" s="23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2"/>
      <c r="B36" s="2"/>
      <c r="C36" s="2"/>
      <c r="D36" s="2"/>
      <c r="E36" s="2"/>
      <c r="F36" s="23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2"/>
      <c r="B37" s="2"/>
      <c r="C37" s="2"/>
      <c r="D37" s="2"/>
      <c r="E37" s="2"/>
      <c r="F37" s="23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2"/>
      <c r="B38" s="2"/>
      <c r="C38" s="2"/>
      <c r="D38" s="2"/>
      <c r="E38" s="2"/>
      <c r="F38" s="23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2"/>
      <c r="B39" s="2"/>
      <c r="C39" s="2"/>
      <c r="D39" s="2"/>
      <c r="E39" s="2"/>
      <c r="F39" s="23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2"/>
      <c r="B40" s="2"/>
      <c r="C40" s="2"/>
      <c r="D40" s="2"/>
      <c r="E40" s="2"/>
      <c r="F40" s="23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2"/>
      <c r="B41" s="2"/>
      <c r="C41" s="2"/>
      <c r="D41" s="2"/>
      <c r="E41" s="2"/>
      <c r="F41" s="23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2"/>
      <c r="B42" s="2"/>
      <c r="C42" s="2"/>
      <c r="D42" s="2"/>
      <c r="E42" s="2"/>
      <c r="F42" s="23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2"/>
      <c r="B43" s="2"/>
      <c r="C43" s="2"/>
      <c r="D43" s="2"/>
      <c r="E43" s="2"/>
      <c r="F43" s="23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2"/>
      <c r="B44" s="2"/>
      <c r="C44" s="2"/>
      <c r="D44" s="2"/>
      <c r="E44" s="2"/>
      <c r="F44" s="23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2"/>
      <c r="B45" s="2"/>
      <c r="C45" s="2"/>
      <c r="D45" s="2"/>
      <c r="E45" s="2"/>
      <c r="F45" s="23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2"/>
      <c r="B46" s="2"/>
      <c r="C46" s="2"/>
      <c r="D46" s="2"/>
      <c r="E46" s="2"/>
      <c r="F46" s="23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2"/>
      <c r="B47" s="2"/>
      <c r="C47" s="2"/>
      <c r="D47" s="2"/>
      <c r="E47" s="2"/>
      <c r="F47" s="23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2"/>
      <c r="B48" s="2"/>
      <c r="C48" s="2"/>
      <c r="D48" s="2"/>
      <c r="E48" s="2"/>
      <c r="F48" s="23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2"/>
      <c r="B49" s="2"/>
      <c r="C49" s="2"/>
      <c r="D49" s="2"/>
      <c r="E49" s="2"/>
      <c r="F49" s="23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2"/>
      <c r="B50" s="2"/>
      <c r="C50" s="2"/>
      <c r="D50" s="2"/>
      <c r="E50" s="2"/>
      <c r="F50" s="23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2"/>
      <c r="B51" s="2"/>
      <c r="C51" s="2"/>
      <c r="D51" s="2"/>
      <c r="E51" s="2"/>
      <c r="F51" s="23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2"/>
      <c r="B52" s="2"/>
      <c r="C52" s="2"/>
      <c r="D52" s="2"/>
      <c r="E52" s="2"/>
      <c r="F52" s="23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2"/>
      <c r="B53" s="2"/>
      <c r="C53" s="2"/>
      <c r="D53" s="2"/>
      <c r="E53" s="2"/>
      <c r="F53" s="23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2"/>
      <c r="B54" s="2"/>
      <c r="C54" s="2"/>
      <c r="D54" s="2"/>
      <c r="E54" s="2"/>
      <c r="F54" s="23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2"/>
      <c r="B55" s="2"/>
      <c r="C55" s="2"/>
      <c r="D55" s="2"/>
      <c r="E55" s="2"/>
      <c r="F55" s="23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2"/>
      <c r="B56" s="2"/>
      <c r="C56" s="2"/>
      <c r="D56" s="2"/>
      <c r="E56" s="2"/>
      <c r="F56" s="23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2"/>
      <c r="B57" s="2"/>
      <c r="C57" s="2"/>
      <c r="D57" s="2"/>
      <c r="E57" s="2"/>
      <c r="F57" s="23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2"/>
      <c r="B58" s="2"/>
      <c r="C58" s="2"/>
      <c r="D58" s="2"/>
      <c r="E58" s="2"/>
      <c r="F58" s="23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2"/>
      <c r="B59" s="2"/>
      <c r="C59" s="2"/>
      <c r="D59" s="2"/>
      <c r="E59" s="2"/>
      <c r="F59" s="23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2"/>
      <c r="B60" s="2"/>
      <c r="C60" s="2"/>
      <c r="D60" s="2"/>
      <c r="E60" s="2"/>
      <c r="F60" s="23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2"/>
      <c r="B61" s="2"/>
      <c r="C61" s="2"/>
      <c r="D61" s="2"/>
      <c r="E61" s="2"/>
      <c r="F61" s="23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2"/>
      <c r="B62" s="2"/>
      <c r="C62" s="2"/>
      <c r="D62" s="2"/>
      <c r="E62" s="2"/>
      <c r="F62" s="23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2"/>
      <c r="B63" s="2"/>
      <c r="C63" s="2"/>
      <c r="D63" s="2"/>
      <c r="E63" s="2"/>
      <c r="F63" s="23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2"/>
      <c r="B64" s="2"/>
      <c r="C64" s="2"/>
      <c r="D64" s="2"/>
      <c r="E64" s="2"/>
      <c r="F64" s="23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2"/>
      <c r="B65" s="2"/>
      <c r="C65" s="2"/>
      <c r="D65" s="2"/>
      <c r="E65" s="2"/>
      <c r="F65" s="23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2"/>
      <c r="B66" s="2"/>
      <c r="C66" s="2"/>
      <c r="D66" s="2"/>
      <c r="E66" s="2"/>
      <c r="F66" s="23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2"/>
      <c r="B67" s="2"/>
      <c r="C67" s="2"/>
      <c r="D67" s="2"/>
      <c r="E67" s="2"/>
      <c r="F67" s="23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2"/>
      <c r="B68" s="2"/>
      <c r="C68" s="2"/>
      <c r="D68" s="2"/>
      <c r="E68" s="2"/>
      <c r="F68" s="23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2"/>
      <c r="B69" s="2"/>
      <c r="C69" s="2"/>
      <c r="D69" s="2"/>
      <c r="E69" s="2"/>
      <c r="F69" s="23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2"/>
      <c r="B70" s="2"/>
      <c r="C70" s="2"/>
      <c r="D70" s="2"/>
      <c r="E70" s="2"/>
      <c r="F70" s="23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2"/>
      <c r="B71" s="2"/>
      <c r="C71" s="2"/>
      <c r="D71" s="2"/>
      <c r="E71" s="2"/>
      <c r="F71" s="23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2"/>
      <c r="B72" s="2"/>
      <c r="C72" s="2"/>
      <c r="D72" s="2"/>
      <c r="E72" s="2"/>
      <c r="F72" s="23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2"/>
      <c r="B73" s="2"/>
      <c r="C73" s="2"/>
      <c r="D73" s="2"/>
      <c r="E73" s="2"/>
      <c r="F73" s="23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2"/>
      <c r="B74" s="2"/>
      <c r="C74" s="2"/>
      <c r="D74" s="2"/>
      <c r="E74" s="2"/>
      <c r="F74" s="23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2"/>
      <c r="B75" s="2"/>
      <c r="C75" s="2"/>
      <c r="D75" s="2"/>
      <c r="E75" s="2"/>
      <c r="F75" s="23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2"/>
      <c r="B76" s="2"/>
      <c r="C76" s="2"/>
      <c r="D76" s="2"/>
      <c r="E76" s="2"/>
      <c r="F76" s="23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2"/>
      <c r="B77" s="2"/>
      <c r="C77" s="2"/>
      <c r="D77" s="2"/>
      <c r="E77" s="2"/>
      <c r="F77" s="23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2"/>
      <c r="B78" s="2"/>
      <c r="C78" s="2"/>
      <c r="D78" s="2"/>
      <c r="E78" s="2"/>
      <c r="F78" s="23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2"/>
      <c r="B79" s="2"/>
      <c r="C79" s="2"/>
      <c r="D79" s="2"/>
      <c r="E79" s="2"/>
      <c r="F79" s="23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2"/>
      <c r="B80" s="2"/>
      <c r="C80" s="2"/>
      <c r="D80" s="2"/>
      <c r="E80" s="2"/>
      <c r="F80" s="23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2"/>
      <c r="B81" s="2"/>
      <c r="C81" s="2"/>
      <c r="D81" s="2"/>
      <c r="E81" s="2"/>
      <c r="F81" s="23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2"/>
      <c r="B82" s="2"/>
      <c r="C82" s="2"/>
      <c r="D82" s="2"/>
      <c r="E82" s="2"/>
      <c r="F82" s="23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2"/>
      <c r="B83" s="2"/>
      <c r="C83" s="2"/>
      <c r="D83" s="2"/>
      <c r="E83" s="2"/>
      <c r="F83" s="23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2"/>
      <c r="B84" s="2"/>
      <c r="C84" s="2"/>
      <c r="D84" s="2"/>
      <c r="E84" s="2"/>
      <c r="F84" s="23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2"/>
      <c r="B85" s="2"/>
      <c r="C85" s="2"/>
      <c r="D85" s="2"/>
      <c r="E85" s="2"/>
      <c r="F85" s="23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2"/>
      <c r="B86" s="2"/>
      <c r="C86" s="2"/>
      <c r="D86" s="2"/>
      <c r="E86" s="2"/>
      <c r="F86" s="23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2"/>
      <c r="B87" s="2"/>
      <c r="C87" s="2"/>
      <c r="D87" s="2"/>
      <c r="E87" s="2"/>
      <c r="F87" s="23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2"/>
      <c r="B88" s="2"/>
      <c r="C88" s="2"/>
      <c r="D88" s="2"/>
      <c r="E88" s="2"/>
      <c r="F88" s="23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2"/>
      <c r="B89" s="2"/>
      <c r="C89" s="2"/>
      <c r="D89" s="2"/>
      <c r="E89" s="2"/>
      <c r="F89" s="23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2"/>
      <c r="B90" s="2"/>
      <c r="C90" s="2"/>
      <c r="D90" s="2"/>
      <c r="E90" s="2"/>
      <c r="F90" s="23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2"/>
      <c r="B91" s="2"/>
      <c r="C91" s="2"/>
      <c r="D91" s="2"/>
      <c r="E91" s="2"/>
      <c r="F91" s="23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2"/>
      <c r="B92" s="2"/>
      <c r="C92" s="2"/>
      <c r="D92" s="2"/>
      <c r="E92" s="2"/>
      <c r="F92" s="23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2"/>
      <c r="B93" s="2"/>
      <c r="C93" s="2"/>
      <c r="D93" s="2"/>
      <c r="E93" s="2"/>
      <c r="F93" s="23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2"/>
      <c r="B94" s="2"/>
      <c r="C94" s="2"/>
      <c r="D94" s="2"/>
      <c r="E94" s="2"/>
      <c r="F94" s="23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2"/>
      <c r="B95" s="2"/>
      <c r="C95" s="2"/>
      <c r="D95" s="2"/>
      <c r="E95" s="2"/>
      <c r="F95" s="23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2"/>
      <c r="B96" s="2"/>
      <c r="C96" s="2"/>
      <c r="D96" s="2"/>
      <c r="E96" s="2"/>
      <c r="F96" s="23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2"/>
      <c r="B97" s="2"/>
      <c r="C97" s="2"/>
      <c r="D97" s="2"/>
      <c r="E97" s="2"/>
      <c r="F97" s="23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2"/>
      <c r="B98" s="2"/>
      <c r="C98" s="2"/>
      <c r="D98" s="2"/>
      <c r="E98" s="2"/>
      <c r="F98" s="23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2"/>
      <c r="B99" s="2"/>
      <c r="C99" s="2"/>
      <c r="D99" s="2"/>
      <c r="E99" s="2"/>
      <c r="F99" s="23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2"/>
      <c r="B100" s="2"/>
      <c r="C100" s="2"/>
      <c r="D100" s="2"/>
      <c r="E100" s="2"/>
      <c r="F100" s="23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</sheetData>
  <mergeCells count="2">
    <mergeCell ref="A1:D1"/>
    <mergeCell ref="B2:D2"/>
  </mergeCells>
  <drawing r:id="rId1"/>
</worksheet>
</file>