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 effective interest rat" sheetId="1" r:id="rId4"/>
    <sheet state="visible" name="How much will I earn" sheetId="2" r:id="rId5"/>
    <sheet state="visible" name="Double your money" sheetId="3" r:id="rId6"/>
    <sheet state="visible" name="Out-of-state tuition" sheetId="4" r:id="rId7"/>
    <sheet state="visible" name="Add some starter money" sheetId="5" r:id="rId8"/>
    <sheet state="visible" name="Can your child pay for college" sheetId="6" r:id="rId9"/>
    <sheet state="visible" name="Study abroad for a year" sheetId="7" r:id="rId10"/>
    <sheet state="visible" name="Start the loan amortization tab" sheetId="8" r:id="rId11"/>
    <sheet state="visible" name="Where did your money go" sheetId="9" r:id="rId12"/>
    <sheet state="visible" name="Complete loan model" sheetId="10" r:id="rId13"/>
  </sheets>
  <definedNames/>
  <calcPr/>
</workbook>
</file>

<file path=xl/sharedStrings.xml><?xml version="1.0" encoding="utf-8"?>
<sst xmlns="http://schemas.openxmlformats.org/spreadsheetml/2006/main" count="126" uniqueCount="33">
  <si>
    <t>Effect of Compounding Interest</t>
  </si>
  <si>
    <t>Nominal Interest Rate</t>
  </si>
  <si>
    <t>Present Value</t>
  </si>
  <si>
    <t>Length of Investment</t>
  </si>
  <si>
    <t>Compounding Period</t>
  </si>
  <si>
    <t>Effective Rate</t>
  </si>
  <si>
    <t>Future Value</t>
  </si>
  <si>
    <t>Annual</t>
  </si>
  <si>
    <t>Semi-annual</t>
  </si>
  <si>
    <t>Quarterly</t>
  </si>
  <si>
    <t>Monthly</t>
  </si>
  <si>
    <t>Bi-weekly</t>
  </si>
  <si>
    <t>Weekly</t>
  </si>
  <si>
    <t>Daily</t>
  </si>
  <si>
    <t>Payments Required</t>
  </si>
  <si>
    <t>Number of Years</t>
  </si>
  <si>
    <t>Interest Rate</t>
  </si>
  <si>
    <t>Payments</t>
  </si>
  <si>
    <t>Number of Periods</t>
  </si>
  <si>
    <t>Withdrawal Amount</t>
  </si>
  <si>
    <t>Number of Withdrawals</t>
  </si>
  <si>
    <t xml:space="preserve">Loan Amortization Table </t>
  </si>
  <si>
    <t>Input Data</t>
  </si>
  <si>
    <t>Initial loan balance</t>
  </si>
  <si>
    <t>Interest rate percent</t>
  </si>
  <si>
    <t>Loan life years</t>
  </si>
  <si>
    <t>Required Annual Payment</t>
  </si>
  <si>
    <t>Year</t>
  </si>
  <si>
    <t>Year Beginning Balance</t>
  </si>
  <si>
    <t>Annual Payment</t>
  </si>
  <si>
    <t>Interest Component</t>
  </si>
  <si>
    <t>Principal Repaid</t>
  </si>
  <si>
    <t>Year-end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</si>
</sst>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&quot;$&quot;#,##0.00"/>
    <numFmt numFmtId="166" formatCode="&quot;$&quot;#,##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horizontal="center" vertical="bottom"/>
    </xf>
    <xf borderId="0" fillId="2" fontId="2" numFmtId="0" xfId="0" applyAlignment="1" applyFill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2">
        <v>0.08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</v>
      </c>
      <c r="B4" s="4">
        <v>1000.0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</v>
      </c>
      <c r="B5" s="5">
        <v>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</v>
      </c>
      <c r="B7" s="1"/>
      <c r="C7" s="6" t="s">
        <v>5</v>
      </c>
      <c r="D7" s="6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7">
        <v>1.0</v>
      </c>
      <c r="C8" s="8">
        <f t="shared" ref="C8:C14" si="1">(1+$B$3/B8)^B8-1</f>
        <v>0.08</v>
      </c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 t="s">
        <v>8</v>
      </c>
      <c r="B9" s="11">
        <v>2.0</v>
      </c>
      <c r="C9" s="8">
        <f t="shared" si="1"/>
        <v>0.0816</v>
      </c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7">
        <v>4.0</v>
      </c>
      <c r="C10" s="8">
        <f t="shared" si="1"/>
        <v>0.08243216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7">
        <v>12.0</v>
      </c>
      <c r="C11" s="8">
        <f t="shared" si="1"/>
        <v>0.08299950681</v>
      </c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7">
        <v>26.0</v>
      </c>
      <c r="C12" s="8">
        <f t="shared" si="1"/>
        <v>0.08315402107</v>
      </c>
      <c r="D12" s="9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7">
        <v>52.0</v>
      </c>
      <c r="C13" s="8">
        <f t="shared" si="1"/>
        <v>0.0832204742</v>
      </c>
      <c r="D13" s="9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7">
        <v>365.0</v>
      </c>
      <c r="C14" s="8">
        <f t="shared" si="1"/>
        <v>0.08327757179</v>
      </c>
      <c r="D14" s="9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/>
      <c r="C21" s="12"/>
      <c r="D21" s="12"/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/>
      <c r="C22" s="12"/>
      <c r="D22" s="12"/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/>
      <c r="C23" s="12"/>
      <c r="D23" s="12"/>
      <c r="E23" s="12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/>
      <c r="C24" s="12"/>
      <c r="D24" s="12"/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/>
      <c r="C25" s="12"/>
      <c r="D25" s="12"/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/>
      <c r="C26" s="12"/>
      <c r="D26" s="12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2">
        <v>0.08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</v>
      </c>
      <c r="B4" s="4">
        <v>1000.0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</v>
      </c>
      <c r="B5" s="5">
        <v>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</v>
      </c>
      <c r="B7" s="1"/>
      <c r="C7" s="6" t="s">
        <v>5</v>
      </c>
      <c r="D7" s="6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7">
        <v>1.0</v>
      </c>
      <c r="C8" s="8">
        <f t="shared" ref="C8:C14" si="1">(1+$B$3/B8)^B8-1</f>
        <v>0.08</v>
      </c>
      <c r="D8" s="13">
        <f t="shared" ref="D8:D14" si="2">FV(C8,$B$5,0,-$B$4)</f>
        <v>1469.328077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 t="s">
        <v>8</v>
      </c>
      <c r="B9" s="11">
        <v>2.0</v>
      </c>
      <c r="C9" s="8">
        <f t="shared" si="1"/>
        <v>0.0816</v>
      </c>
      <c r="D9" s="13">
        <f t="shared" si="2"/>
        <v>1480.244285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7">
        <v>4.0</v>
      </c>
      <c r="C10" s="8">
        <f t="shared" si="1"/>
        <v>0.08243216</v>
      </c>
      <c r="D10" s="13">
        <f t="shared" si="2"/>
        <v>1485.947396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7">
        <v>12.0</v>
      </c>
      <c r="C11" s="8">
        <f t="shared" si="1"/>
        <v>0.08299950681</v>
      </c>
      <c r="D11" s="13">
        <f t="shared" si="2"/>
        <v>1489.845708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7">
        <v>26.0</v>
      </c>
      <c r="C12" s="8">
        <f t="shared" si="1"/>
        <v>0.08315402107</v>
      </c>
      <c r="D12" s="13">
        <f t="shared" si="2"/>
        <v>1490.908812</v>
      </c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7">
        <v>52.0</v>
      </c>
      <c r="C13" s="8">
        <f t="shared" si="1"/>
        <v>0.0832204742</v>
      </c>
      <c r="D13" s="13">
        <f t="shared" si="2"/>
        <v>1491.366215</v>
      </c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7">
        <v>365.0</v>
      </c>
      <c r="C14" s="8">
        <f t="shared" si="1"/>
        <v>0.08327757179</v>
      </c>
      <c r="D14" s="13">
        <f t="shared" si="2"/>
        <v>1491.759314</v>
      </c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/>
      <c r="C21" s="12"/>
      <c r="D21" s="12"/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/>
      <c r="C22" s="12"/>
      <c r="D22" s="12"/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/>
      <c r="C23" s="12"/>
      <c r="D23" s="12"/>
      <c r="E23" s="12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/>
      <c r="C24" s="12"/>
      <c r="D24" s="12"/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/>
      <c r="C25" s="12"/>
      <c r="D25" s="12"/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/>
      <c r="C26" s="12"/>
      <c r="D26" s="12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2">
        <v>0.08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</v>
      </c>
      <c r="B4" s="4">
        <v>1000.0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</v>
      </c>
      <c r="B5" s="5">
        <v>10.0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</v>
      </c>
      <c r="B7" s="1"/>
      <c r="C7" s="6" t="s">
        <v>5</v>
      </c>
      <c r="D7" s="6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7">
        <v>1.0</v>
      </c>
      <c r="C8" s="8">
        <f t="shared" ref="C8:C14" si="1">(1+$B$3/B8)^B8-1</f>
        <v>0.08</v>
      </c>
      <c r="D8" s="13">
        <f t="shared" ref="D8:D14" si="2">FV(C8,$B$5,0,-$B$4)</f>
        <v>2158.924997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 t="s">
        <v>8</v>
      </c>
      <c r="B9" s="11">
        <v>2.0</v>
      </c>
      <c r="C9" s="8">
        <f t="shared" si="1"/>
        <v>0.0816</v>
      </c>
      <c r="D9" s="13">
        <f t="shared" si="2"/>
        <v>2191.123143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7">
        <v>4.0</v>
      </c>
      <c r="C10" s="8">
        <f t="shared" si="1"/>
        <v>0.08243216</v>
      </c>
      <c r="D10" s="13">
        <f t="shared" si="2"/>
        <v>2208.039664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7">
        <v>12.0</v>
      </c>
      <c r="C11" s="8">
        <f t="shared" si="1"/>
        <v>0.08299950681</v>
      </c>
      <c r="D11" s="13">
        <f t="shared" si="2"/>
        <v>2219.640235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7">
        <v>26.0</v>
      </c>
      <c r="C12" s="8">
        <f t="shared" si="1"/>
        <v>0.08315402107</v>
      </c>
      <c r="D12" s="13">
        <f t="shared" si="2"/>
        <v>2222.809085</v>
      </c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7">
        <v>52.0</v>
      </c>
      <c r="C13" s="8">
        <f t="shared" si="1"/>
        <v>0.0832204742</v>
      </c>
      <c r="D13" s="13">
        <f t="shared" si="2"/>
        <v>2224.173188</v>
      </c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7">
        <v>365.0</v>
      </c>
      <c r="C14" s="8">
        <f t="shared" si="1"/>
        <v>0.08327757179</v>
      </c>
      <c r="D14" s="13">
        <f t="shared" si="2"/>
        <v>2225.34585</v>
      </c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/>
      <c r="C21" s="12"/>
      <c r="D21" s="12"/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/>
      <c r="C22" s="12"/>
      <c r="D22" s="12"/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/>
      <c r="C23" s="12"/>
      <c r="D23" s="12"/>
      <c r="E23" s="12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/>
      <c r="C24" s="12"/>
      <c r="D24" s="12"/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/>
      <c r="C25" s="12"/>
      <c r="D25" s="12"/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/>
      <c r="C26" s="12"/>
      <c r="D26" s="12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</v>
      </c>
      <c r="B2" s="15">
        <v>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6</v>
      </c>
      <c r="B3" s="15">
        <v>100000.0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15</v>
      </c>
      <c r="B4" s="5">
        <v>18.0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16</v>
      </c>
      <c r="B5" s="2">
        <v>0.06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6" t="s">
        <v>17</v>
      </c>
      <c r="B7" s="4">
        <f>PMT(B5,B4,-B2,B3)</f>
        <v>-3235.654055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</v>
      </c>
      <c r="B10" s="15">
        <v>100000.0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6</v>
      </c>
      <c r="B11" s="15">
        <v>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19</v>
      </c>
      <c r="B12" s="15">
        <v>25000.0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16</v>
      </c>
      <c r="B13" s="17">
        <v>0.06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20</v>
      </c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</v>
      </c>
      <c r="B2" s="15">
        <v>5000.0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6</v>
      </c>
      <c r="B3" s="15">
        <v>100000.0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15</v>
      </c>
      <c r="B4" s="5">
        <v>18.0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16</v>
      </c>
      <c r="B5" s="2">
        <v>0.06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6" t="s">
        <v>17</v>
      </c>
      <c r="B7" s="4">
        <f>PMT(B5,B4,-B2,B3)</f>
        <v>-2773.871353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</v>
      </c>
      <c r="B10" s="15">
        <v>100000.0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6</v>
      </c>
      <c r="B11" s="15">
        <v>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19</v>
      </c>
      <c r="B12" s="15">
        <v>25000.0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16</v>
      </c>
      <c r="B13" s="17">
        <v>0.06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20</v>
      </c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</v>
      </c>
      <c r="B2" s="15">
        <v>3000.0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6</v>
      </c>
      <c r="B3" s="15">
        <v>100000.0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15</v>
      </c>
      <c r="B4" s="5">
        <v>18.0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16</v>
      </c>
      <c r="B5" s="2">
        <v>0.06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6" t="s">
        <v>17</v>
      </c>
      <c r="B7" s="4">
        <f>PMT(B5,B4,-B2,B3)</f>
        <v>-2958.584434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</v>
      </c>
      <c r="B10" s="15">
        <v>100000.0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6</v>
      </c>
      <c r="B11" s="15">
        <v>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19</v>
      </c>
      <c r="B12" s="15">
        <v>25000.0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16</v>
      </c>
      <c r="B13" s="17">
        <v>0.06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20</v>
      </c>
      <c r="B15" s="18">
        <f>nper(B13,B12,-B10,B11)</f>
        <v>4.709833332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</v>
      </c>
      <c r="B2" s="15">
        <v>3000.0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6</v>
      </c>
      <c r="B3" s="15">
        <v>100000.0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15</v>
      </c>
      <c r="B4" s="5">
        <v>18.0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16</v>
      </c>
      <c r="B5" s="2">
        <v>0.06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6" t="s">
        <v>17</v>
      </c>
      <c r="B7" s="4">
        <f>PMT(B5,B4,-B2,B3)</f>
        <v>-2958.584434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</v>
      </c>
      <c r="B10" s="15">
        <v>100000.0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6</v>
      </c>
      <c r="B11" s="15">
        <v>10000.0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19</v>
      </c>
      <c r="B12" s="15">
        <v>25000.0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16</v>
      </c>
      <c r="B13" s="17">
        <v>0.06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20</v>
      </c>
      <c r="B15" s="18">
        <f>nper(B13,B12,-B10,B11)</f>
        <v>4.292926729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0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23</v>
      </c>
      <c r="B4" s="21">
        <v>200000.0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24</v>
      </c>
      <c r="B5" s="17">
        <v>0.04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</v>
      </c>
      <c r="B6" s="5">
        <v>15.0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</v>
      </c>
      <c r="B7" s="22">
        <f>pmt(B5,B6,-B4)</f>
        <v>17988.22007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3"/>
      <c r="B8" s="23"/>
      <c r="C8" s="23"/>
      <c r="D8" s="23"/>
      <c r="E8" s="23"/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4" t="s">
        <v>27</v>
      </c>
      <c r="B9" s="24" t="s">
        <v>28</v>
      </c>
      <c r="C9" s="24" t="s">
        <v>29</v>
      </c>
      <c r="D9" s="24" t="s">
        <v>30</v>
      </c>
      <c r="E9" s="24" t="s">
        <v>31</v>
      </c>
      <c r="F9" s="24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1.0</v>
      </c>
      <c r="B10" s="18">
        <f>B4</f>
        <v>200000</v>
      </c>
      <c r="C10" s="18">
        <f>$B$7</f>
        <v>17988.22007</v>
      </c>
      <c r="D10" s="18"/>
      <c r="E10" s="18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>
        <v>2.0</v>
      </c>
      <c r="B11" s="18"/>
      <c r="C11" s="18"/>
      <c r="D11" s="18"/>
      <c r="E11" s="18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18"/>
      <c r="C12" s="18"/>
      <c r="D12" s="18"/>
      <c r="E12" s="18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>
        <v>4.0</v>
      </c>
      <c r="B13" s="18"/>
      <c r="C13" s="18"/>
      <c r="D13" s="18"/>
      <c r="E13" s="18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>
        <v>5.0</v>
      </c>
      <c r="B14" s="18"/>
      <c r="C14" s="18"/>
      <c r="D14" s="18"/>
      <c r="E14" s="18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>
        <v>6.0</v>
      </c>
      <c r="B15" s="18"/>
      <c r="C15" s="18"/>
      <c r="D15" s="18"/>
      <c r="E15" s="18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7.0</v>
      </c>
      <c r="B16" s="18"/>
      <c r="C16" s="18"/>
      <c r="D16" s="18"/>
      <c r="E16" s="18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8.0</v>
      </c>
      <c r="B17" s="18"/>
      <c r="C17" s="18"/>
      <c r="D17" s="18"/>
      <c r="E17" s="18"/>
      <c r="F17" s="1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9.0</v>
      </c>
      <c r="B18" s="18"/>
      <c r="C18" s="18"/>
      <c r="D18" s="18"/>
      <c r="E18" s="18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10.0</v>
      </c>
      <c r="B19" s="18"/>
      <c r="C19" s="18"/>
      <c r="D19" s="18"/>
      <c r="E19" s="18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11.0</v>
      </c>
      <c r="B20" s="18"/>
      <c r="C20" s="18"/>
      <c r="D20" s="18"/>
      <c r="E20" s="18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12.0</v>
      </c>
      <c r="B21" s="18"/>
      <c r="C21" s="18"/>
      <c r="D21" s="18"/>
      <c r="E21" s="18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>
        <v>13.0</v>
      </c>
      <c r="B22" s="18"/>
      <c r="C22" s="18"/>
      <c r="D22" s="18"/>
      <c r="E22" s="18"/>
      <c r="F22" s="1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>
        <v>14.0</v>
      </c>
      <c r="B23" s="18"/>
      <c r="C23" s="18"/>
      <c r="D23" s="18"/>
      <c r="E23" s="18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15.0</v>
      </c>
      <c r="B24" s="18"/>
      <c r="C24" s="18"/>
      <c r="D24" s="18"/>
      <c r="E24" s="18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A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0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23</v>
      </c>
      <c r="B4" s="21">
        <v>200000.0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24</v>
      </c>
      <c r="B5" s="17">
        <v>0.04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</v>
      </c>
      <c r="B6" s="5">
        <v>15.0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</v>
      </c>
      <c r="B7" s="22">
        <f>pmt(B5,B6,-B4)</f>
        <v>17988.22007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3"/>
      <c r="B8" s="23"/>
      <c r="C8" s="23"/>
      <c r="D8" s="23"/>
      <c r="E8" s="23"/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4" t="s">
        <v>27</v>
      </c>
      <c r="B9" s="24" t="s">
        <v>28</v>
      </c>
      <c r="C9" s="24" t="s">
        <v>29</v>
      </c>
      <c r="D9" s="24" t="s">
        <v>30</v>
      </c>
      <c r="E9" s="24" t="s">
        <v>31</v>
      </c>
      <c r="F9" s="24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1.0</v>
      </c>
      <c r="B10" s="18">
        <f>B4</f>
        <v>200000</v>
      </c>
      <c r="C10" s="18">
        <f>$B$7</f>
        <v>17988.22007</v>
      </c>
      <c r="D10" s="18">
        <f>B10*$B$5</f>
        <v>8000</v>
      </c>
      <c r="E10" s="18">
        <f>C10-D10</f>
        <v>9988.220074</v>
      </c>
      <c r="F10" s="18">
        <f>B10-E10</f>
        <v>190011.7799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>
        <v>2.0</v>
      </c>
      <c r="B11" s="18"/>
      <c r="C11" s="18"/>
      <c r="D11" s="18"/>
      <c r="E11" s="18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18"/>
      <c r="C12" s="18"/>
      <c r="D12" s="18"/>
      <c r="E12" s="18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>
        <v>4.0</v>
      </c>
      <c r="B13" s="18"/>
      <c r="C13" s="18"/>
      <c r="D13" s="18"/>
      <c r="E13" s="18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>
        <v>5.0</v>
      </c>
      <c r="B14" s="18"/>
      <c r="C14" s="18"/>
      <c r="D14" s="18"/>
      <c r="E14" s="18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>
        <v>6.0</v>
      </c>
      <c r="B15" s="18"/>
      <c r="C15" s="18"/>
      <c r="D15" s="18"/>
      <c r="E15" s="18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7.0</v>
      </c>
      <c r="B16" s="18"/>
      <c r="C16" s="18"/>
      <c r="D16" s="18"/>
      <c r="E16" s="18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8.0</v>
      </c>
      <c r="B17" s="18"/>
      <c r="C17" s="18"/>
      <c r="D17" s="18"/>
      <c r="E17" s="18"/>
      <c r="F17" s="1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9.0</v>
      </c>
      <c r="B18" s="18"/>
      <c r="C18" s="18"/>
      <c r="D18" s="18"/>
      <c r="E18" s="18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10.0</v>
      </c>
      <c r="B19" s="18"/>
      <c r="C19" s="18"/>
      <c r="D19" s="18"/>
      <c r="E19" s="18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11.0</v>
      </c>
      <c r="B20" s="18"/>
      <c r="C20" s="18"/>
      <c r="D20" s="18"/>
      <c r="E20" s="18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12.0</v>
      </c>
      <c r="B21" s="18"/>
      <c r="C21" s="18"/>
      <c r="D21" s="18"/>
      <c r="E21" s="18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>
        <v>13.0</v>
      </c>
      <c r="B22" s="18"/>
      <c r="C22" s="18"/>
      <c r="D22" s="18"/>
      <c r="E22" s="18"/>
      <c r="F22" s="1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>
        <v>14.0</v>
      </c>
      <c r="B23" s="18"/>
      <c r="C23" s="18"/>
      <c r="D23" s="18"/>
      <c r="E23" s="18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15.0</v>
      </c>
      <c r="B24" s="18"/>
      <c r="C24" s="18"/>
      <c r="D24" s="18"/>
      <c r="E24" s="18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A1: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0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23</v>
      </c>
      <c r="B4" s="21">
        <v>200000.0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24</v>
      </c>
      <c r="B5" s="17">
        <v>0.04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</v>
      </c>
      <c r="B6" s="5">
        <v>15.0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</v>
      </c>
      <c r="B7" s="22">
        <f>pmt(B5,B6,-B4)</f>
        <v>17988.22007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3"/>
      <c r="B8" s="23"/>
      <c r="C8" s="23"/>
      <c r="D8" s="23"/>
      <c r="E8" s="23"/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4" t="s">
        <v>27</v>
      </c>
      <c r="B9" s="24" t="s">
        <v>28</v>
      </c>
      <c r="C9" s="24" t="s">
        <v>29</v>
      </c>
      <c r="D9" s="24" t="s">
        <v>30</v>
      </c>
      <c r="E9" s="24" t="s">
        <v>31</v>
      </c>
      <c r="F9" s="24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1.0</v>
      </c>
      <c r="B10" s="18">
        <f>B4</f>
        <v>200000</v>
      </c>
      <c r="C10" s="18">
        <f t="shared" ref="C10:C24" si="1">$B$7</f>
        <v>17988.22007</v>
      </c>
      <c r="D10" s="18">
        <f t="shared" ref="D10:D24" si="2">B10*$B$5</f>
        <v>8000</v>
      </c>
      <c r="E10" s="18">
        <f t="shared" ref="E10:E24" si="3">C10-D10</f>
        <v>9988.220074</v>
      </c>
      <c r="F10" s="18">
        <f t="shared" ref="F10:F24" si="4">B10-E10</f>
        <v>190011.7799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>
        <v>2.0</v>
      </c>
      <c r="B11" s="18">
        <f t="shared" ref="B11:B24" si="5">F10</f>
        <v>190011.7799</v>
      </c>
      <c r="C11" s="18">
        <f t="shared" si="1"/>
        <v>17988.22007</v>
      </c>
      <c r="D11" s="18">
        <f t="shared" si="2"/>
        <v>7600.471197</v>
      </c>
      <c r="E11" s="18">
        <f t="shared" si="3"/>
        <v>10387.74888</v>
      </c>
      <c r="F11" s="18">
        <f t="shared" si="4"/>
        <v>179624.031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18">
        <f t="shared" si="5"/>
        <v>179624.031</v>
      </c>
      <c r="C12" s="18">
        <f t="shared" si="1"/>
        <v>17988.22007</v>
      </c>
      <c r="D12" s="18">
        <f t="shared" si="2"/>
        <v>7184.961242</v>
      </c>
      <c r="E12" s="18">
        <f t="shared" si="3"/>
        <v>10803.25883</v>
      </c>
      <c r="F12" s="18">
        <f t="shared" si="4"/>
        <v>168820.7722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>
        <v>4.0</v>
      </c>
      <c r="B13" s="18">
        <f t="shared" si="5"/>
        <v>168820.7722</v>
      </c>
      <c r="C13" s="18">
        <f t="shared" si="1"/>
        <v>17988.22007</v>
      </c>
      <c r="D13" s="18">
        <f t="shared" si="2"/>
        <v>6752.830889</v>
      </c>
      <c r="E13" s="18">
        <f t="shared" si="3"/>
        <v>11235.38919</v>
      </c>
      <c r="F13" s="18">
        <f t="shared" si="4"/>
        <v>157585.383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>
        <v>5.0</v>
      </c>
      <c r="B14" s="18">
        <f t="shared" si="5"/>
        <v>157585.383</v>
      </c>
      <c r="C14" s="18">
        <f t="shared" si="1"/>
        <v>17988.22007</v>
      </c>
      <c r="D14" s="18">
        <f t="shared" si="2"/>
        <v>6303.415321</v>
      </c>
      <c r="E14" s="18">
        <f t="shared" si="3"/>
        <v>11684.80475</v>
      </c>
      <c r="F14" s="18">
        <f t="shared" si="4"/>
        <v>145900.5783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>
        <v>6.0</v>
      </c>
      <c r="B15" s="18">
        <f t="shared" si="5"/>
        <v>145900.5783</v>
      </c>
      <c r="C15" s="18">
        <f t="shared" si="1"/>
        <v>17988.22007</v>
      </c>
      <c r="D15" s="18">
        <f t="shared" si="2"/>
        <v>5836.023131</v>
      </c>
      <c r="E15" s="18">
        <f t="shared" si="3"/>
        <v>12152.19694</v>
      </c>
      <c r="F15" s="18">
        <f t="shared" si="4"/>
        <v>133748.3813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7.0</v>
      </c>
      <c r="B16" s="18">
        <f t="shared" si="5"/>
        <v>133748.3813</v>
      </c>
      <c r="C16" s="18">
        <f t="shared" si="1"/>
        <v>17988.22007</v>
      </c>
      <c r="D16" s="18">
        <f t="shared" si="2"/>
        <v>5349.935253</v>
      </c>
      <c r="E16" s="18">
        <f t="shared" si="3"/>
        <v>12638.28482</v>
      </c>
      <c r="F16" s="18">
        <f t="shared" si="4"/>
        <v>121110.0965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8.0</v>
      </c>
      <c r="B17" s="18">
        <f t="shared" si="5"/>
        <v>121110.0965</v>
      </c>
      <c r="C17" s="18">
        <f t="shared" si="1"/>
        <v>17988.22007</v>
      </c>
      <c r="D17" s="18">
        <f t="shared" si="2"/>
        <v>4844.403861</v>
      </c>
      <c r="E17" s="18">
        <f t="shared" si="3"/>
        <v>13143.81621</v>
      </c>
      <c r="F17" s="18">
        <f t="shared" si="4"/>
        <v>107966.2803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9.0</v>
      </c>
      <c r="B18" s="18">
        <f t="shared" si="5"/>
        <v>107966.2803</v>
      </c>
      <c r="C18" s="18">
        <f t="shared" si="1"/>
        <v>17988.22007</v>
      </c>
      <c r="D18" s="18">
        <f t="shared" si="2"/>
        <v>4318.651212</v>
      </c>
      <c r="E18" s="18">
        <f t="shared" si="3"/>
        <v>13669.56886</v>
      </c>
      <c r="F18" s="18">
        <f t="shared" si="4"/>
        <v>94296.71144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10.0</v>
      </c>
      <c r="B19" s="18">
        <f t="shared" si="5"/>
        <v>94296.71144</v>
      </c>
      <c r="C19" s="18">
        <f t="shared" si="1"/>
        <v>17988.22007</v>
      </c>
      <c r="D19" s="18">
        <f t="shared" si="2"/>
        <v>3771.868458</v>
      </c>
      <c r="E19" s="18">
        <f t="shared" si="3"/>
        <v>14216.35162</v>
      </c>
      <c r="F19" s="18">
        <f t="shared" si="4"/>
        <v>80080.35982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11.0</v>
      </c>
      <c r="B20" s="18">
        <f t="shared" si="5"/>
        <v>80080.35982</v>
      </c>
      <c r="C20" s="18">
        <f t="shared" si="1"/>
        <v>17988.22007</v>
      </c>
      <c r="D20" s="18">
        <f t="shared" si="2"/>
        <v>3203.214393</v>
      </c>
      <c r="E20" s="18">
        <f t="shared" si="3"/>
        <v>14785.00568</v>
      </c>
      <c r="F20" s="18">
        <f t="shared" si="4"/>
        <v>65295.35414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12.0</v>
      </c>
      <c r="B21" s="18">
        <f t="shared" si="5"/>
        <v>65295.35414</v>
      </c>
      <c r="C21" s="18">
        <f t="shared" si="1"/>
        <v>17988.22007</v>
      </c>
      <c r="D21" s="18">
        <f t="shared" si="2"/>
        <v>2611.814166</v>
      </c>
      <c r="E21" s="18">
        <f t="shared" si="3"/>
        <v>15376.40591</v>
      </c>
      <c r="F21" s="18">
        <f t="shared" si="4"/>
        <v>49918.94823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>
        <v>13.0</v>
      </c>
      <c r="B22" s="18">
        <f t="shared" si="5"/>
        <v>49918.94823</v>
      </c>
      <c r="C22" s="18">
        <f t="shared" si="1"/>
        <v>17988.22007</v>
      </c>
      <c r="D22" s="18">
        <f t="shared" si="2"/>
        <v>1996.757929</v>
      </c>
      <c r="E22" s="18">
        <f t="shared" si="3"/>
        <v>15991.46214</v>
      </c>
      <c r="F22" s="18">
        <f t="shared" si="4"/>
        <v>33927.48609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>
        <v>14.0</v>
      </c>
      <c r="B23" s="18">
        <f t="shared" si="5"/>
        <v>33927.48609</v>
      </c>
      <c r="C23" s="18">
        <f t="shared" si="1"/>
        <v>17988.22007</v>
      </c>
      <c r="D23" s="18">
        <f t="shared" si="2"/>
        <v>1357.099443</v>
      </c>
      <c r="E23" s="18">
        <f t="shared" si="3"/>
        <v>16631.12063</v>
      </c>
      <c r="F23" s="18">
        <f t="shared" si="4"/>
        <v>17296.36546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15.0</v>
      </c>
      <c r="B24" s="18">
        <f t="shared" si="5"/>
        <v>17296.36546</v>
      </c>
      <c r="C24" s="18">
        <f t="shared" si="1"/>
        <v>17988.22007</v>
      </c>
      <c r="D24" s="18">
        <f t="shared" si="2"/>
        <v>691.8546182</v>
      </c>
      <c r="E24" s="18">
        <f t="shared" si="3"/>
        <v>17296.36546</v>
      </c>
      <c r="F24" s="18">
        <f t="shared" si="4"/>
        <v>0.0000000001709850039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A1:F1"/>
  </mergeCells>
  <drawing r:id="rId1"/>
</worksheet>
</file>